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県陸協\大会準備・結果関係\２０２１\2021岩手県民体育大会\申し込み準備\2019県民体育大会申し込みシート\2021県民体申し込みシート・原簿\2021県民体申し込みシート・最終版0618\"/>
    </mc:Choice>
  </mc:AlternateContent>
  <xr:revisionPtr revIDLastSave="0" documentId="13_ncr:1_{C8277CAB-5D27-4472-93E9-BB22CA7F4A93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個人データ入力用" sheetId="2" r:id="rId1"/>
    <sheet name="直接データ入力" sheetId="44" r:id="rId2"/>
    <sheet name="男子リレ-入力" sheetId="40" state="hidden" r:id="rId3"/>
    <sheet name="競技者（中）" sheetId="30" state="hidden" r:id="rId4"/>
    <sheet name="女子リレ-入力" sheetId="35" state="hidden" r:id="rId5"/>
    <sheet name="女子リレーﾃﾞｰﾀ(mat)" sheetId="54" state="hidden" r:id="rId6"/>
    <sheet name="男子リレーﾃﾞｰﾀ(mat)" sheetId="53" state="hidden" r:id="rId7"/>
    <sheet name="申し込み確認書" sheetId="47" r:id="rId8"/>
    <sheet name="所属・種目コード" sheetId="16" state="hidden" r:id="rId9"/>
    <sheet name="個人データ提出用" sheetId="23" state="hidden" r:id="rId10"/>
    <sheet name="男子リレ-ﾃﾞｰﾀ（NANNSU）" sheetId="45" state="hidden" r:id="rId11"/>
    <sheet name="女子リレーデータ(NANSU)" sheetId="46" state="hidden" r:id="rId12"/>
    <sheet name="競技者原本" sheetId="28" state="hidden" r:id="rId13"/>
    <sheet name="MAT提出用" sheetId="1" state="hidden" r:id="rId14"/>
    <sheet name="MAT全提出用を貼り付け" sheetId="22" state="hidden" r:id="rId15"/>
  </sheets>
  <externalReferences>
    <externalReference r:id="rId16"/>
    <externalReference r:id="rId17"/>
    <externalReference r:id="rId18"/>
  </externalReferences>
  <definedNames>
    <definedName name="_xlnm._FilterDatabase" localSheetId="13" hidden="1">MAT提出用!$A$3:$I$24</definedName>
    <definedName name="_xlnm._FilterDatabase" localSheetId="3" hidden="1">'競技者（中）'!$A$1:$R$1006</definedName>
    <definedName name="_xlnm._FilterDatabase" localSheetId="0" hidden="1">個人データ入力用!$I$21:$V$85</definedName>
    <definedName name="ｄｄ">[1]データ!$A$2:$B$3</definedName>
    <definedName name="ｈｈｈ">[1]データ!$E$2:$F$20</definedName>
    <definedName name="_xlnm.Print_Area" localSheetId="13">MAT提出用!$A$1:$L$125</definedName>
    <definedName name="_xlnm.Print_Area" localSheetId="9">個人データ提出用!$A$1:$Y$167</definedName>
    <definedName name="_xlnm.Print_Area" localSheetId="0">個人データ入力用!$B$1:$V$94</definedName>
    <definedName name="_xlnm.Print_Area" localSheetId="8">所属・種目コード!$AI$1:$AS$10</definedName>
    <definedName name="_xlnm.Print_Area" localSheetId="5">'女子リレーﾃﾞｰﾀ(mat)'!$B$2:$N$25</definedName>
    <definedName name="_xlnm.Print_Area" localSheetId="4">'女子リレ-入力'!$A$1:$X$57</definedName>
    <definedName name="_xlnm.Print_Area" localSheetId="7">申し込み確認書!$A$1:$L$57</definedName>
    <definedName name="_xlnm.Print_Area" localSheetId="6">'男子リレーﾃﾞｰﾀ(mat)'!$B$2:$N$26</definedName>
    <definedName name="_xlnm.Print_Area" localSheetId="10">'男子リレ-ﾃﾞｰﾀ（NANNSU）'!$A$1:$M$57</definedName>
    <definedName name="_xlnm.Print_Area" localSheetId="2">'男子リレ-入力'!$A$1:$X$56</definedName>
    <definedName name="_xlnm.Print_Area" localSheetId="1">直接データ入力!$A$1:$U$64</definedName>
    <definedName name="ｚｚ">[1]データ!$I$2:$J$2</definedName>
    <definedName name="加盟">[2]データ!$I$2:$J$2</definedName>
    <definedName name="三部女子">個人データ入力用!$BN$22:$BN$26</definedName>
    <definedName name="三部男子">個人データ入力用!$BN$56:$BN$59</definedName>
    <definedName name="種別コード">[2]データ!$G$2:$H$7</definedName>
    <definedName name="種目コード">[2]データ!$E$2:$F$20</definedName>
    <definedName name="所属団体">[2]データ!$C$2:$D$11</definedName>
    <definedName name="性別">[2]データ!$A$2:$B$3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30" l="1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109" i="30"/>
  <c r="I110" i="30"/>
  <c r="I111" i="30"/>
  <c r="I112" i="30"/>
  <c r="I113" i="30"/>
  <c r="I114" i="30"/>
  <c r="I115" i="30"/>
  <c r="I116" i="30"/>
  <c r="I117" i="30"/>
  <c r="I118" i="30"/>
  <c r="I119" i="30"/>
  <c r="I120" i="30"/>
  <c r="I121" i="30"/>
  <c r="I122" i="30"/>
  <c r="I123" i="30"/>
  <c r="I124" i="30"/>
  <c r="I125" i="30"/>
  <c r="I126" i="30"/>
  <c r="I127" i="30"/>
  <c r="I128" i="30"/>
  <c r="I129" i="30"/>
  <c r="I130" i="30"/>
  <c r="I131" i="30"/>
  <c r="I132" i="30"/>
  <c r="I133" i="30"/>
  <c r="I134" i="30"/>
  <c r="I135" i="30"/>
  <c r="I136" i="30"/>
  <c r="I137" i="30"/>
  <c r="I138" i="30"/>
  <c r="I139" i="30"/>
  <c r="I140" i="30"/>
  <c r="I141" i="30"/>
  <c r="I142" i="30"/>
  <c r="I143" i="30"/>
  <c r="I144" i="30"/>
  <c r="I145" i="30"/>
  <c r="I146" i="30"/>
  <c r="I147" i="30"/>
  <c r="I148" i="30"/>
  <c r="I149" i="30"/>
  <c r="I150" i="30"/>
  <c r="I151" i="30"/>
  <c r="I152" i="30"/>
  <c r="I153" i="30"/>
  <c r="I154" i="30"/>
  <c r="I155" i="30"/>
  <c r="I156" i="30"/>
  <c r="I157" i="30"/>
  <c r="I158" i="30"/>
  <c r="I159" i="30"/>
  <c r="I160" i="30"/>
  <c r="I161" i="30"/>
  <c r="I162" i="30"/>
  <c r="I163" i="30"/>
  <c r="I164" i="30"/>
  <c r="I165" i="30"/>
  <c r="I166" i="30"/>
  <c r="I167" i="30"/>
  <c r="I168" i="30"/>
  <c r="I169" i="30"/>
  <c r="I170" i="30"/>
  <c r="I171" i="30"/>
  <c r="I172" i="30"/>
  <c r="I173" i="30"/>
  <c r="I174" i="30"/>
  <c r="I175" i="30"/>
  <c r="I176" i="30"/>
  <c r="I177" i="30"/>
  <c r="I178" i="30"/>
  <c r="I179" i="30"/>
  <c r="I180" i="30"/>
  <c r="I181" i="30"/>
  <c r="I182" i="30"/>
  <c r="I183" i="30"/>
  <c r="I184" i="30"/>
  <c r="I185" i="30"/>
  <c r="I186" i="30"/>
  <c r="I187" i="30"/>
  <c r="I188" i="30"/>
  <c r="I189" i="30"/>
  <c r="I190" i="30"/>
  <c r="I191" i="30"/>
  <c r="I192" i="30"/>
  <c r="I193" i="30"/>
  <c r="I194" i="30"/>
  <c r="I195" i="30"/>
  <c r="I196" i="30"/>
  <c r="I197" i="30"/>
  <c r="I198" i="30"/>
  <c r="I199" i="30"/>
  <c r="I200" i="30"/>
  <c r="I201" i="30"/>
  <c r="I202" i="30"/>
  <c r="I203" i="30"/>
  <c r="I204" i="30"/>
  <c r="I205" i="30"/>
  <c r="I206" i="30"/>
  <c r="I207" i="30"/>
  <c r="I208" i="30"/>
  <c r="I209" i="30"/>
  <c r="I210" i="30"/>
  <c r="I211" i="30"/>
  <c r="I212" i="30"/>
  <c r="I213" i="30"/>
  <c r="I214" i="30"/>
  <c r="I215" i="30"/>
  <c r="I216" i="30"/>
  <c r="I217" i="30"/>
  <c r="I218" i="30"/>
  <c r="I219" i="30"/>
  <c r="I220" i="30"/>
  <c r="I221" i="30"/>
  <c r="I222" i="30"/>
  <c r="I223" i="30"/>
  <c r="I224" i="30"/>
  <c r="I225" i="30"/>
  <c r="I226" i="30"/>
  <c r="I227" i="30"/>
  <c r="I228" i="30"/>
  <c r="I229" i="30"/>
  <c r="I230" i="30"/>
  <c r="I231" i="30"/>
  <c r="I232" i="30"/>
  <c r="I233" i="30"/>
  <c r="I234" i="30"/>
  <c r="I235" i="30"/>
  <c r="I236" i="30"/>
  <c r="I237" i="30"/>
  <c r="I238" i="30"/>
  <c r="I239" i="30"/>
  <c r="I240" i="30"/>
  <c r="I241" i="30"/>
  <c r="I242" i="30"/>
  <c r="I243" i="30"/>
  <c r="I244" i="30"/>
  <c r="I245" i="30"/>
  <c r="I246" i="30"/>
  <c r="I247" i="30"/>
  <c r="I248" i="30"/>
  <c r="I249" i="30"/>
  <c r="I250" i="30"/>
  <c r="I251" i="30"/>
  <c r="I252" i="30"/>
  <c r="I253" i="30"/>
  <c r="I254" i="30"/>
  <c r="I255" i="30"/>
  <c r="I256" i="30"/>
  <c r="I257" i="30"/>
  <c r="I258" i="30"/>
  <c r="I259" i="30"/>
  <c r="I260" i="30"/>
  <c r="I261" i="30"/>
  <c r="I262" i="30"/>
  <c r="I263" i="30"/>
  <c r="I264" i="30"/>
  <c r="I265" i="30"/>
  <c r="I266" i="30"/>
  <c r="I267" i="30"/>
  <c r="I268" i="30"/>
  <c r="I269" i="30"/>
  <c r="I270" i="30"/>
  <c r="I271" i="30"/>
  <c r="I272" i="30"/>
  <c r="I273" i="30"/>
  <c r="I274" i="30"/>
  <c r="I275" i="30"/>
  <c r="I276" i="30"/>
  <c r="I277" i="30"/>
  <c r="I278" i="30"/>
  <c r="I279" i="30"/>
  <c r="I280" i="30"/>
  <c r="I281" i="30"/>
  <c r="I282" i="30"/>
  <c r="I283" i="30"/>
  <c r="I284" i="30"/>
  <c r="I285" i="30"/>
  <c r="I286" i="30"/>
  <c r="I287" i="30"/>
  <c r="I288" i="30"/>
  <c r="I289" i="30"/>
  <c r="I290" i="30"/>
  <c r="I291" i="30"/>
  <c r="I292" i="30"/>
  <c r="I293" i="30"/>
  <c r="I294" i="30"/>
  <c r="I295" i="30"/>
  <c r="I296" i="30"/>
  <c r="I297" i="30"/>
  <c r="I298" i="30"/>
  <c r="I299" i="30"/>
  <c r="I300" i="30"/>
  <c r="I301" i="30"/>
  <c r="I302" i="30"/>
  <c r="I303" i="30"/>
  <c r="I304" i="30"/>
  <c r="I305" i="30"/>
  <c r="I306" i="30"/>
  <c r="I307" i="30"/>
  <c r="I308" i="30"/>
  <c r="I309" i="30"/>
  <c r="I310" i="30"/>
  <c r="I311" i="30"/>
  <c r="I312" i="30"/>
  <c r="I313" i="30"/>
  <c r="I314" i="30"/>
  <c r="I315" i="30"/>
  <c r="I316" i="30"/>
  <c r="I317" i="30"/>
  <c r="I318" i="30"/>
  <c r="I319" i="30"/>
  <c r="I320" i="30"/>
  <c r="I321" i="30"/>
  <c r="I322" i="30"/>
  <c r="I323" i="30"/>
  <c r="I324" i="30"/>
  <c r="I325" i="30"/>
  <c r="I326" i="30"/>
  <c r="I327" i="30"/>
  <c r="I328" i="30"/>
  <c r="I329" i="30"/>
  <c r="I330" i="30"/>
  <c r="I331" i="30"/>
  <c r="I332" i="30"/>
  <c r="I333" i="30"/>
  <c r="I334" i="30"/>
  <c r="I335" i="30"/>
  <c r="I336" i="30"/>
  <c r="I337" i="30"/>
  <c r="I338" i="30"/>
  <c r="I339" i="30"/>
  <c r="I340" i="30"/>
  <c r="I341" i="30"/>
  <c r="I342" i="30"/>
  <c r="I343" i="30"/>
  <c r="I344" i="30"/>
  <c r="I345" i="30"/>
  <c r="I346" i="30"/>
  <c r="I347" i="30"/>
  <c r="I348" i="30"/>
  <c r="I349" i="30"/>
  <c r="I350" i="30"/>
  <c r="I351" i="30"/>
  <c r="I352" i="30"/>
  <c r="I353" i="30"/>
  <c r="I354" i="30"/>
  <c r="I355" i="30"/>
  <c r="I356" i="30"/>
  <c r="I357" i="30"/>
  <c r="I358" i="30"/>
  <c r="I359" i="30"/>
  <c r="I360" i="30"/>
  <c r="I361" i="30"/>
  <c r="I362" i="30"/>
  <c r="I363" i="30"/>
  <c r="I364" i="30"/>
  <c r="I365" i="30"/>
  <c r="I366" i="30"/>
  <c r="I367" i="30"/>
  <c r="I368" i="30"/>
  <c r="I369" i="30"/>
  <c r="I370" i="30"/>
  <c r="I371" i="30"/>
  <c r="I372" i="30"/>
  <c r="I373" i="30"/>
  <c r="I374" i="30"/>
  <c r="I375" i="30"/>
  <c r="I376" i="30"/>
  <c r="I377" i="30"/>
  <c r="I378" i="30"/>
  <c r="I379" i="30"/>
  <c r="I380" i="30"/>
  <c r="I381" i="30"/>
  <c r="I382" i="30"/>
  <c r="I383" i="30"/>
  <c r="I384" i="30"/>
  <c r="I385" i="30"/>
  <c r="I386" i="30"/>
  <c r="I387" i="30"/>
  <c r="I388" i="30"/>
  <c r="I389" i="30"/>
  <c r="I390" i="30"/>
  <c r="I391" i="30"/>
  <c r="I392" i="30"/>
  <c r="I393" i="30"/>
  <c r="I394" i="30"/>
  <c r="I395" i="30"/>
  <c r="I396" i="30"/>
  <c r="I397" i="30"/>
  <c r="I398" i="30"/>
  <c r="I399" i="30"/>
  <c r="I400" i="30"/>
  <c r="I401" i="30"/>
  <c r="I402" i="30"/>
  <c r="I403" i="30"/>
  <c r="I404" i="30"/>
  <c r="I405" i="30"/>
  <c r="I406" i="30"/>
  <c r="I407" i="30"/>
  <c r="I408" i="30"/>
  <c r="I409" i="30"/>
  <c r="I410" i="30"/>
  <c r="I411" i="30"/>
  <c r="I412" i="30"/>
  <c r="I413" i="30"/>
  <c r="I414" i="30"/>
  <c r="I415" i="30"/>
  <c r="I416" i="30"/>
  <c r="I417" i="30"/>
  <c r="I418" i="30"/>
  <c r="I419" i="30"/>
  <c r="I420" i="30"/>
  <c r="I421" i="30"/>
  <c r="I422" i="30"/>
  <c r="I423" i="30"/>
  <c r="I424" i="30"/>
  <c r="I425" i="30"/>
  <c r="I426" i="30"/>
  <c r="I427" i="30"/>
  <c r="I428" i="30"/>
  <c r="I429" i="30"/>
  <c r="I430" i="30"/>
  <c r="I431" i="30"/>
  <c r="I432" i="30"/>
  <c r="I433" i="30"/>
  <c r="I434" i="30"/>
  <c r="I435" i="30"/>
  <c r="I436" i="30"/>
  <c r="I437" i="30"/>
  <c r="I438" i="30"/>
  <c r="I439" i="30"/>
  <c r="I440" i="30"/>
  <c r="I441" i="30"/>
  <c r="I442" i="30"/>
  <c r="I443" i="30"/>
  <c r="I444" i="30"/>
  <c r="I445" i="30"/>
  <c r="I446" i="30"/>
  <c r="I447" i="30"/>
  <c r="I448" i="30"/>
  <c r="I449" i="30"/>
  <c r="I450" i="30"/>
  <c r="I451" i="30"/>
  <c r="I452" i="30"/>
  <c r="I453" i="30"/>
  <c r="I454" i="30"/>
  <c r="I455" i="30"/>
  <c r="I456" i="30"/>
  <c r="I457" i="30"/>
  <c r="I458" i="30"/>
  <c r="I459" i="30"/>
  <c r="I460" i="30"/>
  <c r="I461" i="30"/>
  <c r="I462" i="30"/>
  <c r="I463" i="30"/>
  <c r="I464" i="30"/>
  <c r="I465" i="30"/>
  <c r="I466" i="30"/>
  <c r="I467" i="30"/>
  <c r="I468" i="30"/>
  <c r="I469" i="30"/>
  <c r="I470" i="30"/>
  <c r="I471" i="30"/>
  <c r="I472" i="30"/>
  <c r="I473" i="30"/>
  <c r="I474" i="30"/>
  <c r="I475" i="30"/>
  <c r="I476" i="30"/>
  <c r="I477" i="30"/>
  <c r="I478" i="30"/>
  <c r="I479" i="30"/>
  <c r="I480" i="30"/>
  <c r="I481" i="30"/>
  <c r="I482" i="30"/>
  <c r="I483" i="30"/>
  <c r="I484" i="30"/>
  <c r="I485" i="30"/>
  <c r="I486" i="30"/>
  <c r="I487" i="30"/>
  <c r="I488" i="30"/>
  <c r="I489" i="30"/>
  <c r="I490" i="30"/>
  <c r="I491" i="30"/>
  <c r="I492" i="30"/>
  <c r="I493" i="30"/>
  <c r="I494" i="30"/>
  <c r="I495" i="30"/>
  <c r="I496" i="30"/>
  <c r="I497" i="30"/>
  <c r="I498" i="30"/>
  <c r="I499" i="30"/>
  <c r="I500" i="30"/>
  <c r="I501" i="30"/>
  <c r="I502" i="30"/>
  <c r="I503" i="30"/>
  <c r="I504" i="30"/>
  <c r="I505" i="30"/>
  <c r="I506" i="30"/>
  <c r="I507" i="30"/>
  <c r="I508" i="30"/>
  <c r="I509" i="30"/>
  <c r="I510" i="30"/>
  <c r="I511" i="30"/>
  <c r="I512" i="30"/>
  <c r="I513" i="30"/>
  <c r="I514" i="30"/>
  <c r="I515" i="30"/>
  <c r="I516" i="30"/>
  <c r="I517" i="30"/>
  <c r="I518" i="30"/>
  <c r="I519" i="30"/>
  <c r="I520" i="30"/>
  <c r="I521" i="30"/>
  <c r="I522" i="30"/>
  <c r="I523" i="30"/>
  <c r="I524" i="30"/>
  <c r="I525" i="30"/>
  <c r="I526" i="30"/>
  <c r="I527" i="30"/>
  <c r="I528" i="30"/>
  <c r="I529" i="30"/>
  <c r="I530" i="30"/>
  <c r="I531" i="30"/>
  <c r="I532" i="30"/>
  <c r="I533" i="30"/>
  <c r="I534" i="30"/>
  <c r="I535" i="30"/>
  <c r="I536" i="30"/>
  <c r="I537" i="30"/>
  <c r="I538" i="30"/>
  <c r="I539" i="30"/>
  <c r="I540" i="30"/>
  <c r="I541" i="30"/>
  <c r="I542" i="30"/>
  <c r="I543" i="30"/>
  <c r="I544" i="30"/>
  <c r="I545" i="30"/>
  <c r="I546" i="30"/>
  <c r="I547" i="30"/>
  <c r="I548" i="30"/>
  <c r="I549" i="30"/>
  <c r="I550" i="30"/>
  <c r="I551" i="30"/>
  <c r="I552" i="30"/>
  <c r="I553" i="30"/>
  <c r="I554" i="30"/>
  <c r="I555" i="30"/>
  <c r="I556" i="30"/>
  <c r="I557" i="30"/>
  <c r="I558" i="30"/>
  <c r="I559" i="30"/>
  <c r="I560" i="30"/>
  <c r="I561" i="30"/>
  <c r="I562" i="30"/>
  <c r="I563" i="30"/>
  <c r="I564" i="30"/>
  <c r="I565" i="30"/>
  <c r="I566" i="30"/>
  <c r="I567" i="30"/>
  <c r="I568" i="30"/>
  <c r="I569" i="30"/>
  <c r="I570" i="30"/>
  <c r="I571" i="30"/>
  <c r="I572" i="30"/>
  <c r="I573" i="30"/>
  <c r="I574" i="30"/>
  <c r="I575" i="30"/>
  <c r="I576" i="30"/>
  <c r="I577" i="30"/>
  <c r="I578" i="30"/>
  <c r="I579" i="30"/>
  <c r="I580" i="30"/>
  <c r="I581" i="30"/>
  <c r="I582" i="30"/>
  <c r="I583" i="30"/>
  <c r="I584" i="30"/>
  <c r="I585" i="30"/>
  <c r="I586" i="30"/>
  <c r="I587" i="30"/>
  <c r="I588" i="30"/>
  <c r="I589" i="30"/>
  <c r="I590" i="30"/>
  <c r="I591" i="30"/>
  <c r="I592" i="30"/>
  <c r="I593" i="30"/>
  <c r="I594" i="30"/>
  <c r="I595" i="30"/>
  <c r="I596" i="30"/>
  <c r="I597" i="30"/>
  <c r="I598" i="30"/>
  <c r="I599" i="30"/>
  <c r="I600" i="30"/>
  <c r="I601" i="30"/>
  <c r="I602" i="30"/>
  <c r="I603" i="30"/>
  <c r="I604" i="30"/>
  <c r="I605" i="30"/>
  <c r="I606" i="30"/>
  <c r="I607" i="30"/>
  <c r="I608" i="30"/>
  <c r="I609" i="30"/>
  <c r="I610" i="30"/>
  <c r="I611" i="30"/>
  <c r="I612" i="30"/>
  <c r="I613" i="30"/>
  <c r="I614" i="30"/>
  <c r="I615" i="30"/>
  <c r="I616" i="30"/>
  <c r="I617" i="30"/>
  <c r="I618" i="30"/>
  <c r="I619" i="30"/>
  <c r="I620" i="30"/>
  <c r="I621" i="30"/>
  <c r="I622" i="30"/>
  <c r="I623" i="30"/>
  <c r="I624" i="30"/>
  <c r="I625" i="30"/>
  <c r="I626" i="30"/>
  <c r="I627" i="30"/>
  <c r="I628" i="30"/>
  <c r="I629" i="30"/>
  <c r="I630" i="30"/>
  <c r="I631" i="30"/>
  <c r="I632" i="30"/>
  <c r="I633" i="30"/>
  <c r="I634" i="30"/>
  <c r="I635" i="30"/>
  <c r="I636" i="30"/>
  <c r="I637" i="30"/>
  <c r="I638" i="30"/>
  <c r="I639" i="30"/>
  <c r="I640" i="30"/>
  <c r="I641" i="30"/>
  <c r="I642" i="30"/>
  <c r="I643" i="30"/>
  <c r="I644" i="30"/>
  <c r="I645" i="30"/>
  <c r="I646" i="30"/>
  <c r="I647" i="30"/>
  <c r="I648" i="30"/>
  <c r="I649" i="30"/>
  <c r="I650" i="30"/>
  <c r="I651" i="30"/>
  <c r="I652" i="30"/>
  <c r="I653" i="30"/>
  <c r="I654" i="30"/>
  <c r="I655" i="30"/>
  <c r="I656" i="30"/>
  <c r="I657" i="30"/>
  <c r="I658" i="30"/>
  <c r="I659" i="30"/>
  <c r="I660" i="30"/>
  <c r="I661" i="30"/>
  <c r="I662" i="30"/>
  <c r="I663" i="30"/>
  <c r="I664" i="30"/>
  <c r="I665" i="30"/>
  <c r="I666" i="30"/>
  <c r="I667" i="30"/>
  <c r="I668" i="30"/>
  <c r="I669" i="30"/>
  <c r="I670" i="30"/>
  <c r="I671" i="30"/>
  <c r="I672" i="30"/>
  <c r="I673" i="30"/>
  <c r="I674" i="30"/>
  <c r="I675" i="30"/>
  <c r="I676" i="30"/>
  <c r="I677" i="30"/>
  <c r="I678" i="30"/>
  <c r="I679" i="30"/>
  <c r="I680" i="30"/>
  <c r="I681" i="30"/>
  <c r="I682" i="30"/>
  <c r="I683" i="30"/>
  <c r="I684" i="30"/>
  <c r="I685" i="30"/>
  <c r="I686" i="30"/>
  <c r="I687" i="30"/>
  <c r="I688" i="30"/>
  <c r="I689" i="30"/>
  <c r="I690" i="30"/>
  <c r="I691" i="30"/>
  <c r="I692" i="30"/>
  <c r="I693" i="30"/>
  <c r="I694" i="30"/>
  <c r="I695" i="30"/>
  <c r="I696" i="30"/>
  <c r="I697" i="30"/>
  <c r="I698" i="30"/>
  <c r="I699" i="30"/>
  <c r="I700" i="30"/>
  <c r="I701" i="30"/>
  <c r="I702" i="30"/>
  <c r="I703" i="30"/>
  <c r="I704" i="30"/>
  <c r="I705" i="30"/>
  <c r="I706" i="30"/>
  <c r="I707" i="30"/>
  <c r="I708" i="30"/>
  <c r="I709" i="30"/>
  <c r="I710" i="30"/>
  <c r="I711" i="30"/>
  <c r="I712" i="30"/>
  <c r="I713" i="30"/>
  <c r="I714" i="30"/>
  <c r="I715" i="30"/>
  <c r="I716" i="30"/>
  <c r="I717" i="30"/>
  <c r="I718" i="30"/>
  <c r="I719" i="30"/>
  <c r="I720" i="30"/>
  <c r="I721" i="30"/>
  <c r="I722" i="30"/>
  <c r="I723" i="30"/>
  <c r="I724" i="30"/>
  <c r="I725" i="30"/>
  <c r="I726" i="30"/>
  <c r="I727" i="30"/>
  <c r="I728" i="30"/>
  <c r="I729" i="30"/>
  <c r="I730" i="30"/>
  <c r="I731" i="30"/>
  <c r="I732" i="30"/>
  <c r="I733" i="30"/>
  <c r="I734" i="30"/>
  <c r="I735" i="30"/>
  <c r="I736" i="30"/>
  <c r="I737" i="30"/>
  <c r="I738" i="30"/>
  <c r="I739" i="30"/>
  <c r="I740" i="30"/>
  <c r="I741" i="30"/>
  <c r="I742" i="30"/>
  <c r="I743" i="30"/>
  <c r="I744" i="30"/>
  <c r="I745" i="30"/>
  <c r="I746" i="30"/>
  <c r="I747" i="30"/>
  <c r="I748" i="30"/>
  <c r="I749" i="30"/>
  <c r="I750" i="30"/>
  <c r="I751" i="30"/>
  <c r="I752" i="30"/>
  <c r="I753" i="30"/>
  <c r="I754" i="30"/>
  <c r="I755" i="30"/>
  <c r="I756" i="30"/>
  <c r="I757" i="30"/>
  <c r="I758" i="30"/>
  <c r="I759" i="30"/>
  <c r="I760" i="30"/>
  <c r="I761" i="30"/>
  <c r="I762" i="30"/>
  <c r="I763" i="30"/>
  <c r="I764" i="30"/>
  <c r="I765" i="30"/>
  <c r="I766" i="30"/>
  <c r="I767" i="30"/>
  <c r="I768" i="30"/>
  <c r="I769" i="30"/>
  <c r="I770" i="30"/>
  <c r="I771" i="30"/>
  <c r="I772" i="30"/>
  <c r="I773" i="30"/>
  <c r="I774" i="30"/>
  <c r="I775" i="30"/>
  <c r="I776" i="30"/>
  <c r="I777" i="30"/>
  <c r="I778" i="30"/>
  <c r="I779" i="30"/>
  <c r="I780" i="30"/>
  <c r="I781" i="30"/>
  <c r="I782" i="30"/>
  <c r="I783" i="30"/>
  <c r="I784" i="30"/>
  <c r="I785" i="30"/>
  <c r="I786" i="30"/>
  <c r="I787" i="30"/>
  <c r="I788" i="30"/>
  <c r="I789" i="30"/>
  <c r="I790" i="30"/>
  <c r="I791" i="30"/>
  <c r="I792" i="30"/>
  <c r="I793" i="30"/>
  <c r="I794" i="30"/>
  <c r="I795" i="30"/>
  <c r="I796" i="30"/>
  <c r="I797" i="30"/>
  <c r="I798" i="30"/>
  <c r="I799" i="30"/>
  <c r="I800" i="30"/>
  <c r="I801" i="30"/>
  <c r="I802" i="30"/>
  <c r="I803" i="30"/>
  <c r="I804" i="30"/>
  <c r="I805" i="30"/>
  <c r="I806" i="30"/>
  <c r="I807" i="30"/>
  <c r="I808" i="30"/>
  <c r="I809" i="30"/>
  <c r="I810" i="30"/>
  <c r="I811" i="30"/>
  <c r="I812" i="30"/>
  <c r="I813" i="30"/>
  <c r="I814" i="30"/>
  <c r="I815" i="30"/>
  <c r="I816" i="30"/>
  <c r="I817" i="30"/>
  <c r="I818" i="30"/>
  <c r="I819" i="30"/>
  <c r="I820" i="30"/>
  <c r="I821" i="30"/>
  <c r="I822" i="30"/>
  <c r="I823" i="30"/>
  <c r="I824" i="30"/>
  <c r="I825" i="30"/>
  <c r="I826" i="30"/>
  <c r="I827" i="30"/>
  <c r="I828" i="30"/>
  <c r="I829" i="30"/>
  <c r="I830" i="30"/>
  <c r="I831" i="30"/>
  <c r="I832" i="30"/>
  <c r="I833" i="30"/>
  <c r="I834" i="30"/>
  <c r="I835" i="30"/>
  <c r="I836" i="30"/>
  <c r="I837" i="30"/>
  <c r="I838" i="30"/>
  <c r="I839" i="30"/>
  <c r="I840" i="30"/>
  <c r="I841" i="30"/>
  <c r="I842" i="30"/>
  <c r="I843" i="30"/>
  <c r="I844" i="30"/>
  <c r="I845" i="30"/>
  <c r="I846" i="30"/>
  <c r="I847" i="30"/>
  <c r="I848" i="30"/>
  <c r="I849" i="30"/>
  <c r="I850" i="30"/>
  <c r="I851" i="30"/>
  <c r="I852" i="30"/>
  <c r="I853" i="30"/>
  <c r="I854" i="30"/>
  <c r="I855" i="30"/>
  <c r="I856" i="30"/>
  <c r="I857" i="30"/>
  <c r="I858" i="30"/>
  <c r="I859" i="30"/>
  <c r="I860" i="30"/>
  <c r="I861" i="30"/>
  <c r="I862" i="30"/>
  <c r="I863" i="30"/>
  <c r="I864" i="30"/>
  <c r="I865" i="30"/>
  <c r="I866" i="30"/>
  <c r="I867" i="30"/>
  <c r="I868" i="30"/>
  <c r="I869" i="30"/>
  <c r="I870" i="30"/>
  <c r="I871" i="30"/>
  <c r="I872" i="30"/>
  <c r="I873" i="30"/>
  <c r="I874" i="30"/>
  <c r="I875" i="30"/>
  <c r="I876" i="30"/>
  <c r="I877" i="30"/>
  <c r="I878" i="30"/>
  <c r="I879" i="30"/>
  <c r="I880" i="30"/>
  <c r="I881" i="30"/>
  <c r="I882" i="30"/>
  <c r="I883" i="30"/>
  <c r="I884" i="30"/>
  <c r="I885" i="30"/>
  <c r="I886" i="30"/>
  <c r="I887" i="30"/>
  <c r="I888" i="30"/>
  <c r="I889" i="30"/>
  <c r="I890" i="30"/>
  <c r="I891" i="30"/>
  <c r="I892" i="30"/>
  <c r="I893" i="30"/>
  <c r="I894" i="30"/>
  <c r="I895" i="30"/>
  <c r="I896" i="30"/>
  <c r="I897" i="30"/>
  <c r="I898" i="30"/>
  <c r="I899" i="30"/>
  <c r="I900" i="30"/>
  <c r="I901" i="30"/>
  <c r="I902" i="30"/>
  <c r="I903" i="30"/>
  <c r="I904" i="30"/>
  <c r="I905" i="30"/>
  <c r="I906" i="30"/>
  <c r="I907" i="30"/>
  <c r="I908" i="30"/>
  <c r="I909" i="30"/>
  <c r="I910" i="30"/>
  <c r="I911" i="30"/>
  <c r="I912" i="30"/>
  <c r="I913" i="30"/>
  <c r="I914" i="30"/>
  <c r="I915" i="30"/>
  <c r="I916" i="30"/>
  <c r="I917" i="30"/>
  <c r="I918" i="30"/>
  <c r="I919" i="30"/>
  <c r="I920" i="30"/>
  <c r="I921" i="30"/>
  <c r="I922" i="30"/>
  <c r="I923" i="30"/>
  <c r="I924" i="30"/>
  <c r="I925" i="30"/>
  <c r="I926" i="30"/>
  <c r="I927" i="30"/>
  <c r="I928" i="30"/>
  <c r="I929" i="30"/>
  <c r="I930" i="30"/>
  <c r="I931" i="30"/>
  <c r="I932" i="30"/>
  <c r="I933" i="30"/>
  <c r="I934" i="30"/>
  <c r="I935" i="30"/>
  <c r="I936" i="30"/>
  <c r="I937" i="30"/>
  <c r="I938" i="30"/>
  <c r="I939" i="30"/>
  <c r="I940" i="30"/>
  <c r="I941" i="30"/>
  <c r="I942" i="30"/>
  <c r="I943" i="30"/>
  <c r="I944" i="30"/>
  <c r="I945" i="30"/>
  <c r="I946" i="30"/>
  <c r="I947" i="30"/>
  <c r="I948" i="30"/>
  <c r="I949" i="30"/>
  <c r="I950" i="30"/>
  <c r="I951" i="30"/>
  <c r="I952" i="30"/>
  <c r="I953" i="30"/>
  <c r="I954" i="30"/>
  <c r="I955" i="30"/>
  <c r="I956" i="30"/>
  <c r="I957" i="30"/>
  <c r="I958" i="30"/>
  <c r="I959" i="30"/>
  <c r="I960" i="30"/>
  <c r="I961" i="30"/>
  <c r="I962" i="30"/>
  <c r="I963" i="30"/>
  <c r="I964" i="30"/>
  <c r="I965" i="30"/>
  <c r="I966" i="30"/>
  <c r="I967" i="30"/>
  <c r="I968" i="30"/>
  <c r="I969" i="30"/>
  <c r="I970" i="30"/>
  <c r="I971" i="30"/>
  <c r="I972" i="30"/>
  <c r="I973" i="30"/>
  <c r="I974" i="30"/>
  <c r="I975" i="30"/>
  <c r="I976" i="30"/>
  <c r="I977" i="30"/>
  <c r="I978" i="30"/>
  <c r="I979" i="30"/>
  <c r="I980" i="30"/>
  <c r="I981" i="30"/>
  <c r="I982" i="30"/>
  <c r="I983" i="30"/>
  <c r="I984" i="30"/>
  <c r="I985" i="30"/>
  <c r="I986" i="30"/>
  <c r="I987" i="30"/>
  <c r="I988" i="30"/>
  <c r="I989" i="30"/>
  <c r="I990" i="30"/>
  <c r="I991" i="30"/>
  <c r="I992" i="30"/>
  <c r="I993" i="30"/>
  <c r="I994" i="30"/>
  <c r="I995" i="30"/>
  <c r="I996" i="30"/>
  <c r="I997" i="30"/>
  <c r="I998" i="30"/>
  <c r="I999" i="30"/>
  <c r="I1000" i="30"/>
  <c r="I1001" i="30"/>
  <c r="I1002" i="30"/>
  <c r="I1003" i="30"/>
  <c r="I1004" i="30"/>
  <c r="I1005" i="30"/>
  <c r="I1006" i="30"/>
  <c r="I1007" i="30"/>
  <c r="I1008" i="30"/>
  <c r="I1009" i="30"/>
  <c r="I1010" i="30"/>
  <c r="I1011" i="30"/>
  <c r="I1012" i="30"/>
  <c r="I1013" i="30"/>
  <c r="I1014" i="30"/>
  <c r="I1015" i="30"/>
  <c r="I1016" i="30"/>
  <c r="I1017" i="30"/>
  <c r="I1018" i="30"/>
  <c r="I1019" i="30"/>
  <c r="I1020" i="30"/>
  <c r="I1021" i="30"/>
  <c r="I1022" i="30"/>
  <c r="I1023" i="30"/>
  <c r="I1024" i="30"/>
  <c r="I1025" i="30"/>
  <c r="I1026" i="30"/>
  <c r="I1027" i="30"/>
  <c r="I1028" i="30"/>
  <c r="I1029" i="30"/>
  <c r="I1030" i="30"/>
  <c r="I1031" i="30"/>
  <c r="I1032" i="30"/>
  <c r="I1033" i="30"/>
  <c r="I1034" i="30"/>
  <c r="I1035" i="30"/>
  <c r="I1036" i="30"/>
  <c r="I1037" i="30"/>
  <c r="I1038" i="30"/>
  <c r="I1039" i="30"/>
  <c r="I1040" i="30"/>
  <c r="I1041" i="30"/>
  <c r="I1042" i="30"/>
  <c r="I1043" i="30"/>
  <c r="I1044" i="30"/>
  <c r="I1045" i="30"/>
  <c r="I1046" i="30"/>
  <c r="I1047" i="30"/>
  <c r="I1048" i="30"/>
  <c r="I1049" i="30"/>
  <c r="I1050" i="30"/>
  <c r="I1051" i="30"/>
  <c r="I1052" i="30"/>
  <c r="I1053" i="30"/>
  <c r="I1054" i="30"/>
  <c r="I1055" i="30"/>
  <c r="I1056" i="30"/>
  <c r="I1057" i="30"/>
  <c r="I1058" i="30"/>
  <c r="I1059" i="30"/>
  <c r="I1060" i="30"/>
  <c r="I1061" i="30"/>
  <c r="I1062" i="30"/>
  <c r="I1063" i="30"/>
  <c r="I1064" i="30"/>
  <c r="I1065" i="30"/>
  <c r="I1066" i="30"/>
  <c r="I1067" i="30"/>
  <c r="I1068" i="30"/>
  <c r="I1069" i="30"/>
  <c r="I1070" i="30"/>
  <c r="I1071" i="30"/>
  <c r="I1072" i="30"/>
  <c r="I1073" i="30"/>
  <c r="I1074" i="30"/>
  <c r="I1075" i="30"/>
  <c r="I1076" i="30"/>
  <c r="I1077" i="30"/>
  <c r="I1078" i="30"/>
  <c r="I1079" i="30"/>
  <c r="I1080" i="30"/>
  <c r="I1081" i="30"/>
  <c r="I1082" i="30"/>
  <c r="I1083" i="30"/>
  <c r="I1084" i="30"/>
  <c r="I1085" i="30"/>
  <c r="I1086" i="30"/>
  <c r="I1087" i="30"/>
  <c r="I1088" i="30"/>
  <c r="I1089" i="30"/>
  <c r="I1090" i="30"/>
  <c r="I1091" i="30"/>
  <c r="I1092" i="30"/>
  <c r="I1093" i="30"/>
  <c r="I1094" i="30"/>
  <c r="I1095" i="30"/>
  <c r="I1096" i="30"/>
  <c r="I1097" i="30"/>
  <c r="I1098" i="30"/>
  <c r="I1099" i="30"/>
  <c r="I1100" i="30"/>
  <c r="I1101" i="30"/>
  <c r="I1102" i="30"/>
  <c r="I1103" i="30"/>
  <c r="I1104" i="30"/>
  <c r="I1105" i="30"/>
  <c r="I1106" i="30"/>
  <c r="I1107" i="30"/>
  <c r="I1108" i="30"/>
  <c r="I1109" i="30"/>
  <c r="I1110" i="30"/>
  <c r="I1111" i="30"/>
  <c r="I1112" i="30"/>
  <c r="I1113" i="30"/>
  <c r="I1114" i="30"/>
  <c r="I1115" i="30"/>
  <c r="I1116" i="30"/>
  <c r="I1117" i="30"/>
  <c r="I1118" i="30"/>
  <c r="I1119" i="30"/>
  <c r="I1120" i="30"/>
  <c r="I1121" i="30"/>
  <c r="I1122" i="30"/>
  <c r="I1123" i="30"/>
  <c r="I1124" i="30"/>
  <c r="I1125" i="30"/>
  <c r="I1126" i="30"/>
  <c r="I1127" i="30"/>
  <c r="I1128" i="30"/>
  <c r="I1129" i="30"/>
  <c r="I1130" i="30"/>
  <c r="I1131" i="30"/>
  <c r="I1132" i="30"/>
  <c r="I1133" i="30"/>
  <c r="I1134" i="30"/>
  <c r="I1135" i="30"/>
  <c r="I1136" i="30"/>
  <c r="I1137" i="30"/>
  <c r="I1138" i="30"/>
  <c r="I1139" i="30"/>
  <c r="I1140" i="30"/>
  <c r="I1141" i="30"/>
  <c r="I1142" i="30"/>
  <c r="I1143" i="30"/>
  <c r="I1144" i="30"/>
  <c r="I1145" i="30"/>
  <c r="I1146" i="30"/>
  <c r="I1147" i="30"/>
  <c r="I1148" i="30"/>
  <c r="I1149" i="30"/>
  <c r="I1150" i="30"/>
  <c r="I1151" i="30"/>
  <c r="I1152" i="30"/>
  <c r="I1153" i="30"/>
  <c r="I1154" i="30"/>
  <c r="I1155" i="30"/>
  <c r="I1156" i="30"/>
  <c r="I1157" i="30"/>
  <c r="I1158" i="30"/>
  <c r="I1159" i="30"/>
  <c r="I1160" i="30"/>
  <c r="I1161" i="30"/>
  <c r="I1162" i="30"/>
  <c r="I1163" i="30"/>
  <c r="I1164" i="30"/>
  <c r="I1165" i="30"/>
  <c r="I1166" i="30"/>
  <c r="I1167" i="30"/>
  <c r="I1168" i="30"/>
  <c r="I1169" i="30"/>
  <c r="I1170" i="30"/>
  <c r="I1171" i="30"/>
  <c r="I1172" i="30"/>
  <c r="I1173" i="30"/>
  <c r="I1174" i="30"/>
  <c r="I1175" i="30"/>
  <c r="I1176" i="30"/>
  <c r="I1177" i="30"/>
  <c r="I1178" i="30"/>
  <c r="I1179" i="30"/>
  <c r="I1180" i="30"/>
  <c r="I1181" i="30"/>
  <c r="I1182" i="30"/>
  <c r="I1183" i="30"/>
  <c r="I1184" i="30"/>
  <c r="I1185" i="30"/>
  <c r="I1186" i="30"/>
  <c r="I1187" i="30"/>
  <c r="I1188" i="30"/>
  <c r="I1189" i="30"/>
  <c r="I1190" i="30"/>
  <c r="I1191" i="30"/>
  <c r="I1192" i="30"/>
  <c r="I1193" i="30"/>
  <c r="I1194" i="30"/>
  <c r="I1195" i="30"/>
  <c r="I1196" i="30"/>
  <c r="I1197" i="30"/>
  <c r="I1198" i="30"/>
  <c r="I1199" i="30"/>
  <c r="I1200" i="30"/>
  <c r="I1201" i="30"/>
  <c r="I1202" i="30"/>
  <c r="I1203" i="30"/>
  <c r="I1204" i="30"/>
  <c r="I1205" i="30"/>
  <c r="I1206" i="30"/>
  <c r="I1207" i="30"/>
  <c r="I1208" i="30"/>
  <c r="I1209" i="30"/>
  <c r="I1210" i="30"/>
  <c r="I1211" i="30"/>
  <c r="I1212" i="30"/>
  <c r="I1213" i="30"/>
  <c r="I1214" i="30"/>
  <c r="I1215" i="30"/>
  <c r="I1216" i="30"/>
  <c r="I1217" i="30"/>
  <c r="I1218" i="30"/>
  <c r="I1219" i="30"/>
  <c r="I1220" i="30"/>
  <c r="I1221" i="30"/>
  <c r="I1222" i="30"/>
  <c r="I1223" i="30"/>
  <c r="I1224" i="30"/>
  <c r="I1225" i="30"/>
  <c r="I1226" i="30"/>
  <c r="I1227" i="30"/>
  <c r="I1228" i="30"/>
  <c r="I1229" i="30"/>
  <c r="I1230" i="30"/>
  <c r="I1231" i="30"/>
  <c r="I1232" i="30"/>
  <c r="I1233" i="30"/>
  <c r="I1234" i="30"/>
  <c r="I1235" i="30"/>
  <c r="I1236" i="30"/>
  <c r="I1237" i="30"/>
  <c r="I1238" i="30"/>
  <c r="I1239" i="30"/>
  <c r="I1240" i="30"/>
  <c r="I1241" i="30"/>
  <c r="I1242" i="30"/>
  <c r="I1243" i="30"/>
  <c r="I1244" i="30"/>
  <c r="I1245" i="30"/>
  <c r="I1246" i="30"/>
  <c r="I1247" i="30"/>
  <c r="I1248" i="30"/>
  <c r="I1249" i="30"/>
  <c r="I1250" i="30"/>
  <c r="I1251" i="30"/>
  <c r="I1252" i="30"/>
  <c r="I1253" i="30"/>
  <c r="I1254" i="30"/>
  <c r="I1255" i="30"/>
  <c r="I1256" i="30"/>
  <c r="I1257" i="30"/>
  <c r="I1258" i="30"/>
  <c r="I1259" i="30"/>
  <c r="I1260" i="30"/>
  <c r="I1261" i="30"/>
  <c r="I1262" i="30"/>
  <c r="I1263" i="30"/>
  <c r="I1264" i="30"/>
  <c r="I1265" i="30"/>
  <c r="I1266" i="30"/>
  <c r="I1267" i="30"/>
  <c r="I1268" i="30"/>
  <c r="I1269" i="30"/>
  <c r="I1270" i="30"/>
  <c r="I1271" i="30"/>
  <c r="I1272" i="30"/>
  <c r="I1273" i="30"/>
  <c r="I1274" i="30"/>
  <c r="I1275" i="30"/>
  <c r="I1276" i="30"/>
  <c r="I1277" i="30"/>
  <c r="I1278" i="30"/>
  <c r="I1279" i="30"/>
  <c r="I1280" i="30"/>
  <c r="I1281" i="30"/>
  <c r="I1282" i="30"/>
  <c r="I1283" i="30"/>
  <c r="I1284" i="30"/>
  <c r="I1285" i="30"/>
  <c r="I1286" i="30"/>
  <c r="I1287" i="30"/>
  <c r="I1288" i="30"/>
  <c r="I1289" i="30"/>
  <c r="I1290" i="30"/>
  <c r="I1291" i="30"/>
  <c r="I1292" i="30"/>
  <c r="I1293" i="30"/>
  <c r="I1294" i="30"/>
  <c r="I1295" i="30"/>
  <c r="I1296" i="30"/>
  <c r="I1297" i="30"/>
  <c r="I1298" i="30"/>
  <c r="I1299" i="30"/>
  <c r="I1300" i="30"/>
  <c r="I1301" i="30"/>
  <c r="I1302" i="30"/>
  <c r="I1303" i="30"/>
  <c r="I1304" i="30"/>
  <c r="I1305" i="30"/>
  <c r="I1306" i="30"/>
  <c r="I1307" i="30"/>
  <c r="I1308" i="30"/>
  <c r="I1309" i="30"/>
  <c r="I1310" i="30"/>
  <c r="I1311" i="30"/>
  <c r="I1312" i="30"/>
  <c r="I1313" i="30"/>
  <c r="I1314" i="30"/>
  <c r="I1315" i="30"/>
  <c r="I1316" i="30"/>
  <c r="I1317" i="30"/>
  <c r="I1318" i="30"/>
  <c r="I1319" i="30"/>
  <c r="I1320" i="30"/>
  <c r="I1321" i="30"/>
  <c r="I1322" i="30"/>
  <c r="I1323" i="30"/>
  <c r="I1324" i="30"/>
  <c r="I1325" i="30"/>
  <c r="I1326" i="30"/>
  <c r="I1327" i="30"/>
  <c r="I1328" i="30"/>
  <c r="I1329" i="30"/>
  <c r="I1330" i="30"/>
  <c r="I1331" i="30"/>
  <c r="I1332" i="30"/>
  <c r="I1333" i="30"/>
  <c r="I1334" i="30"/>
  <c r="I1335" i="30"/>
  <c r="I1336" i="30"/>
  <c r="I1337" i="30"/>
  <c r="I1338" i="30"/>
  <c r="I1339" i="30"/>
  <c r="I1340" i="30"/>
  <c r="I1341" i="30"/>
  <c r="I1342" i="30"/>
  <c r="I1343" i="30"/>
  <c r="I1344" i="30"/>
  <c r="I1345" i="30"/>
  <c r="I1346" i="30"/>
  <c r="I3" i="30"/>
  <c r="T40" i="47" l="1"/>
  <c r="T35" i="47"/>
  <c r="T10" i="47"/>
  <c r="T11" i="47"/>
  <c r="BH23" i="2" l="1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22" i="2"/>
  <c r="BE14" i="44"/>
  <c r="BE15" i="44"/>
  <c r="BE16" i="44"/>
  <c r="BE17" i="44"/>
  <c r="BE18" i="44"/>
  <c r="BE19" i="44"/>
  <c r="BE20" i="44"/>
  <c r="BE21" i="44"/>
  <c r="BE22" i="44"/>
  <c r="BE23" i="44"/>
  <c r="BE24" i="44"/>
  <c r="BE25" i="44"/>
  <c r="BE26" i="44"/>
  <c r="BE27" i="44"/>
  <c r="BE28" i="44"/>
  <c r="BE29" i="44"/>
  <c r="BE30" i="44"/>
  <c r="BE31" i="44"/>
  <c r="BE32" i="44"/>
  <c r="BE13" i="44"/>
  <c r="BC14" i="44"/>
  <c r="BC15" i="44"/>
  <c r="BC16" i="44"/>
  <c r="BC17" i="44"/>
  <c r="BC18" i="44"/>
  <c r="BC19" i="44"/>
  <c r="BC20" i="44"/>
  <c r="BC21" i="44"/>
  <c r="BC22" i="44"/>
  <c r="BC23" i="44"/>
  <c r="BC24" i="44"/>
  <c r="BC25" i="44"/>
  <c r="BC26" i="44"/>
  <c r="BC27" i="44"/>
  <c r="BC28" i="44"/>
  <c r="BC29" i="44"/>
  <c r="BC30" i="44"/>
  <c r="BC31" i="44"/>
  <c r="BC32" i="44"/>
  <c r="BC13" i="44"/>
  <c r="AN41" i="44"/>
  <c r="C143" i="23" s="1"/>
  <c r="AO41" i="44"/>
  <c r="AN42" i="44"/>
  <c r="C144" i="23" s="1"/>
  <c r="AO42" i="44"/>
  <c r="AN43" i="44"/>
  <c r="C145" i="23" s="1"/>
  <c r="AO43" i="44"/>
  <c r="AN44" i="44"/>
  <c r="C146" i="23" s="1"/>
  <c r="AO44" i="44"/>
  <c r="AN45" i="44"/>
  <c r="C147" i="23" s="1"/>
  <c r="AO45" i="44"/>
  <c r="AN46" i="44"/>
  <c r="C148" i="23" s="1"/>
  <c r="AO46" i="44"/>
  <c r="AN47" i="44"/>
  <c r="C149" i="23" s="1"/>
  <c r="AO47" i="44"/>
  <c r="AN48" i="44"/>
  <c r="C150" i="23" s="1"/>
  <c r="AO48" i="44"/>
  <c r="AN49" i="44"/>
  <c r="C151" i="23" s="1"/>
  <c r="AO49" i="44"/>
  <c r="AN50" i="44"/>
  <c r="C152" i="23" s="1"/>
  <c r="AO50" i="44"/>
  <c r="AN51" i="44"/>
  <c r="C153" i="23" s="1"/>
  <c r="AO51" i="44"/>
  <c r="AN52" i="44"/>
  <c r="C154" i="23" s="1"/>
  <c r="AO52" i="44"/>
  <c r="AN53" i="44"/>
  <c r="C155" i="23" s="1"/>
  <c r="AO53" i="44"/>
  <c r="AN54" i="44"/>
  <c r="C156" i="23" s="1"/>
  <c r="AO54" i="44"/>
  <c r="AN55" i="44"/>
  <c r="C157" i="23" s="1"/>
  <c r="AO55" i="44"/>
  <c r="AN56" i="44"/>
  <c r="C158" i="23" s="1"/>
  <c r="AO56" i="44"/>
  <c r="AN57" i="44"/>
  <c r="C159" i="23" s="1"/>
  <c r="AO57" i="44"/>
  <c r="AN58" i="44"/>
  <c r="C160" i="23" s="1"/>
  <c r="AO58" i="44"/>
  <c r="AN59" i="44"/>
  <c r="C161" i="23" s="1"/>
  <c r="AO59" i="44"/>
  <c r="AO40" i="44"/>
  <c r="AN40" i="44"/>
  <c r="C142" i="23" s="1"/>
  <c r="AN14" i="44"/>
  <c r="C115" i="23" s="1"/>
  <c r="AO14" i="44"/>
  <c r="AN15" i="44"/>
  <c r="C116" i="23" s="1"/>
  <c r="AO15" i="44"/>
  <c r="AN16" i="44"/>
  <c r="C117" i="23" s="1"/>
  <c r="AO16" i="44"/>
  <c r="AN17" i="44"/>
  <c r="C118" i="23" s="1"/>
  <c r="AO17" i="44"/>
  <c r="AN18" i="44"/>
  <c r="C119" i="23" s="1"/>
  <c r="AO18" i="44"/>
  <c r="AN19" i="44"/>
  <c r="C120" i="23" s="1"/>
  <c r="AO19" i="44"/>
  <c r="AN20" i="44"/>
  <c r="C121" i="23" s="1"/>
  <c r="AO20" i="44"/>
  <c r="AN21" i="44"/>
  <c r="C122" i="23" s="1"/>
  <c r="AO21" i="44"/>
  <c r="AN22" i="44"/>
  <c r="C123" i="23" s="1"/>
  <c r="AO22" i="44"/>
  <c r="AN23" i="44"/>
  <c r="C124" i="23" s="1"/>
  <c r="AO23" i="44"/>
  <c r="AN24" i="44"/>
  <c r="C125" i="23" s="1"/>
  <c r="AO24" i="44"/>
  <c r="AN25" i="44"/>
  <c r="C126" i="23" s="1"/>
  <c r="AO25" i="44"/>
  <c r="AN26" i="44"/>
  <c r="C127" i="23" s="1"/>
  <c r="AO26" i="44"/>
  <c r="AN27" i="44"/>
  <c r="C128" i="23" s="1"/>
  <c r="AO27" i="44"/>
  <c r="AN28" i="44"/>
  <c r="C129" i="23" s="1"/>
  <c r="AO28" i="44"/>
  <c r="AN29" i="44"/>
  <c r="C130" i="23" s="1"/>
  <c r="AO29" i="44"/>
  <c r="AN30" i="44"/>
  <c r="C131" i="23" s="1"/>
  <c r="AO30" i="44"/>
  <c r="AN31" i="44"/>
  <c r="C132" i="23" s="1"/>
  <c r="AO31" i="44"/>
  <c r="AN32" i="44"/>
  <c r="C133" i="23" s="1"/>
  <c r="AO32" i="44"/>
  <c r="AO13" i="44"/>
  <c r="AN13" i="44"/>
  <c r="C114" i="23" s="1"/>
  <c r="AN64" i="44"/>
  <c r="AN63" i="44"/>
  <c r="AN62" i="44"/>
  <c r="AN61" i="44"/>
  <c r="AN60" i="44"/>
  <c r="AN37" i="44"/>
  <c r="AN36" i="44"/>
  <c r="AN35" i="44"/>
  <c r="AN34" i="44"/>
  <c r="AN33" i="44"/>
  <c r="AR76" i="2"/>
  <c r="AR77" i="2"/>
  <c r="AR78" i="2"/>
  <c r="AR79" i="2"/>
  <c r="AR80" i="2"/>
  <c r="AR81" i="2"/>
  <c r="AR82" i="2"/>
  <c r="AR83" i="2"/>
  <c r="AR84" i="2"/>
  <c r="AR85" i="2"/>
  <c r="T4" i="30"/>
  <c r="T5" i="30"/>
  <c r="T6" i="30"/>
  <c r="T7" i="30"/>
  <c r="T8" i="30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T36" i="30"/>
  <c r="T37" i="30"/>
  <c r="T38" i="30"/>
  <c r="T39" i="30"/>
  <c r="T40" i="30"/>
  <c r="T41" i="30"/>
  <c r="T42" i="30"/>
  <c r="T43" i="30"/>
  <c r="T44" i="30"/>
  <c r="T45" i="30"/>
  <c r="T46" i="30"/>
  <c r="T47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T63" i="30"/>
  <c r="T64" i="30"/>
  <c r="T65" i="30"/>
  <c r="T66" i="30"/>
  <c r="T67" i="30"/>
  <c r="T68" i="30"/>
  <c r="T69" i="30"/>
  <c r="T70" i="30"/>
  <c r="T71" i="30"/>
  <c r="T72" i="30"/>
  <c r="T73" i="30"/>
  <c r="T74" i="30"/>
  <c r="T75" i="30"/>
  <c r="T76" i="30"/>
  <c r="T77" i="30"/>
  <c r="T78" i="30"/>
  <c r="T79" i="30"/>
  <c r="T80" i="30"/>
  <c r="T81" i="30"/>
  <c r="T82" i="30"/>
  <c r="T83" i="30"/>
  <c r="T84" i="30"/>
  <c r="T85" i="30"/>
  <c r="T86" i="30"/>
  <c r="T87" i="30"/>
  <c r="T88" i="30"/>
  <c r="T89" i="30"/>
  <c r="T90" i="30"/>
  <c r="T91" i="30"/>
  <c r="T92" i="30"/>
  <c r="T93" i="30"/>
  <c r="T94" i="30"/>
  <c r="T95" i="30"/>
  <c r="T96" i="30"/>
  <c r="T97" i="30"/>
  <c r="T98" i="30"/>
  <c r="T99" i="30"/>
  <c r="T100" i="30"/>
  <c r="T101" i="30"/>
  <c r="T102" i="30"/>
  <c r="T103" i="30"/>
  <c r="T104" i="30"/>
  <c r="T105" i="30"/>
  <c r="T106" i="30"/>
  <c r="T107" i="30"/>
  <c r="T108" i="30"/>
  <c r="T109" i="30"/>
  <c r="T110" i="30"/>
  <c r="T111" i="30"/>
  <c r="T112" i="30"/>
  <c r="T113" i="30"/>
  <c r="T114" i="30"/>
  <c r="T115" i="30"/>
  <c r="T116" i="30"/>
  <c r="T117" i="30"/>
  <c r="T118" i="30"/>
  <c r="T119" i="30"/>
  <c r="T120" i="30"/>
  <c r="T121" i="30"/>
  <c r="T122" i="30"/>
  <c r="T123" i="30"/>
  <c r="T124" i="30"/>
  <c r="T125" i="30"/>
  <c r="T126" i="30"/>
  <c r="T127" i="30"/>
  <c r="T128" i="30"/>
  <c r="T129" i="30"/>
  <c r="T130" i="30"/>
  <c r="T131" i="30"/>
  <c r="T132" i="30"/>
  <c r="T133" i="30"/>
  <c r="T134" i="30"/>
  <c r="T135" i="30"/>
  <c r="T136" i="30"/>
  <c r="T137" i="30"/>
  <c r="T138" i="30"/>
  <c r="T139" i="30"/>
  <c r="T140" i="30"/>
  <c r="T141" i="30"/>
  <c r="T142" i="30"/>
  <c r="T143" i="30"/>
  <c r="T144" i="30"/>
  <c r="T145" i="30"/>
  <c r="T146" i="30"/>
  <c r="T147" i="30"/>
  <c r="T148" i="30"/>
  <c r="T149" i="30"/>
  <c r="T150" i="30"/>
  <c r="T151" i="30"/>
  <c r="T152" i="30"/>
  <c r="T153" i="30"/>
  <c r="T154" i="30"/>
  <c r="T155" i="30"/>
  <c r="T156" i="30"/>
  <c r="T157" i="30"/>
  <c r="T158" i="30"/>
  <c r="T159" i="30"/>
  <c r="T160" i="30"/>
  <c r="T161" i="30"/>
  <c r="T162" i="30"/>
  <c r="T163" i="30"/>
  <c r="T164" i="30"/>
  <c r="T165" i="30"/>
  <c r="T166" i="30"/>
  <c r="T167" i="30"/>
  <c r="T168" i="30"/>
  <c r="T169" i="30"/>
  <c r="T170" i="30"/>
  <c r="T171" i="30"/>
  <c r="T172" i="30"/>
  <c r="T173" i="30"/>
  <c r="T174" i="30"/>
  <c r="T175" i="30"/>
  <c r="T176" i="30"/>
  <c r="T177" i="30"/>
  <c r="T178" i="30"/>
  <c r="T179" i="30"/>
  <c r="T180" i="30"/>
  <c r="T181" i="30"/>
  <c r="T182" i="30"/>
  <c r="T183" i="30"/>
  <c r="T184" i="30"/>
  <c r="T185" i="30"/>
  <c r="T186" i="30"/>
  <c r="T187" i="30"/>
  <c r="T188" i="30"/>
  <c r="T189" i="30"/>
  <c r="T190" i="30"/>
  <c r="T191" i="30"/>
  <c r="T192" i="30"/>
  <c r="T193" i="30"/>
  <c r="T194" i="30"/>
  <c r="T195" i="30"/>
  <c r="T196" i="30"/>
  <c r="T197" i="30"/>
  <c r="T198" i="30"/>
  <c r="T199" i="30"/>
  <c r="T200" i="30"/>
  <c r="T201" i="30"/>
  <c r="T202" i="30"/>
  <c r="T203" i="30"/>
  <c r="T204" i="30"/>
  <c r="T205" i="30"/>
  <c r="T206" i="30"/>
  <c r="T207" i="30"/>
  <c r="T208" i="30"/>
  <c r="T209" i="30"/>
  <c r="T210" i="30"/>
  <c r="T211" i="30"/>
  <c r="T212" i="30"/>
  <c r="T213" i="30"/>
  <c r="T214" i="30"/>
  <c r="T215" i="30"/>
  <c r="T216" i="30"/>
  <c r="T217" i="30"/>
  <c r="T218" i="30"/>
  <c r="T219" i="30"/>
  <c r="T220" i="30"/>
  <c r="T221" i="30"/>
  <c r="T222" i="30"/>
  <c r="T223" i="30"/>
  <c r="T224" i="30"/>
  <c r="T225" i="30"/>
  <c r="T226" i="30"/>
  <c r="T227" i="30"/>
  <c r="T228" i="30"/>
  <c r="T229" i="30"/>
  <c r="T230" i="30"/>
  <c r="T231" i="30"/>
  <c r="T232" i="30"/>
  <c r="T233" i="30"/>
  <c r="T234" i="30"/>
  <c r="T235" i="30"/>
  <c r="T236" i="30"/>
  <c r="T237" i="30"/>
  <c r="T238" i="30"/>
  <c r="T239" i="30"/>
  <c r="T240" i="30"/>
  <c r="T241" i="30"/>
  <c r="T242" i="30"/>
  <c r="T243" i="30"/>
  <c r="T244" i="30"/>
  <c r="T245" i="30"/>
  <c r="T246" i="30"/>
  <c r="T247" i="30"/>
  <c r="T248" i="30"/>
  <c r="T249" i="30"/>
  <c r="T250" i="30"/>
  <c r="T251" i="30"/>
  <c r="T252" i="30"/>
  <c r="T253" i="30"/>
  <c r="T254" i="30"/>
  <c r="T255" i="30"/>
  <c r="T256" i="30"/>
  <c r="T257" i="30"/>
  <c r="T258" i="30"/>
  <c r="T259" i="30"/>
  <c r="T260" i="30"/>
  <c r="T261" i="30"/>
  <c r="T262" i="30"/>
  <c r="T263" i="30"/>
  <c r="T264" i="30"/>
  <c r="T265" i="30"/>
  <c r="T266" i="30"/>
  <c r="T267" i="30"/>
  <c r="T268" i="30"/>
  <c r="T269" i="30"/>
  <c r="T270" i="30"/>
  <c r="T271" i="30"/>
  <c r="T272" i="30"/>
  <c r="T273" i="30"/>
  <c r="T274" i="30"/>
  <c r="T275" i="30"/>
  <c r="T276" i="30"/>
  <c r="T277" i="30"/>
  <c r="T278" i="30"/>
  <c r="T279" i="30"/>
  <c r="T280" i="30"/>
  <c r="T281" i="30"/>
  <c r="T282" i="30"/>
  <c r="T283" i="30"/>
  <c r="T284" i="30"/>
  <c r="T285" i="30"/>
  <c r="T286" i="30"/>
  <c r="T287" i="30"/>
  <c r="T288" i="30"/>
  <c r="T289" i="30"/>
  <c r="T290" i="30"/>
  <c r="T291" i="30"/>
  <c r="T292" i="30"/>
  <c r="T293" i="30"/>
  <c r="T294" i="30"/>
  <c r="T295" i="30"/>
  <c r="T296" i="30"/>
  <c r="T297" i="30"/>
  <c r="T298" i="30"/>
  <c r="T299" i="30"/>
  <c r="T300" i="30"/>
  <c r="T301" i="30"/>
  <c r="T302" i="30"/>
  <c r="T303" i="30"/>
  <c r="T304" i="30"/>
  <c r="T305" i="30"/>
  <c r="T306" i="30"/>
  <c r="T307" i="30"/>
  <c r="T308" i="30"/>
  <c r="T309" i="30"/>
  <c r="T310" i="30"/>
  <c r="T311" i="30"/>
  <c r="T312" i="30"/>
  <c r="T313" i="30"/>
  <c r="T314" i="30"/>
  <c r="T315" i="30"/>
  <c r="T316" i="30"/>
  <c r="T317" i="30"/>
  <c r="T318" i="30"/>
  <c r="T319" i="30"/>
  <c r="T320" i="30"/>
  <c r="T321" i="30"/>
  <c r="T322" i="30"/>
  <c r="T323" i="30"/>
  <c r="T324" i="30"/>
  <c r="T325" i="30"/>
  <c r="T326" i="30"/>
  <c r="T327" i="30"/>
  <c r="T328" i="30"/>
  <c r="T329" i="30"/>
  <c r="T330" i="30"/>
  <c r="T331" i="30"/>
  <c r="T332" i="30"/>
  <c r="T333" i="30"/>
  <c r="T334" i="30"/>
  <c r="T335" i="30"/>
  <c r="T336" i="30"/>
  <c r="T337" i="30"/>
  <c r="T338" i="30"/>
  <c r="T339" i="30"/>
  <c r="T340" i="30"/>
  <c r="T341" i="30"/>
  <c r="T342" i="30"/>
  <c r="T343" i="30"/>
  <c r="T344" i="30"/>
  <c r="T345" i="30"/>
  <c r="T346" i="30"/>
  <c r="T347" i="30"/>
  <c r="T348" i="30"/>
  <c r="T349" i="30"/>
  <c r="T350" i="30"/>
  <c r="T351" i="30"/>
  <c r="T352" i="30"/>
  <c r="T353" i="30"/>
  <c r="T354" i="30"/>
  <c r="T355" i="30"/>
  <c r="T356" i="30"/>
  <c r="T357" i="30"/>
  <c r="T358" i="30"/>
  <c r="T359" i="30"/>
  <c r="T360" i="30"/>
  <c r="T361" i="30"/>
  <c r="T362" i="30"/>
  <c r="T363" i="30"/>
  <c r="T364" i="30"/>
  <c r="T365" i="30"/>
  <c r="T366" i="30"/>
  <c r="T367" i="30"/>
  <c r="T368" i="30"/>
  <c r="T369" i="30"/>
  <c r="T370" i="30"/>
  <c r="T371" i="30"/>
  <c r="T372" i="30"/>
  <c r="T373" i="30"/>
  <c r="T374" i="30"/>
  <c r="T375" i="30"/>
  <c r="T376" i="30"/>
  <c r="T377" i="30"/>
  <c r="T378" i="30"/>
  <c r="T379" i="30"/>
  <c r="T380" i="30"/>
  <c r="T381" i="30"/>
  <c r="T382" i="30"/>
  <c r="T383" i="30"/>
  <c r="T384" i="30"/>
  <c r="T385" i="30"/>
  <c r="T386" i="30"/>
  <c r="T387" i="30"/>
  <c r="T388" i="30"/>
  <c r="T389" i="30"/>
  <c r="T390" i="30"/>
  <c r="T391" i="30"/>
  <c r="T392" i="30"/>
  <c r="T393" i="30"/>
  <c r="T394" i="30"/>
  <c r="T395" i="30"/>
  <c r="T396" i="30"/>
  <c r="T397" i="30"/>
  <c r="T398" i="30"/>
  <c r="T399" i="30"/>
  <c r="T400" i="30"/>
  <c r="T401" i="30"/>
  <c r="T402" i="30"/>
  <c r="T403" i="30"/>
  <c r="T404" i="30"/>
  <c r="T405" i="30"/>
  <c r="T406" i="30"/>
  <c r="T407" i="30"/>
  <c r="T408" i="30"/>
  <c r="T409" i="30"/>
  <c r="T410" i="30"/>
  <c r="T411" i="30"/>
  <c r="T412" i="30"/>
  <c r="T413" i="30"/>
  <c r="T414" i="30"/>
  <c r="T415" i="30"/>
  <c r="T416" i="30"/>
  <c r="T417" i="30"/>
  <c r="T418" i="30"/>
  <c r="T419" i="30"/>
  <c r="T420" i="30"/>
  <c r="T421" i="30"/>
  <c r="T422" i="30"/>
  <c r="T423" i="30"/>
  <c r="T424" i="30"/>
  <c r="T425" i="30"/>
  <c r="T426" i="30"/>
  <c r="T427" i="30"/>
  <c r="T428" i="30"/>
  <c r="T429" i="30"/>
  <c r="T430" i="30"/>
  <c r="T431" i="30"/>
  <c r="T432" i="30"/>
  <c r="T433" i="30"/>
  <c r="T434" i="30"/>
  <c r="T435" i="30"/>
  <c r="T436" i="30"/>
  <c r="T437" i="30"/>
  <c r="T438" i="30"/>
  <c r="T439" i="30"/>
  <c r="T440" i="30"/>
  <c r="T441" i="30"/>
  <c r="T442" i="30"/>
  <c r="T443" i="30"/>
  <c r="T444" i="30"/>
  <c r="T445" i="30"/>
  <c r="T446" i="30"/>
  <c r="T447" i="30"/>
  <c r="T448" i="30"/>
  <c r="T449" i="30"/>
  <c r="T450" i="30"/>
  <c r="T451" i="30"/>
  <c r="T452" i="30"/>
  <c r="T453" i="30"/>
  <c r="T454" i="30"/>
  <c r="T455" i="30"/>
  <c r="T456" i="30"/>
  <c r="T457" i="30"/>
  <c r="T458" i="30"/>
  <c r="T459" i="30"/>
  <c r="T460" i="30"/>
  <c r="T461" i="30"/>
  <c r="T462" i="30"/>
  <c r="T463" i="30"/>
  <c r="T464" i="30"/>
  <c r="T465" i="30"/>
  <c r="T466" i="30"/>
  <c r="T467" i="30"/>
  <c r="T468" i="30"/>
  <c r="T469" i="30"/>
  <c r="T470" i="30"/>
  <c r="T471" i="30"/>
  <c r="T472" i="30"/>
  <c r="T473" i="30"/>
  <c r="T474" i="30"/>
  <c r="T475" i="30"/>
  <c r="T476" i="30"/>
  <c r="T477" i="30"/>
  <c r="T478" i="30"/>
  <c r="T479" i="30"/>
  <c r="T480" i="30"/>
  <c r="T481" i="30"/>
  <c r="T482" i="30"/>
  <c r="T483" i="30"/>
  <c r="T484" i="30"/>
  <c r="T485" i="30"/>
  <c r="T486" i="30"/>
  <c r="T487" i="30"/>
  <c r="T488" i="30"/>
  <c r="T489" i="30"/>
  <c r="T490" i="30"/>
  <c r="T491" i="30"/>
  <c r="T492" i="30"/>
  <c r="T493" i="30"/>
  <c r="T494" i="30"/>
  <c r="T495" i="30"/>
  <c r="T496" i="30"/>
  <c r="T497" i="30"/>
  <c r="T498" i="30"/>
  <c r="T499" i="30"/>
  <c r="T500" i="30"/>
  <c r="T501" i="30"/>
  <c r="T502" i="30"/>
  <c r="T503" i="30"/>
  <c r="T504" i="30"/>
  <c r="T505" i="30"/>
  <c r="T506" i="30"/>
  <c r="T507" i="30"/>
  <c r="T508" i="30"/>
  <c r="T509" i="30"/>
  <c r="T510" i="30"/>
  <c r="T511" i="30"/>
  <c r="T512" i="30"/>
  <c r="T513" i="30"/>
  <c r="T514" i="30"/>
  <c r="T515" i="30"/>
  <c r="T516" i="30"/>
  <c r="T517" i="30"/>
  <c r="T518" i="30"/>
  <c r="T519" i="30"/>
  <c r="T520" i="30"/>
  <c r="T521" i="30"/>
  <c r="T522" i="30"/>
  <c r="T523" i="30"/>
  <c r="T524" i="30"/>
  <c r="T525" i="30"/>
  <c r="T526" i="30"/>
  <c r="T527" i="30"/>
  <c r="T528" i="30"/>
  <c r="T529" i="30"/>
  <c r="T530" i="30"/>
  <c r="T531" i="30"/>
  <c r="T532" i="30"/>
  <c r="T533" i="30"/>
  <c r="T534" i="30"/>
  <c r="T535" i="30"/>
  <c r="T536" i="30"/>
  <c r="T537" i="30"/>
  <c r="T538" i="30"/>
  <c r="T539" i="30"/>
  <c r="T540" i="30"/>
  <c r="T541" i="30"/>
  <c r="T542" i="30"/>
  <c r="T543" i="30"/>
  <c r="T544" i="30"/>
  <c r="T545" i="30"/>
  <c r="T546" i="30"/>
  <c r="T547" i="30"/>
  <c r="T548" i="30"/>
  <c r="T549" i="30"/>
  <c r="T550" i="30"/>
  <c r="T551" i="30"/>
  <c r="T552" i="30"/>
  <c r="T553" i="30"/>
  <c r="T554" i="30"/>
  <c r="T555" i="30"/>
  <c r="T556" i="30"/>
  <c r="T557" i="30"/>
  <c r="T558" i="30"/>
  <c r="T559" i="30"/>
  <c r="T560" i="30"/>
  <c r="T561" i="30"/>
  <c r="T562" i="30"/>
  <c r="T563" i="30"/>
  <c r="T564" i="30"/>
  <c r="T565" i="30"/>
  <c r="T566" i="30"/>
  <c r="T567" i="30"/>
  <c r="T568" i="30"/>
  <c r="T569" i="30"/>
  <c r="T570" i="30"/>
  <c r="T571" i="30"/>
  <c r="T572" i="30"/>
  <c r="T573" i="30"/>
  <c r="T574" i="30"/>
  <c r="T575" i="30"/>
  <c r="T576" i="30"/>
  <c r="T577" i="30"/>
  <c r="T578" i="30"/>
  <c r="T579" i="30"/>
  <c r="T580" i="30"/>
  <c r="T581" i="30"/>
  <c r="T582" i="30"/>
  <c r="T583" i="30"/>
  <c r="T584" i="30"/>
  <c r="T585" i="30"/>
  <c r="T586" i="30"/>
  <c r="T587" i="30"/>
  <c r="T588" i="30"/>
  <c r="T589" i="30"/>
  <c r="T590" i="30"/>
  <c r="T591" i="30"/>
  <c r="T592" i="30"/>
  <c r="T593" i="30"/>
  <c r="T594" i="30"/>
  <c r="T595" i="30"/>
  <c r="T596" i="30"/>
  <c r="T597" i="30"/>
  <c r="T598" i="30"/>
  <c r="T599" i="30"/>
  <c r="T600" i="30"/>
  <c r="T601" i="30"/>
  <c r="T602" i="30"/>
  <c r="T603" i="30"/>
  <c r="T604" i="30"/>
  <c r="T605" i="30"/>
  <c r="T606" i="30"/>
  <c r="T607" i="30"/>
  <c r="T608" i="30"/>
  <c r="T609" i="30"/>
  <c r="T610" i="30"/>
  <c r="T611" i="30"/>
  <c r="T612" i="30"/>
  <c r="T613" i="30"/>
  <c r="T614" i="30"/>
  <c r="T615" i="30"/>
  <c r="T616" i="30"/>
  <c r="T617" i="30"/>
  <c r="T618" i="30"/>
  <c r="T619" i="30"/>
  <c r="T620" i="30"/>
  <c r="T621" i="30"/>
  <c r="T622" i="30"/>
  <c r="T623" i="30"/>
  <c r="T624" i="30"/>
  <c r="T625" i="30"/>
  <c r="T626" i="30"/>
  <c r="T627" i="30"/>
  <c r="T628" i="30"/>
  <c r="T629" i="30"/>
  <c r="T630" i="30"/>
  <c r="T631" i="30"/>
  <c r="T632" i="30"/>
  <c r="T633" i="30"/>
  <c r="T634" i="30"/>
  <c r="T635" i="30"/>
  <c r="T636" i="30"/>
  <c r="T637" i="30"/>
  <c r="T638" i="30"/>
  <c r="T639" i="30"/>
  <c r="T640" i="30"/>
  <c r="T641" i="30"/>
  <c r="T642" i="30"/>
  <c r="T643" i="30"/>
  <c r="T644" i="30"/>
  <c r="T645" i="30"/>
  <c r="T646" i="30"/>
  <c r="T647" i="30"/>
  <c r="T648" i="30"/>
  <c r="T649" i="30"/>
  <c r="T650" i="30"/>
  <c r="T651" i="30"/>
  <c r="T652" i="30"/>
  <c r="T653" i="30"/>
  <c r="T654" i="30"/>
  <c r="T655" i="30"/>
  <c r="T656" i="30"/>
  <c r="T657" i="30"/>
  <c r="T658" i="30"/>
  <c r="T659" i="30"/>
  <c r="T660" i="30"/>
  <c r="T661" i="30"/>
  <c r="T662" i="30"/>
  <c r="T663" i="30"/>
  <c r="T664" i="30"/>
  <c r="T665" i="30"/>
  <c r="T666" i="30"/>
  <c r="T667" i="30"/>
  <c r="T668" i="30"/>
  <c r="T669" i="30"/>
  <c r="T670" i="30"/>
  <c r="T671" i="30"/>
  <c r="T672" i="30"/>
  <c r="T673" i="30"/>
  <c r="T674" i="30"/>
  <c r="T675" i="30"/>
  <c r="T676" i="30"/>
  <c r="T677" i="30"/>
  <c r="T678" i="30"/>
  <c r="T679" i="30"/>
  <c r="T680" i="30"/>
  <c r="T681" i="30"/>
  <c r="T682" i="30"/>
  <c r="T683" i="30"/>
  <c r="T684" i="30"/>
  <c r="T685" i="30"/>
  <c r="T686" i="30"/>
  <c r="T687" i="30"/>
  <c r="T688" i="30"/>
  <c r="T689" i="30"/>
  <c r="T690" i="30"/>
  <c r="T691" i="30"/>
  <c r="T692" i="30"/>
  <c r="T693" i="30"/>
  <c r="T694" i="30"/>
  <c r="T695" i="30"/>
  <c r="T696" i="30"/>
  <c r="T697" i="30"/>
  <c r="T698" i="30"/>
  <c r="T699" i="30"/>
  <c r="T700" i="30"/>
  <c r="T701" i="30"/>
  <c r="T702" i="30"/>
  <c r="T703" i="30"/>
  <c r="T704" i="30"/>
  <c r="T705" i="30"/>
  <c r="T706" i="30"/>
  <c r="T707" i="30"/>
  <c r="T708" i="30"/>
  <c r="T709" i="30"/>
  <c r="T710" i="30"/>
  <c r="T711" i="30"/>
  <c r="T712" i="30"/>
  <c r="T713" i="30"/>
  <c r="T714" i="30"/>
  <c r="T715" i="30"/>
  <c r="T716" i="30"/>
  <c r="T717" i="30"/>
  <c r="T718" i="30"/>
  <c r="T719" i="30"/>
  <c r="T720" i="30"/>
  <c r="T721" i="30"/>
  <c r="T722" i="30"/>
  <c r="T723" i="30"/>
  <c r="T724" i="30"/>
  <c r="T725" i="30"/>
  <c r="T726" i="30"/>
  <c r="T727" i="30"/>
  <c r="T728" i="30"/>
  <c r="T729" i="30"/>
  <c r="T730" i="30"/>
  <c r="T731" i="30"/>
  <c r="T732" i="30"/>
  <c r="T733" i="30"/>
  <c r="T734" i="30"/>
  <c r="T735" i="30"/>
  <c r="T736" i="30"/>
  <c r="T737" i="30"/>
  <c r="T738" i="30"/>
  <c r="T739" i="30"/>
  <c r="T740" i="30"/>
  <c r="T741" i="30"/>
  <c r="T742" i="30"/>
  <c r="T743" i="30"/>
  <c r="T744" i="30"/>
  <c r="T745" i="30"/>
  <c r="T746" i="30"/>
  <c r="T747" i="30"/>
  <c r="T748" i="30"/>
  <c r="T749" i="30"/>
  <c r="T750" i="30"/>
  <c r="T751" i="30"/>
  <c r="T752" i="30"/>
  <c r="T753" i="30"/>
  <c r="T754" i="30"/>
  <c r="T755" i="30"/>
  <c r="T756" i="30"/>
  <c r="T757" i="30"/>
  <c r="T758" i="30"/>
  <c r="T759" i="30"/>
  <c r="T760" i="30"/>
  <c r="T761" i="30"/>
  <c r="T762" i="30"/>
  <c r="T763" i="30"/>
  <c r="T764" i="30"/>
  <c r="T765" i="30"/>
  <c r="T766" i="30"/>
  <c r="T767" i="30"/>
  <c r="T768" i="30"/>
  <c r="T769" i="30"/>
  <c r="T770" i="30"/>
  <c r="T771" i="30"/>
  <c r="T772" i="30"/>
  <c r="T773" i="30"/>
  <c r="T774" i="30"/>
  <c r="T775" i="30"/>
  <c r="T776" i="30"/>
  <c r="T777" i="30"/>
  <c r="T778" i="30"/>
  <c r="T779" i="30"/>
  <c r="T780" i="30"/>
  <c r="T781" i="30"/>
  <c r="T782" i="30"/>
  <c r="T783" i="30"/>
  <c r="T784" i="30"/>
  <c r="T785" i="30"/>
  <c r="T786" i="30"/>
  <c r="T787" i="30"/>
  <c r="T788" i="30"/>
  <c r="T789" i="30"/>
  <c r="T790" i="30"/>
  <c r="T791" i="30"/>
  <c r="T792" i="30"/>
  <c r="T793" i="30"/>
  <c r="T794" i="30"/>
  <c r="T795" i="30"/>
  <c r="T796" i="30"/>
  <c r="T797" i="30"/>
  <c r="T798" i="30"/>
  <c r="T799" i="30"/>
  <c r="T800" i="30"/>
  <c r="T801" i="30"/>
  <c r="T802" i="30"/>
  <c r="T803" i="30"/>
  <c r="T804" i="30"/>
  <c r="T805" i="30"/>
  <c r="T806" i="30"/>
  <c r="T807" i="30"/>
  <c r="T808" i="30"/>
  <c r="T809" i="30"/>
  <c r="T810" i="30"/>
  <c r="T811" i="30"/>
  <c r="T812" i="30"/>
  <c r="T813" i="30"/>
  <c r="T814" i="30"/>
  <c r="T815" i="30"/>
  <c r="T816" i="30"/>
  <c r="T817" i="30"/>
  <c r="T818" i="30"/>
  <c r="T819" i="30"/>
  <c r="T820" i="30"/>
  <c r="T821" i="30"/>
  <c r="T822" i="30"/>
  <c r="T823" i="30"/>
  <c r="T824" i="30"/>
  <c r="T825" i="30"/>
  <c r="T826" i="30"/>
  <c r="T827" i="30"/>
  <c r="T828" i="30"/>
  <c r="T829" i="30"/>
  <c r="T830" i="30"/>
  <c r="T831" i="30"/>
  <c r="T832" i="30"/>
  <c r="T833" i="30"/>
  <c r="T834" i="30"/>
  <c r="T835" i="30"/>
  <c r="T836" i="30"/>
  <c r="T837" i="30"/>
  <c r="T838" i="30"/>
  <c r="T839" i="30"/>
  <c r="T840" i="30"/>
  <c r="T841" i="30"/>
  <c r="T842" i="30"/>
  <c r="T843" i="30"/>
  <c r="T844" i="30"/>
  <c r="T845" i="30"/>
  <c r="T846" i="30"/>
  <c r="T847" i="30"/>
  <c r="T848" i="30"/>
  <c r="T849" i="30"/>
  <c r="T850" i="30"/>
  <c r="T851" i="30"/>
  <c r="T852" i="30"/>
  <c r="T853" i="30"/>
  <c r="T854" i="30"/>
  <c r="T855" i="30"/>
  <c r="T856" i="30"/>
  <c r="T857" i="30"/>
  <c r="T858" i="30"/>
  <c r="T859" i="30"/>
  <c r="T860" i="30"/>
  <c r="T861" i="30"/>
  <c r="T862" i="30"/>
  <c r="T863" i="30"/>
  <c r="T864" i="30"/>
  <c r="T865" i="30"/>
  <c r="T866" i="30"/>
  <c r="T867" i="30"/>
  <c r="T868" i="30"/>
  <c r="T869" i="30"/>
  <c r="T870" i="30"/>
  <c r="T871" i="30"/>
  <c r="T872" i="30"/>
  <c r="T873" i="30"/>
  <c r="T874" i="30"/>
  <c r="T875" i="30"/>
  <c r="T876" i="30"/>
  <c r="T877" i="30"/>
  <c r="T878" i="30"/>
  <c r="T879" i="30"/>
  <c r="T880" i="30"/>
  <c r="T881" i="30"/>
  <c r="T882" i="30"/>
  <c r="T883" i="30"/>
  <c r="T884" i="30"/>
  <c r="T885" i="30"/>
  <c r="T886" i="30"/>
  <c r="T887" i="30"/>
  <c r="T888" i="30"/>
  <c r="T889" i="30"/>
  <c r="T890" i="30"/>
  <c r="T891" i="30"/>
  <c r="T892" i="30"/>
  <c r="T893" i="30"/>
  <c r="T894" i="30"/>
  <c r="T895" i="30"/>
  <c r="T896" i="30"/>
  <c r="T897" i="30"/>
  <c r="T898" i="30"/>
  <c r="T899" i="30"/>
  <c r="T900" i="30"/>
  <c r="T901" i="30"/>
  <c r="T902" i="30"/>
  <c r="T903" i="30"/>
  <c r="T904" i="30"/>
  <c r="T905" i="30"/>
  <c r="T906" i="30"/>
  <c r="T907" i="30"/>
  <c r="T908" i="30"/>
  <c r="T909" i="30"/>
  <c r="T910" i="30"/>
  <c r="T911" i="30"/>
  <c r="T912" i="30"/>
  <c r="T913" i="30"/>
  <c r="T914" i="30"/>
  <c r="T915" i="30"/>
  <c r="T916" i="30"/>
  <c r="T917" i="30"/>
  <c r="T918" i="30"/>
  <c r="T919" i="30"/>
  <c r="T920" i="30"/>
  <c r="T921" i="30"/>
  <c r="T922" i="30"/>
  <c r="T923" i="30"/>
  <c r="T924" i="30"/>
  <c r="T925" i="30"/>
  <c r="T926" i="30"/>
  <c r="T927" i="30"/>
  <c r="T928" i="30"/>
  <c r="T929" i="30"/>
  <c r="T930" i="30"/>
  <c r="T931" i="30"/>
  <c r="T932" i="30"/>
  <c r="T933" i="30"/>
  <c r="T934" i="30"/>
  <c r="T935" i="30"/>
  <c r="T936" i="30"/>
  <c r="T937" i="30"/>
  <c r="T938" i="30"/>
  <c r="T939" i="30"/>
  <c r="T940" i="30"/>
  <c r="T941" i="30"/>
  <c r="T942" i="30"/>
  <c r="T943" i="30"/>
  <c r="T944" i="30"/>
  <c r="T945" i="30"/>
  <c r="T946" i="30"/>
  <c r="T947" i="30"/>
  <c r="T948" i="30"/>
  <c r="T949" i="30"/>
  <c r="T950" i="30"/>
  <c r="T951" i="30"/>
  <c r="T952" i="30"/>
  <c r="T953" i="30"/>
  <c r="T954" i="30"/>
  <c r="T955" i="30"/>
  <c r="T956" i="30"/>
  <c r="T957" i="30"/>
  <c r="T958" i="30"/>
  <c r="T959" i="30"/>
  <c r="T960" i="30"/>
  <c r="T961" i="30"/>
  <c r="T962" i="30"/>
  <c r="T963" i="30"/>
  <c r="T964" i="30"/>
  <c r="T965" i="30"/>
  <c r="T966" i="30"/>
  <c r="T967" i="30"/>
  <c r="T968" i="30"/>
  <c r="T969" i="30"/>
  <c r="T970" i="30"/>
  <c r="T971" i="30"/>
  <c r="T972" i="30"/>
  <c r="T973" i="30"/>
  <c r="T974" i="30"/>
  <c r="T975" i="30"/>
  <c r="T976" i="30"/>
  <c r="T977" i="30"/>
  <c r="T978" i="30"/>
  <c r="T979" i="30"/>
  <c r="T980" i="30"/>
  <c r="T981" i="30"/>
  <c r="T982" i="30"/>
  <c r="T983" i="30"/>
  <c r="T984" i="30"/>
  <c r="T985" i="30"/>
  <c r="T986" i="30"/>
  <c r="T987" i="30"/>
  <c r="T988" i="30"/>
  <c r="T989" i="30"/>
  <c r="T990" i="30"/>
  <c r="T991" i="30"/>
  <c r="T992" i="30"/>
  <c r="T993" i="30"/>
  <c r="T994" i="30"/>
  <c r="T995" i="30"/>
  <c r="T996" i="30"/>
  <c r="T997" i="30"/>
  <c r="T998" i="30"/>
  <c r="T999" i="30"/>
  <c r="T1000" i="30"/>
  <c r="T1001" i="30"/>
  <c r="T1002" i="30"/>
  <c r="T1003" i="30"/>
  <c r="T1004" i="30"/>
  <c r="T1005" i="30"/>
  <c r="T1006" i="30"/>
  <c r="T1007" i="30"/>
  <c r="T1008" i="30"/>
  <c r="T1009" i="30"/>
  <c r="T1010" i="30"/>
  <c r="T1011" i="30"/>
  <c r="T1012" i="30"/>
  <c r="T1013" i="30"/>
  <c r="T1014" i="30"/>
  <c r="T1015" i="30"/>
  <c r="T1016" i="30"/>
  <c r="T1017" i="30"/>
  <c r="T1018" i="30"/>
  <c r="T1019" i="30"/>
  <c r="T1020" i="30"/>
  <c r="T1021" i="30"/>
  <c r="T1022" i="30"/>
  <c r="T1023" i="30"/>
  <c r="T1024" i="30"/>
  <c r="T1025" i="30"/>
  <c r="T1026" i="30"/>
  <c r="T1027" i="30"/>
  <c r="T3" i="30"/>
  <c r="S1205" i="30"/>
  <c r="S1204" i="30"/>
  <c r="S1203" i="30"/>
  <c r="S1202" i="30"/>
  <c r="S1201" i="30"/>
  <c r="S1200" i="30"/>
  <c r="S1199" i="30"/>
  <c r="S1198" i="30"/>
  <c r="S1197" i="30"/>
  <c r="S1196" i="30"/>
  <c r="S1195" i="30"/>
  <c r="S1194" i="30"/>
  <c r="S1193" i="30"/>
  <c r="S1192" i="30"/>
  <c r="S1191" i="30"/>
  <c r="S1190" i="30"/>
  <c r="S1189" i="30"/>
  <c r="S1188" i="30"/>
  <c r="S1187" i="30"/>
  <c r="S1186" i="30"/>
  <c r="S1185" i="30"/>
  <c r="S1184" i="30"/>
  <c r="S1183" i="30"/>
  <c r="S1182" i="30"/>
  <c r="S1181" i="30"/>
  <c r="S1180" i="30"/>
  <c r="S1179" i="30"/>
  <c r="S1178" i="30"/>
  <c r="S1177" i="30"/>
  <c r="S1176" i="30"/>
  <c r="S1175" i="30"/>
  <c r="S1174" i="30"/>
  <c r="S1173" i="30"/>
  <c r="S1172" i="30"/>
  <c r="S1171" i="30"/>
  <c r="S1170" i="30"/>
  <c r="S1169" i="30"/>
  <c r="S1168" i="30"/>
  <c r="S1167" i="30"/>
  <c r="S1166" i="30"/>
  <c r="S1165" i="30"/>
  <c r="S1164" i="30"/>
  <c r="S1163" i="30"/>
  <c r="S1162" i="30"/>
  <c r="S1161" i="30"/>
  <c r="S1160" i="30"/>
  <c r="S1159" i="30"/>
  <c r="S1158" i="30"/>
  <c r="S1157" i="30"/>
  <c r="S1156" i="30"/>
  <c r="S1155" i="30"/>
  <c r="S1154" i="30"/>
  <c r="S1153" i="30"/>
  <c r="S1152" i="30"/>
  <c r="S1151" i="30"/>
  <c r="S1150" i="30"/>
  <c r="S1149" i="30"/>
  <c r="S1148" i="30"/>
  <c r="S1147" i="30"/>
  <c r="S1146" i="30"/>
  <c r="S1145" i="30"/>
  <c r="S1144" i="30"/>
  <c r="S1143" i="30"/>
  <c r="S1142" i="30"/>
  <c r="S1141" i="30"/>
  <c r="S1140" i="30"/>
  <c r="S1139" i="30"/>
  <c r="S1138" i="30"/>
  <c r="S1137" i="30"/>
  <c r="S1136" i="30"/>
  <c r="S1135" i="30"/>
  <c r="S1134" i="30"/>
  <c r="S1133" i="30"/>
  <c r="S1132" i="30"/>
  <c r="S1131" i="30"/>
  <c r="S1130" i="30"/>
  <c r="S1129" i="30"/>
  <c r="S1128" i="30"/>
  <c r="S1127" i="30"/>
  <c r="S1126" i="30"/>
  <c r="S1125" i="30"/>
  <c r="S1124" i="30"/>
  <c r="S1123" i="30"/>
  <c r="S1122" i="30"/>
  <c r="S1121" i="30"/>
  <c r="S1120" i="30"/>
  <c r="S1119" i="30"/>
  <c r="S1118" i="30"/>
  <c r="S1117" i="30"/>
  <c r="S1116" i="30"/>
  <c r="S1115" i="30"/>
  <c r="S1114" i="30"/>
  <c r="S1113" i="30"/>
  <c r="S1112" i="30"/>
  <c r="S1111" i="30"/>
  <c r="S1110" i="30"/>
  <c r="S1109" i="30"/>
  <c r="S1108" i="30"/>
  <c r="S1107" i="30"/>
  <c r="S1106" i="30"/>
  <c r="S1105" i="30"/>
  <c r="S1104" i="30"/>
  <c r="S1103" i="30"/>
  <c r="S1102" i="30"/>
  <c r="S1101" i="30"/>
  <c r="S1100" i="30"/>
  <c r="S1099" i="30"/>
  <c r="S1098" i="30"/>
  <c r="S1097" i="30"/>
  <c r="S1096" i="30"/>
  <c r="S1095" i="30"/>
  <c r="S1094" i="30"/>
  <c r="S1093" i="30"/>
  <c r="S1092" i="30"/>
  <c r="S1091" i="30"/>
  <c r="S1027" i="30"/>
  <c r="S1026" i="30"/>
  <c r="S1025" i="30"/>
  <c r="S1024" i="30"/>
  <c r="S1023" i="30"/>
  <c r="S1022" i="30"/>
  <c r="S1021" i="30"/>
  <c r="S1020" i="30"/>
  <c r="S1019" i="30"/>
  <c r="S1018" i="30"/>
  <c r="S1017" i="30"/>
  <c r="S1016" i="30"/>
  <c r="S1015" i="30"/>
  <c r="S1014" i="30"/>
  <c r="S1013" i="30"/>
  <c r="S1012" i="30"/>
  <c r="S1011" i="30"/>
  <c r="S1010" i="30"/>
  <c r="S1009" i="30"/>
  <c r="S1008" i="30"/>
  <c r="S1007" i="30"/>
  <c r="S1006" i="30"/>
  <c r="S1005" i="30"/>
  <c r="S1004" i="30"/>
  <c r="S1003" i="30"/>
  <c r="S1002" i="30"/>
  <c r="S1001" i="30"/>
  <c r="S1000" i="30"/>
  <c r="S999" i="30"/>
  <c r="S998" i="30"/>
  <c r="S997" i="30"/>
  <c r="S996" i="30"/>
  <c r="S995" i="30"/>
  <c r="S994" i="30"/>
  <c r="S993" i="30"/>
  <c r="S992" i="30"/>
  <c r="S991" i="30"/>
  <c r="S990" i="30"/>
  <c r="S989" i="30"/>
  <c r="S988" i="30"/>
  <c r="S987" i="30"/>
  <c r="S986" i="30"/>
  <c r="S985" i="30"/>
  <c r="S984" i="30"/>
  <c r="S983" i="30"/>
  <c r="S982" i="30"/>
  <c r="S981" i="30"/>
  <c r="S980" i="30"/>
  <c r="S979" i="30"/>
  <c r="S978" i="30"/>
  <c r="S977" i="30"/>
  <c r="S976" i="30"/>
  <c r="S975" i="30"/>
  <c r="S974" i="30"/>
  <c r="S973" i="30"/>
  <c r="S972" i="30"/>
  <c r="S971" i="30"/>
  <c r="S970" i="30"/>
  <c r="S969" i="30"/>
  <c r="S968" i="30"/>
  <c r="S967" i="30"/>
  <c r="S966" i="30"/>
  <c r="S965" i="30"/>
  <c r="S964" i="30"/>
  <c r="S963" i="30"/>
  <c r="S962" i="30"/>
  <c r="S961" i="30"/>
  <c r="S960" i="30"/>
  <c r="S959" i="30"/>
  <c r="S958" i="30"/>
  <c r="S957" i="30"/>
  <c r="S956" i="30"/>
  <c r="S955" i="30"/>
  <c r="S954" i="30"/>
  <c r="S953" i="30"/>
  <c r="S952" i="30"/>
  <c r="S951" i="30"/>
  <c r="S950" i="30"/>
  <c r="S949" i="30"/>
  <c r="S948" i="30"/>
  <c r="S947" i="30"/>
  <c r="S946" i="30"/>
  <c r="S945" i="30"/>
  <c r="S944" i="30"/>
  <c r="S943" i="30"/>
  <c r="S942" i="30"/>
  <c r="S941" i="30"/>
  <c r="S940" i="30"/>
  <c r="S939" i="30"/>
  <c r="S938" i="30"/>
  <c r="S937" i="30"/>
  <c r="S936" i="30"/>
  <c r="S935" i="30"/>
  <c r="S934" i="30"/>
  <c r="S933" i="30"/>
  <c r="S932" i="30"/>
  <c r="S931" i="30"/>
  <c r="S930" i="30"/>
  <c r="S929" i="30"/>
  <c r="S928" i="30"/>
  <c r="S927" i="30"/>
  <c r="S926" i="30"/>
  <c r="S925" i="30"/>
  <c r="S924" i="30"/>
  <c r="S923" i="30"/>
  <c r="S922" i="30"/>
  <c r="S921" i="30"/>
  <c r="S920" i="30"/>
  <c r="S919" i="30"/>
  <c r="S918" i="30"/>
  <c r="S917" i="30"/>
  <c r="S916" i="30"/>
  <c r="S915" i="30"/>
  <c r="S914" i="30"/>
  <c r="S913" i="30"/>
  <c r="S912" i="30"/>
  <c r="S911" i="30"/>
  <c r="S910" i="30"/>
  <c r="S909" i="30"/>
  <c r="S908" i="30"/>
  <c r="S907" i="30"/>
  <c r="S906" i="30"/>
  <c r="S905" i="30"/>
  <c r="S904" i="30"/>
  <c r="S903" i="30"/>
  <c r="S902" i="30"/>
  <c r="S901" i="30"/>
  <c r="S900" i="30"/>
  <c r="S899" i="30"/>
  <c r="S898" i="30"/>
  <c r="S897" i="30"/>
  <c r="S896" i="30"/>
  <c r="S895" i="30"/>
  <c r="S894" i="30"/>
  <c r="S893" i="30"/>
  <c r="S892" i="30"/>
  <c r="S891" i="30"/>
  <c r="S890" i="30"/>
  <c r="S889" i="30"/>
  <c r="S888" i="30"/>
  <c r="S887" i="30"/>
  <c r="S886" i="30"/>
  <c r="S885" i="30"/>
  <c r="S884" i="30"/>
  <c r="S883" i="30"/>
  <c r="S882" i="30"/>
  <c r="S881" i="30"/>
  <c r="S880" i="30"/>
  <c r="S879" i="30"/>
  <c r="S878" i="30"/>
  <c r="S877" i="30"/>
  <c r="S876" i="30"/>
  <c r="S875" i="30"/>
  <c r="S874" i="30"/>
  <c r="S873" i="30"/>
  <c r="S872" i="30"/>
  <c r="S871" i="30"/>
  <c r="S870" i="30"/>
  <c r="S869" i="30"/>
  <c r="S868" i="30"/>
  <c r="S867" i="30"/>
  <c r="S866" i="30"/>
  <c r="S865" i="30"/>
  <c r="S864" i="30"/>
  <c r="S863" i="30"/>
  <c r="S862" i="30"/>
  <c r="S861" i="30"/>
  <c r="S860" i="30"/>
  <c r="S859" i="30"/>
  <c r="S858" i="30"/>
  <c r="S857" i="30"/>
  <c r="S856" i="30"/>
  <c r="S855" i="30"/>
  <c r="S854" i="30"/>
  <c r="S853" i="30"/>
  <c r="S852" i="30"/>
  <c r="S851" i="30"/>
  <c r="S850" i="30"/>
  <c r="S849" i="30"/>
  <c r="S848" i="30"/>
  <c r="S847" i="30"/>
  <c r="S846" i="30"/>
  <c r="S845" i="30"/>
  <c r="S844" i="30"/>
  <c r="S843" i="30"/>
  <c r="S842" i="30"/>
  <c r="S841" i="30"/>
  <c r="S840" i="30"/>
  <c r="S839" i="30"/>
  <c r="S838" i="30"/>
  <c r="S837" i="30"/>
  <c r="S836" i="30"/>
  <c r="S835" i="30"/>
  <c r="S834" i="30"/>
  <c r="S833" i="30"/>
  <c r="S832" i="30"/>
  <c r="S831" i="30"/>
  <c r="S830" i="30"/>
  <c r="S829" i="30"/>
  <c r="S828" i="30"/>
  <c r="S827" i="30"/>
  <c r="S826" i="30"/>
  <c r="S825" i="30"/>
  <c r="S824" i="30"/>
  <c r="S823" i="30"/>
  <c r="S822" i="30"/>
  <c r="S821" i="30"/>
  <c r="S820" i="30"/>
  <c r="S819" i="30"/>
  <c r="S818" i="30"/>
  <c r="S817" i="30"/>
  <c r="S816" i="30"/>
  <c r="S815" i="30"/>
  <c r="S814" i="30"/>
  <c r="S813" i="30"/>
  <c r="S812" i="30"/>
  <c r="S811" i="30"/>
  <c r="S810" i="30"/>
  <c r="S809" i="30"/>
  <c r="S808" i="30"/>
  <c r="S807" i="30"/>
  <c r="S806" i="30"/>
  <c r="S805" i="30"/>
  <c r="S804" i="30"/>
  <c r="S803" i="30"/>
  <c r="S802" i="30"/>
  <c r="S801" i="30"/>
  <c r="S800" i="30"/>
  <c r="S799" i="30"/>
  <c r="S798" i="30"/>
  <c r="S797" i="30"/>
  <c r="S796" i="30"/>
  <c r="S795" i="30"/>
  <c r="S794" i="30"/>
  <c r="S793" i="30"/>
  <c r="S792" i="30"/>
  <c r="S791" i="30"/>
  <c r="S790" i="30"/>
  <c r="S789" i="30"/>
  <c r="S788" i="30"/>
  <c r="S787" i="30"/>
  <c r="S786" i="30"/>
  <c r="S785" i="30"/>
  <c r="S784" i="30"/>
  <c r="S783" i="30"/>
  <c r="S782" i="30"/>
  <c r="S781" i="30"/>
  <c r="S780" i="30"/>
  <c r="S779" i="30"/>
  <c r="S778" i="30"/>
  <c r="S777" i="30"/>
  <c r="S776" i="30"/>
  <c r="S775" i="30"/>
  <c r="S774" i="30"/>
  <c r="S773" i="30"/>
  <c r="S772" i="30"/>
  <c r="S771" i="30"/>
  <c r="S770" i="30"/>
  <c r="S769" i="30"/>
  <c r="S768" i="30"/>
  <c r="S767" i="30"/>
  <c r="S766" i="30"/>
  <c r="S765" i="30"/>
  <c r="S764" i="30"/>
  <c r="S763" i="30"/>
  <c r="S762" i="30"/>
  <c r="S761" i="30"/>
  <c r="S760" i="30"/>
  <c r="S759" i="30"/>
  <c r="S758" i="30"/>
  <c r="S757" i="30"/>
  <c r="S756" i="30"/>
  <c r="S755" i="30"/>
  <c r="S754" i="30"/>
  <c r="S753" i="30"/>
  <c r="S752" i="30"/>
  <c r="S751" i="30"/>
  <c r="S750" i="30"/>
  <c r="S749" i="30"/>
  <c r="S748" i="30"/>
  <c r="S747" i="30"/>
  <c r="S746" i="30"/>
  <c r="S745" i="30"/>
  <c r="S744" i="30"/>
  <c r="S743" i="30"/>
  <c r="S742" i="30"/>
  <c r="S741" i="30"/>
  <c r="S740" i="30"/>
  <c r="S739" i="30"/>
  <c r="S738" i="30"/>
  <c r="S737" i="30"/>
  <c r="S736" i="30"/>
  <c r="S735" i="30"/>
  <c r="S734" i="30"/>
  <c r="S733" i="30"/>
  <c r="S732" i="30"/>
  <c r="S731" i="30"/>
  <c r="S730" i="30"/>
  <c r="S729" i="30"/>
  <c r="S728" i="30"/>
  <c r="S727" i="30"/>
  <c r="S726" i="30"/>
  <c r="S725" i="30"/>
  <c r="S724" i="30"/>
  <c r="S723" i="30"/>
  <c r="S722" i="30"/>
  <c r="S721" i="30"/>
  <c r="S720" i="30"/>
  <c r="S719" i="30"/>
  <c r="S718" i="30"/>
  <c r="S717" i="30"/>
  <c r="S716" i="30"/>
  <c r="S715" i="30"/>
  <c r="S714" i="30"/>
  <c r="S713" i="30"/>
  <c r="S712" i="30"/>
  <c r="S711" i="30"/>
  <c r="S710" i="30"/>
  <c r="S709" i="30"/>
  <c r="S708" i="30"/>
  <c r="S707" i="30"/>
  <c r="S706" i="30"/>
  <c r="S705" i="30"/>
  <c r="S704" i="30"/>
  <c r="S703" i="30"/>
  <c r="S702" i="30"/>
  <c r="S701" i="30"/>
  <c r="S700" i="30"/>
  <c r="S699" i="30"/>
  <c r="S698" i="30"/>
  <c r="S697" i="30"/>
  <c r="S696" i="30"/>
  <c r="S695" i="30"/>
  <c r="S694" i="30"/>
  <c r="S693" i="30"/>
  <c r="S692" i="30"/>
  <c r="S691" i="30"/>
  <c r="S690" i="30"/>
  <c r="S689" i="30"/>
  <c r="S688" i="30"/>
  <c r="S687" i="30"/>
  <c r="S686" i="30"/>
  <c r="S685" i="30"/>
  <c r="S684" i="30"/>
  <c r="S683" i="30"/>
  <c r="S682" i="30"/>
  <c r="S681" i="30"/>
  <c r="S680" i="30"/>
  <c r="S679" i="30"/>
  <c r="S678" i="30"/>
  <c r="S677" i="30"/>
  <c r="S676" i="30"/>
  <c r="S675" i="30"/>
  <c r="S674" i="30"/>
  <c r="S673" i="30"/>
  <c r="S672" i="30"/>
  <c r="S671" i="30"/>
  <c r="S670" i="30"/>
  <c r="S669" i="30"/>
  <c r="S668" i="30"/>
  <c r="S667" i="30"/>
  <c r="S666" i="30"/>
  <c r="S665" i="30"/>
  <c r="S664" i="30"/>
  <c r="S663" i="30"/>
  <c r="S662" i="30"/>
  <c r="S661" i="30"/>
  <c r="S660" i="30"/>
  <c r="S659" i="30"/>
  <c r="S658" i="30"/>
  <c r="S657" i="30"/>
  <c r="S656" i="30"/>
  <c r="S655" i="30"/>
  <c r="S654" i="30"/>
  <c r="S653" i="30"/>
  <c r="S652" i="30"/>
  <c r="S651" i="30"/>
  <c r="S650" i="30"/>
  <c r="S649" i="30"/>
  <c r="S648" i="30"/>
  <c r="S647" i="30"/>
  <c r="S646" i="30"/>
  <c r="S645" i="30"/>
  <c r="S644" i="30"/>
  <c r="S643" i="30"/>
  <c r="S642" i="30"/>
  <c r="S641" i="30"/>
  <c r="S640" i="30"/>
  <c r="S639" i="30"/>
  <c r="S638" i="30"/>
  <c r="S637" i="30"/>
  <c r="S636" i="30"/>
  <c r="S635" i="30"/>
  <c r="S634" i="30"/>
  <c r="S633" i="30"/>
  <c r="S632" i="30"/>
  <c r="S631" i="30"/>
  <c r="S630" i="30"/>
  <c r="S629" i="30"/>
  <c r="S628" i="30"/>
  <c r="S627" i="30"/>
  <c r="S626" i="30"/>
  <c r="S625" i="30"/>
  <c r="S624" i="30"/>
  <c r="S623" i="30"/>
  <c r="S622" i="30"/>
  <c r="S621" i="30"/>
  <c r="S620" i="30"/>
  <c r="S619" i="30"/>
  <c r="S618" i="30"/>
  <c r="S617" i="30"/>
  <c r="S616" i="30"/>
  <c r="S615" i="30"/>
  <c r="S614" i="30"/>
  <c r="S613" i="30"/>
  <c r="S612" i="30"/>
  <c r="S611" i="30"/>
  <c r="S610" i="30"/>
  <c r="S609" i="30"/>
  <c r="S608" i="30"/>
  <c r="S607" i="30"/>
  <c r="S606" i="30"/>
  <c r="S605" i="30"/>
  <c r="S604" i="30"/>
  <c r="S603" i="30"/>
  <c r="S602" i="30"/>
  <c r="S601" i="30"/>
  <c r="S600" i="30"/>
  <c r="S599" i="30"/>
  <c r="S598" i="30"/>
  <c r="S597" i="30"/>
  <c r="S596" i="30"/>
  <c r="S595" i="30"/>
  <c r="S594" i="30"/>
  <c r="S593" i="30"/>
  <c r="S592" i="30"/>
  <c r="S591" i="30"/>
  <c r="S590" i="30"/>
  <c r="S589" i="30"/>
  <c r="S588" i="30"/>
  <c r="S587" i="30"/>
  <c r="S586" i="30"/>
  <c r="S585" i="30"/>
  <c r="S584" i="30"/>
  <c r="S583" i="30"/>
  <c r="S582" i="30"/>
  <c r="S581" i="30"/>
  <c r="S580" i="30"/>
  <c r="S579" i="30"/>
  <c r="S578" i="30"/>
  <c r="S577" i="30"/>
  <c r="S576" i="30"/>
  <c r="S575" i="30"/>
  <c r="S574" i="30"/>
  <c r="S573" i="30"/>
  <c r="S572" i="30"/>
  <c r="S571" i="30"/>
  <c r="S570" i="30"/>
  <c r="S569" i="30"/>
  <c r="S568" i="30"/>
  <c r="S567" i="30"/>
  <c r="S566" i="30"/>
  <c r="S565" i="30"/>
  <c r="S564" i="30"/>
  <c r="S563" i="30"/>
  <c r="S562" i="30"/>
  <c r="S561" i="30"/>
  <c r="S560" i="30"/>
  <c r="S559" i="30"/>
  <c r="S558" i="30"/>
  <c r="S557" i="30"/>
  <c r="S556" i="30"/>
  <c r="S555" i="30"/>
  <c r="S554" i="30"/>
  <c r="S553" i="30"/>
  <c r="S552" i="30"/>
  <c r="S551" i="30"/>
  <c r="S550" i="30"/>
  <c r="S549" i="30"/>
  <c r="S548" i="30"/>
  <c r="S547" i="30"/>
  <c r="S546" i="30"/>
  <c r="S545" i="30"/>
  <c r="S544" i="30"/>
  <c r="S543" i="30"/>
  <c r="S542" i="30"/>
  <c r="S541" i="30"/>
  <c r="S540" i="30"/>
  <c r="S539" i="30"/>
  <c r="S538" i="30"/>
  <c r="S537" i="30"/>
  <c r="S536" i="30"/>
  <c r="S535" i="30"/>
  <c r="S534" i="30"/>
  <c r="S533" i="30"/>
  <c r="S532" i="30"/>
  <c r="S531" i="30"/>
  <c r="S530" i="30"/>
  <c r="S529" i="30"/>
  <c r="S528" i="30"/>
  <c r="S527" i="30"/>
  <c r="S526" i="30"/>
  <c r="S525" i="30"/>
  <c r="S524" i="30"/>
  <c r="S523" i="30"/>
  <c r="S522" i="30"/>
  <c r="S521" i="30"/>
  <c r="S520" i="30"/>
  <c r="S519" i="30"/>
  <c r="S518" i="30"/>
  <c r="S517" i="30"/>
  <c r="S516" i="30"/>
  <c r="S515" i="30"/>
  <c r="S514" i="30"/>
  <c r="S513" i="30"/>
  <c r="S512" i="30"/>
  <c r="S511" i="30"/>
  <c r="S510" i="30"/>
  <c r="S509" i="30"/>
  <c r="S508" i="30"/>
  <c r="S507" i="30"/>
  <c r="S506" i="30"/>
  <c r="S505" i="30"/>
  <c r="S504" i="30"/>
  <c r="S503" i="30"/>
  <c r="S502" i="30"/>
  <c r="S501" i="30"/>
  <c r="S500" i="30"/>
  <c r="S499" i="30"/>
  <c r="S498" i="30"/>
  <c r="S497" i="30"/>
  <c r="S496" i="30"/>
  <c r="S495" i="30"/>
  <c r="S494" i="30"/>
  <c r="S493" i="30"/>
  <c r="S492" i="30"/>
  <c r="S491" i="30"/>
  <c r="S490" i="30"/>
  <c r="S489" i="30"/>
  <c r="S488" i="30"/>
  <c r="S487" i="30"/>
  <c r="S486" i="30"/>
  <c r="S485" i="30"/>
  <c r="S484" i="30"/>
  <c r="S483" i="30"/>
  <c r="S482" i="30"/>
  <c r="S481" i="30"/>
  <c r="S480" i="30"/>
  <c r="S479" i="30"/>
  <c r="S478" i="30"/>
  <c r="S477" i="30"/>
  <c r="S476" i="30"/>
  <c r="S475" i="30"/>
  <c r="S474" i="30"/>
  <c r="S473" i="30"/>
  <c r="S472" i="30"/>
  <c r="S471" i="30"/>
  <c r="S470" i="30"/>
  <c r="S469" i="30"/>
  <c r="S468" i="30"/>
  <c r="S467" i="30"/>
  <c r="S466" i="30"/>
  <c r="S465" i="30"/>
  <c r="S464" i="30"/>
  <c r="S463" i="30"/>
  <c r="S462" i="30"/>
  <c r="S461" i="30"/>
  <c r="S460" i="30"/>
  <c r="S459" i="30"/>
  <c r="S458" i="30"/>
  <c r="S457" i="30"/>
  <c r="S456" i="30"/>
  <c r="S455" i="30"/>
  <c r="S454" i="30"/>
  <c r="S453" i="30"/>
  <c r="S452" i="30"/>
  <c r="S451" i="30"/>
  <c r="S450" i="30"/>
  <c r="S449" i="30"/>
  <c r="S448" i="30"/>
  <c r="S447" i="30"/>
  <c r="S446" i="30"/>
  <c r="S445" i="30"/>
  <c r="S444" i="30"/>
  <c r="S443" i="30"/>
  <c r="S442" i="30"/>
  <c r="S441" i="30"/>
  <c r="S440" i="30"/>
  <c r="S439" i="30"/>
  <c r="S438" i="30"/>
  <c r="S437" i="30"/>
  <c r="S436" i="30"/>
  <c r="S435" i="30"/>
  <c r="S434" i="30"/>
  <c r="S433" i="30"/>
  <c r="S432" i="30"/>
  <c r="S431" i="30"/>
  <c r="S430" i="30"/>
  <c r="S429" i="30"/>
  <c r="S428" i="30"/>
  <c r="S427" i="30"/>
  <c r="S426" i="30"/>
  <c r="S425" i="30"/>
  <c r="S424" i="30"/>
  <c r="S423" i="30"/>
  <c r="S422" i="30"/>
  <c r="S421" i="30"/>
  <c r="S420" i="30"/>
  <c r="S419" i="30"/>
  <c r="S418" i="30"/>
  <c r="S417" i="30"/>
  <c r="S416" i="30"/>
  <c r="S415" i="30"/>
  <c r="S414" i="30"/>
  <c r="S413" i="30"/>
  <c r="S412" i="30"/>
  <c r="S411" i="30"/>
  <c r="S410" i="30"/>
  <c r="S409" i="30"/>
  <c r="S408" i="30"/>
  <c r="S407" i="30"/>
  <c r="S406" i="30"/>
  <c r="S405" i="30"/>
  <c r="S404" i="30"/>
  <c r="S403" i="30"/>
  <c r="S402" i="30"/>
  <c r="S401" i="30"/>
  <c r="S400" i="30"/>
  <c r="S399" i="30"/>
  <c r="S398" i="30"/>
  <c r="S397" i="30"/>
  <c r="S396" i="30"/>
  <c r="S395" i="30"/>
  <c r="S394" i="30"/>
  <c r="S393" i="30"/>
  <c r="S392" i="30"/>
  <c r="S391" i="30"/>
  <c r="S390" i="30"/>
  <c r="S389" i="30"/>
  <c r="S388" i="30"/>
  <c r="S387" i="30"/>
  <c r="S386" i="30"/>
  <c r="S385" i="30"/>
  <c r="S384" i="30"/>
  <c r="S383" i="30"/>
  <c r="S382" i="30"/>
  <c r="S381" i="30"/>
  <c r="S380" i="30"/>
  <c r="S379" i="30"/>
  <c r="S378" i="30"/>
  <c r="S377" i="30"/>
  <c r="S376" i="30"/>
  <c r="S375" i="30"/>
  <c r="S374" i="30"/>
  <c r="S373" i="30"/>
  <c r="S372" i="30"/>
  <c r="S371" i="30"/>
  <c r="S370" i="30"/>
  <c r="S369" i="30"/>
  <c r="S368" i="30"/>
  <c r="S367" i="30"/>
  <c r="S366" i="30"/>
  <c r="S365" i="30"/>
  <c r="S364" i="30"/>
  <c r="S363" i="30"/>
  <c r="S362" i="30"/>
  <c r="S361" i="30"/>
  <c r="S360" i="30"/>
  <c r="S359" i="30"/>
  <c r="S358" i="30"/>
  <c r="S357" i="30"/>
  <c r="S356" i="30"/>
  <c r="S355" i="30"/>
  <c r="S354" i="30"/>
  <c r="S353" i="30"/>
  <c r="S352" i="30"/>
  <c r="S351" i="30"/>
  <c r="S350" i="30"/>
  <c r="S349" i="30"/>
  <c r="S348" i="30"/>
  <c r="S347" i="30"/>
  <c r="S346" i="30"/>
  <c r="S345" i="30"/>
  <c r="S344" i="30"/>
  <c r="S343" i="30"/>
  <c r="S342" i="30"/>
  <c r="S341" i="30"/>
  <c r="S340" i="30"/>
  <c r="S339" i="30"/>
  <c r="S338" i="30"/>
  <c r="S337" i="30"/>
  <c r="S336" i="30"/>
  <c r="S335" i="30"/>
  <c r="S334" i="30"/>
  <c r="S333" i="30"/>
  <c r="S332" i="30"/>
  <c r="S331" i="30"/>
  <c r="S330" i="30"/>
  <c r="S329" i="30"/>
  <c r="S328" i="30"/>
  <c r="S327" i="30"/>
  <c r="S326" i="30"/>
  <c r="S325" i="30"/>
  <c r="S324" i="30"/>
  <c r="S323" i="30"/>
  <c r="S322" i="30"/>
  <c r="S321" i="30"/>
  <c r="S320" i="30"/>
  <c r="S319" i="30"/>
  <c r="S318" i="30"/>
  <c r="S317" i="30"/>
  <c r="S316" i="30"/>
  <c r="S315" i="30"/>
  <c r="S314" i="30"/>
  <c r="S313" i="30"/>
  <c r="S312" i="30"/>
  <c r="S311" i="30"/>
  <c r="S310" i="30"/>
  <c r="S309" i="30"/>
  <c r="S308" i="30"/>
  <c r="S307" i="30"/>
  <c r="S306" i="30"/>
  <c r="S305" i="30"/>
  <c r="S304" i="30"/>
  <c r="S303" i="30"/>
  <c r="S302" i="30"/>
  <c r="S301" i="30"/>
  <c r="S300" i="30"/>
  <c r="S299" i="30"/>
  <c r="S298" i="30"/>
  <c r="S297" i="30"/>
  <c r="S296" i="30"/>
  <c r="S295" i="30"/>
  <c r="S294" i="30"/>
  <c r="S293" i="30"/>
  <c r="S292" i="30"/>
  <c r="S291" i="30"/>
  <c r="S290" i="30"/>
  <c r="S289" i="30"/>
  <c r="S288" i="30"/>
  <c r="S287" i="30"/>
  <c r="S286" i="30"/>
  <c r="S285" i="30"/>
  <c r="S284" i="30"/>
  <c r="S283" i="30"/>
  <c r="S282" i="30"/>
  <c r="S281" i="30"/>
  <c r="S280" i="30"/>
  <c r="S279" i="30"/>
  <c r="S278" i="30"/>
  <c r="S277" i="30"/>
  <c r="S276" i="30"/>
  <c r="S275" i="30"/>
  <c r="S274" i="30"/>
  <c r="S273" i="30"/>
  <c r="S272" i="30"/>
  <c r="S271" i="30"/>
  <c r="S270" i="30"/>
  <c r="S269" i="30"/>
  <c r="S268" i="30"/>
  <c r="S267" i="30"/>
  <c r="S266" i="30"/>
  <c r="S265" i="30"/>
  <c r="S264" i="30"/>
  <c r="S263" i="30"/>
  <c r="S262" i="30"/>
  <c r="S261" i="30"/>
  <c r="S260" i="30"/>
  <c r="S259" i="30"/>
  <c r="S258" i="30"/>
  <c r="S257" i="30"/>
  <c r="S256" i="30"/>
  <c r="S255" i="30"/>
  <c r="S254" i="30"/>
  <c r="S253" i="30"/>
  <c r="S252" i="30"/>
  <c r="S251" i="30"/>
  <c r="S250" i="30"/>
  <c r="S249" i="30"/>
  <c r="S248" i="30"/>
  <c r="S247" i="30"/>
  <c r="S246" i="30"/>
  <c r="S245" i="30"/>
  <c r="S244" i="30"/>
  <c r="S243" i="30"/>
  <c r="S242" i="30"/>
  <c r="S241" i="30"/>
  <c r="S240" i="30"/>
  <c r="S239" i="30"/>
  <c r="S238" i="30"/>
  <c r="S237" i="30"/>
  <c r="S236" i="30"/>
  <c r="S235" i="30"/>
  <c r="S234" i="30"/>
  <c r="S233" i="30"/>
  <c r="S232" i="30"/>
  <c r="S231" i="30"/>
  <c r="S230" i="30"/>
  <c r="S229" i="30"/>
  <c r="S228" i="30"/>
  <c r="S227" i="30"/>
  <c r="S226" i="30"/>
  <c r="S225" i="30"/>
  <c r="S224" i="30"/>
  <c r="S223" i="30"/>
  <c r="S222" i="30"/>
  <c r="S221" i="30"/>
  <c r="S220" i="30"/>
  <c r="S219" i="30"/>
  <c r="S218" i="30"/>
  <c r="S217" i="30"/>
  <c r="S216" i="30"/>
  <c r="S215" i="30"/>
  <c r="S214" i="30"/>
  <c r="S213" i="30"/>
  <c r="S212" i="30"/>
  <c r="S211" i="30"/>
  <c r="S210" i="30"/>
  <c r="S209" i="30"/>
  <c r="S208" i="30"/>
  <c r="S207" i="30"/>
  <c r="S206" i="30"/>
  <c r="S205" i="30"/>
  <c r="S204" i="30"/>
  <c r="S203" i="30"/>
  <c r="S202" i="30"/>
  <c r="S201" i="30"/>
  <c r="S200" i="30"/>
  <c r="S199" i="30"/>
  <c r="S198" i="30"/>
  <c r="S197" i="30"/>
  <c r="S196" i="30"/>
  <c r="S195" i="30"/>
  <c r="S194" i="30"/>
  <c r="S193" i="30"/>
  <c r="S192" i="30"/>
  <c r="S191" i="30"/>
  <c r="S190" i="30"/>
  <c r="S189" i="30"/>
  <c r="S188" i="30"/>
  <c r="S187" i="30"/>
  <c r="S186" i="30"/>
  <c r="S185" i="30"/>
  <c r="S184" i="30"/>
  <c r="S183" i="30"/>
  <c r="S182" i="30"/>
  <c r="S181" i="30"/>
  <c r="S180" i="30"/>
  <c r="S179" i="30"/>
  <c r="S178" i="30"/>
  <c r="S177" i="30"/>
  <c r="S176" i="30"/>
  <c r="S175" i="30"/>
  <c r="S174" i="30"/>
  <c r="S173" i="30"/>
  <c r="S172" i="30"/>
  <c r="S171" i="30"/>
  <c r="S170" i="30"/>
  <c r="S169" i="30"/>
  <c r="S168" i="30"/>
  <c r="S167" i="30"/>
  <c r="S166" i="30"/>
  <c r="S165" i="30"/>
  <c r="S164" i="30"/>
  <c r="S163" i="30"/>
  <c r="S162" i="30"/>
  <c r="S161" i="30"/>
  <c r="S160" i="30"/>
  <c r="S159" i="30"/>
  <c r="S158" i="30"/>
  <c r="S157" i="30"/>
  <c r="S156" i="30"/>
  <c r="S155" i="30"/>
  <c r="S154" i="30"/>
  <c r="S153" i="30"/>
  <c r="S152" i="30"/>
  <c r="S151" i="30"/>
  <c r="S150" i="30"/>
  <c r="S149" i="30"/>
  <c r="S148" i="30"/>
  <c r="S147" i="30"/>
  <c r="S146" i="30"/>
  <c r="S145" i="30"/>
  <c r="S144" i="30"/>
  <c r="S143" i="30"/>
  <c r="S142" i="30"/>
  <c r="S141" i="30"/>
  <c r="S140" i="30"/>
  <c r="S139" i="30"/>
  <c r="S138" i="30"/>
  <c r="S137" i="30"/>
  <c r="S136" i="30"/>
  <c r="S135" i="30"/>
  <c r="S134" i="30"/>
  <c r="S133" i="30"/>
  <c r="S132" i="30"/>
  <c r="S131" i="30"/>
  <c r="S130" i="30"/>
  <c r="S129" i="30"/>
  <c r="S128" i="30"/>
  <c r="S127" i="30"/>
  <c r="S126" i="30"/>
  <c r="S125" i="30"/>
  <c r="S124" i="30"/>
  <c r="S123" i="30"/>
  <c r="S122" i="30"/>
  <c r="S121" i="30"/>
  <c r="S120" i="30"/>
  <c r="S119" i="30"/>
  <c r="S118" i="30"/>
  <c r="S117" i="30"/>
  <c r="S116" i="30"/>
  <c r="S115" i="30"/>
  <c r="S114" i="30"/>
  <c r="S113" i="30"/>
  <c r="S112" i="30"/>
  <c r="S111" i="30"/>
  <c r="S110" i="30"/>
  <c r="S109" i="30"/>
  <c r="S108" i="30"/>
  <c r="S107" i="30"/>
  <c r="S106" i="30"/>
  <c r="S105" i="30"/>
  <c r="S104" i="30"/>
  <c r="S103" i="30"/>
  <c r="S102" i="30"/>
  <c r="S101" i="30"/>
  <c r="S100" i="30"/>
  <c r="S99" i="30"/>
  <c r="S98" i="30"/>
  <c r="S97" i="30"/>
  <c r="S96" i="30"/>
  <c r="S95" i="30"/>
  <c r="S94" i="30"/>
  <c r="S93" i="30"/>
  <c r="S92" i="30"/>
  <c r="S91" i="30"/>
  <c r="S90" i="30"/>
  <c r="S89" i="30"/>
  <c r="S88" i="30"/>
  <c r="S87" i="30"/>
  <c r="S86" i="30"/>
  <c r="S85" i="30"/>
  <c r="S84" i="30"/>
  <c r="S83" i="30"/>
  <c r="S82" i="30"/>
  <c r="S81" i="30"/>
  <c r="S80" i="30"/>
  <c r="S79" i="30"/>
  <c r="S78" i="30"/>
  <c r="S77" i="30"/>
  <c r="S76" i="30"/>
  <c r="S75" i="30"/>
  <c r="S74" i="30"/>
  <c r="S73" i="30"/>
  <c r="S72" i="30"/>
  <c r="S71" i="30"/>
  <c r="S70" i="30"/>
  <c r="S69" i="30"/>
  <c r="S68" i="30"/>
  <c r="S67" i="30"/>
  <c r="S66" i="30"/>
  <c r="S65" i="30"/>
  <c r="S64" i="30"/>
  <c r="S63" i="30"/>
  <c r="S62" i="30"/>
  <c r="S61" i="30"/>
  <c r="S60" i="30"/>
  <c r="S59" i="30"/>
  <c r="S58" i="30"/>
  <c r="S57" i="30"/>
  <c r="S56" i="30"/>
  <c r="S55" i="30"/>
  <c r="S54" i="30"/>
  <c r="S53" i="30"/>
  <c r="S52" i="30"/>
  <c r="S51" i="30"/>
  <c r="S50" i="30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5" i="30"/>
  <c r="S4" i="30"/>
  <c r="S3" i="30"/>
  <c r="S29" i="40" l="1"/>
  <c r="R29" i="40"/>
  <c r="S28" i="40"/>
  <c r="R28" i="40"/>
  <c r="S27" i="40"/>
  <c r="R27" i="40"/>
  <c r="S26" i="40"/>
  <c r="R26" i="40"/>
  <c r="S25" i="40"/>
  <c r="R25" i="40"/>
  <c r="S24" i="40"/>
  <c r="R24" i="40"/>
  <c r="R14" i="40"/>
  <c r="S14" i="40"/>
  <c r="R15" i="40"/>
  <c r="S15" i="40"/>
  <c r="R16" i="40"/>
  <c r="S16" i="40"/>
  <c r="R17" i="40"/>
  <c r="S17" i="40"/>
  <c r="R18" i="40"/>
  <c r="S18" i="40"/>
  <c r="S13" i="40"/>
  <c r="R13" i="40"/>
  <c r="BG41" i="44"/>
  <c r="BG42" i="44"/>
  <c r="BG43" i="44"/>
  <c r="BG44" i="44"/>
  <c r="BG45" i="44"/>
  <c r="BG46" i="44"/>
  <c r="BG47" i="44"/>
  <c r="BG48" i="44"/>
  <c r="BG49" i="44"/>
  <c r="BG50" i="44"/>
  <c r="BG51" i="44"/>
  <c r="BG52" i="44"/>
  <c r="BG53" i="44"/>
  <c r="BG54" i="44"/>
  <c r="BG55" i="44"/>
  <c r="BG56" i="44"/>
  <c r="BG57" i="44"/>
  <c r="BG58" i="44"/>
  <c r="BG59" i="44"/>
  <c r="BG40" i="44"/>
  <c r="BE41" i="44"/>
  <c r="BE42" i="44"/>
  <c r="BE43" i="44"/>
  <c r="BE44" i="44"/>
  <c r="BE45" i="44"/>
  <c r="BE46" i="44"/>
  <c r="BE47" i="44"/>
  <c r="BE48" i="44"/>
  <c r="BE49" i="44"/>
  <c r="BE50" i="44"/>
  <c r="BE51" i="44"/>
  <c r="BE52" i="44"/>
  <c r="BE53" i="44"/>
  <c r="BE54" i="44"/>
  <c r="BE55" i="44"/>
  <c r="BE56" i="44"/>
  <c r="BE57" i="44"/>
  <c r="BE58" i="44"/>
  <c r="BE59" i="44"/>
  <c r="BE40" i="44"/>
  <c r="BC41" i="44"/>
  <c r="BC42" i="44"/>
  <c r="BC43" i="44"/>
  <c r="BC44" i="44"/>
  <c r="BC45" i="44"/>
  <c r="BC46" i="44"/>
  <c r="BC47" i="44"/>
  <c r="BC48" i="44"/>
  <c r="BC49" i="44"/>
  <c r="BC50" i="44"/>
  <c r="BC51" i="44"/>
  <c r="BC52" i="44"/>
  <c r="BC53" i="44"/>
  <c r="BC54" i="44"/>
  <c r="BC55" i="44"/>
  <c r="BC56" i="44"/>
  <c r="BC57" i="44"/>
  <c r="BC58" i="44"/>
  <c r="BC59" i="44"/>
  <c r="BC40" i="44"/>
  <c r="L52" i="45" l="1"/>
  <c r="L46" i="45"/>
  <c r="L40" i="45"/>
  <c r="L34" i="45"/>
  <c r="L23" i="45"/>
  <c r="L17" i="45"/>
  <c r="L11" i="45"/>
  <c r="L5" i="45"/>
  <c r="B109" i="23"/>
  <c r="I30" i="46" l="1"/>
  <c r="L53" i="46"/>
  <c r="L47" i="46"/>
  <c r="L41" i="46"/>
  <c r="L35" i="46"/>
  <c r="L24" i="46"/>
  <c r="L18" i="46"/>
  <c r="L12" i="46"/>
  <c r="L6" i="46"/>
  <c r="Z23" i="35"/>
  <c r="AA23" i="35"/>
  <c r="AB23" i="35"/>
  <c r="AD23" i="35"/>
  <c r="AF23" i="35"/>
  <c r="AG23" i="35"/>
  <c r="AH23" i="35"/>
  <c r="AM23" i="35"/>
  <c r="AN23" i="35"/>
  <c r="AE24" i="35"/>
  <c r="AG24" i="35"/>
  <c r="AH24" i="35"/>
  <c r="F25" i="35"/>
  <c r="G25" i="35"/>
  <c r="I25" i="35" s="1"/>
  <c r="R25" i="35"/>
  <c r="S25" i="35"/>
  <c r="U25" i="35" s="1"/>
  <c r="AE25" i="35"/>
  <c r="AG25" i="35"/>
  <c r="AH25" i="35"/>
  <c r="F26" i="35"/>
  <c r="G26" i="35"/>
  <c r="I26" i="35" s="1"/>
  <c r="R26" i="35"/>
  <c r="S26" i="35"/>
  <c r="U26" i="35" s="1"/>
  <c r="AE26" i="35"/>
  <c r="AG26" i="35"/>
  <c r="AH26" i="35"/>
  <c r="F27" i="35"/>
  <c r="AI24" i="35" s="1"/>
  <c r="G27" i="35"/>
  <c r="AC24" i="35" s="1"/>
  <c r="R27" i="35"/>
  <c r="S27" i="35"/>
  <c r="U27" i="35" s="1"/>
  <c r="AE27" i="35"/>
  <c r="AG27" i="35"/>
  <c r="AH27" i="35"/>
  <c r="F28" i="35"/>
  <c r="AI25" i="35" s="1"/>
  <c r="G28" i="35"/>
  <c r="I28" i="35" s="1"/>
  <c r="AB25" i="35" s="1"/>
  <c r="R28" i="35"/>
  <c r="S28" i="35"/>
  <c r="U28" i="35" s="1"/>
  <c r="AA28" i="35"/>
  <c r="AB28" i="35"/>
  <c r="AC28" i="35"/>
  <c r="AE28" i="35"/>
  <c r="AG28" i="35"/>
  <c r="AH28" i="35"/>
  <c r="AI28" i="35"/>
  <c r="F29" i="35"/>
  <c r="AI26" i="35" s="1"/>
  <c r="G29" i="35"/>
  <c r="I29" i="35" s="1"/>
  <c r="AB26" i="35" s="1"/>
  <c r="R29" i="35"/>
  <c r="S29" i="35"/>
  <c r="U29" i="35" s="1"/>
  <c r="AA29" i="35"/>
  <c r="AB29" i="35"/>
  <c r="AC29" i="35"/>
  <c r="AE29" i="35"/>
  <c r="AG29" i="35"/>
  <c r="AH29" i="35"/>
  <c r="AI29" i="35"/>
  <c r="F30" i="35"/>
  <c r="AI27" i="35" s="1"/>
  <c r="G30" i="35"/>
  <c r="AC27" i="35" s="1"/>
  <c r="R30" i="35"/>
  <c r="S30" i="35"/>
  <c r="U30" i="35" s="1"/>
  <c r="AA30" i="35"/>
  <c r="AB30" i="35"/>
  <c r="AC30" i="35"/>
  <c r="AE30" i="35"/>
  <c r="AG30" i="35"/>
  <c r="AH30" i="35"/>
  <c r="AI30" i="35"/>
  <c r="U42" i="35"/>
  <c r="U41" i="35"/>
  <c r="U40" i="35"/>
  <c r="U39" i="35"/>
  <c r="V39" i="35" s="1"/>
  <c r="U38" i="35"/>
  <c r="U37" i="35"/>
  <c r="I42" i="35"/>
  <c r="I41" i="35"/>
  <c r="I40" i="35"/>
  <c r="I39" i="35"/>
  <c r="J39" i="35" s="1"/>
  <c r="I38" i="35"/>
  <c r="I37" i="35"/>
  <c r="I54" i="35"/>
  <c r="I53" i="35"/>
  <c r="I52" i="35"/>
  <c r="I51" i="35"/>
  <c r="J51" i="35" s="1"/>
  <c r="I50" i="35"/>
  <c r="I49" i="35"/>
  <c r="U54" i="35"/>
  <c r="U53" i="35"/>
  <c r="U52" i="35"/>
  <c r="U51" i="35"/>
  <c r="V51" i="35" s="1"/>
  <c r="U50" i="35"/>
  <c r="U49" i="35"/>
  <c r="F12" i="46"/>
  <c r="H12" i="46"/>
  <c r="A12" i="46"/>
  <c r="I12" i="46" s="1"/>
  <c r="F13" i="46"/>
  <c r="H13" i="46"/>
  <c r="A13" i="46"/>
  <c r="I13" i="46" s="1"/>
  <c r="F14" i="46"/>
  <c r="H14" i="46"/>
  <c r="A14" i="46"/>
  <c r="I14" i="46" s="1"/>
  <c r="F15" i="46"/>
  <c r="H15" i="46"/>
  <c r="A15" i="46"/>
  <c r="I15" i="46" s="1"/>
  <c r="F16" i="46"/>
  <c r="H16" i="46"/>
  <c r="A16" i="46"/>
  <c r="I16" i="46" s="1"/>
  <c r="F17" i="46"/>
  <c r="H17" i="46"/>
  <c r="A17" i="46"/>
  <c r="I17" i="46" s="1"/>
  <c r="AN22" i="35"/>
  <c r="AM22" i="35"/>
  <c r="AH22" i="35"/>
  <c r="AG22" i="35"/>
  <c r="AF22" i="35"/>
  <c r="AD22" i="35"/>
  <c r="AB22" i="35"/>
  <c r="AA22" i="35"/>
  <c r="Z22" i="35"/>
  <c r="V27" i="35" l="1"/>
  <c r="I30" i="35"/>
  <c r="AB27" i="35" s="1"/>
  <c r="AC26" i="35"/>
  <c r="I27" i="35"/>
  <c r="AC25" i="35"/>
  <c r="AB24" i="35" l="1"/>
  <c r="J27" i="35"/>
  <c r="AA26" i="35" s="1"/>
  <c r="AA27" i="35" l="1"/>
  <c r="AA25" i="35"/>
  <c r="AA24" i="35"/>
  <c r="U52" i="40" l="1"/>
  <c r="U51" i="40"/>
  <c r="U50" i="40"/>
  <c r="U49" i="40"/>
  <c r="V49" i="40" s="1"/>
  <c r="U48" i="40"/>
  <c r="U47" i="40"/>
  <c r="U41" i="40"/>
  <c r="U40" i="40"/>
  <c r="U39" i="40"/>
  <c r="U38" i="40"/>
  <c r="V38" i="40" s="1"/>
  <c r="U37" i="40"/>
  <c r="U36" i="40"/>
  <c r="I48" i="40" l="1"/>
  <c r="I49" i="40"/>
  <c r="J49" i="40" s="1"/>
  <c r="I50" i="40"/>
  <c r="I51" i="40"/>
  <c r="I52" i="40"/>
  <c r="I47" i="40"/>
  <c r="I37" i="40"/>
  <c r="I38" i="40"/>
  <c r="J38" i="40" s="1"/>
  <c r="I39" i="40"/>
  <c r="I40" i="40"/>
  <c r="I41" i="40"/>
  <c r="I36" i="40"/>
  <c r="F14" i="40"/>
  <c r="G14" i="40"/>
  <c r="I14" i="40" s="1"/>
  <c r="F15" i="40"/>
  <c r="G15" i="40"/>
  <c r="I15" i="40" s="1"/>
  <c r="J15" i="40" s="1"/>
  <c r="F16" i="40"/>
  <c r="G16" i="40"/>
  <c r="I16" i="40" s="1"/>
  <c r="F17" i="40"/>
  <c r="G17" i="40"/>
  <c r="I17" i="40" s="1"/>
  <c r="F18" i="40"/>
  <c r="G18" i="40"/>
  <c r="I18" i="40" s="1"/>
  <c r="G13" i="40"/>
  <c r="I13" i="40" s="1"/>
  <c r="F13" i="40"/>
  <c r="BG14" i="44" l="1"/>
  <c r="BG15" i="44"/>
  <c r="BG16" i="44"/>
  <c r="BG17" i="44"/>
  <c r="BG18" i="44"/>
  <c r="BG19" i="44"/>
  <c r="BG20" i="44"/>
  <c r="BG21" i="44"/>
  <c r="BG22" i="44"/>
  <c r="BG23" i="44"/>
  <c r="BG24" i="44"/>
  <c r="BG25" i="44"/>
  <c r="BG26" i="44"/>
  <c r="BG27" i="44"/>
  <c r="BG28" i="44"/>
  <c r="BG29" i="44"/>
  <c r="BG30" i="44"/>
  <c r="BG31" i="44"/>
  <c r="BG32" i="44"/>
  <c r="BG13" i="44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56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22" i="2"/>
  <c r="R14" i="35" l="1"/>
  <c r="S14" i="35"/>
  <c r="U14" i="35" s="1"/>
  <c r="R15" i="35"/>
  <c r="S15" i="35"/>
  <c r="U15" i="35" s="1"/>
  <c r="V15" i="35" s="1"/>
  <c r="U6" i="35" s="1"/>
  <c r="R16" i="35"/>
  <c r="S16" i="35"/>
  <c r="U16" i="35" s="1"/>
  <c r="R17" i="35"/>
  <c r="S17" i="35"/>
  <c r="U17" i="35" s="1"/>
  <c r="R18" i="35"/>
  <c r="S18" i="35"/>
  <c r="U18" i="35" s="1"/>
  <c r="S13" i="35"/>
  <c r="U13" i="35" s="1"/>
  <c r="R13" i="35"/>
  <c r="F14" i="35"/>
  <c r="G14" i="35"/>
  <c r="I14" i="35" s="1"/>
  <c r="F15" i="35"/>
  <c r="G15" i="35"/>
  <c r="I15" i="35" s="1"/>
  <c r="J15" i="35" s="1"/>
  <c r="I6" i="35" s="1"/>
  <c r="F16" i="35"/>
  <c r="G16" i="35"/>
  <c r="I16" i="35" s="1"/>
  <c r="F17" i="35"/>
  <c r="G17" i="35"/>
  <c r="I17" i="35" s="1"/>
  <c r="F18" i="35"/>
  <c r="G18" i="35"/>
  <c r="I18" i="35" s="1"/>
  <c r="F13" i="35"/>
  <c r="G13" i="35"/>
  <c r="I13" i="35" s="1"/>
  <c r="BC60" i="44" l="1"/>
  <c r="BC61" i="44"/>
  <c r="BC62" i="44"/>
  <c r="BC63" i="44"/>
  <c r="BC64" i="44"/>
  <c r="BH76" i="2" l="1"/>
  <c r="BH77" i="2"/>
  <c r="BH78" i="2"/>
  <c r="BH79" i="2"/>
  <c r="BH80" i="2"/>
  <c r="BH81" i="2"/>
  <c r="BH82" i="2"/>
  <c r="BH83" i="2"/>
  <c r="BH84" i="2"/>
  <c r="BH85" i="2"/>
  <c r="BF76" i="2"/>
  <c r="BF77" i="2"/>
  <c r="BF78" i="2"/>
  <c r="BF79" i="2"/>
  <c r="BF80" i="2"/>
  <c r="BJ42" i="2"/>
  <c r="BJ43" i="2"/>
  <c r="BJ44" i="2"/>
  <c r="BJ45" i="2"/>
  <c r="BJ46" i="2"/>
  <c r="BH42" i="2"/>
  <c r="BH43" i="2"/>
  <c r="BH44" i="2"/>
  <c r="BH45" i="2"/>
  <c r="BH46" i="2"/>
  <c r="BH47" i="2"/>
  <c r="BH48" i="2"/>
  <c r="BH49" i="2"/>
  <c r="BH50" i="2"/>
  <c r="BH51" i="2"/>
  <c r="BF42" i="2"/>
  <c r="BF43" i="2"/>
  <c r="BF44" i="2"/>
  <c r="BF45" i="2"/>
  <c r="BF46" i="2"/>
  <c r="E23" i="54" l="1"/>
  <c r="E19" i="54"/>
  <c r="E13" i="54"/>
  <c r="E9" i="54"/>
  <c r="E24" i="53"/>
  <c r="E19" i="53"/>
  <c r="E9" i="53"/>
  <c r="U15" i="40" l="1"/>
  <c r="V15" i="40" s="1"/>
  <c r="R17" i="53"/>
  <c r="S17" i="53" s="1"/>
  <c r="AY41" i="44" l="1"/>
  <c r="AY42" i="44"/>
  <c r="AY43" i="44"/>
  <c r="AY44" i="44"/>
  <c r="AY45" i="44"/>
  <c r="AY46" i="44"/>
  <c r="AY47" i="44"/>
  <c r="AY48" i="44"/>
  <c r="AY49" i="44"/>
  <c r="AY50" i="44"/>
  <c r="AY51" i="44"/>
  <c r="AY52" i="44"/>
  <c r="AY53" i="44"/>
  <c r="AY54" i="44"/>
  <c r="AY55" i="44"/>
  <c r="AY56" i="44"/>
  <c r="AY57" i="44"/>
  <c r="AY58" i="44"/>
  <c r="AY59" i="44"/>
  <c r="AY60" i="44"/>
  <c r="AY61" i="44"/>
  <c r="AY62" i="44"/>
  <c r="AY63" i="44"/>
  <c r="AY64" i="44"/>
  <c r="AY40" i="44"/>
  <c r="AU41" i="44"/>
  <c r="AU42" i="44"/>
  <c r="AU43" i="44"/>
  <c r="AU44" i="44"/>
  <c r="AU45" i="44"/>
  <c r="AU46" i="44"/>
  <c r="AU47" i="44"/>
  <c r="AU48" i="44"/>
  <c r="AU49" i="44"/>
  <c r="AU50" i="44"/>
  <c r="AU51" i="44"/>
  <c r="AU52" i="44"/>
  <c r="AU53" i="44"/>
  <c r="AU54" i="44"/>
  <c r="AU55" i="44"/>
  <c r="AU56" i="44"/>
  <c r="AU57" i="44"/>
  <c r="AU58" i="44"/>
  <c r="AU59" i="44"/>
  <c r="AU60" i="44"/>
  <c r="AU61" i="44"/>
  <c r="AU62" i="44"/>
  <c r="AU63" i="44"/>
  <c r="AU64" i="44"/>
  <c r="AU40" i="44"/>
  <c r="AQ41" i="44"/>
  <c r="AQ42" i="44"/>
  <c r="AQ43" i="44"/>
  <c r="AQ44" i="44"/>
  <c r="AQ45" i="44"/>
  <c r="AQ46" i="44"/>
  <c r="AQ47" i="44"/>
  <c r="AQ48" i="44"/>
  <c r="AQ49" i="44"/>
  <c r="AQ50" i="44"/>
  <c r="AQ51" i="44"/>
  <c r="AQ52" i="44"/>
  <c r="AQ53" i="44"/>
  <c r="AQ54" i="44"/>
  <c r="AQ55" i="44"/>
  <c r="AQ56" i="44"/>
  <c r="AQ57" i="44"/>
  <c r="AQ58" i="44"/>
  <c r="AQ59" i="44"/>
  <c r="AQ60" i="44"/>
  <c r="AQ61" i="44"/>
  <c r="AQ62" i="44"/>
  <c r="AQ63" i="44"/>
  <c r="AQ64" i="44"/>
  <c r="AQ40" i="44"/>
  <c r="AT22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56" i="2"/>
  <c r="AS23" i="2" l="1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22" i="2"/>
  <c r="I65" i="2" l="1"/>
  <c r="L23" i="2" l="1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AQ42" i="2" s="1"/>
  <c r="L43" i="2"/>
  <c r="AQ43" i="2" s="1"/>
  <c r="L44" i="2"/>
  <c r="AQ44" i="2" s="1"/>
  <c r="L45" i="2"/>
  <c r="AQ45" i="2" s="1"/>
  <c r="L46" i="2"/>
  <c r="AQ46" i="2" s="1"/>
  <c r="L47" i="2"/>
  <c r="AQ47" i="2" s="1"/>
  <c r="L48" i="2"/>
  <c r="AQ48" i="2" s="1"/>
  <c r="L49" i="2"/>
  <c r="AQ49" i="2" s="1"/>
  <c r="L50" i="2"/>
  <c r="AQ50" i="2" s="1"/>
  <c r="L51" i="2"/>
  <c r="AQ51" i="2" s="1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L22" i="2"/>
  <c r="K22" i="2"/>
  <c r="J22" i="2"/>
  <c r="I22" i="2"/>
  <c r="T1205" i="30"/>
  <c r="AQ41" i="2" l="1"/>
  <c r="AR41" i="2"/>
  <c r="AQ40" i="2"/>
  <c r="AR40" i="2"/>
  <c r="AQ38" i="2"/>
  <c r="AR38" i="2"/>
  <c r="AQ37" i="2"/>
  <c r="AR37" i="2"/>
  <c r="AQ39" i="2"/>
  <c r="AR39" i="2"/>
  <c r="AQ35" i="2"/>
  <c r="AR35" i="2"/>
  <c r="AR34" i="2"/>
  <c r="AQ34" i="2"/>
  <c r="AQ33" i="2"/>
  <c r="AR33" i="2"/>
  <c r="AR36" i="2"/>
  <c r="AQ36" i="2"/>
  <c r="AR32" i="2"/>
  <c r="AQ32" i="2"/>
  <c r="AQ27" i="2"/>
  <c r="AR27" i="2"/>
  <c r="AR22" i="2"/>
  <c r="AQ22" i="2"/>
  <c r="AQ30" i="2"/>
  <c r="AR30" i="2"/>
  <c r="AQ29" i="2"/>
  <c r="AR29" i="2"/>
  <c r="AQ25" i="2"/>
  <c r="AR25" i="2"/>
  <c r="AQ31" i="2"/>
  <c r="AR31" i="2"/>
  <c r="AQ26" i="2"/>
  <c r="AR26" i="2"/>
  <c r="AQ28" i="2"/>
  <c r="AR28" i="2"/>
  <c r="AQ24" i="2"/>
  <c r="AR24" i="2"/>
  <c r="AQ23" i="2"/>
  <c r="AR23" i="2"/>
  <c r="I57" i="2"/>
  <c r="J57" i="2"/>
  <c r="K57" i="2"/>
  <c r="L57" i="2"/>
  <c r="I58" i="2"/>
  <c r="J58" i="2"/>
  <c r="K58" i="2"/>
  <c r="L58" i="2"/>
  <c r="I59" i="2"/>
  <c r="J59" i="2"/>
  <c r="K59" i="2"/>
  <c r="L59" i="2"/>
  <c r="I60" i="2"/>
  <c r="J60" i="2"/>
  <c r="K60" i="2"/>
  <c r="L60" i="2"/>
  <c r="I61" i="2"/>
  <c r="J61" i="2"/>
  <c r="K61" i="2"/>
  <c r="L61" i="2"/>
  <c r="I62" i="2"/>
  <c r="J62" i="2"/>
  <c r="K62" i="2"/>
  <c r="L62" i="2"/>
  <c r="I63" i="2"/>
  <c r="J63" i="2"/>
  <c r="K63" i="2"/>
  <c r="L63" i="2"/>
  <c r="I64" i="2"/>
  <c r="J64" i="2"/>
  <c r="K64" i="2"/>
  <c r="L64" i="2"/>
  <c r="J65" i="2"/>
  <c r="K65" i="2"/>
  <c r="L65" i="2"/>
  <c r="I66" i="2"/>
  <c r="J66" i="2"/>
  <c r="K66" i="2"/>
  <c r="L66" i="2"/>
  <c r="I67" i="2"/>
  <c r="J67" i="2"/>
  <c r="K67" i="2"/>
  <c r="L67" i="2"/>
  <c r="I68" i="2"/>
  <c r="J68" i="2"/>
  <c r="K68" i="2"/>
  <c r="L68" i="2"/>
  <c r="I69" i="2"/>
  <c r="J69" i="2"/>
  <c r="K69" i="2"/>
  <c r="L69" i="2"/>
  <c r="I70" i="2"/>
  <c r="J70" i="2"/>
  <c r="K70" i="2"/>
  <c r="L70" i="2"/>
  <c r="I71" i="2"/>
  <c r="J71" i="2"/>
  <c r="K71" i="2"/>
  <c r="L71" i="2"/>
  <c r="I72" i="2"/>
  <c r="J72" i="2"/>
  <c r="K72" i="2"/>
  <c r="L72" i="2"/>
  <c r="I73" i="2"/>
  <c r="J73" i="2"/>
  <c r="K73" i="2"/>
  <c r="L73" i="2"/>
  <c r="I74" i="2"/>
  <c r="J74" i="2"/>
  <c r="K74" i="2"/>
  <c r="L74" i="2"/>
  <c r="I75" i="2"/>
  <c r="J75" i="2"/>
  <c r="K75" i="2"/>
  <c r="L75" i="2"/>
  <c r="I76" i="2"/>
  <c r="J76" i="2"/>
  <c r="K76" i="2"/>
  <c r="L76" i="2"/>
  <c r="AQ76" i="2" s="1"/>
  <c r="I77" i="2"/>
  <c r="J77" i="2"/>
  <c r="K77" i="2"/>
  <c r="L77" i="2"/>
  <c r="AQ77" i="2" s="1"/>
  <c r="I78" i="2"/>
  <c r="J78" i="2"/>
  <c r="K78" i="2"/>
  <c r="L78" i="2"/>
  <c r="AQ78" i="2" s="1"/>
  <c r="I79" i="2"/>
  <c r="J79" i="2"/>
  <c r="K79" i="2"/>
  <c r="L79" i="2"/>
  <c r="AQ79" i="2" s="1"/>
  <c r="I80" i="2"/>
  <c r="J80" i="2"/>
  <c r="K80" i="2"/>
  <c r="L80" i="2"/>
  <c r="AQ80" i="2" s="1"/>
  <c r="AR70" i="2" l="1"/>
  <c r="AQ70" i="2"/>
  <c r="AQ69" i="2"/>
  <c r="AR69" i="2"/>
  <c r="AQ68" i="2"/>
  <c r="AR68" i="2"/>
  <c r="AQ67" i="2"/>
  <c r="AR67" i="2"/>
  <c r="AR66" i="2"/>
  <c r="AQ66" i="2"/>
  <c r="AQ75" i="2"/>
  <c r="AR75" i="2"/>
  <c r="AR74" i="2"/>
  <c r="AQ74" i="2"/>
  <c r="AQ73" i="2"/>
  <c r="AR73" i="2"/>
  <c r="AR72" i="2"/>
  <c r="AQ72" i="2"/>
  <c r="AQ71" i="2"/>
  <c r="AR71" i="2"/>
  <c r="AQ64" i="2"/>
  <c r="AR64" i="2"/>
  <c r="AQ63" i="2"/>
  <c r="AR63" i="2"/>
  <c r="AQ62" i="2"/>
  <c r="AR62" i="2"/>
  <c r="AR61" i="2"/>
  <c r="AQ61" i="2"/>
  <c r="AQ60" i="2"/>
  <c r="AR60" i="2"/>
  <c r="AR59" i="2"/>
  <c r="AQ59" i="2"/>
  <c r="AQ58" i="2"/>
  <c r="AR58" i="2"/>
  <c r="AQ57" i="2"/>
  <c r="AR57" i="2"/>
  <c r="AR65" i="2"/>
  <c r="AQ65" i="2"/>
  <c r="R149" i="16"/>
  <c r="R153" i="16"/>
  <c r="R152" i="16"/>
  <c r="R151" i="16"/>
  <c r="R150" i="16"/>
  <c r="R148" i="16"/>
  <c r="R147" i="16"/>
  <c r="R146" i="16"/>
  <c r="R126" i="16"/>
  <c r="R154" i="16"/>
  <c r="R145" i="16"/>
  <c r="D24" i="53" l="1"/>
  <c r="U13" i="40"/>
  <c r="D13" i="53"/>
  <c r="Q29" i="54" l="1"/>
  <c r="R29" i="54" s="1"/>
  <c r="G23" i="54" s="1"/>
  <c r="Q24" i="54"/>
  <c r="R24" i="54" s="1"/>
  <c r="G19" i="54" s="1"/>
  <c r="Q16" i="54"/>
  <c r="R16" i="54" s="1"/>
  <c r="G13" i="54" s="1"/>
  <c r="Q11" i="54"/>
  <c r="R11" i="54" s="1"/>
  <c r="G9" i="54" s="1"/>
  <c r="R24" i="53"/>
  <c r="S24" i="53" s="1"/>
  <c r="G19" i="53" s="1"/>
  <c r="R30" i="53"/>
  <c r="S30" i="53" s="1"/>
  <c r="G24" i="53" s="1"/>
  <c r="G13" i="53"/>
  <c r="R11" i="53"/>
  <c r="S11" i="53" s="1"/>
  <c r="G9" i="53" s="1"/>
  <c r="T1126" i="30" l="1"/>
  <c r="I81" i="2"/>
  <c r="J81" i="2"/>
  <c r="K81" i="2"/>
  <c r="L81" i="2"/>
  <c r="AQ81" i="2" s="1"/>
  <c r="I82" i="2"/>
  <c r="J82" i="2"/>
  <c r="K82" i="2"/>
  <c r="L82" i="2"/>
  <c r="AQ82" i="2" s="1"/>
  <c r="I83" i="2"/>
  <c r="J83" i="2"/>
  <c r="K83" i="2"/>
  <c r="L83" i="2"/>
  <c r="AQ83" i="2" s="1"/>
  <c r="I84" i="2"/>
  <c r="J84" i="2"/>
  <c r="K84" i="2"/>
  <c r="L84" i="2"/>
  <c r="AQ84" i="2" s="1"/>
  <c r="I85" i="2"/>
  <c r="J85" i="2"/>
  <c r="K85" i="2"/>
  <c r="L85" i="2"/>
  <c r="AQ85" i="2" s="1"/>
  <c r="T1180" i="30" l="1"/>
  <c r="T1184" i="30"/>
  <c r="T1188" i="30"/>
  <c r="T1190" i="30"/>
  <c r="T1187" i="30"/>
  <c r="T1181" i="30"/>
  <c r="T1185" i="30"/>
  <c r="T1189" i="30"/>
  <c r="T1182" i="30"/>
  <c r="T1186" i="30"/>
  <c r="T1183" i="30"/>
  <c r="T1176" i="30"/>
  <c r="T1178" i="30"/>
  <c r="T1177" i="30"/>
  <c r="T1179" i="30"/>
  <c r="T1198" i="30"/>
  <c r="T1152" i="30"/>
  <c r="T1151" i="30"/>
  <c r="T1191" i="30"/>
  <c r="T1112" i="30"/>
  <c r="T1116" i="30"/>
  <c r="T1120" i="30"/>
  <c r="T1114" i="30"/>
  <c r="T1118" i="30"/>
  <c r="T1113" i="30"/>
  <c r="T1117" i="30"/>
  <c r="T1121" i="30"/>
  <c r="T1111" i="30"/>
  <c r="T1115" i="30"/>
  <c r="T1119" i="30"/>
  <c r="T1140" i="30"/>
  <c r="T1144" i="30"/>
  <c r="T1142" i="30"/>
  <c r="T1143" i="30"/>
  <c r="T1141" i="30"/>
  <c r="T1139" i="30"/>
  <c r="T1124" i="30"/>
  <c r="T1125" i="30"/>
  <c r="T1200" i="30"/>
  <c r="T1204" i="30"/>
  <c r="T1203" i="30"/>
  <c r="T1201" i="30"/>
  <c r="T1202" i="30"/>
  <c r="T1199" i="30"/>
  <c r="T1122" i="30"/>
  <c r="T1123" i="30"/>
  <c r="T1172" i="30"/>
  <c r="T1175" i="30"/>
  <c r="T1173" i="30"/>
  <c r="T1174" i="30"/>
  <c r="T1171" i="30"/>
  <c r="T1192" i="30"/>
  <c r="T1196" i="30"/>
  <c r="T1193" i="30"/>
  <c r="T1197" i="30"/>
  <c r="T1194" i="30"/>
  <c r="T1195" i="30"/>
  <c r="T1156" i="30"/>
  <c r="T1153" i="30"/>
  <c r="T1157" i="30"/>
  <c r="T1154" i="30"/>
  <c r="T1155" i="30"/>
  <c r="T1093" i="30"/>
  <c r="T1127" i="30"/>
  <c r="T1096" i="30"/>
  <c r="T1100" i="30"/>
  <c r="T1104" i="30"/>
  <c r="T1108" i="30"/>
  <c r="T1148" i="30"/>
  <c r="T1106" i="30"/>
  <c r="T1150" i="30"/>
  <c r="T1095" i="30"/>
  <c r="T1107" i="30"/>
  <c r="T1097" i="30"/>
  <c r="T1101" i="30"/>
  <c r="T1105" i="30"/>
  <c r="T1109" i="30"/>
  <c r="T1145" i="30"/>
  <c r="T1149" i="30"/>
  <c r="T1098" i="30"/>
  <c r="T1110" i="30"/>
  <c r="T1099" i="30"/>
  <c r="T1147" i="30"/>
  <c r="T1102" i="30"/>
  <c r="T1146" i="30"/>
  <c r="T1103" i="30"/>
  <c r="T1092" i="30"/>
  <c r="T1091" i="30"/>
  <c r="T1094" i="30"/>
  <c r="T1132" i="30"/>
  <c r="T1136" i="30"/>
  <c r="T1134" i="30"/>
  <c r="T1131" i="30"/>
  <c r="T1135" i="30"/>
  <c r="T1133" i="30"/>
  <c r="T1137" i="30"/>
  <c r="T1130" i="30"/>
  <c r="T1138" i="30"/>
  <c r="T1169" i="30"/>
  <c r="T1170" i="30"/>
  <c r="T1160" i="30"/>
  <c r="T1164" i="30"/>
  <c r="T1168" i="30"/>
  <c r="T1159" i="30"/>
  <c r="T1163" i="30"/>
  <c r="T1167" i="30"/>
  <c r="T1161" i="30"/>
  <c r="T1165" i="30"/>
  <c r="T1158" i="30"/>
  <c r="T1162" i="30"/>
  <c r="T1166" i="30"/>
  <c r="T1128" i="30"/>
  <c r="T1129" i="30"/>
  <c r="AO35" i="44"/>
  <c r="AO34" i="44"/>
  <c r="AO33" i="44"/>
  <c r="AO61" i="44"/>
  <c r="AO60" i="44"/>
  <c r="AO62" i="44"/>
  <c r="AO37" i="44"/>
  <c r="AO36" i="44"/>
  <c r="AO63" i="44"/>
  <c r="AO64" i="44"/>
  <c r="AP40" i="44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6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  <c r="W16" i="53"/>
  <c r="V16" i="53"/>
  <c r="U16" i="53"/>
  <c r="T16" i="53"/>
  <c r="S16" i="53"/>
  <c r="R16" i="53"/>
  <c r="H13" i="53" s="1"/>
  <c r="R28" i="54" l="1"/>
  <c r="I23" i="54" s="1"/>
  <c r="S28" i="54"/>
  <c r="J23" i="54" s="1"/>
  <c r="T28" i="54"/>
  <c r="K23" i="54" s="1"/>
  <c r="U28" i="54"/>
  <c r="L23" i="54" s="1"/>
  <c r="V28" i="54"/>
  <c r="M23" i="54" s="1"/>
  <c r="Q28" i="54"/>
  <c r="H23" i="54" s="1"/>
  <c r="V15" i="54"/>
  <c r="M13" i="54" s="1"/>
  <c r="U15" i="54"/>
  <c r="L13" i="54" s="1"/>
  <c r="T15" i="54"/>
  <c r="K13" i="54" s="1"/>
  <c r="S15" i="54"/>
  <c r="J13" i="54" s="1"/>
  <c r="R15" i="54"/>
  <c r="I13" i="54" s="1"/>
  <c r="Q15" i="54"/>
  <c r="H13" i="54" s="1"/>
  <c r="Q23" i="54"/>
  <c r="H19" i="54" s="1"/>
  <c r="R23" i="54"/>
  <c r="I19" i="54" s="1"/>
  <c r="S23" i="54"/>
  <c r="J19" i="54" s="1"/>
  <c r="T23" i="54"/>
  <c r="K19" i="54" s="1"/>
  <c r="U23" i="54"/>
  <c r="L19" i="54" s="1"/>
  <c r="V23" i="54"/>
  <c r="M19" i="54" s="1"/>
  <c r="V10" i="54"/>
  <c r="M9" i="54" s="1"/>
  <c r="U10" i="54"/>
  <c r="L9" i="54" s="1"/>
  <c r="T10" i="54"/>
  <c r="K9" i="54" s="1"/>
  <c r="S10" i="54"/>
  <c r="J9" i="54" s="1"/>
  <c r="R10" i="54"/>
  <c r="I9" i="54" s="1"/>
  <c r="Q10" i="54"/>
  <c r="H9" i="54" s="1"/>
  <c r="R29" i="53"/>
  <c r="H24" i="53" s="1"/>
  <c r="W29" i="53"/>
  <c r="M24" i="53" s="1"/>
  <c r="V29" i="53"/>
  <c r="L24" i="53" s="1"/>
  <c r="U29" i="53"/>
  <c r="K24" i="53" s="1"/>
  <c r="T29" i="53"/>
  <c r="J24" i="53" s="1"/>
  <c r="S29" i="53"/>
  <c r="I24" i="53" s="1"/>
  <c r="W23" i="53" l="1"/>
  <c r="M19" i="53" s="1"/>
  <c r="V23" i="53"/>
  <c r="L19" i="53" s="1"/>
  <c r="U23" i="53"/>
  <c r="K19" i="53" s="1"/>
  <c r="T23" i="53"/>
  <c r="J19" i="53" s="1"/>
  <c r="S23" i="53"/>
  <c r="I19" i="53" s="1"/>
  <c r="R23" i="53"/>
  <c r="H19" i="53" s="1"/>
  <c r="E13" i="53"/>
  <c r="H3" i="16"/>
  <c r="H4" i="16"/>
  <c r="H5" i="16"/>
  <c r="H6" i="16"/>
  <c r="H7" i="16"/>
  <c r="H8" i="16"/>
  <c r="M13" i="53"/>
  <c r="L13" i="53"/>
  <c r="K13" i="53"/>
  <c r="J13" i="53"/>
  <c r="I13" i="53"/>
  <c r="W10" i="53"/>
  <c r="M9" i="53" s="1"/>
  <c r="V10" i="53"/>
  <c r="L9" i="53" s="1"/>
  <c r="U10" i="53"/>
  <c r="K9" i="53" s="1"/>
  <c r="T10" i="53"/>
  <c r="J9" i="53" s="1"/>
  <c r="S10" i="53"/>
  <c r="I9" i="53" s="1"/>
  <c r="R10" i="53"/>
  <c r="H9" i="53" s="1"/>
  <c r="BH41" i="44" l="1"/>
  <c r="Y143" i="23" s="1"/>
  <c r="BH42" i="44"/>
  <c r="Y144" i="23" s="1"/>
  <c r="BH43" i="44"/>
  <c r="Y145" i="23" s="1"/>
  <c r="BH44" i="44"/>
  <c r="Y146" i="23" s="1"/>
  <c r="BH45" i="44"/>
  <c r="Y147" i="23" s="1"/>
  <c r="BH46" i="44"/>
  <c r="Y148" i="23" s="1"/>
  <c r="BH47" i="44"/>
  <c r="Y149" i="23" s="1"/>
  <c r="BH48" i="44"/>
  <c r="Y150" i="23" s="1"/>
  <c r="BH49" i="44"/>
  <c r="Y151" i="23" s="1"/>
  <c r="BH50" i="44"/>
  <c r="Y152" i="23" s="1"/>
  <c r="BH51" i="44"/>
  <c r="Y153" i="23" s="1"/>
  <c r="BH52" i="44"/>
  <c r="Y154" i="23" s="1"/>
  <c r="BH53" i="44"/>
  <c r="Y155" i="23" s="1"/>
  <c r="BH54" i="44"/>
  <c r="Y156" i="23" s="1"/>
  <c r="BH55" i="44"/>
  <c r="Y157" i="23" s="1"/>
  <c r="BH56" i="44"/>
  <c r="Y158" i="23" s="1"/>
  <c r="BH57" i="44"/>
  <c r="Y159" i="23" s="1"/>
  <c r="BH58" i="44"/>
  <c r="Y160" i="23" s="1"/>
  <c r="BH59" i="44"/>
  <c r="Y161" i="23" s="1"/>
  <c r="BH60" i="44"/>
  <c r="Y162" i="23" s="1"/>
  <c r="BH61" i="44"/>
  <c r="Y163" i="23" s="1"/>
  <c r="BH62" i="44"/>
  <c r="Y164" i="23" s="1"/>
  <c r="BH63" i="44"/>
  <c r="Y165" i="23" s="1"/>
  <c r="BH64" i="44"/>
  <c r="Y166" i="23" s="1"/>
  <c r="BH40" i="44"/>
  <c r="Y142" i="23" s="1"/>
  <c r="X143" i="23"/>
  <c r="X144" i="23"/>
  <c r="X145" i="23"/>
  <c r="X146" i="23"/>
  <c r="X147" i="23"/>
  <c r="X148" i="23"/>
  <c r="X149" i="23"/>
  <c r="X150" i="23"/>
  <c r="X151" i="23"/>
  <c r="X152" i="23"/>
  <c r="X153" i="23"/>
  <c r="X154" i="23"/>
  <c r="X155" i="23"/>
  <c r="X156" i="23"/>
  <c r="X157" i="23"/>
  <c r="X158" i="23"/>
  <c r="X159" i="23"/>
  <c r="X160" i="23"/>
  <c r="X161" i="23"/>
  <c r="BG60" i="44"/>
  <c r="X162" i="23" s="1"/>
  <c r="BG61" i="44"/>
  <c r="X163" i="23" s="1"/>
  <c r="BG62" i="44"/>
  <c r="X164" i="23" s="1"/>
  <c r="BG63" i="44"/>
  <c r="X165" i="23" s="1"/>
  <c r="BG64" i="44"/>
  <c r="X166" i="23" s="1"/>
  <c r="X142" i="23"/>
  <c r="BF41" i="44"/>
  <c r="BF42" i="44"/>
  <c r="BF43" i="44"/>
  <c r="BF44" i="44"/>
  <c r="BF45" i="44"/>
  <c r="BF46" i="44"/>
  <c r="BF47" i="44"/>
  <c r="BF48" i="44"/>
  <c r="BF49" i="44"/>
  <c r="BF50" i="44"/>
  <c r="BF51" i="44"/>
  <c r="BF52" i="44"/>
  <c r="BF53" i="44"/>
  <c r="BF54" i="44"/>
  <c r="BF55" i="44"/>
  <c r="BF56" i="44"/>
  <c r="BF57" i="44"/>
  <c r="BF58" i="44"/>
  <c r="BF59" i="44"/>
  <c r="BF60" i="44"/>
  <c r="BF61" i="44"/>
  <c r="BF62" i="44"/>
  <c r="BF63" i="44"/>
  <c r="BF64" i="44"/>
  <c r="BF40" i="44"/>
  <c r="T143" i="23"/>
  <c r="T144" i="23"/>
  <c r="T145" i="23"/>
  <c r="T146" i="23"/>
  <c r="T147" i="23"/>
  <c r="T148" i="23"/>
  <c r="T149" i="23"/>
  <c r="T150" i="23"/>
  <c r="T151" i="23"/>
  <c r="T152" i="23"/>
  <c r="T153" i="23"/>
  <c r="T154" i="23"/>
  <c r="T155" i="23"/>
  <c r="T156" i="23"/>
  <c r="T157" i="23"/>
  <c r="T158" i="23"/>
  <c r="T159" i="23"/>
  <c r="T160" i="23"/>
  <c r="T161" i="23"/>
  <c r="BE60" i="44"/>
  <c r="T162" i="23" s="1"/>
  <c r="BE61" i="44"/>
  <c r="T163" i="23" s="1"/>
  <c r="BE62" i="44"/>
  <c r="T164" i="23" s="1"/>
  <c r="BE63" i="44"/>
  <c r="T165" i="23" s="1"/>
  <c r="BE64" i="44"/>
  <c r="T166" i="23" s="1"/>
  <c r="T142" i="23"/>
  <c r="BD41" i="44"/>
  <c r="BD42" i="44"/>
  <c r="BD43" i="44"/>
  <c r="BD44" i="44"/>
  <c r="BD45" i="44"/>
  <c r="BD46" i="44"/>
  <c r="BD47" i="44"/>
  <c r="BD48" i="44"/>
  <c r="BD49" i="44"/>
  <c r="BD50" i="44"/>
  <c r="BD51" i="44"/>
  <c r="BD52" i="44"/>
  <c r="BD53" i="44"/>
  <c r="BD54" i="44"/>
  <c r="BD55" i="44"/>
  <c r="BD56" i="44"/>
  <c r="BD57" i="44"/>
  <c r="BD58" i="44"/>
  <c r="BD59" i="44"/>
  <c r="BD60" i="44"/>
  <c r="BD61" i="44"/>
  <c r="BD62" i="44"/>
  <c r="BD63" i="44"/>
  <c r="BD64" i="44"/>
  <c r="BD40" i="44"/>
  <c r="BD37" i="44"/>
  <c r="P143" i="23"/>
  <c r="P144" i="23"/>
  <c r="P145" i="23"/>
  <c r="P146" i="23"/>
  <c r="P147" i="23"/>
  <c r="P148" i="23"/>
  <c r="P149" i="23"/>
  <c r="P150" i="23"/>
  <c r="P151" i="23"/>
  <c r="P152" i="23"/>
  <c r="P153" i="23"/>
  <c r="P154" i="23"/>
  <c r="P155" i="23"/>
  <c r="P156" i="23"/>
  <c r="P157" i="23"/>
  <c r="P158" i="23"/>
  <c r="P159" i="23"/>
  <c r="P160" i="23"/>
  <c r="P161" i="23"/>
  <c r="P162" i="23"/>
  <c r="P163" i="23"/>
  <c r="P164" i="23"/>
  <c r="P165" i="23"/>
  <c r="P166" i="23"/>
  <c r="P142" i="23"/>
  <c r="AZ41" i="44"/>
  <c r="AZ42" i="44"/>
  <c r="AZ43" i="44"/>
  <c r="AZ44" i="44"/>
  <c r="AZ45" i="44"/>
  <c r="AZ46" i="44"/>
  <c r="AZ47" i="44"/>
  <c r="AZ48" i="44"/>
  <c r="AZ49" i="44"/>
  <c r="AZ50" i="44"/>
  <c r="AZ51" i="44"/>
  <c r="AZ52" i="44"/>
  <c r="AZ53" i="44"/>
  <c r="AZ54" i="44"/>
  <c r="AZ55" i="44"/>
  <c r="AZ56" i="44"/>
  <c r="AZ57" i="44"/>
  <c r="AZ58" i="44"/>
  <c r="AZ59" i="44"/>
  <c r="AZ60" i="44"/>
  <c r="AZ61" i="44"/>
  <c r="AZ62" i="44"/>
  <c r="AZ63" i="44"/>
  <c r="AZ64" i="44"/>
  <c r="AZ40" i="44"/>
  <c r="AX41" i="44"/>
  <c r="AX42" i="44"/>
  <c r="AX43" i="44"/>
  <c r="AX44" i="44"/>
  <c r="AX45" i="44"/>
  <c r="AX46" i="44"/>
  <c r="AX47" i="44"/>
  <c r="AX48" i="44"/>
  <c r="AX49" i="44"/>
  <c r="AX50" i="44"/>
  <c r="AX51" i="44"/>
  <c r="AX52" i="44"/>
  <c r="AX53" i="44"/>
  <c r="AX54" i="44"/>
  <c r="AX55" i="44"/>
  <c r="AX56" i="44"/>
  <c r="AX57" i="44"/>
  <c r="AX58" i="44"/>
  <c r="AX59" i="44"/>
  <c r="AX60" i="44"/>
  <c r="AX61" i="44"/>
  <c r="AX62" i="44"/>
  <c r="AX63" i="44"/>
  <c r="AX64" i="44"/>
  <c r="AX40" i="44"/>
  <c r="AT41" i="44"/>
  <c r="AT42" i="44"/>
  <c r="AT43" i="44"/>
  <c r="AT44" i="44"/>
  <c r="AT45" i="44"/>
  <c r="AT46" i="44"/>
  <c r="AT47" i="44"/>
  <c r="AT48" i="44"/>
  <c r="AT49" i="44"/>
  <c r="AT50" i="44"/>
  <c r="AT51" i="44"/>
  <c r="AT52" i="44"/>
  <c r="AT53" i="44"/>
  <c r="AT54" i="44"/>
  <c r="AT55" i="44"/>
  <c r="AT56" i="44"/>
  <c r="AT57" i="44"/>
  <c r="AT58" i="44"/>
  <c r="AT59" i="44"/>
  <c r="AT60" i="44"/>
  <c r="AT61" i="44"/>
  <c r="AT62" i="44"/>
  <c r="AT63" i="44"/>
  <c r="AT64" i="44"/>
  <c r="AT40" i="44"/>
  <c r="AX14" i="44"/>
  <c r="AX15" i="44"/>
  <c r="AX16" i="44"/>
  <c r="AX17" i="44"/>
  <c r="AX18" i="44"/>
  <c r="AX19" i="44"/>
  <c r="AX20" i="44"/>
  <c r="AX21" i="44"/>
  <c r="AX22" i="44"/>
  <c r="AX23" i="44"/>
  <c r="AX24" i="44"/>
  <c r="AX25" i="44"/>
  <c r="AX26" i="44"/>
  <c r="AX27" i="44"/>
  <c r="AX28" i="44"/>
  <c r="AX29" i="44"/>
  <c r="AX30" i="44"/>
  <c r="AX31" i="44"/>
  <c r="AX32" i="44"/>
  <c r="AX33" i="44"/>
  <c r="AX34" i="44"/>
  <c r="AX35" i="44"/>
  <c r="AX36" i="44"/>
  <c r="AX37" i="44"/>
  <c r="AX13" i="44"/>
  <c r="AT14" i="44"/>
  <c r="AT15" i="44"/>
  <c r="AT16" i="44"/>
  <c r="AT17" i="44"/>
  <c r="AT18" i="44"/>
  <c r="AT19" i="44"/>
  <c r="AT20" i="44"/>
  <c r="AT21" i="44"/>
  <c r="AT22" i="44"/>
  <c r="AT23" i="44"/>
  <c r="AT24" i="44"/>
  <c r="AT25" i="44"/>
  <c r="AT26" i="44"/>
  <c r="AT27" i="44"/>
  <c r="AT28" i="44"/>
  <c r="AT29" i="44"/>
  <c r="AT30" i="44"/>
  <c r="AT31" i="44"/>
  <c r="AT32" i="44"/>
  <c r="AT33" i="44"/>
  <c r="AT34" i="44"/>
  <c r="AT35" i="44"/>
  <c r="AT36" i="44"/>
  <c r="AT37" i="44"/>
  <c r="AT13" i="44"/>
  <c r="AQ13" i="44"/>
  <c r="AP41" i="44"/>
  <c r="AP42" i="44"/>
  <c r="AP43" i="44"/>
  <c r="AP44" i="44"/>
  <c r="AP45" i="44"/>
  <c r="AP46" i="44"/>
  <c r="AP47" i="44"/>
  <c r="AP48" i="44"/>
  <c r="AP49" i="44"/>
  <c r="AP50" i="44"/>
  <c r="AP51" i="44"/>
  <c r="AP52" i="44"/>
  <c r="AP53" i="44"/>
  <c r="AP54" i="44"/>
  <c r="AP55" i="44"/>
  <c r="AP56" i="44"/>
  <c r="AP57" i="44"/>
  <c r="AP58" i="44"/>
  <c r="AP59" i="44"/>
  <c r="AP60" i="44"/>
  <c r="AP61" i="44"/>
  <c r="AP62" i="44"/>
  <c r="AP63" i="44"/>
  <c r="AP64" i="44"/>
  <c r="BA44" i="44" l="1"/>
  <c r="J103" i="1" s="1"/>
  <c r="BA64" i="44"/>
  <c r="J123" i="1" s="1"/>
  <c r="BA60" i="44"/>
  <c r="J119" i="1" s="1"/>
  <c r="BA56" i="44"/>
  <c r="J115" i="1" s="1"/>
  <c r="BA52" i="44"/>
  <c r="J111" i="1" s="1"/>
  <c r="BA48" i="44"/>
  <c r="J107" i="1" s="1"/>
  <c r="BA63" i="44"/>
  <c r="J122" i="1" s="1"/>
  <c r="BA59" i="44"/>
  <c r="J118" i="1" s="1"/>
  <c r="BA55" i="44"/>
  <c r="J114" i="1" s="1"/>
  <c r="BA51" i="44"/>
  <c r="J110" i="1" s="1"/>
  <c r="BA47" i="44"/>
  <c r="J106" i="1" s="1"/>
  <c r="BA43" i="44"/>
  <c r="J102" i="1" s="1"/>
  <c r="BA54" i="44"/>
  <c r="J113" i="1" s="1"/>
  <c r="BA42" i="44"/>
  <c r="J101" i="1" s="1"/>
  <c r="BA62" i="44"/>
  <c r="J121" i="1" s="1"/>
  <c r="BA50" i="44"/>
  <c r="J109" i="1" s="1"/>
  <c r="BA53" i="44"/>
  <c r="J112" i="1" s="1"/>
  <c r="BA45" i="44"/>
  <c r="J104" i="1" s="1"/>
  <c r="BA58" i="44"/>
  <c r="J117" i="1" s="1"/>
  <c r="BA46" i="44"/>
  <c r="J105" i="1" s="1"/>
  <c r="BA61" i="44"/>
  <c r="J120" i="1" s="1"/>
  <c r="BA57" i="44"/>
  <c r="J116" i="1" s="1"/>
  <c r="BA49" i="44"/>
  <c r="J108" i="1" s="1"/>
  <c r="BA41" i="44"/>
  <c r="J100" i="1" s="1"/>
  <c r="BA40" i="44"/>
  <c r="J99" i="1" s="1"/>
  <c r="AL41" i="44" l="1"/>
  <c r="C100" i="1" s="1"/>
  <c r="AL42" i="44"/>
  <c r="C101" i="1" s="1"/>
  <c r="AL43" i="44"/>
  <c r="C102" i="1" s="1"/>
  <c r="AL44" i="44"/>
  <c r="C103" i="1" s="1"/>
  <c r="AL45" i="44"/>
  <c r="C104" i="1" s="1"/>
  <c r="AL46" i="44"/>
  <c r="C105" i="1" s="1"/>
  <c r="AL47" i="44"/>
  <c r="C106" i="1" s="1"/>
  <c r="AL48" i="44"/>
  <c r="C107" i="1" s="1"/>
  <c r="AL49" i="44"/>
  <c r="C108" i="1" s="1"/>
  <c r="AL50" i="44"/>
  <c r="C109" i="1" s="1"/>
  <c r="AL51" i="44"/>
  <c r="C110" i="1" s="1"/>
  <c r="AL52" i="44"/>
  <c r="C111" i="1" s="1"/>
  <c r="AL53" i="44"/>
  <c r="C112" i="1" s="1"/>
  <c r="AL54" i="44"/>
  <c r="C113" i="1" s="1"/>
  <c r="AL55" i="44"/>
  <c r="C114" i="1" s="1"/>
  <c r="AL56" i="44"/>
  <c r="C115" i="1" s="1"/>
  <c r="AL57" i="44"/>
  <c r="C116" i="1" s="1"/>
  <c r="AL58" i="44"/>
  <c r="C117" i="1" s="1"/>
  <c r="AL59" i="44"/>
  <c r="C118" i="1" s="1"/>
  <c r="AL60" i="44"/>
  <c r="C119" i="1" s="1"/>
  <c r="AL61" i="44"/>
  <c r="C120" i="1" s="1"/>
  <c r="AL62" i="44"/>
  <c r="C121" i="1" s="1"/>
  <c r="AL63" i="44"/>
  <c r="C122" i="1" s="1"/>
  <c r="AL64" i="44"/>
  <c r="C123" i="1" s="1"/>
  <c r="AL40" i="44"/>
  <c r="C99" i="1" s="1"/>
  <c r="BD14" i="44"/>
  <c r="Q115" i="23" s="1"/>
  <c r="T115" i="23"/>
  <c r="BF14" i="44"/>
  <c r="U115" i="23" s="1"/>
  <c r="X115" i="23"/>
  <c r="BH14" i="44"/>
  <c r="Y115" i="23" s="1"/>
  <c r="BD15" i="44"/>
  <c r="Q116" i="23" s="1"/>
  <c r="T116" i="23"/>
  <c r="BF15" i="44"/>
  <c r="U116" i="23" s="1"/>
  <c r="X116" i="23"/>
  <c r="BH15" i="44"/>
  <c r="Y116" i="23" s="1"/>
  <c r="BD16" i="44"/>
  <c r="Q117" i="23" s="1"/>
  <c r="T117" i="23"/>
  <c r="BF16" i="44"/>
  <c r="U117" i="23" s="1"/>
  <c r="X117" i="23"/>
  <c r="BH16" i="44"/>
  <c r="Y117" i="23" s="1"/>
  <c r="BD17" i="44"/>
  <c r="Q118" i="23" s="1"/>
  <c r="T118" i="23"/>
  <c r="BF17" i="44"/>
  <c r="U118" i="23" s="1"/>
  <c r="X118" i="23"/>
  <c r="BH17" i="44"/>
  <c r="Y118" i="23" s="1"/>
  <c r="BD18" i="44"/>
  <c r="Q119" i="23" s="1"/>
  <c r="T119" i="23"/>
  <c r="BF18" i="44"/>
  <c r="U119" i="23" s="1"/>
  <c r="X119" i="23"/>
  <c r="BH18" i="44"/>
  <c r="Y119" i="23" s="1"/>
  <c r="BD19" i="44"/>
  <c r="Q120" i="23" s="1"/>
  <c r="T120" i="23"/>
  <c r="BF19" i="44"/>
  <c r="U120" i="23" s="1"/>
  <c r="X120" i="23"/>
  <c r="BH19" i="44"/>
  <c r="Y120" i="23" s="1"/>
  <c r="BD20" i="44"/>
  <c r="Q121" i="23" s="1"/>
  <c r="T121" i="23"/>
  <c r="BF20" i="44"/>
  <c r="U121" i="23" s="1"/>
  <c r="X121" i="23"/>
  <c r="BH20" i="44"/>
  <c r="Y121" i="23" s="1"/>
  <c r="BD21" i="44"/>
  <c r="Q122" i="23" s="1"/>
  <c r="T122" i="23"/>
  <c r="BF21" i="44"/>
  <c r="U122" i="23" s="1"/>
  <c r="X122" i="23"/>
  <c r="BH21" i="44"/>
  <c r="Y122" i="23" s="1"/>
  <c r="BD22" i="44"/>
  <c r="Q123" i="23" s="1"/>
  <c r="T123" i="23"/>
  <c r="BF22" i="44"/>
  <c r="U123" i="23" s="1"/>
  <c r="X123" i="23"/>
  <c r="BH22" i="44"/>
  <c r="Y123" i="23" s="1"/>
  <c r="BD23" i="44"/>
  <c r="Q124" i="23" s="1"/>
  <c r="T124" i="23"/>
  <c r="BF23" i="44"/>
  <c r="U124" i="23" s="1"/>
  <c r="X124" i="23"/>
  <c r="BH23" i="44"/>
  <c r="Y124" i="23" s="1"/>
  <c r="BD24" i="44"/>
  <c r="Q125" i="23" s="1"/>
  <c r="T125" i="23"/>
  <c r="BF24" i="44"/>
  <c r="U125" i="23" s="1"/>
  <c r="X125" i="23"/>
  <c r="BH24" i="44"/>
  <c r="Y125" i="23" s="1"/>
  <c r="BD25" i="44"/>
  <c r="Q126" i="23" s="1"/>
  <c r="T126" i="23"/>
  <c r="BF25" i="44"/>
  <c r="U126" i="23" s="1"/>
  <c r="X126" i="23"/>
  <c r="BH25" i="44"/>
  <c r="Y126" i="23" s="1"/>
  <c r="BD26" i="44"/>
  <c r="Q127" i="23" s="1"/>
  <c r="T127" i="23"/>
  <c r="BF26" i="44"/>
  <c r="U127" i="23" s="1"/>
  <c r="X127" i="23"/>
  <c r="BH26" i="44"/>
  <c r="Y127" i="23" s="1"/>
  <c r="BD27" i="44"/>
  <c r="Q128" i="23" s="1"/>
  <c r="T128" i="23"/>
  <c r="BF27" i="44"/>
  <c r="U128" i="23" s="1"/>
  <c r="X128" i="23"/>
  <c r="BH27" i="44"/>
  <c r="Y128" i="23" s="1"/>
  <c r="BD28" i="44"/>
  <c r="Q129" i="23" s="1"/>
  <c r="T129" i="23"/>
  <c r="BF28" i="44"/>
  <c r="U129" i="23" s="1"/>
  <c r="X129" i="23"/>
  <c r="BH28" i="44"/>
  <c r="Y129" i="23" s="1"/>
  <c r="BD29" i="44"/>
  <c r="Q130" i="23" s="1"/>
  <c r="T130" i="23"/>
  <c r="BF29" i="44"/>
  <c r="U130" i="23" s="1"/>
  <c r="X130" i="23"/>
  <c r="BH29" i="44"/>
  <c r="Y130" i="23" s="1"/>
  <c r="BD30" i="44"/>
  <c r="Q131" i="23" s="1"/>
  <c r="T131" i="23"/>
  <c r="BF30" i="44"/>
  <c r="U131" i="23" s="1"/>
  <c r="X131" i="23"/>
  <c r="BH30" i="44"/>
  <c r="Y131" i="23" s="1"/>
  <c r="BD31" i="44"/>
  <c r="Q132" i="23" s="1"/>
  <c r="T132" i="23"/>
  <c r="BF31" i="44"/>
  <c r="U132" i="23" s="1"/>
  <c r="X132" i="23"/>
  <c r="BH31" i="44"/>
  <c r="Y132" i="23" s="1"/>
  <c r="BD32" i="44"/>
  <c r="Q133" i="23" s="1"/>
  <c r="T133" i="23"/>
  <c r="BF32" i="44"/>
  <c r="U133" i="23" s="1"/>
  <c r="X133" i="23"/>
  <c r="BH32" i="44"/>
  <c r="Y133" i="23" s="1"/>
  <c r="BD33" i="44"/>
  <c r="Q134" i="23" s="1"/>
  <c r="BE33" i="44"/>
  <c r="T134" i="23" s="1"/>
  <c r="BF33" i="44"/>
  <c r="U134" i="23" s="1"/>
  <c r="BG33" i="44"/>
  <c r="X134" i="23" s="1"/>
  <c r="BH33" i="44"/>
  <c r="Y134" i="23" s="1"/>
  <c r="BD34" i="44"/>
  <c r="Q135" i="23" s="1"/>
  <c r="BE34" i="44"/>
  <c r="T135" i="23" s="1"/>
  <c r="BF34" i="44"/>
  <c r="U135" i="23" s="1"/>
  <c r="BG34" i="44"/>
  <c r="X135" i="23" s="1"/>
  <c r="BH34" i="44"/>
  <c r="Y135" i="23" s="1"/>
  <c r="BD35" i="44"/>
  <c r="Q136" i="23" s="1"/>
  <c r="BE35" i="44"/>
  <c r="T136" i="23" s="1"/>
  <c r="BF35" i="44"/>
  <c r="U136" i="23" s="1"/>
  <c r="BG35" i="44"/>
  <c r="X136" i="23" s="1"/>
  <c r="BH35" i="44"/>
  <c r="Y136" i="23" s="1"/>
  <c r="BD36" i="44"/>
  <c r="Q137" i="23" s="1"/>
  <c r="BE36" i="44"/>
  <c r="T137" i="23" s="1"/>
  <c r="BF36" i="44"/>
  <c r="U137" i="23" s="1"/>
  <c r="BG36" i="44"/>
  <c r="X137" i="23" s="1"/>
  <c r="BH36" i="44"/>
  <c r="Y137" i="23" s="1"/>
  <c r="Q138" i="23"/>
  <c r="BE37" i="44"/>
  <c r="T138" i="23" s="1"/>
  <c r="BF37" i="44"/>
  <c r="U138" i="23" s="1"/>
  <c r="BG37" i="44"/>
  <c r="X138" i="23" s="1"/>
  <c r="BH37" i="44"/>
  <c r="Y138" i="23" s="1"/>
  <c r="BH13" i="44"/>
  <c r="Y114" i="23" s="1"/>
  <c r="BF13" i="44"/>
  <c r="U114" i="23" s="1"/>
  <c r="BD13" i="44"/>
  <c r="Q114" i="23" s="1"/>
  <c r="X114" i="23"/>
  <c r="T114" i="23"/>
  <c r="P115" i="23"/>
  <c r="P116" i="23"/>
  <c r="P117" i="23"/>
  <c r="P118" i="23"/>
  <c r="P119" i="23"/>
  <c r="P120" i="23"/>
  <c r="P121" i="23"/>
  <c r="P122" i="23"/>
  <c r="P123" i="23"/>
  <c r="P124" i="23"/>
  <c r="P125" i="23"/>
  <c r="P126" i="23"/>
  <c r="P127" i="23"/>
  <c r="P128" i="23"/>
  <c r="P129" i="23"/>
  <c r="P130" i="23"/>
  <c r="P131" i="23"/>
  <c r="P132" i="23"/>
  <c r="P133" i="23"/>
  <c r="BC33" i="44"/>
  <c r="P134" i="23" s="1"/>
  <c r="BC34" i="44"/>
  <c r="P135" i="23" s="1"/>
  <c r="BC35" i="44"/>
  <c r="P136" i="23" s="1"/>
  <c r="BC36" i="44"/>
  <c r="P137" i="23" s="1"/>
  <c r="BC37" i="44"/>
  <c r="P138" i="23" s="1"/>
  <c r="P114" i="23"/>
  <c r="AZ14" i="44"/>
  <c r="AZ15" i="44"/>
  <c r="AZ16" i="44"/>
  <c r="AZ17" i="44"/>
  <c r="AZ18" i="44"/>
  <c r="AZ19" i="44"/>
  <c r="AZ20" i="44"/>
  <c r="AZ21" i="44"/>
  <c r="AZ22" i="44"/>
  <c r="AZ23" i="44"/>
  <c r="AZ24" i="44"/>
  <c r="AZ25" i="44"/>
  <c r="AZ26" i="44"/>
  <c r="AZ27" i="44"/>
  <c r="AZ28" i="44"/>
  <c r="AZ29" i="44"/>
  <c r="AZ30" i="44"/>
  <c r="AZ31" i="44"/>
  <c r="AZ32" i="44"/>
  <c r="AZ33" i="44"/>
  <c r="AZ34" i="44"/>
  <c r="AZ35" i="44"/>
  <c r="AZ36" i="44"/>
  <c r="AZ37" i="44"/>
  <c r="AZ13" i="44"/>
  <c r="AY14" i="44"/>
  <c r="AY15" i="44"/>
  <c r="AY16" i="44"/>
  <c r="AY17" i="44"/>
  <c r="AY18" i="44"/>
  <c r="AY19" i="44"/>
  <c r="AY20" i="44"/>
  <c r="AY21" i="44"/>
  <c r="AY22" i="44"/>
  <c r="AY23" i="44"/>
  <c r="AY24" i="44"/>
  <c r="AY25" i="44"/>
  <c r="AY26" i="44"/>
  <c r="AY27" i="44"/>
  <c r="AY28" i="44"/>
  <c r="AY29" i="44"/>
  <c r="AY30" i="44"/>
  <c r="AY31" i="44"/>
  <c r="AY32" i="44"/>
  <c r="AY33" i="44"/>
  <c r="AY34" i="44"/>
  <c r="AY35" i="44"/>
  <c r="AY36" i="44"/>
  <c r="AY37" i="44"/>
  <c r="AY13" i="44"/>
  <c r="AP14" i="44"/>
  <c r="AP15" i="44"/>
  <c r="AP16" i="44"/>
  <c r="AP17" i="44"/>
  <c r="AP18" i="44"/>
  <c r="AP19" i="44"/>
  <c r="AP20" i="44"/>
  <c r="AP21" i="44"/>
  <c r="AP22" i="44"/>
  <c r="AP23" i="44"/>
  <c r="AP24" i="44"/>
  <c r="AP25" i="44"/>
  <c r="AP26" i="44"/>
  <c r="AP27" i="44"/>
  <c r="AP28" i="44"/>
  <c r="AP29" i="44"/>
  <c r="AP30" i="44"/>
  <c r="AP31" i="44"/>
  <c r="AP32" i="44"/>
  <c r="AP33" i="44"/>
  <c r="AP34" i="44"/>
  <c r="AP35" i="44"/>
  <c r="AP36" i="44"/>
  <c r="AP37" i="44"/>
  <c r="AP13" i="44"/>
  <c r="AV14" i="44"/>
  <c r="AV15" i="44"/>
  <c r="AV16" i="44"/>
  <c r="AV17" i="44"/>
  <c r="AV18" i="44"/>
  <c r="AV19" i="44"/>
  <c r="AV20" i="44"/>
  <c r="AV21" i="44"/>
  <c r="AV22" i="44"/>
  <c r="AV23" i="44"/>
  <c r="AV24" i="44"/>
  <c r="AV25" i="44"/>
  <c r="AV26" i="44"/>
  <c r="AV27" i="44"/>
  <c r="AV28" i="44"/>
  <c r="AV29" i="44"/>
  <c r="AV30" i="44"/>
  <c r="AV31" i="44"/>
  <c r="AV32" i="44"/>
  <c r="AV33" i="44"/>
  <c r="AV34" i="44"/>
  <c r="AV35" i="44"/>
  <c r="AV36" i="44"/>
  <c r="AV37" i="44"/>
  <c r="AV13" i="44"/>
  <c r="AU14" i="44"/>
  <c r="AU15" i="44"/>
  <c r="AU16" i="44"/>
  <c r="AU17" i="44"/>
  <c r="AU18" i="44"/>
  <c r="AU19" i="44"/>
  <c r="AU20" i="44"/>
  <c r="AU21" i="44"/>
  <c r="AU22" i="44"/>
  <c r="AU23" i="44"/>
  <c r="AU24" i="44"/>
  <c r="AU25" i="44"/>
  <c r="AU26" i="44"/>
  <c r="AU27" i="44"/>
  <c r="AU28" i="44"/>
  <c r="AU29" i="44"/>
  <c r="AU30" i="44"/>
  <c r="AU31" i="44"/>
  <c r="AU32" i="44"/>
  <c r="AU33" i="44"/>
  <c r="AU34" i="44"/>
  <c r="AU35" i="44"/>
  <c r="AU36" i="44"/>
  <c r="AU37" i="44"/>
  <c r="AU13" i="44"/>
  <c r="AQ14" i="44"/>
  <c r="AQ15" i="44"/>
  <c r="AQ16" i="44"/>
  <c r="AQ17" i="44"/>
  <c r="AQ18" i="44"/>
  <c r="AQ19" i="44"/>
  <c r="AQ20" i="44"/>
  <c r="AQ21" i="44"/>
  <c r="AQ22" i="44"/>
  <c r="AQ23" i="44"/>
  <c r="AQ24" i="44"/>
  <c r="AQ25" i="44"/>
  <c r="AQ26" i="44"/>
  <c r="AQ27" i="44"/>
  <c r="AQ28" i="44"/>
  <c r="AQ29" i="44"/>
  <c r="AQ30" i="44"/>
  <c r="AQ31" i="44"/>
  <c r="AQ32" i="44"/>
  <c r="AQ33" i="44"/>
  <c r="AQ34" i="44"/>
  <c r="AQ35" i="44"/>
  <c r="AQ36" i="44"/>
  <c r="AQ37" i="44"/>
  <c r="AL15" i="44"/>
  <c r="C35" i="1" s="1"/>
  <c r="AL16" i="44"/>
  <c r="C36" i="1" s="1"/>
  <c r="AL17" i="44"/>
  <c r="C37" i="1" s="1"/>
  <c r="AL18" i="44"/>
  <c r="C38" i="1" s="1"/>
  <c r="AL19" i="44"/>
  <c r="C39" i="1" s="1"/>
  <c r="AL20" i="44"/>
  <c r="C40" i="1" s="1"/>
  <c r="AL21" i="44"/>
  <c r="C41" i="1" s="1"/>
  <c r="AL22" i="44"/>
  <c r="C42" i="1" s="1"/>
  <c r="AL23" i="44"/>
  <c r="C43" i="1" s="1"/>
  <c r="AL24" i="44"/>
  <c r="C44" i="1" s="1"/>
  <c r="AL25" i="44"/>
  <c r="C45" i="1" s="1"/>
  <c r="AL26" i="44"/>
  <c r="C46" i="1" s="1"/>
  <c r="AL27" i="44"/>
  <c r="C47" i="1" s="1"/>
  <c r="AL28" i="44"/>
  <c r="C48" i="1" s="1"/>
  <c r="AL29" i="44"/>
  <c r="C49" i="1" s="1"/>
  <c r="AL30" i="44"/>
  <c r="C50" i="1" s="1"/>
  <c r="AL31" i="44"/>
  <c r="C51" i="1" s="1"/>
  <c r="AL32" i="44"/>
  <c r="C52" i="1" s="1"/>
  <c r="AL33" i="44"/>
  <c r="C53" i="1" s="1"/>
  <c r="AL34" i="44"/>
  <c r="C54" i="1" s="1"/>
  <c r="AL35" i="44"/>
  <c r="C55" i="1" s="1"/>
  <c r="AL36" i="44"/>
  <c r="C56" i="1" s="1"/>
  <c r="AL37" i="44"/>
  <c r="C57" i="1" s="1"/>
  <c r="AL14" i="44"/>
  <c r="C34" i="1" s="1"/>
  <c r="AL13" i="44"/>
  <c r="C33" i="1" s="1"/>
  <c r="BA35" i="44" l="1"/>
  <c r="J55" i="1" s="1"/>
  <c r="BA31" i="44"/>
  <c r="J51" i="1" s="1"/>
  <c r="BA27" i="44"/>
  <c r="J47" i="1" s="1"/>
  <c r="BA23" i="44"/>
  <c r="J43" i="1" s="1"/>
  <c r="BA19" i="44"/>
  <c r="J39" i="1" s="1"/>
  <c r="BA15" i="44"/>
  <c r="J35" i="1" s="1"/>
  <c r="BA36" i="44"/>
  <c r="J56" i="1" s="1"/>
  <c r="BA32" i="44"/>
  <c r="J52" i="1" s="1"/>
  <c r="BA28" i="44"/>
  <c r="J48" i="1" s="1"/>
  <c r="BA24" i="44"/>
  <c r="J44" i="1" s="1"/>
  <c r="BA20" i="44"/>
  <c r="J40" i="1" s="1"/>
  <c r="BA16" i="44"/>
  <c r="J36" i="1" s="1"/>
  <c r="BA13" i="44"/>
  <c r="J33" i="1" s="1"/>
  <c r="BA34" i="44"/>
  <c r="J54" i="1" s="1"/>
  <c r="BA30" i="44"/>
  <c r="J50" i="1" s="1"/>
  <c r="BA26" i="44"/>
  <c r="J46" i="1" s="1"/>
  <c r="BA22" i="44"/>
  <c r="J42" i="1" s="1"/>
  <c r="BA18" i="44"/>
  <c r="J38" i="1" s="1"/>
  <c r="BA14" i="44"/>
  <c r="J34" i="1" s="1"/>
  <c r="BA37" i="44"/>
  <c r="J57" i="1" s="1"/>
  <c r="BA33" i="44"/>
  <c r="J53" i="1" s="1"/>
  <c r="BA29" i="44"/>
  <c r="J49" i="1" s="1"/>
  <c r="BA25" i="44"/>
  <c r="J45" i="1" s="1"/>
  <c r="BA21" i="44"/>
  <c r="J41" i="1" s="1"/>
  <c r="BA17" i="44"/>
  <c r="J37" i="1" s="1"/>
  <c r="AW36" i="44"/>
  <c r="I56" i="1" s="1"/>
  <c r="AW32" i="44"/>
  <c r="I52" i="1" s="1"/>
  <c r="AW28" i="44"/>
  <c r="I48" i="1" s="1"/>
  <c r="AW24" i="44"/>
  <c r="I44" i="1" s="1"/>
  <c r="AW20" i="44"/>
  <c r="I40" i="1" s="1"/>
  <c r="AW16" i="44"/>
  <c r="I36" i="1" s="1"/>
  <c r="AW37" i="44"/>
  <c r="I57" i="1" s="1"/>
  <c r="AW33" i="44"/>
  <c r="I53" i="1" s="1"/>
  <c r="AW29" i="44"/>
  <c r="I49" i="1" s="1"/>
  <c r="AW25" i="44"/>
  <c r="I45" i="1" s="1"/>
  <c r="AW21" i="44"/>
  <c r="I41" i="1" s="1"/>
  <c r="AW17" i="44"/>
  <c r="I37" i="1" s="1"/>
  <c r="AW35" i="44"/>
  <c r="I55" i="1" s="1"/>
  <c r="AW31" i="44"/>
  <c r="I51" i="1" s="1"/>
  <c r="AW27" i="44"/>
  <c r="I47" i="1" s="1"/>
  <c r="AW23" i="44"/>
  <c r="I43" i="1" s="1"/>
  <c r="AW19" i="44"/>
  <c r="I39" i="1" s="1"/>
  <c r="AW15" i="44"/>
  <c r="I35" i="1" s="1"/>
  <c r="AW34" i="44"/>
  <c r="I54" i="1" s="1"/>
  <c r="AW30" i="44"/>
  <c r="I50" i="1" s="1"/>
  <c r="AW26" i="44"/>
  <c r="I46" i="1" s="1"/>
  <c r="AW22" i="44"/>
  <c r="I42" i="1" s="1"/>
  <c r="AW18" i="44"/>
  <c r="I38" i="1" s="1"/>
  <c r="AW14" i="44"/>
  <c r="I34" i="1" s="1"/>
  <c r="AW13" i="44"/>
  <c r="I33" i="1" s="1"/>
  <c r="X60" i="23"/>
  <c r="X61" i="23"/>
  <c r="X62" i="23"/>
  <c r="X63" i="23"/>
  <c r="X64" i="23"/>
  <c r="X65" i="23"/>
  <c r="X66" i="23"/>
  <c r="X67" i="23"/>
  <c r="X68" i="23"/>
  <c r="X69" i="23"/>
  <c r="X70" i="23"/>
  <c r="X71" i="23"/>
  <c r="X72" i="23"/>
  <c r="X73" i="23"/>
  <c r="X74" i="23"/>
  <c r="X75" i="23"/>
  <c r="X76" i="23"/>
  <c r="X77" i="23"/>
  <c r="X78" i="23"/>
  <c r="BJ76" i="2"/>
  <c r="X79" i="23" s="1"/>
  <c r="BJ77" i="2"/>
  <c r="X80" i="23" s="1"/>
  <c r="BJ78" i="2"/>
  <c r="X81" i="23" s="1"/>
  <c r="BJ79" i="2"/>
  <c r="X82" i="23" s="1"/>
  <c r="BJ80" i="2"/>
  <c r="X83" i="23" s="1"/>
  <c r="BJ81" i="2"/>
  <c r="X84" i="23" s="1"/>
  <c r="BJ82" i="2"/>
  <c r="X85" i="23" s="1"/>
  <c r="BJ83" i="2"/>
  <c r="X86" i="23" s="1"/>
  <c r="BJ84" i="2"/>
  <c r="X87" i="23" s="1"/>
  <c r="BJ85" i="2"/>
  <c r="X88" i="23" s="1"/>
  <c r="X89" i="23"/>
  <c r="X90" i="23"/>
  <c r="X91" i="23"/>
  <c r="X92" i="23"/>
  <c r="X93" i="23"/>
  <c r="X94" i="23"/>
  <c r="X95" i="23"/>
  <c r="X96" i="23"/>
  <c r="X97" i="23"/>
  <c r="X98" i="23"/>
  <c r="X99" i="23"/>
  <c r="X100" i="23"/>
  <c r="X101" i="23"/>
  <c r="X102" i="23"/>
  <c r="X103" i="23"/>
  <c r="X104" i="23"/>
  <c r="X105" i="23"/>
  <c r="X106" i="23"/>
  <c r="X107" i="23"/>
  <c r="X108" i="23"/>
  <c r="X59" i="23"/>
  <c r="T60" i="23"/>
  <c r="T61" i="23"/>
  <c r="T62" i="23"/>
  <c r="T63" i="23"/>
  <c r="T64" i="23"/>
  <c r="T65" i="23"/>
  <c r="T66" i="23"/>
  <c r="T67" i="23"/>
  <c r="T68" i="23"/>
  <c r="T69" i="23"/>
  <c r="T70" i="23"/>
  <c r="T71" i="23"/>
  <c r="T72" i="23"/>
  <c r="T73" i="23"/>
  <c r="T74" i="23"/>
  <c r="T75" i="23"/>
  <c r="T76" i="23"/>
  <c r="T77" i="23"/>
  <c r="T78" i="23"/>
  <c r="T79" i="23"/>
  <c r="T80" i="23"/>
  <c r="T81" i="23"/>
  <c r="T82" i="23"/>
  <c r="T83" i="23"/>
  <c r="T84" i="23"/>
  <c r="T85" i="23"/>
  <c r="T86" i="23"/>
  <c r="T87" i="23"/>
  <c r="T88" i="23"/>
  <c r="T89" i="23"/>
  <c r="T90" i="23"/>
  <c r="T91" i="23"/>
  <c r="T92" i="23"/>
  <c r="T93" i="23"/>
  <c r="T94" i="23"/>
  <c r="T95" i="23"/>
  <c r="T96" i="23"/>
  <c r="T97" i="23"/>
  <c r="T98" i="23"/>
  <c r="T99" i="23"/>
  <c r="T100" i="23"/>
  <c r="T101" i="23"/>
  <c r="T102" i="23"/>
  <c r="T103" i="23"/>
  <c r="T104" i="23"/>
  <c r="T105" i="23"/>
  <c r="T106" i="23"/>
  <c r="T107" i="23"/>
  <c r="T108" i="23"/>
  <c r="T59" i="23"/>
  <c r="P60" i="23"/>
  <c r="P61" i="23"/>
  <c r="P62" i="23"/>
  <c r="P63" i="23"/>
  <c r="P64" i="23"/>
  <c r="P65" i="23"/>
  <c r="P66" i="23"/>
  <c r="P67" i="23"/>
  <c r="P68" i="23"/>
  <c r="P69" i="23"/>
  <c r="P70" i="23"/>
  <c r="P71" i="23"/>
  <c r="P72" i="23"/>
  <c r="P73" i="23"/>
  <c r="P74" i="23"/>
  <c r="P75" i="23"/>
  <c r="P76" i="23"/>
  <c r="P77" i="23"/>
  <c r="P78" i="23"/>
  <c r="P79" i="23"/>
  <c r="P80" i="23"/>
  <c r="P81" i="23"/>
  <c r="P82" i="23"/>
  <c r="P83" i="23"/>
  <c r="BF81" i="2"/>
  <c r="P84" i="23" s="1"/>
  <c r="BF82" i="2"/>
  <c r="P85" i="23" s="1"/>
  <c r="BF83" i="2"/>
  <c r="P86" i="23" s="1"/>
  <c r="BF84" i="2"/>
  <c r="P87" i="23" s="1"/>
  <c r="BF85" i="2"/>
  <c r="P88" i="23" s="1"/>
  <c r="P89" i="23"/>
  <c r="P90" i="23"/>
  <c r="P91" i="23"/>
  <c r="P92" i="23"/>
  <c r="P93" i="23"/>
  <c r="P94" i="23"/>
  <c r="P95" i="23"/>
  <c r="P96" i="23"/>
  <c r="P97" i="23"/>
  <c r="P98" i="23"/>
  <c r="P99" i="23"/>
  <c r="P100" i="23"/>
  <c r="P101" i="23"/>
  <c r="P102" i="23"/>
  <c r="P103" i="23"/>
  <c r="P104" i="23"/>
  <c r="P105" i="23"/>
  <c r="P106" i="23"/>
  <c r="P107" i="23"/>
  <c r="P108" i="23"/>
  <c r="P59" i="23"/>
  <c r="BG57" i="2"/>
  <c r="Q60" i="23" s="1"/>
  <c r="BI57" i="2"/>
  <c r="U60" i="23" s="1"/>
  <c r="BK57" i="2"/>
  <c r="Y60" i="23" s="1"/>
  <c r="BG58" i="2"/>
  <c r="Q61" i="23" s="1"/>
  <c r="BI58" i="2"/>
  <c r="U61" i="23" s="1"/>
  <c r="BK58" i="2"/>
  <c r="Y61" i="23" s="1"/>
  <c r="BG59" i="2"/>
  <c r="Q62" i="23" s="1"/>
  <c r="BI59" i="2"/>
  <c r="U62" i="23" s="1"/>
  <c r="BK59" i="2"/>
  <c r="Y62" i="23" s="1"/>
  <c r="BG60" i="2"/>
  <c r="Q63" i="23" s="1"/>
  <c r="BI60" i="2"/>
  <c r="U63" i="23" s="1"/>
  <c r="BK60" i="2"/>
  <c r="Y63" i="23" s="1"/>
  <c r="BG61" i="2"/>
  <c r="Q64" i="23" s="1"/>
  <c r="BI61" i="2"/>
  <c r="U64" i="23" s="1"/>
  <c r="BK61" i="2"/>
  <c r="Y64" i="23" s="1"/>
  <c r="BG62" i="2"/>
  <c r="Q65" i="23" s="1"/>
  <c r="BI62" i="2"/>
  <c r="U65" i="23" s="1"/>
  <c r="BK62" i="2"/>
  <c r="Y65" i="23" s="1"/>
  <c r="BG63" i="2"/>
  <c r="Q66" i="23" s="1"/>
  <c r="BI63" i="2"/>
  <c r="U66" i="23" s="1"/>
  <c r="BK63" i="2"/>
  <c r="Y66" i="23" s="1"/>
  <c r="BG64" i="2"/>
  <c r="Q67" i="23" s="1"/>
  <c r="BI64" i="2"/>
  <c r="U67" i="23" s="1"/>
  <c r="BK64" i="2"/>
  <c r="Y67" i="23" s="1"/>
  <c r="BG65" i="2"/>
  <c r="Q68" i="23" s="1"/>
  <c r="BI65" i="2"/>
  <c r="U68" i="23" s="1"/>
  <c r="BK65" i="2"/>
  <c r="Y68" i="23" s="1"/>
  <c r="BG66" i="2"/>
  <c r="Q69" i="23" s="1"/>
  <c r="BI66" i="2"/>
  <c r="U69" i="23" s="1"/>
  <c r="BK66" i="2"/>
  <c r="Y69" i="23" s="1"/>
  <c r="BG67" i="2"/>
  <c r="Q70" i="23" s="1"/>
  <c r="BI67" i="2"/>
  <c r="U70" i="23" s="1"/>
  <c r="BK67" i="2"/>
  <c r="Y70" i="23" s="1"/>
  <c r="BG68" i="2"/>
  <c r="Q71" i="23" s="1"/>
  <c r="BI68" i="2"/>
  <c r="U71" i="23" s="1"/>
  <c r="BK68" i="2"/>
  <c r="Y71" i="23" s="1"/>
  <c r="BG69" i="2"/>
  <c r="Q72" i="23" s="1"/>
  <c r="BI69" i="2"/>
  <c r="U72" i="23" s="1"/>
  <c r="BK69" i="2"/>
  <c r="Y72" i="23" s="1"/>
  <c r="BG70" i="2"/>
  <c r="Q73" i="23" s="1"/>
  <c r="BI70" i="2"/>
  <c r="U73" i="23" s="1"/>
  <c r="BK70" i="2"/>
  <c r="Y73" i="23" s="1"/>
  <c r="BG71" i="2"/>
  <c r="Q74" i="23" s="1"/>
  <c r="BI71" i="2"/>
  <c r="U74" i="23" s="1"/>
  <c r="BK71" i="2"/>
  <c r="Y74" i="23" s="1"/>
  <c r="BG72" i="2"/>
  <c r="Q75" i="23" s="1"/>
  <c r="BI72" i="2"/>
  <c r="U75" i="23" s="1"/>
  <c r="BK72" i="2"/>
  <c r="Y75" i="23" s="1"/>
  <c r="BG73" i="2"/>
  <c r="Q76" i="23" s="1"/>
  <c r="BI73" i="2"/>
  <c r="U76" i="23" s="1"/>
  <c r="BK73" i="2"/>
  <c r="Y76" i="23" s="1"/>
  <c r="BG74" i="2"/>
  <c r="Q77" i="23" s="1"/>
  <c r="BI74" i="2"/>
  <c r="U77" i="23" s="1"/>
  <c r="BK74" i="2"/>
  <c r="Y77" i="23" s="1"/>
  <c r="BG75" i="2"/>
  <c r="Q78" i="23" s="1"/>
  <c r="BI75" i="2"/>
  <c r="U78" i="23" s="1"/>
  <c r="BK75" i="2"/>
  <c r="Y78" i="23" s="1"/>
  <c r="BG76" i="2"/>
  <c r="Q79" i="23" s="1"/>
  <c r="BI76" i="2"/>
  <c r="U79" i="23" s="1"/>
  <c r="BK76" i="2"/>
  <c r="Y79" i="23" s="1"/>
  <c r="BG77" i="2"/>
  <c r="Q80" i="23" s="1"/>
  <c r="BI77" i="2"/>
  <c r="U80" i="23" s="1"/>
  <c r="BK77" i="2"/>
  <c r="Y80" i="23" s="1"/>
  <c r="BG78" i="2"/>
  <c r="Q81" i="23" s="1"/>
  <c r="BI78" i="2"/>
  <c r="U81" i="23" s="1"/>
  <c r="BK78" i="2"/>
  <c r="Y81" i="23" s="1"/>
  <c r="BG79" i="2"/>
  <c r="Q82" i="23" s="1"/>
  <c r="BI79" i="2"/>
  <c r="U82" i="23" s="1"/>
  <c r="BK79" i="2"/>
  <c r="Y82" i="23" s="1"/>
  <c r="BG80" i="2"/>
  <c r="Q83" i="23" s="1"/>
  <c r="BI80" i="2"/>
  <c r="U83" i="23" s="1"/>
  <c r="BK80" i="2"/>
  <c r="Y83" i="23" s="1"/>
  <c r="BG81" i="2"/>
  <c r="Q84" i="23" s="1"/>
  <c r="BI81" i="2"/>
  <c r="U84" i="23" s="1"/>
  <c r="BK81" i="2"/>
  <c r="Y84" i="23" s="1"/>
  <c r="BG82" i="2"/>
  <c r="Q85" i="23" s="1"/>
  <c r="BI82" i="2"/>
  <c r="U85" i="23" s="1"/>
  <c r="BK82" i="2"/>
  <c r="Y85" i="23" s="1"/>
  <c r="BG83" i="2"/>
  <c r="Q86" i="23" s="1"/>
  <c r="BI83" i="2"/>
  <c r="U86" i="23" s="1"/>
  <c r="BK83" i="2"/>
  <c r="Y86" i="23" s="1"/>
  <c r="BG84" i="2"/>
  <c r="Q87" i="23" s="1"/>
  <c r="BI84" i="2"/>
  <c r="U87" i="23" s="1"/>
  <c r="BK84" i="2"/>
  <c r="Y87" i="23" s="1"/>
  <c r="BG85" i="2"/>
  <c r="Q88" i="23" s="1"/>
  <c r="BI85" i="2"/>
  <c r="U88" i="23" s="1"/>
  <c r="BK85" i="2"/>
  <c r="Y88" i="23" s="1"/>
  <c r="Q89" i="23"/>
  <c r="U89" i="23"/>
  <c r="Y89" i="23"/>
  <c r="Q90" i="23"/>
  <c r="U90" i="23"/>
  <c r="Y90" i="23"/>
  <c r="Q91" i="23"/>
  <c r="U91" i="23"/>
  <c r="Y91" i="23"/>
  <c r="Q92" i="23"/>
  <c r="U92" i="23"/>
  <c r="Y92" i="23"/>
  <c r="Q93" i="23"/>
  <c r="U93" i="23"/>
  <c r="Y93" i="23"/>
  <c r="Q94" i="23"/>
  <c r="U94" i="23"/>
  <c r="Y94" i="23"/>
  <c r="Q95" i="23"/>
  <c r="U95" i="23"/>
  <c r="Y95" i="23"/>
  <c r="Q96" i="23"/>
  <c r="U96" i="23"/>
  <c r="Y96" i="23"/>
  <c r="Q97" i="23"/>
  <c r="U97" i="23"/>
  <c r="Y97" i="23"/>
  <c r="Q98" i="23"/>
  <c r="U98" i="23"/>
  <c r="Y98" i="23"/>
  <c r="Q99" i="23"/>
  <c r="U99" i="23"/>
  <c r="Y99" i="23"/>
  <c r="Q100" i="23"/>
  <c r="U100" i="23"/>
  <c r="Y100" i="23"/>
  <c r="Q101" i="23"/>
  <c r="U101" i="23"/>
  <c r="Y101" i="23"/>
  <c r="Q102" i="23"/>
  <c r="U102" i="23"/>
  <c r="Y102" i="23"/>
  <c r="Q103" i="23"/>
  <c r="U103" i="23"/>
  <c r="Y103" i="23"/>
  <c r="Q104" i="23"/>
  <c r="U104" i="23"/>
  <c r="Y104" i="23"/>
  <c r="Q105" i="23"/>
  <c r="U105" i="23"/>
  <c r="Y105" i="23"/>
  <c r="Q106" i="23"/>
  <c r="U106" i="23"/>
  <c r="Y106" i="23"/>
  <c r="Q107" i="23"/>
  <c r="U107" i="23"/>
  <c r="Y107" i="23"/>
  <c r="Q108" i="23"/>
  <c r="U108" i="23"/>
  <c r="Y108" i="23"/>
  <c r="BK56" i="2"/>
  <c r="Y59" i="23" s="1"/>
  <c r="BI56" i="2"/>
  <c r="U59" i="23" s="1"/>
  <c r="BG56" i="2"/>
  <c r="Q59" i="23" s="1"/>
  <c r="BJ47" i="2"/>
  <c r="BJ48" i="2"/>
  <c r="BJ49" i="2"/>
  <c r="BJ50" i="2"/>
  <c r="BJ51" i="2"/>
  <c r="BF47" i="2"/>
  <c r="BF48" i="2"/>
  <c r="BF49" i="2"/>
  <c r="BF50" i="2"/>
  <c r="BF51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56" i="2"/>
  <c r="AT81" i="2"/>
  <c r="AT82" i="2"/>
  <c r="AT83" i="2"/>
  <c r="AT84" i="2"/>
  <c r="AT85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56" i="2"/>
  <c r="BD62" i="2" l="1"/>
  <c r="J69" i="1" s="1"/>
  <c r="BD58" i="2"/>
  <c r="J65" i="1" s="1"/>
  <c r="AZ84" i="2"/>
  <c r="I91" i="1" s="1"/>
  <c r="AZ80" i="2"/>
  <c r="I87" i="1" s="1"/>
  <c r="AZ76" i="2"/>
  <c r="I83" i="1" s="1"/>
  <c r="AZ72" i="2"/>
  <c r="I79" i="1" s="1"/>
  <c r="AZ68" i="2"/>
  <c r="I75" i="1" s="1"/>
  <c r="AZ64" i="2"/>
  <c r="I71" i="1" s="1"/>
  <c r="AZ60" i="2"/>
  <c r="I67" i="1" s="1"/>
  <c r="BD56" i="2"/>
  <c r="J63" i="1" s="1"/>
  <c r="BD82" i="2"/>
  <c r="J89" i="1" s="1"/>
  <c r="BD78" i="2"/>
  <c r="J85" i="1" s="1"/>
  <c r="BD74" i="2"/>
  <c r="J81" i="1" s="1"/>
  <c r="BD70" i="2"/>
  <c r="J77" i="1" s="1"/>
  <c r="BD66" i="2"/>
  <c r="J73" i="1" s="1"/>
  <c r="AV83" i="2"/>
  <c r="H90" i="1" s="1"/>
  <c r="AV79" i="2"/>
  <c r="H86" i="1" s="1"/>
  <c r="AV75" i="2"/>
  <c r="H82" i="1" s="1"/>
  <c r="AV71" i="2"/>
  <c r="H78" i="1" s="1"/>
  <c r="AV67" i="2"/>
  <c r="H74" i="1" s="1"/>
  <c r="AV63" i="2"/>
  <c r="H70" i="1" s="1"/>
  <c r="AV59" i="2"/>
  <c r="H66" i="1" s="1"/>
  <c r="AZ56" i="2"/>
  <c r="I63" i="1" s="1"/>
  <c r="AZ82" i="2"/>
  <c r="I89" i="1" s="1"/>
  <c r="AZ78" i="2"/>
  <c r="I85" i="1" s="1"/>
  <c r="AZ74" i="2"/>
  <c r="I81" i="1" s="1"/>
  <c r="AZ70" i="2"/>
  <c r="I77" i="1" s="1"/>
  <c r="AZ66" i="2"/>
  <c r="I73" i="1" s="1"/>
  <c r="AZ62" i="2"/>
  <c r="I69" i="1" s="1"/>
  <c r="AZ58" i="2"/>
  <c r="I65" i="1" s="1"/>
  <c r="BD84" i="2"/>
  <c r="J91" i="1" s="1"/>
  <c r="BD80" i="2"/>
  <c r="J87" i="1" s="1"/>
  <c r="BD76" i="2"/>
  <c r="J83" i="1" s="1"/>
  <c r="BD72" i="2"/>
  <c r="J79" i="1" s="1"/>
  <c r="BD68" i="2"/>
  <c r="J75" i="1" s="1"/>
  <c r="BD64" i="2"/>
  <c r="J71" i="1" s="1"/>
  <c r="BD60" i="2"/>
  <c r="J67" i="1" s="1"/>
  <c r="AV84" i="2"/>
  <c r="H91" i="1" s="1"/>
  <c r="AV80" i="2"/>
  <c r="H87" i="1" s="1"/>
  <c r="AV76" i="2"/>
  <c r="H83" i="1" s="1"/>
  <c r="AV72" i="2"/>
  <c r="H79" i="1" s="1"/>
  <c r="AV68" i="2"/>
  <c r="H75" i="1" s="1"/>
  <c r="AV64" i="2"/>
  <c r="H71" i="1" s="1"/>
  <c r="AV60" i="2"/>
  <c r="H67" i="1" s="1"/>
  <c r="AZ83" i="2"/>
  <c r="I90" i="1" s="1"/>
  <c r="AZ79" i="2"/>
  <c r="I86" i="1" s="1"/>
  <c r="AZ75" i="2"/>
  <c r="I82" i="1" s="1"/>
  <c r="AZ71" i="2"/>
  <c r="I78" i="1" s="1"/>
  <c r="AZ67" i="2"/>
  <c r="I74" i="1" s="1"/>
  <c r="AZ63" i="2"/>
  <c r="I70" i="1" s="1"/>
  <c r="AZ59" i="2"/>
  <c r="I66" i="1" s="1"/>
  <c r="BD85" i="2"/>
  <c r="J92" i="1" s="1"/>
  <c r="BD81" i="2"/>
  <c r="J88" i="1" s="1"/>
  <c r="BD77" i="2"/>
  <c r="J84" i="1" s="1"/>
  <c r="BD73" i="2"/>
  <c r="J80" i="1" s="1"/>
  <c r="BD69" i="2"/>
  <c r="J76" i="1" s="1"/>
  <c r="BD65" i="2"/>
  <c r="J72" i="1" s="1"/>
  <c r="BD61" i="2"/>
  <c r="J68" i="1" s="1"/>
  <c r="BD57" i="2"/>
  <c r="J64" i="1" s="1"/>
  <c r="AV82" i="2"/>
  <c r="H89" i="1" s="1"/>
  <c r="AV78" i="2"/>
  <c r="H85" i="1" s="1"/>
  <c r="AV74" i="2"/>
  <c r="H81" i="1" s="1"/>
  <c r="AV70" i="2"/>
  <c r="H77" i="1" s="1"/>
  <c r="AV66" i="2"/>
  <c r="H73" i="1" s="1"/>
  <c r="AV62" i="2"/>
  <c r="H69" i="1" s="1"/>
  <c r="AV58" i="2"/>
  <c r="H65" i="1" s="1"/>
  <c r="AZ85" i="2"/>
  <c r="I92" i="1" s="1"/>
  <c r="AZ81" i="2"/>
  <c r="I88" i="1" s="1"/>
  <c r="AZ77" i="2"/>
  <c r="I84" i="1" s="1"/>
  <c r="AZ73" i="2"/>
  <c r="I80" i="1" s="1"/>
  <c r="AZ69" i="2"/>
  <c r="I76" i="1" s="1"/>
  <c r="AZ65" i="2"/>
  <c r="I72" i="1" s="1"/>
  <c r="AZ61" i="2"/>
  <c r="I68" i="1" s="1"/>
  <c r="AZ57" i="2"/>
  <c r="I64" i="1" s="1"/>
  <c r="BD83" i="2"/>
  <c r="J90" i="1" s="1"/>
  <c r="BD79" i="2"/>
  <c r="J86" i="1" s="1"/>
  <c r="BD75" i="2"/>
  <c r="J82" i="1" s="1"/>
  <c r="BD71" i="2"/>
  <c r="J78" i="1" s="1"/>
  <c r="BD67" i="2"/>
  <c r="J74" i="1" s="1"/>
  <c r="BD63" i="2"/>
  <c r="J70" i="1" s="1"/>
  <c r="BD59" i="2"/>
  <c r="J66" i="1" s="1"/>
  <c r="AV85" i="2"/>
  <c r="H92" i="1" s="1"/>
  <c r="AV81" i="2"/>
  <c r="H88" i="1" s="1"/>
  <c r="AV77" i="2"/>
  <c r="H84" i="1" s="1"/>
  <c r="AV73" i="2"/>
  <c r="H80" i="1" s="1"/>
  <c r="AV69" i="2"/>
  <c r="H76" i="1" s="1"/>
  <c r="AV65" i="2"/>
  <c r="H72" i="1" s="1"/>
  <c r="AV61" i="2"/>
  <c r="H68" i="1" s="1"/>
  <c r="AV57" i="2"/>
  <c r="H64" i="1" s="1"/>
  <c r="AV56" i="2"/>
  <c r="H63" i="1" s="1"/>
  <c r="AM51" i="2"/>
  <c r="AL51" i="2"/>
  <c r="AO51" i="2"/>
  <c r="AJ51" i="2"/>
  <c r="AK51" i="2"/>
  <c r="AP51" i="2"/>
  <c r="AS51" i="2"/>
  <c r="AT51" i="2"/>
  <c r="AU51" i="2"/>
  <c r="AW51" i="2"/>
  <c r="AX51" i="2"/>
  <c r="AY51" i="2"/>
  <c r="BA51" i="2"/>
  <c r="BB51" i="2"/>
  <c r="BC51" i="2"/>
  <c r="BG51" i="2"/>
  <c r="T34" i="23"/>
  <c r="BI51" i="2"/>
  <c r="U34" i="23" s="1"/>
  <c r="BK51" i="2"/>
  <c r="Y34" i="23" s="1"/>
  <c r="P35" i="23"/>
  <c r="Q35" i="23"/>
  <c r="U35" i="23"/>
  <c r="Y35" i="23"/>
  <c r="P36" i="23"/>
  <c r="U36" i="23"/>
  <c r="X36" i="23"/>
  <c r="Y36" i="23"/>
  <c r="Q37" i="23"/>
  <c r="T37" i="23"/>
  <c r="X37" i="23"/>
  <c r="Y37" i="23"/>
  <c r="Q38" i="23"/>
  <c r="T38" i="23"/>
  <c r="U38" i="23"/>
  <c r="Y38" i="23"/>
  <c r="P39" i="23"/>
  <c r="Q39" i="23"/>
  <c r="U39" i="23"/>
  <c r="Y39" i="23"/>
  <c r="P40" i="23"/>
  <c r="Q40" i="23"/>
  <c r="U40" i="23"/>
  <c r="X40" i="23"/>
  <c r="Y40" i="23"/>
  <c r="Q41" i="23"/>
  <c r="U41" i="23"/>
  <c r="Q42" i="23"/>
  <c r="T42" i="23"/>
  <c r="U42" i="23"/>
  <c r="X42" i="23"/>
  <c r="Q43" i="23"/>
  <c r="T43" i="23"/>
  <c r="U43" i="23"/>
  <c r="X43" i="23"/>
  <c r="P44" i="23"/>
  <c r="Q44" i="23"/>
  <c r="X44" i="23"/>
  <c r="Y44" i="23"/>
  <c r="P45" i="23"/>
  <c r="Q45" i="23"/>
  <c r="T45" i="23"/>
  <c r="U45" i="23"/>
  <c r="P46" i="23"/>
  <c r="Q46" i="23"/>
  <c r="T46" i="23"/>
  <c r="U46" i="23"/>
  <c r="Y46" i="23"/>
  <c r="Q47" i="23"/>
  <c r="U47" i="23"/>
  <c r="Y47" i="23"/>
  <c r="P48" i="23"/>
  <c r="Q48" i="23"/>
  <c r="T48" i="23"/>
  <c r="U48" i="23"/>
  <c r="X48" i="23"/>
  <c r="Y48" i="23"/>
  <c r="Q49" i="23"/>
  <c r="U49" i="23"/>
  <c r="X49" i="23"/>
  <c r="Y49" i="23"/>
  <c r="P50" i="23"/>
  <c r="Q50" i="23"/>
  <c r="T50" i="23"/>
  <c r="U50" i="23"/>
  <c r="X50" i="23"/>
  <c r="Y50" i="23"/>
  <c r="P51" i="23"/>
  <c r="Q51" i="23"/>
  <c r="T51" i="23"/>
  <c r="U51" i="23"/>
  <c r="X51" i="23"/>
  <c r="Y51" i="23"/>
  <c r="P52" i="23"/>
  <c r="Q52" i="23"/>
  <c r="T52" i="23"/>
  <c r="U52" i="23"/>
  <c r="X52" i="23"/>
  <c r="Y52" i="23"/>
  <c r="P53" i="23"/>
  <c r="Q53" i="23"/>
  <c r="U53" i="23"/>
  <c r="X53" i="23"/>
  <c r="Y53" i="23"/>
  <c r="Q34" i="23"/>
  <c r="Q36" i="23"/>
  <c r="U37" i="23"/>
  <c r="U44" i="23"/>
  <c r="Y41" i="23"/>
  <c r="Y42" i="23"/>
  <c r="Y43" i="23"/>
  <c r="Y45" i="23"/>
  <c r="X34" i="23"/>
  <c r="X35" i="23"/>
  <c r="X38" i="23"/>
  <c r="X39" i="23"/>
  <c r="X41" i="23"/>
  <c r="X45" i="23"/>
  <c r="X46" i="23"/>
  <c r="X47" i="23"/>
  <c r="P34" i="23"/>
  <c r="P37" i="23"/>
  <c r="P38" i="23"/>
  <c r="P41" i="23"/>
  <c r="P42" i="23"/>
  <c r="P43" i="23"/>
  <c r="P47" i="23"/>
  <c r="P49" i="23"/>
  <c r="T35" i="23"/>
  <c r="T36" i="23"/>
  <c r="T39" i="23"/>
  <c r="T40" i="23"/>
  <c r="T41" i="23"/>
  <c r="T44" i="23"/>
  <c r="T47" i="23"/>
  <c r="T49" i="23"/>
  <c r="T53" i="23"/>
  <c r="BK23" i="2"/>
  <c r="Y6" i="23" s="1"/>
  <c r="BK24" i="2"/>
  <c r="Y7" i="23" s="1"/>
  <c r="BK25" i="2"/>
  <c r="Y8" i="23" s="1"/>
  <c r="BK26" i="2"/>
  <c r="Y9" i="23" s="1"/>
  <c r="BK27" i="2"/>
  <c r="Y10" i="23" s="1"/>
  <c r="BK28" i="2"/>
  <c r="Y11" i="23" s="1"/>
  <c r="BK29" i="2"/>
  <c r="Y12" i="23" s="1"/>
  <c r="BK30" i="2"/>
  <c r="Y13" i="23" s="1"/>
  <c r="BK31" i="2"/>
  <c r="Y14" i="23" s="1"/>
  <c r="BK32" i="2"/>
  <c r="Y15" i="23" s="1"/>
  <c r="BK33" i="2"/>
  <c r="Y16" i="23" s="1"/>
  <c r="BK34" i="2"/>
  <c r="Y17" i="23" s="1"/>
  <c r="BK35" i="2"/>
  <c r="Y18" i="23" s="1"/>
  <c r="BK36" i="2"/>
  <c r="Y19" i="23" s="1"/>
  <c r="BK37" i="2"/>
  <c r="Y20" i="23" s="1"/>
  <c r="BK38" i="2"/>
  <c r="Y21" i="23" s="1"/>
  <c r="BK39" i="2"/>
  <c r="Y22" i="23" s="1"/>
  <c r="BK40" i="2"/>
  <c r="Y23" i="23" s="1"/>
  <c r="BK41" i="2"/>
  <c r="Y24" i="23" s="1"/>
  <c r="BK42" i="2"/>
  <c r="Y25" i="23" s="1"/>
  <c r="BK43" i="2"/>
  <c r="Y26" i="23" s="1"/>
  <c r="BK44" i="2"/>
  <c r="Y27" i="23" s="1"/>
  <c r="BK45" i="2"/>
  <c r="Y28" i="23" s="1"/>
  <c r="BK46" i="2"/>
  <c r="Y29" i="23" s="1"/>
  <c r="BK47" i="2"/>
  <c r="Y30" i="23" s="1"/>
  <c r="BK48" i="2"/>
  <c r="Y31" i="23" s="1"/>
  <c r="BK49" i="2"/>
  <c r="Y32" i="23" s="1"/>
  <c r="BK50" i="2"/>
  <c r="Y33" i="23" s="1"/>
  <c r="Y54" i="23"/>
  <c r="BK22" i="2"/>
  <c r="Y5" i="23" s="1"/>
  <c r="BI23" i="2"/>
  <c r="U6" i="23" s="1"/>
  <c r="BI24" i="2"/>
  <c r="U7" i="23" s="1"/>
  <c r="BI25" i="2"/>
  <c r="U8" i="23" s="1"/>
  <c r="BI26" i="2"/>
  <c r="U9" i="23" s="1"/>
  <c r="BI27" i="2"/>
  <c r="U10" i="23" s="1"/>
  <c r="BI28" i="2"/>
  <c r="U11" i="23" s="1"/>
  <c r="BI29" i="2"/>
  <c r="U12" i="23" s="1"/>
  <c r="BI30" i="2"/>
  <c r="U13" i="23" s="1"/>
  <c r="BI31" i="2"/>
  <c r="U14" i="23" s="1"/>
  <c r="BI32" i="2"/>
  <c r="U15" i="23" s="1"/>
  <c r="BI33" i="2"/>
  <c r="U16" i="23" s="1"/>
  <c r="BI34" i="2"/>
  <c r="U17" i="23" s="1"/>
  <c r="BI35" i="2"/>
  <c r="U18" i="23" s="1"/>
  <c r="BI36" i="2"/>
  <c r="U19" i="23" s="1"/>
  <c r="BI37" i="2"/>
  <c r="U20" i="23" s="1"/>
  <c r="BI38" i="2"/>
  <c r="U21" i="23" s="1"/>
  <c r="BI39" i="2"/>
  <c r="U22" i="23" s="1"/>
  <c r="BI40" i="2"/>
  <c r="U23" i="23" s="1"/>
  <c r="BI41" i="2"/>
  <c r="U24" i="23" s="1"/>
  <c r="BI42" i="2"/>
  <c r="U25" i="23" s="1"/>
  <c r="BI43" i="2"/>
  <c r="U26" i="23" s="1"/>
  <c r="BI44" i="2"/>
  <c r="U27" i="23" s="1"/>
  <c r="BI45" i="2"/>
  <c r="U28" i="23" s="1"/>
  <c r="BI46" i="2"/>
  <c r="U29" i="23" s="1"/>
  <c r="BI47" i="2"/>
  <c r="U30" i="23" s="1"/>
  <c r="BI48" i="2"/>
  <c r="U31" i="23" s="1"/>
  <c r="BI49" i="2"/>
  <c r="U32" i="23" s="1"/>
  <c r="BI50" i="2"/>
  <c r="U33" i="23" s="1"/>
  <c r="U54" i="23"/>
  <c r="BI22" i="2"/>
  <c r="U5" i="23" s="1"/>
  <c r="BG23" i="2"/>
  <c r="Q6" i="23" s="1"/>
  <c r="BG24" i="2"/>
  <c r="Q7" i="23" s="1"/>
  <c r="BG25" i="2"/>
  <c r="Q8" i="23" s="1"/>
  <c r="BG26" i="2"/>
  <c r="Q9" i="23" s="1"/>
  <c r="BG27" i="2"/>
  <c r="Q10" i="23" s="1"/>
  <c r="BG28" i="2"/>
  <c r="Q11" i="23" s="1"/>
  <c r="BG29" i="2"/>
  <c r="Q12" i="23" s="1"/>
  <c r="BG30" i="2"/>
  <c r="Q13" i="23" s="1"/>
  <c r="BG31" i="2"/>
  <c r="Q14" i="23" s="1"/>
  <c r="BG32" i="2"/>
  <c r="Q15" i="23" s="1"/>
  <c r="BG33" i="2"/>
  <c r="Q16" i="23" s="1"/>
  <c r="BG34" i="2"/>
  <c r="Q17" i="23" s="1"/>
  <c r="BG35" i="2"/>
  <c r="Q18" i="23" s="1"/>
  <c r="BG36" i="2"/>
  <c r="Q19" i="23" s="1"/>
  <c r="BG37" i="2"/>
  <c r="Q20" i="23" s="1"/>
  <c r="BG38" i="2"/>
  <c r="Q21" i="23" s="1"/>
  <c r="BG39" i="2"/>
  <c r="Q22" i="23" s="1"/>
  <c r="BG40" i="2"/>
  <c r="Q23" i="23" s="1"/>
  <c r="BG41" i="2"/>
  <c r="Q24" i="23" s="1"/>
  <c r="BG42" i="2"/>
  <c r="Q25" i="23" s="1"/>
  <c r="BG43" i="2"/>
  <c r="Q26" i="23" s="1"/>
  <c r="BG44" i="2"/>
  <c r="Q27" i="23" s="1"/>
  <c r="BG45" i="2"/>
  <c r="Q28" i="23" s="1"/>
  <c r="BG46" i="2"/>
  <c r="Q29" i="23" s="1"/>
  <c r="BG47" i="2"/>
  <c r="Q30" i="23" s="1"/>
  <c r="BG48" i="2"/>
  <c r="Q31" i="23" s="1"/>
  <c r="BG49" i="2"/>
  <c r="Q32" i="23" s="1"/>
  <c r="BG50" i="2"/>
  <c r="Q33" i="23" s="1"/>
  <c r="Q54" i="23"/>
  <c r="BG22" i="2"/>
  <c r="Q5" i="2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54" i="23"/>
  <c r="P5" i="23"/>
  <c r="T6" i="23"/>
  <c r="T7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54" i="23"/>
  <c r="T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54" i="23"/>
  <c r="X5" i="23"/>
  <c r="AN51" i="2" l="1"/>
  <c r="AV51" i="2"/>
  <c r="AZ51" i="2"/>
  <c r="BD51" i="2"/>
  <c r="BC23" i="2" l="1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22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S47" i="2"/>
  <c r="AS48" i="2"/>
  <c r="AS49" i="2"/>
  <c r="AS50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M47" i="2"/>
  <c r="AL47" i="2"/>
  <c r="AO47" i="2"/>
  <c r="AJ47" i="2"/>
  <c r="AK47" i="2"/>
  <c r="AP47" i="2"/>
  <c r="AM48" i="2"/>
  <c r="AL48" i="2"/>
  <c r="AO48" i="2"/>
  <c r="AJ48" i="2"/>
  <c r="AK48" i="2"/>
  <c r="AP48" i="2"/>
  <c r="AL49" i="2"/>
  <c r="AO49" i="2"/>
  <c r="AJ49" i="2"/>
  <c r="AK49" i="2"/>
  <c r="AP49" i="2"/>
  <c r="AM50" i="2"/>
  <c r="AL50" i="2"/>
  <c r="AO50" i="2"/>
  <c r="AJ50" i="2"/>
  <c r="AK50" i="2"/>
  <c r="AP50" i="2"/>
  <c r="AM81" i="2"/>
  <c r="AL81" i="2"/>
  <c r="AO81" i="2"/>
  <c r="C88" i="1" s="1"/>
  <c r="AJ81" i="2"/>
  <c r="E88" i="1" s="1"/>
  <c r="AK81" i="2"/>
  <c r="G88" i="1" s="1"/>
  <c r="AP81" i="2"/>
  <c r="D88" i="1" s="1"/>
  <c r="AM82" i="2"/>
  <c r="AL82" i="2"/>
  <c r="AO82" i="2"/>
  <c r="C89" i="1" s="1"/>
  <c r="AJ82" i="2"/>
  <c r="E89" i="1" s="1"/>
  <c r="AK82" i="2"/>
  <c r="G89" i="1" s="1"/>
  <c r="AP82" i="2"/>
  <c r="D89" i="1" s="1"/>
  <c r="AM83" i="2"/>
  <c r="AL83" i="2"/>
  <c r="AO83" i="2"/>
  <c r="C90" i="1" s="1"/>
  <c r="AJ83" i="2"/>
  <c r="E90" i="1" s="1"/>
  <c r="AK83" i="2"/>
  <c r="G90" i="1" s="1"/>
  <c r="AP83" i="2"/>
  <c r="D90" i="1" s="1"/>
  <c r="AM84" i="2"/>
  <c r="AL84" i="2"/>
  <c r="AO84" i="2"/>
  <c r="C91" i="1" s="1"/>
  <c r="AJ84" i="2"/>
  <c r="E91" i="1" s="1"/>
  <c r="AK84" i="2"/>
  <c r="G91" i="1" s="1"/>
  <c r="AP84" i="2"/>
  <c r="D91" i="1" s="1"/>
  <c r="AL85" i="2"/>
  <c r="AO85" i="2"/>
  <c r="C92" i="1" s="1"/>
  <c r="AJ85" i="2"/>
  <c r="E92" i="1" s="1"/>
  <c r="AK85" i="2"/>
  <c r="G92" i="1" s="1"/>
  <c r="AP85" i="2"/>
  <c r="D92" i="1" s="1"/>
  <c r="BD48" i="2" l="1"/>
  <c r="BD44" i="2"/>
  <c r="J26" i="1" s="1"/>
  <c r="BD40" i="2"/>
  <c r="J22" i="1" s="1"/>
  <c r="BD36" i="2"/>
  <c r="J18" i="1" s="1"/>
  <c r="BD32" i="2"/>
  <c r="J14" i="1" s="1"/>
  <c r="BD28" i="2"/>
  <c r="J10" i="1" s="1"/>
  <c r="BD24" i="2"/>
  <c r="J6" i="1" s="1"/>
  <c r="BD22" i="2"/>
  <c r="J4" i="1" s="1"/>
  <c r="BD47" i="2"/>
  <c r="BD43" i="2"/>
  <c r="J25" i="1" s="1"/>
  <c r="BD39" i="2"/>
  <c r="J21" i="1" s="1"/>
  <c r="BD35" i="2"/>
  <c r="J17" i="1" s="1"/>
  <c r="BD31" i="2"/>
  <c r="J13" i="1" s="1"/>
  <c r="BD27" i="2"/>
  <c r="J9" i="1" s="1"/>
  <c r="BD23" i="2"/>
  <c r="J5" i="1" s="1"/>
  <c r="BD50" i="2"/>
  <c r="BD46" i="2"/>
  <c r="J28" i="1" s="1"/>
  <c r="BD42" i="2"/>
  <c r="J24" i="1" s="1"/>
  <c r="BD38" i="2"/>
  <c r="J20" i="1" s="1"/>
  <c r="BD34" i="2"/>
  <c r="J16" i="1" s="1"/>
  <c r="BD30" i="2"/>
  <c r="J12" i="1" s="1"/>
  <c r="BD26" i="2"/>
  <c r="J8" i="1" s="1"/>
  <c r="BD49" i="2"/>
  <c r="BD45" i="2"/>
  <c r="J27" i="1" s="1"/>
  <c r="BD41" i="2"/>
  <c r="J23" i="1" s="1"/>
  <c r="BD37" i="2"/>
  <c r="J19" i="1" s="1"/>
  <c r="BD33" i="2"/>
  <c r="J15" i="1" s="1"/>
  <c r="BD29" i="2"/>
  <c r="J11" i="1" s="1"/>
  <c r="BD25" i="2"/>
  <c r="J7" i="1" s="1"/>
  <c r="AZ48" i="2"/>
  <c r="AZ49" i="2"/>
  <c r="AZ47" i="2"/>
  <c r="AV31" i="2"/>
  <c r="H13" i="1" s="1"/>
  <c r="AV49" i="2"/>
  <c r="AV45" i="2"/>
  <c r="H27" i="1" s="1"/>
  <c r="AV41" i="2"/>
  <c r="H23" i="1" s="1"/>
  <c r="AV37" i="2"/>
  <c r="H19" i="1" s="1"/>
  <c r="AN85" i="2"/>
  <c r="B92" i="1" s="1"/>
  <c r="AV30" i="2"/>
  <c r="H12" i="1" s="1"/>
  <c r="AZ50" i="2"/>
  <c r="AV48" i="2"/>
  <c r="AV44" i="2"/>
  <c r="H26" i="1" s="1"/>
  <c r="AV40" i="2"/>
  <c r="H22" i="1" s="1"/>
  <c r="AV36" i="2"/>
  <c r="H18" i="1" s="1"/>
  <c r="AV47" i="2"/>
  <c r="AV43" i="2"/>
  <c r="H25" i="1" s="1"/>
  <c r="AV39" i="2"/>
  <c r="H21" i="1" s="1"/>
  <c r="AV50" i="2"/>
  <c r="AV46" i="2"/>
  <c r="H28" i="1" s="1"/>
  <c r="AV42" i="2"/>
  <c r="H24" i="1" s="1"/>
  <c r="AV38" i="2"/>
  <c r="H20" i="1" s="1"/>
  <c r="AV33" i="2"/>
  <c r="H15" i="1" s="1"/>
  <c r="AV35" i="2"/>
  <c r="H17" i="1" s="1"/>
  <c r="AV34" i="2"/>
  <c r="H16" i="1" s="1"/>
  <c r="AV32" i="2"/>
  <c r="H14" i="1" s="1"/>
  <c r="AN47" i="2"/>
  <c r="AN50" i="2"/>
  <c r="AN49" i="2"/>
  <c r="AM85" i="2"/>
  <c r="AN81" i="2"/>
  <c r="B88" i="1" s="1"/>
  <c r="AM49" i="2"/>
  <c r="AN48" i="2"/>
  <c r="AN84" i="2"/>
  <c r="B91" i="1" s="1"/>
  <c r="AN83" i="2"/>
  <c r="B90" i="1" s="1"/>
  <c r="AN82" i="2"/>
  <c r="B89" i="1" s="1"/>
  <c r="AV29" i="2"/>
  <c r="H11" i="1" s="1"/>
  <c r="AV23" i="2"/>
  <c r="H5" i="1" s="1"/>
  <c r="AV24" i="2"/>
  <c r="H6" i="1" s="1"/>
  <c r="AV25" i="2"/>
  <c r="H7" i="1" s="1"/>
  <c r="AV26" i="2"/>
  <c r="H8" i="1" s="1"/>
  <c r="AV27" i="2"/>
  <c r="H9" i="1" s="1"/>
  <c r="AV28" i="2"/>
  <c r="H10" i="1" s="1"/>
  <c r="AV22" i="2"/>
  <c r="H4" i="1" s="1"/>
  <c r="Q4" i="16" l="1"/>
  <c r="Q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77" i="16"/>
  <c r="Q78" i="16"/>
  <c r="Q79" i="16"/>
  <c r="Q80" i="16"/>
  <c r="Q81" i="16"/>
  <c r="Q82" i="16"/>
  <c r="Q83" i="16"/>
  <c r="Q84" i="16"/>
  <c r="Q85" i="16"/>
  <c r="Q86" i="16"/>
  <c r="Q87" i="16"/>
  <c r="Q88" i="16"/>
  <c r="Q89" i="16"/>
  <c r="Q90" i="16"/>
  <c r="Q91" i="16"/>
  <c r="Q92" i="16"/>
  <c r="Q93" i="16"/>
  <c r="Q94" i="16"/>
  <c r="Q95" i="16"/>
  <c r="Q96" i="16"/>
  <c r="Q97" i="16"/>
  <c r="Q98" i="16"/>
  <c r="Q99" i="16"/>
  <c r="Q100" i="16"/>
  <c r="Q101" i="16"/>
  <c r="Q102" i="16"/>
  <c r="Q103" i="16"/>
  <c r="Q104" i="16"/>
  <c r="Q105" i="16"/>
  <c r="Q106" i="16"/>
  <c r="Q107" i="16"/>
  <c r="Q108" i="16"/>
  <c r="Q109" i="16"/>
  <c r="Q110" i="16"/>
  <c r="Q111" i="16"/>
  <c r="Q112" i="16"/>
  <c r="Q113" i="16"/>
  <c r="Q114" i="16"/>
  <c r="Q115" i="16"/>
  <c r="Q116" i="16"/>
  <c r="Q117" i="16"/>
  <c r="Q118" i="16"/>
  <c r="Q119" i="16"/>
  <c r="Q120" i="16"/>
  <c r="Q121" i="16"/>
  <c r="Q122" i="16"/>
  <c r="Q123" i="16"/>
  <c r="Q124" i="16"/>
  <c r="Q125" i="16"/>
  <c r="Q127" i="16"/>
  <c r="Q128" i="16"/>
  <c r="Q129" i="16"/>
  <c r="Q130" i="16"/>
  <c r="Q131" i="16"/>
  <c r="Q132" i="16"/>
  <c r="Q133" i="16"/>
  <c r="Q134" i="16"/>
  <c r="Q135" i="16"/>
  <c r="Q136" i="16"/>
  <c r="Q137" i="16"/>
  <c r="Q138" i="16"/>
  <c r="Q139" i="16"/>
  <c r="Q140" i="16"/>
  <c r="Q141" i="16"/>
  <c r="Q142" i="16"/>
  <c r="Q143" i="16"/>
  <c r="Q144" i="16"/>
  <c r="Q3" i="16"/>
  <c r="K116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112" i="16"/>
  <c r="K113" i="16"/>
  <c r="K114" i="16"/>
  <c r="K115" i="16"/>
  <c r="K117" i="16"/>
  <c r="K118" i="16"/>
  <c r="K119" i="16"/>
  <c r="K3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D13" i="54" l="1"/>
  <c r="D23" i="54"/>
  <c r="T43" i="47"/>
  <c r="T38" i="47"/>
  <c r="T17" i="47"/>
  <c r="T12" i="47"/>
  <c r="AR41" i="44"/>
  <c r="AS41" i="44" s="1"/>
  <c r="AR42" i="44"/>
  <c r="AS42" i="44" s="1"/>
  <c r="AR43" i="44"/>
  <c r="AS43" i="44" s="1"/>
  <c r="AR44" i="44"/>
  <c r="AS44" i="44" s="1"/>
  <c r="AR45" i="44"/>
  <c r="AS45" i="44" s="1"/>
  <c r="AR46" i="44"/>
  <c r="AS46" i="44" s="1"/>
  <c r="AR47" i="44"/>
  <c r="AS47" i="44" s="1"/>
  <c r="AR48" i="44"/>
  <c r="AS48" i="44" s="1"/>
  <c r="AR49" i="44"/>
  <c r="AS49" i="44" s="1"/>
  <c r="AR50" i="44"/>
  <c r="AS50" i="44" s="1"/>
  <c r="AR51" i="44"/>
  <c r="AS51" i="44" s="1"/>
  <c r="AR52" i="44"/>
  <c r="AS52" i="44" s="1"/>
  <c r="AR53" i="44"/>
  <c r="AS53" i="44" s="1"/>
  <c r="AR54" i="44"/>
  <c r="AS54" i="44" s="1"/>
  <c r="AR55" i="44"/>
  <c r="AS55" i="44" s="1"/>
  <c r="AR56" i="44"/>
  <c r="AS56" i="44" s="1"/>
  <c r="AR57" i="44"/>
  <c r="AS57" i="44" s="1"/>
  <c r="AR58" i="44"/>
  <c r="AS58" i="44" s="1"/>
  <c r="AR59" i="44"/>
  <c r="AS59" i="44" s="1"/>
  <c r="AR60" i="44"/>
  <c r="AS60" i="44" s="1"/>
  <c r="AR61" i="44"/>
  <c r="AS61" i="44" s="1"/>
  <c r="AR62" i="44"/>
  <c r="AS62" i="44" s="1"/>
  <c r="AR63" i="44"/>
  <c r="AS63" i="44" s="1"/>
  <c r="AR64" i="44"/>
  <c r="AS64" i="44" s="1"/>
  <c r="AR40" i="44"/>
  <c r="AV41" i="44"/>
  <c r="AW41" i="44" s="1"/>
  <c r="I100" i="1" s="1"/>
  <c r="AV42" i="44"/>
  <c r="AW42" i="44" s="1"/>
  <c r="I101" i="1" s="1"/>
  <c r="AV43" i="44"/>
  <c r="AW43" i="44" s="1"/>
  <c r="I102" i="1" s="1"/>
  <c r="AV44" i="44"/>
  <c r="AW44" i="44" s="1"/>
  <c r="I103" i="1" s="1"/>
  <c r="AV45" i="44"/>
  <c r="AW45" i="44" s="1"/>
  <c r="I104" i="1" s="1"/>
  <c r="AV46" i="44"/>
  <c r="AW46" i="44" s="1"/>
  <c r="I105" i="1" s="1"/>
  <c r="AV47" i="44"/>
  <c r="AW47" i="44" s="1"/>
  <c r="I106" i="1" s="1"/>
  <c r="AV48" i="44"/>
  <c r="AW48" i="44" s="1"/>
  <c r="I107" i="1" s="1"/>
  <c r="AV49" i="44"/>
  <c r="AW49" i="44" s="1"/>
  <c r="I108" i="1" s="1"/>
  <c r="AV50" i="44"/>
  <c r="AW50" i="44" s="1"/>
  <c r="I109" i="1" s="1"/>
  <c r="AV51" i="44"/>
  <c r="AW51" i="44" s="1"/>
  <c r="I110" i="1" s="1"/>
  <c r="AV52" i="44"/>
  <c r="AW52" i="44" s="1"/>
  <c r="I111" i="1" s="1"/>
  <c r="AV53" i="44"/>
  <c r="AW53" i="44" s="1"/>
  <c r="I112" i="1" s="1"/>
  <c r="AV54" i="44"/>
  <c r="AW54" i="44" s="1"/>
  <c r="I113" i="1" s="1"/>
  <c r="AV55" i="44"/>
  <c r="AW55" i="44" s="1"/>
  <c r="I114" i="1" s="1"/>
  <c r="AV56" i="44"/>
  <c r="AW56" i="44" s="1"/>
  <c r="I115" i="1" s="1"/>
  <c r="AV57" i="44"/>
  <c r="AW57" i="44" s="1"/>
  <c r="I116" i="1" s="1"/>
  <c r="AV58" i="44"/>
  <c r="AW58" i="44" s="1"/>
  <c r="I117" i="1" s="1"/>
  <c r="AV59" i="44"/>
  <c r="AW59" i="44" s="1"/>
  <c r="I118" i="1" s="1"/>
  <c r="AV60" i="44"/>
  <c r="AW60" i="44" s="1"/>
  <c r="I119" i="1" s="1"/>
  <c r="AV61" i="44"/>
  <c r="AW61" i="44" s="1"/>
  <c r="I120" i="1" s="1"/>
  <c r="AV62" i="44"/>
  <c r="AW62" i="44" s="1"/>
  <c r="I121" i="1" s="1"/>
  <c r="AV63" i="44"/>
  <c r="AW63" i="44" s="1"/>
  <c r="I122" i="1" s="1"/>
  <c r="AV64" i="44"/>
  <c r="AW64" i="44" s="1"/>
  <c r="I123" i="1" s="1"/>
  <c r="AV40" i="44"/>
  <c r="AW40" i="44" s="1"/>
  <c r="I99" i="1" s="1"/>
  <c r="AR14" i="44"/>
  <c r="AR15" i="44"/>
  <c r="AR16" i="44"/>
  <c r="AR17" i="44"/>
  <c r="AR18" i="44"/>
  <c r="AR19" i="44"/>
  <c r="AR20" i="44"/>
  <c r="AR21" i="44"/>
  <c r="AR22" i="44"/>
  <c r="AR23" i="44"/>
  <c r="AR24" i="44"/>
  <c r="AR25" i="44"/>
  <c r="AR26" i="44"/>
  <c r="AR27" i="44"/>
  <c r="AR28" i="44"/>
  <c r="AR29" i="44"/>
  <c r="AR30" i="44"/>
  <c r="AR31" i="44"/>
  <c r="AR32" i="44"/>
  <c r="AR33" i="44"/>
  <c r="AR34" i="44"/>
  <c r="AR35" i="44"/>
  <c r="AR36" i="44"/>
  <c r="AR37" i="44"/>
  <c r="AR13" i="44"/>
  <c r="Q162" i="23" l="1"/>
  <c r="H119" i="1"/>
  <c r="Q154" i="23"/>
  <c r="H111" i="1"/>
  <c r="Q165" i="23"/>
  <c r="H122" i="1"/>
  <c r="Q161" i="23"/>
  <c r="H118" i="1"/>
  <c r="Q157" i="23"/>
  <c r="H114" i="1"/>
  <c r="Q153" i="23"/>
  <c r="H110" i="1"/>
  <c r="Q149" i="23"/>
  <c r="H106" i="1"/>
  <c r="Q145" i="23"/>
  <c r="H102" i="1"/>
  <c r="Q166" i="23"/>
  <c r="H123" i="1"/>
  <c r="Q146" i="23"/>
  <c r="H103" i="1"/>
  <c r="Q164" i="23"/>
  <c r="H121" i="1"/>
  <c r="Q160" i="23"/>
  <c r="H117" i="1"/>
  <c r="Q156" i="23"/>
  <c r="H113" i="1"/>
  <c r="Q152" i="23"/>
  <c r="H109" i="1"/>
  <c r="Q148" i="23"/>
  <c r="H105" i="1"/>
  <c r="Q144" i="23"/>
  <c r="H101" i="1"/>
  <c r="Q158" i="23"/>
  <c r="H115" i="1"/>
  <c r="Q150" i="23"/>
  <c r="H107" i="1"/>
  <c r="Q142" i="23"/>
  <c r="AS40" i="44"/>
  <c r="H99" i="1" s="1"/>
  <c r="Q163" i="23"/>
  <c r="H120" i="1"/>
  <c r="Q159" i="23"/>
  <c r="H116" i="1"/>
  <c r="Q155" i="23"/>
  <c r="H112" i="1"/>
  <c r="Q151" i="23"/>
  <c r="H108" i="1"/>
  <c r="Q147" i="23"/>
  <c r="H104" i="1"/>
  <c r="Q143" i="23"/>
  <c r="H100" i="1"/>
  <c r="AS32" i="44"/>
  <c r="H52" i="1" s="1"/>
  <c r="AS24" i="44"/>
  <c r="H44" i="1" s="1"/>
  <c r="AS16" i="44"/>
  <c r="H36" i="1" s="1"/>
  <c r="AS35" i="44"/>
  <c r="H55" i="1" s="1"/>
  <c r="AS31" i="44"/>
  <c r="H51" i="1" s="1"/>
  <c r="AS27" i="44"/>
  <c r="H47" i="1" s="1"/>
  <c r="AS23" i="44"/>
  <c r="H43" i="1" s="1"/>
  <c r="AS19" i="44"/>
  <c r="H39" i="1" s="1"/>
  <c r="AS15" i="44"/>
  <c r="H35" i="1" s="1"/>
  <c r="AS36" i="44"/>
  <c r="H56" i="1" s="1"/>
  <c r="AS13" i="44"/>
  <c r="H33" i="1" s="1"/>
  <c r="AS34" i="44"/>
  <c r="H54" i="1" s="1"/>
  <c r="AS30" i="44"/>
  <c r="H50" i="1" s="1"/>
  <c r="AS26" i="44"/>
  <c r="H46" i="1" s="1"/>
  <c r="AS22" i="44"/>
  <c r="H42" i="1" s="1"/>
  <c r="AS18" i="44"/>
  <c r="H38" i="1" s="1"/>
  <c r="AS14" i="44"/>
  <c r="H34" i="1" s="1"/>
  <c r="AS28" i="44"/>
  <c r="H48" i="1" s="1"/>
  <c r="AS20" i="44"/>
  <c r="H40" i="1" s="1"/>
  <c r="AS37" i="44"/>
  <c r="H57" i="1" s="1"/>
  <c r="AS33" i="44"/>
  <c r="H53" i="1" s="1"/>
  <c r="AS29" i="44"/>
  <c r="H49" i="1" s="1"/>
  <c r="AS25" i="44"/>
  <c r="H45" i="1" s="1"/>
  <c r="AS21" i="44"/>
  <c r="H41" i="1" s="1"/>
  <c r="AS17" i="44"/>
  <c r="H37" i="1" s="1"/>
  <c r="AM24" i="2" l="1"/>
  <c r="AO24" i="2"/>
  <c r="C6" i="1" s="1"/>
  <c r="AM25" i="2"/>
  <c r="AO25" i="2"/>
  <c r="C7" i="1" s="1"/>
  <c r="AM26" i="2"/>
  <c r="AO26" i="2"/>
  <c r="C8" i="1" s="1"/>
  <c r="AO27" i="2"/>
  <c r="C9" i="1" s="1"/>
  <c r="AO28" i="2"/>
  <c r="C10" i="1" s="1"/>
  <c r="AM29" i="2"/>
  <c r="AO29" i="2"/>
  <c r="C11" i="1" s="1"/>
  <c r="AO30" i="2"/>
  <c r="C12" i="1" s="1"/>
  <c r="AM31" i="2"/>
  <c r="AO31" i="2"/>
  <c r="C13" i="1" s="1"/>
  <c r="AM32" i="2"/>
  <c r="AO32" i="2"/>
  <c r="C14" i="1" s="1"/>
  <c r="AM33" i="2"/>
  <c r="AO33" i="2"/>
  <c r="C15" i="1" s="1"/>
  <c r="AM34" i="2"/>
  <c r="AO34" i="2"/>
  <c r="C16" i="1" s="1"/>
  <c r="AM35" i="2"/>
  <c r="AO35" i="2"/>
  <c r="C17" i="1" s="1"/>
  <c r="AM36" i="2"/>
  <c r="AO36" i="2"/>
  <c r="C18" i="1" s="1"/>
  <c r="AM37" i="2"/>
  <c r="AO37" i="2"/>
  <c r="C19" i="1" s="1"/>
  <c r="AM38" i="2"/>
  <c r="AO38" i="2"/>
  <c r="C20" i="1" s="1"/>
  <c r="AO39" i="2"/>
  <c r="C21" i="1" s="1"/>
  <c r="AM40" i="2"/>
  <c r="AO40" i="2"/>
  <c r="C22" i="1" s="1"/>
  <c r="AM41" i="2"/>
  <c r="AO41" i="2"/>
  <c r="C23" i="1" s="1"/>
  <c r="AM42" i="2"/>
  <c r="AO42" i="2"/>
  <c r="C24" i="1" s="1"/>
  <c r="AO43" i="2"/>
  <c r="C25" i="1" s="1"/>
  <c r="AM44" i="2"/>
  <c r="AO44" i="2"/>
  <c r="C26" i="1" s="1"/>
  <c r="AM45" i="2"/>
  <c r="AO45" i="2"/>
  <c r="C27" i="1" s="1"/>
  <c r="AO46" i="2"/>
  <c r="C28" i="1" s="1"/>
  <c r="AN24" i="2" l="1"/>
  <c r="B6" i="1" s="1"/>
  <c r="AN40" i="2"/>
  <c r="B22" i="1" s="1"/>
  <c r="AN44" i="2"/>
  <c r="B26" i="1" s="1"/>
  <c r="AN32" i="2"/>
  <c r="B14" i="1" s="1"/>
  <c r="AN28" i="2"/>
  <c r="B10" i="1" s="1"/>
  <c r="AN36" i="2"/>
  <c r="B18" i="1" s="1"/>
  <c r="AM28" i="2"/>
  <c r="AN43" i="2"/>
  <c r="B25" i="1" s="1"/>
  <c r="AN39" i="2"/>
  <c r="B21" i="1" s="1"/>
  <c r="AN27" i="2"/>
  <c r="B9" i="1" s="1"/>
  <c r="AN25" i="2"/>
  <c r="B7" i="1" s="1"/>
  <c r="AN45" i="2"/>
  <c r="B27" i="1" s="1"/>
  <c r="AN37" i="2"/>
  <c r="B19" i="1" s="1"/>
  <c r="AN29" i="2"/>
  <c r="B11" i="1" s="1"/>
  <c r="AN33" i="2"/>
  <c r="B15" i="1" s="1"/>
  <c r="AN41" i="2"/>
  <c r="B23" i="1" s="1"/>
  <c r="AN42" i="2"/>
  <c r="B24" i="1" s="1"/>
  <c r="AN30" i="2"/>
  <c r="B12" i="1" s="1"/>
  <c r="AN26" i="2"/>
  <c r="B8" i="1" s="1"/>
  <c r="AN46" i="2"/>
  <c r="B28" i="1" s="1"/>
  <c r="AN31" i="2"/>
  <c r="B13" i="1" s="1"/>
  <c r="AM39" i="2"/>
  <c r="AN35" i="2"/>
  <c r="B17" i="1" s="1"/>
  <c r="AM43" i="2"/>
  <c r="AM27" i="2"/>
  <c r="AM46" i="2"/>
  <c r="AM30" i="2"/>
  <c r="AN38" i="2"/>
  <c r="B20" i="1" s="1"/>
  <c r="AN34" i="2"/>
  <c r="B16" i="1" s="1"/>
  <c r="E6" i="47"/>
  <c r="D47" i="45"/>
  <c r="D48" i="45"/>
  <c r="D49" i="45"/>
  <c r="D50" i="45"/>
  <c r="D51" i="45"/>
  <c r="D46" i="45"/>
  <c r="F47" i="45"/>
  <c r="F48" i="45"/>
  <c r="F49" i="45"/>
  <c r="F50" i="45"/>
  <c r="F51" i="45"/>
  <c r="F46" i="45"/>
  <c r="H51" i="45"/>
  <c r="H50" i="45"/>
  <c r="H49" i="45"/>
  <c r="H48" i="45"/>
  <c r="H47" i="45"/>
  <c r="H46" i="45"/>
  <c r="BG83" i="40"/>
  <c r="BG82" i="40"/>
  <c r="BL83" i="40"/>
  <c r="BL82" i="40"/>
  <c r="BL81" i="40"/>
  <c r="BI82" i="40"/>
  <c r="BK82" i="40"/>
  <c r="BM82" i="40"/>
  <c r="BI83" i="40"/>
  <c r="BK83" i="40"/>
  <c r="BM83" i="40"/>
  <c r="C19" i="45"/>
  <c r="H143" i="23"/>
  <c r="U143" i="23"/>
  <c r="H144" i="23"/>
  <c r="U144" i="23"/>
  <c r="H145" i="23"/>
  <c r="U145" i="23"/>
  <c r="H146" i="23"/>
  <c r="U146" i="23"/>
  <c r="H147" i="23"/>
  <c r="U147" i="23"/>
  <c r="H148" i="23"/>
  <c r="U148" i="23"/>
  <c r="H149" i="23"/>
  <c r="U149" i="23"/>
  <c r="H150" i="23"/>
  <c r="U150" i="23"/>
  <c r="H151" i="23"/>
  <c r="U151" i="23"/>
  <c r="H152" i="23"/>
  <c r="U152" i="23"/>
  <c r="H153" i="23"/>
  <c r="U153" i="23"/>
  <c r="H154" i="23"/>
  <c r="U154" i="23"/>
  <c r="H155" i="23"/>
  <c r="U155" i="23"/>
  <c r="H156" i="23"/>
  <c r="U156" i="23"/>
  <c r="H157" i="23"/>
  <c r="U157" i="23"/>
  <c r="H158" i="23"/>
  <c r="U158" i="23"/>
  <c r="H159" i="23"/>
  <c r="U159" i="23"/>
  <c r="H160" i="23"/>
  <c r="U160" i="23"/>
  <c r="H161" i="23"/>
  <c r="U161" i="23"/>
  <c r="H162" i="23"/>
  <c r="U162" i="23"/>
  <c r="H163" i="23"/>
  <c r="U163" i="23"/>
  <c r="H164" i="23"/>
  <c r="U164" i="23"/>
  <c r="H165" i="23"/>
  <c r="U165" i="23"/>
  <c r="H166" i="23"/>
  <c r="U166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C22" i="45" l="1"/>
  <c r="C18" i="45"/>
  <c r="C21" i="45"/>
  <c r="C20" i="45"/>
  <c r="C17" i="45"/>
  <c r="L4223" i="28"/>
  <c r="L4222" i="28"/>
  <c r="L4221" i="28"/>
  <c r="L4220" i="28"/>
  <c r="L4219" i="28"/>
  <c r="L4218" i="28"/>
  <c r="L4217" i="28"/>
  <c r="L4216" i="28"/>
  <c r="L4215" i="28"/>
  <c r="L4214" i="28"/>
  <c r="L4213" i="28"/>
  <c r="L4212" i="28"/>
  <c r="L4211" i="28"/>
  <c r="L4210" i="28"/>
  <c r="L4209" i="28"/>
  <c r="L4208" i="28"/>
  <c r="L4207" i="28"/>
  <c r="L4206" i="28"/>
  <c r="L4205" i="28"/>
  <c r="L4204" i="28"/>
  <c r="L4203" i="28"/>
  <c r="L4202" i="28"/>
  <c r="L4201" i="28"/>
  <c r="L4200" i="28"/>
  <c r="L4199" i="28"/>
  <c r="L4198" i="28"/>
  <c r="L4197" i="28"/>
  <c r="L4196" i="28"/>
  <c r="L4195" i="28"/>
  <c r="L4194" i="28"/>
  <c r="L4193" i="28"/>
  <c r="L4192" i="28"/>
  <c r="L4191" i="28"/>
  <c r="L4190" i="28"/>
  <c r="L4189" i="28"/>
  <c r="L4188" i="28"/>
  <c r="L4187" i="28"/>
  <c r="L4186" i="28"/>
  <c r="L4185" i="28"/>
  <c r="L4184" i="28"/>
  <c r="L4183" i="28"/>
  <c r="L4182" i="28"/>
  <c r="L4181" i="28"/>
  <c r="L4180" i="28"/>
  <c r="L4179" i="28"/>
  <c r="L4178" i="28"/>
  <c r="L4177" i="28"/>
  <c r="L4176" i="28"/>
  <c r="L4175" i="28"/>
  <c r="L4174" i="28"/>
  <c r="L4173" i="28"/>
  <c r="L4172" i="28"/>
  <c r="L4171" i="28"/>
  <c r="L4170" i="28"/>
  <c r="L4169" i="28"/>
  <c r="L4168" i="28"/>
  <c r="L4167" i="28"/>
  <c r="L4166" i="28"/>
  <c r="L4165" i="28"/>
  <c r="L4164" i="28"/>
  <c r="L4163" i="28"/>
  <c r="L4162" i="28"/>
  <c r="L4161" i="28"/>
  <c r="L4160" i="28"/>
  <c r="L4159" i="28"/>
  <c r="L4158" i="28"/>
  <c r="L4157" i="28"/>
  <c r="L4156" i="28"/>
  <c r="L4155" i="28"/>
  <c r="L4154" i="28"/>
  <c r="L4153" i="28"/>
  <c r="L4152" i="28"/>
  <c r="L4151" i="28"/>
  <c r="L4150" i="28"/>
  <c r="L4149" i="28"/>
  <c r="L4148" i="28"/>
  <c r="L4147" i="28"/>
  <c r="L4146" i="28"/>
  <c r="L4145" i="28"/>
  <c r="L4144" i="28"/>
  <c r="L4143" i="28"/>
  <c r="L4142" i="28"/>
  <c r="L4141" i="28"/>
  <c r="L4140" i="28"/>
  <c r="L4139" i="28"/>
  <c r="L4138" i="28"/>
  <c r="L4137" i="28"/>
  <c r="L4136" i="28"/>
  <c r="L4135" i="28"/>
  <c r="L4134" i="28"/>
  <c r="L4133" i="28"/>
  <c r="L4132" i="28"/>
  <c r="L4131" i="28"/>
  <c r="L4130" i="28"/>
  <c r="L4129" i="28"/>
  <c r="L4128" i="28"/>
  <c r="L4127" i="28"/>
  <c r="L4126" i="28"/>
  <c r="L4125" i="28"/>
  <c r="L4124" i="28"/>
  <c r="L4123" i="28"/>
  <c r="L4122" i="28"/>
  <c r="L4121" i="28"/>
  <c r="L4120" i="28"/>
  <c r="L4119" i="28"/>
  <c r="L4118" i="28"/>
  <c r="L4117" i="28"/>
  <c r="L4116" i="28"/>
  <c r="L4115" i="28"/>
  <c r="L4114" i="28"/>
  <c r="L4113" i="28"/>
  <c r="L4112" i="28"/>
  <c r="L4111" i="28"/>
  <c r="L4110" i="28"/>
  <c r="L4109" i="28"/>
  <c r="L4108" i="28"/>
  <c r="L4107" i="28"/>
  <c r="L4106" i="28"/>
  <c r="L4105" i="28"/>
  <c r="L4104" i="28"/>
  <c r="L4103" i="28"/>
  <c r="L4102" i="28"/>
  <c r="L4101" i="28"/>
  <c r="L4100" i="28"/>
  <c r="L4099" i="28"/>
  <c r="L4098" i="28"/>
  <c r="L4097" i="28"/>
  <c r="L4096" i="28"/>
  <c r="L4095" i="28"/>
  <c r="L4094" i="28"/>
  <c r="L4093" i="28"/>
  <c r="L4092" i="28"/>
  <c r="L4091" i="28"/>
  <c r="L4090" i="28"/>
  <c r="L4089" i="28"/>
  <c r="L4088" i="28"/>
  <c r="L4087" i="28"/>
  <c r="L4086" i="28"/>
  <c r="L4085" i="28"/>
  <c r="L4084" i="28"/>
  <c r="L4083" i="28"/>
  <c r="L4082" i="28"/>
  <c r="L4081" i="28"/>
  <c r="L4080" i="28"/>
  <c r="L4079" i="28"/>
  <c r="L4078" i="28"/>
  <c r="L4077" i="28"/>
  <c r="L4076" i="28"/>
  <c r="L4075" i="28"/>
  <c r="K4075" i="28"/>
  <c r="L4074" i="28"/>
  <c r="K4074" i="28"/>
  <c r="L4073" i="28"/>
  <c r="K4073" i="28"/>
  <c r="L4072" i="28"/>
  <c r="K4072" i="28"/>
  <c r="L4071" i="28"/>
  <c r="K4071" i="28"/>
  <c r="L4070" i="28"/>
  <c r="K4070" i="28"/>
  <c r="L4069" i="28"/>
  <c r="K4069" i="28"/>
  <c r="L4068" i="28"/>
  <c r="K4068" i="28"/>
  <c r="L4067" i="28"/>
  <c r="K4067" i="28"/>
  <c r="L4066" i="28"/>
  <c r="K4066" i="28"/>
  <c r="L4065" i="28"/>
  <c r="K4065" i="28"/>
  <c r="L4064" i="28"/>
  <c r="K4064" i="28"/>
  <c r="L4063" i="28"/>
  <c r="K4063" i="28"/>
  <c r="L4062" i="28"/>
  <c r="K4062" i="28"/>
  <c r="L4061" i="28"/>
  <c r="K4061" i="28"/>
  <c r="L4060" i="28"/>
  <c r="K4060" i="28"/>
  <c r="L4059" i="28"/>
  <c r="K4059" i="28"/>
  <c r="L4058" i="28"/>
  <c r="K4058" i="28"/>
  <c r="L4057" i="28"/>
  <c r="K4057" i="28"/>
  <c r="L4056" i="28"/>
  <c r="K4056" i="28"/>
  <c r="L4055" i="28"/>
  <c r="K4055" i="28"/>
  <c r="L4054" i="28"/>
  <c r="K4054" i="28"/>
  <c r="L4053" i="28"/>
  <c r="K4053" i="28"/>
  <c r="L4052" i="28"/>
  <c r="K4052" i="28"/>
  <c r="L4051" i="28"/>
  <c r="K4051" i="28"/>
  <c r="L4050" i="28"/>
  <c r="K4050" i="28"/>
  <c r="L4049" i="28"/>
  <c r="K4049" i="28"/>
  <c r="L4048" i="28"/>
  <c r="K4048" i="28"/>
  <c r="L4047" i="28"/>
  <c r="K4047" i="28"/>
  <c r="L4046" i="28"/>
  <c r="K4046" i="28"/>
  <c r="L4045" i="28"/>
  <c r="K4045" i="28"/>
  <c r="L4044" i="28"/>
  <c r="K4044" i="28"/>
  <c r="L4043" i="28"/>
  <c r="K4043" i="28"/>
  <c r="L4042" i="28"/>
  <c r="K4042" i="28"/>
  <c r="L4041" i="28"/>
  <c r="K4041" i="28"/>
  <c r="L4040" i="28"/>
  <c r="K4040" i="28"/>
  <c r="L4039" i="28"/>
  <c r="K4039" i="28"/>
  <c r="L4038" i="28"/>
  <c r="K4038" i="28"/>
  <c r="L4037" i="28"/>
  <c r="K4037" i="28"/>
  <c r="L4036" i="28"/>
  <c r="K4036" i="28"/>
  <c r="L4035" i="28"/>
  <c r="K4035" i="28"/>
  <c r="L4034" i="28"/>
  <c r="K4034" i="28"/>
  <c r="L4033" i="28"/>
  <c r="K4033" i="28"/>
  <c r="L4032" i="28"/>
  <c r="K4032" i="28"/>
  <c r="L4031" i="28"/>
  <c r="K4031" i="28"/>
  <c r="L4030" i="28"/>
  <c r="K4030" i="28"/>
  <c r="L4029" i="28"/>
  <c r="K4029" i="28"/>
  <c r="L4028" i="28"/>
  <c r="K4028" i="28"/>
  <c r="L4027" i="28"/>
  <c r="K4027" i="28"/>
  <c r="L4026" i="28"/>
  <c r="K4026" i="28"/>
  <c r="L4025" i="28"/>
  <c r="K4025" i="28"/>
  <c r="L4024" i="28"/>
  <c r="K4024" i="28"/>
  <c r="L4023" i="28"/>
  <c r="K4023" i="28"/>
  <c r="L4022" i="28"/>
  <c r="K4022" i="28"/>
  <c r="L4021" i="28"/>
  <c r="K4021" i="28"/>
  <c r="L4020" i="28"/>
  <c r="K4020" i="28"/>
  <c r="L4019" i="28"/>
  <c r="K4019" i="28"/>
  <c r="L4018" i="28"/>
  <c r="K4018" i="28"/>
  <c r="L4017" i="28"/>
  <c r="K4017" i="28"/>
  <c r="L4016" i="28"/>
  <c r="K4016" i="28"/>
  <c r="L4015" i="28"/>
  <c r="K4015" i="28"/>
  <c r="L4014" i="28"/>
  <c r="K4014" i="28"/>
  <c r="L4013" i="28"/>
  <c r="K4013" i="28"/>
  <c r="L4012" i="28"/>
  <c r="K4012" i="28"/>
  <c r="L4011" i="28"/>
  <c r="K4011" i="28"/>
  <c r="L4010" i="28"/>
  <c r="K4010" i="28"/>
  <c r="L4009" i="28"/>
  <c r="K4009" i="28"/>
  <c r="L4008" i="28"/>
  <c r="K4008" i="28"/>
  <c r="L4007" i="28"/>
  <c r="K4007" i="28"/>
  <c r="L4006" i="28"/>
  <c r="K4006" i="28"/>
  <c r="L4005" i="28"/>
  <c r="K4005" i="28"/>
  <c r="L4004" i="28"/>
  <c r="K4004" i="28"/>
  <c r="L4003" i="28"/>
  <c r="K4003" i="28"/>
  <c r="L4002" i="28"/>
  <c r="K4002" i="28"/>
  <c r="L4001" i="28"/>
  <c r="K4001" i="28"/>
  <c r="L4000" i="28"/>
  <c r="K4000" i="28"/>
  <c r="L3999" i="28"/>
  <c r="K3999" i="28"/>
  <c r="L3998" i="28"/>
  <c r="K3998" i="28"/>
  <c r="L3997" i="28"/>
  <c r="K3997" i="28"/>
  <c r="L3996" i="28"/>
  <c r="K3996" i="28"/>
  <c r="L3995" i="28"/>
  <c r="K3995" i="28"/>
  <c r="L3994" i="28"/>
  <c r="K3994" i="28"/>
  <c r="L3993" i="28"/>
  <c r="K3993" i="28"/>
  <c r="L3992" i="28"/>
  <c r="K3992" i="28"/>
  <c r="L3991" i="28"/>
  <c r="K3991" i="28"/>
  <c r="L3990" i="28"/>
  <c r="K3990" i="28"/>
  <c r="L3989" i="28"/>
  <c r="K3989" i="28"/>
  <c r="L3988" i="28"/>
  <c r="K3988" i="28"/>
  <c r="L3987" i="28"/>
  <c r="K3987" i="28"/>
  <c r="L3986" i="28"/>
  <c r="K3986" i="28"/>
  <c r="L3985" i="28"/>
  <c r="K3985" i="28"/>
  <c r="L3984" i="28"/>
  <c r="K3984" i="28"/>
  <c r="L3983" i="28"/>
  <c r="K3983" i="28"/>
  <c r="L3982" i="28"/>
  <c r="K3982" i="28"/>
  <c r="L3981" i="28"/>
  <c r="K3981" i="28"/>
  <c r="L3980" i="28"/>
  <c r="K3980" i="28"/>
  <c r="L3979" i="28"/>
  <c r="K3979" i="28"/>
  <c r="L3978" i="28"/>
  <c r="K3978" i="28"/>
  <c r="L3977" i="28"/>
  <c r="K3977" i="28"/>
  <c r="L3976" i="28"/>
  <c r="K3976" i="28"/>
  <c r="L3975" i="28"/>
  <c r="K3975" i="28"/>
  <c r="L3974" i="28"/>
  <c r="K3974" i="28"/>
  <c r="L3973" i="28"/>
  <c r="K3973" i="28"/>
  <c r="L3972" i="28"/>
  <c r="K3972" i="28"/>
  <c r="L3971" i="28"/>
  <c r="K3971" i="28"/>
  <c r="L3970" i="28"/>
  <c r="K3970" i="28"/>
  <c r="L3969" i="28"/>
  <c r="K3969" i="28"/>
  <c r="L3968" i="28"/>
  <c r="K3968" i="28"/>
  <c r="L3967" i="28"/>
  <c r="K3967" i="28"/>
  <c r="L3966" i="28"/>
  <c r="K3966" i="28"/>
  <c r="L3965" i="28"/>
  <c r="K3965" i="28"/>
  <c r="L3964" i="28"/>
  <c r="K3964" i="28"/>
  <c r="L3963" i="28"/>
  <c r="K3963" i="28"/>
  <c r="L3962" i="28"/>
  <c r="K3962" i="28"/>
  <c r="L3961" i="28"/>
  <c r="K3961" i="28"/>
  <c r="L3960" i="28"/>
  <c r="K3960" i="28"/>
  <c r="L3959" i="28"/>
  <c r="K3959" i="28"/>
  <c r="L3958" i="28"/>
  <c r="K3958" i="28"/>
  <c r="L3957" i="28"/>
  <c r="K3957" i="28"/>
  <c r="L3956" i="28"/>
  <c r="K3956" i="28"/>
  <c r="L3955" i="28"/>
  <c r="K3955" i="28"/>
  <c r="L3954" i="28"/>
  <c r="K3954" i="28"/>
  <c r="L3953" i="28"/>
  <c r="K3953" i="28"/>
  <c r="L3952" i="28"/>
  <c r="K3952" i="28"/>
  <c r="L3951" i="28"/>
  <c r="K3951" i="28"/>
  <c r="L3950" i="28"/>
  <c r="K3950" i="28"/>
  <c r="L3949" i="28"/>
  <c r="K3949" i="28"/>
  <c r="L3948" i="28"/>
  <c r="K3948" i="28"/>
  <c r="L3947" i="28"/>
  <c r="K3947" i="28"/>
  <c r="L3946" i="28"/>
  <c r="K3946" i="28"/>
  <c r="L3945" i="28"/>
  <c r="K3945" i="28"/>
  <c r="L3944" i="28"/>
  <c r="K3944" i="28"/>
  <c r="L3943" i="28"/>
  <c r="K3943" i="28"/>
  <c r="L3942" i="28"/>
  <c r="K3942" i="28"/>
  <c r="L3941" i="28"/>
  <c r="K3941" i="28"/>
  <c r="L3940" i="28"/>
  <c r="K3940" i="28"/>
  <c r="L3939" i="28"/>
  <c r="K3939" i="28"/>
  <c r="L3938" i="28"/>
  <c r="K3938" i="28"/>
  <c r="L3937" i="28"/>
  <c r="K3937" i="28"/>
  <c r="L3936" i="28"/>
  <c r="K3936" i="28"/>
  <c r="L3935" i="28"/>
  <c r="K3935" i="28"/>
  <c r="L3934" i="28"/>
  <c r="K3934" i="28"/>
  <c r="L3933" i="28"/>
  <c r="K3933" i="28"/>
  <c r="L3932" i="28"/>
  <c r="K3932" i="28"/>
  <c r="L3931" i="28"/>
  <c r="K3931" i="28"/>
  <c r="L3930" i="28"/>
  <c r="K3930" i="28"/>
  <c r="L3929" i="28"/>
  <c r="K3929" i="28"/>
  <c r="L3928" i="28"/>
  <c r="K3928" i="28"/>
  <c r="L3927" i="28"/>
  <c r="K3927" i="28"/>
  <c r="L3926" i="28"/>
  <c r="K3926" i="28"/>
  <c r="L3925" i="28"/>
  <c r="K3925" i="28"/>
  <c r="L3924" i="28"/>
  <c r="K3924" i="28"/>
  <c r="L3923" i="28"/>
  <c r="K3923" i="28"/>
  <c r="L3922" i="28"/>
  <c r="K3922" i="28"/>
  <c r="L3921" i="28"/>
  <c r="K3921" i="28"/>
  <c r="L3920" i="28"/>
  <c r="K3920" i="28"/>
  <c r="L3919" i="28"/>
  <c r="K3919" i="28"/>
  <c r="L3918" i="28"/>
  <c r="K3918" i="28"/>
  <c r="L3917" i="28"/>
  <c r="K3917" i="28"/>
  <c r="L3916" i="28"/>
  <c r="K3916" i="28"/>
  <c r="L3915" i="28"/>
  <c r="K3915" i="28"/>
  <c r="L3914" i="28"/>
  <c r="K3914" i="28"/>
  <c r="L3913" i="28"/>
  <c r="K3913" i="28"/>
  <c r="L3912" i="28"/>
  <c r="K3912" i="28"/>
  <c r="L3911" i="28"/>
  <c r="K3911" i="28"/>
  <c r="L3910" i="28"/>
  <c r="K3910" i="28"/>
  <c r="L3909" i="28"/>
  <c r="K3909" i="28"/>
  <c r="L3908" i="28"/>
  <c r="K3908" i="28"/>
  <c r="L3907" i="28"/>
  <c r="K3907" i="28"/>
  <c r="L3906" i="28"/>
  <c r="K3906" i="28"/>
  <c r="L3905" i="28"/>
  <c r="K3905" i="28"/>
  <c r="L3904" i="28"/>
  <c r="K3904" i="28"/>
  <c r="L3903" i="28"/>
  <c r="K3903" i="28"/>
  <c r="L3902" i="28"/>
  <c r="K3902" i="28"/>
  <c r="L3901" i="28"/>
  <c r="K3901" i="28"/>
  <c r="L3900" i="28"/>
  <c r="K3900" i="28"/>
  <c r="L3899" i="28"/>
  <c r="K3899" i="28"/>
  <c r="L3898" i="28"/>
  <c r="K3898" i="28"/>
  <c r="L3897" i="28"/>
  <c r="K3897" i="28"/>
  <c r="L3896" i="28"/>
  <c r="K3896" i="28"/>
  <c r="L3895" i="28"/>
  <c r="K3895" i="28"/>
  <c r="L3894" i="28"/>
  <c r="K3894" i="28"/>
  <c r="L3893" i="28"/>
  <c r="K3893" i="28"/>
  <c r="L3892" i="28"/>
  <c r="K3892" i="28"/>
  <c r="L3891" i="28"/>
  <c r="K3891" i="28"/>
  <c r="L3890" i="28"/>
  <c r="K3890" i="28"/>
  <c r="L3889" i="28"/>
  <c r="K3889" i="28"/>
  <c r="L3888" i="28"/>
  <c r="K3888" i="28"/>
  <c r="L3887" i="28"/>
  <c r="K3887" i="28"/>
  <c r="L3886" i="28"/>
  <c r="K3886" i="28"/>
  <c r="L3885" i="28"/>
  <c r="K3885" i="28"/>
  <c r="L3884" i="28"/>
  <c r="K3884" i="28"/>
  <c r="L3883" i="28"/>
  <c r="K3883" i="28"/>
  <c r="L3882" i="28"/>
  <c r="K3882" i="28"/>
  <c r="L3881" i="28"/>
  <c r="K3881" i="28"/>
  <c r="L3880" i="28"/>
  <c r="K3880" i="28"/>
  <c r="L3879" i="28"/>
  <c r="K3879" i="28"/>
  <c r="L3878" i="28"/>
  <c r="K3878" i="28"/>
  <c r="L3877" i="28"/>
  <c r="K3877" i="28"/>
  <c r="L3876" i="28"/>
  <c r="K3876" i="28"/>
  <c r="L3875" i="28"/>
  <c r="K3875" i="28"/>
  <c r="L3874" i="28"/>
  <c r="K3874" i="28"/>
  <c r="L3873" i="28"/>
  <c r="K3873" i="28"/>
  <c r="L3872" i="28"/>
  <c r="K3872" i="28"/>
  <c r="L3871" i="28"/>
  <c r="K3871" i="28"/>
  <c r="L3870" i="28"/>
  <c r="K3870" i="28"/>
  <c r="L3869" i="28"/>
  <c r="K3869" i="28"/>
  <c r="L3868" i="28"/>
  <c r="K3868" i="28"/>
  <c r="L3867" i="28"/>
  <c r="K3867" i="28"/>
  <c r="L3866" i="28"/>
  <c r="K3866" i="28"/>
  <c r="L3865" i="28"/>
  <c r="K3865" i="28"/>
  <c r="L3864" i="28"/>
  <c r="K3864" i="28"/>
  <c r="L3863" i="28"/>
  <c r="K3863" i="28"/>
  <c r="L3862" i="28"/>
  <c r="K3862" i="28"/>
  <c r="L3861" i="28"/>
  <c r="K3861" i="28"/>
  <c r="L3860" i="28"/>
  <c r="K3860" i="28"/>
  <c r="L3859" i="28"/>
  <c r="K3859" i="28"/>
  <c r="L3858" i="28"/>
  <c r="K3858" i="28"/>
  <c r="L3857" i="28"/>
  <c r="K3857" i="28"/>
  <c r="L3856" i="28"/>
  <c r="K3856" i="28"/>
  <c r="L3855" i="28"/>
  <c r="K3855" i="28"/>
  <c r="L3854" i="28"/>
  <c r="K3854" i="28"/>
  <c r="L3853" i="28"/>
  <c r="K3853" i="28"/>
  <c r="L3852" i="28"/>
  <c r="K3852" i="28"/>
  <c r="L3851" i="28"/>
  <c r="K3851" i="28"/>
  <c r="L3850" i="28"/>
  <c r="K3850" i="28"/>
  <c r="L3849" i="28"/>
  <c r="K3849" i="28"/>
  <c r="L3848" i="28"/>
  <c r="K3848" i="28"/>
  <c r="L3847" i="28"/>
  <c r="K3847" i="28"/>
  <c r="L3846" i="28"/>
  <c r="K3846" i="28"/>
  <c r="L3845" i="28"/>
  <c r="K3845" i="28"/>
  <c r="L3844" i="28"/>
  <c r="K3844" i="28"/>
  <c r="L3843" i="28"/>
  <c r="K3843" i="28"/>
  <c r="L3842" i="28"/>
  <c r="K3842" i="28"/>
  <c r="L3841" i="28"/>
  <c r="K3841" i="28"/>
  <c r="L3840" i="28"/>
  <c r="K3840" i="28"/>
  <c r="L3839" i="28"/>
  <c r="K3839" i="28"/>
  <c r="L3838" i="28"/>
  <c r="K3838" i="28"/>
  <c r="L3837" i="28"/>
  <c r="K3837" i="28"/>
  <c r="L3836" i="28"/>
  <c r="K3836" i="28"/>
  <c r="L3835" i="28"/>
  <c r="K3835" i="28"/>
  <c r="L3834" i="28"/>
  <c r="K3834" i="28"/>
  <c r="L3833" i="28"/>
  <c r="K3833" i="28"/>
  <c r="L3832" i="28"/>
  <c r="K3832" i="28"/>
  <c r="L3831" i="28"/>
  <c r="K3831" i="28"/>
  <c r="L3830" i="28"/>
  <c r="K3830" i="28"/>
  <c r="L3829" i="28"/>
  <c r="K3829" i="28"/>
  <c r="L3828" i="28"/>
  <c r="K3828" i="28"/>
  <c r="L3827" i="28"/>
  <c r="K3827" i="28"/>
  <c r="L3826" i="28"/>
  <c r="K3826" i="28"/>
  <c r="L3825" i="28"/>
  <c r="K3825" i="28"/>
  <c r="L3824" i="28"/>
  <c r="K3824" i="28"/>
  <c r="L3823" i="28"/>
  <c r="K3823" i="28"/>
  <c r="L3822" i="28"/>
  <c r="K3822" i="28"/>
  <c r="L3821" i="28"/>
  <c r="K3821" i="28"/>
  <c r="L3820" i="28"/>
  <c r="K3820" i="28"/>
  <c r="L3819" i="28"/>
  <c r="K3819" i="28"/>
  <c r="L3818" i="28"/>
  <c r="K3818" i="28"/>
  <c r="L3817" i="28"/>
  <c r="K3817" i="28"/>
  <c r="L3816" i="28"/>
  <c r="K3816" i="28"/>
  <c r="L3815" i="28"/>
  <c r="K3815" i="28"/>
  <c r="L3814" i="28"/>
  <c r="K3814" i="28"/>
  <c r="L3813" i="28"/>
  <c r="K3813" i="28"/>
  <c r="L3812" i="28"/>
  <c r="K3812" i="28"/>
  <c r="L3811" i="28"/>
  <c r="K3811" i="28"/>
  <c r="L3810" i="28"/>
  <c r="K3810" i="28"/>
  <c r="L3809" i="28"/>
  <c r="K3809" i="28"/>
  <c r="L3808" i="28"/>
  <c r="K3808" i="28"/>
  <c r="L3807" i="28"/>
  <c r="K3807" i="28"/>
  <c r="L3806" i="28"/>
  <c r="K3806" i="28"/>
  <c r="L3805" i="28"/>
  <c r="K3805" i="28"/>
  <c r="L3804" i="28"/>
  <c r="K3804" i="28"/>
  <c r="L3803" i="28"/>
  <c r="K3803" i="28"/>
  <c r="L3802" i="28"/>
  <c r="K3802" i="28"/>
  <c r="L3801" i="28"/>
  <c r="K3801" i="28"/>
  <c r="L3800" i="28"/>
  <c r="K3800" i="28"/>
  <c r="L3799" i="28"/>
  <c r="K3799" i="28"/>
  <c r="L3798" i="28"/>
  <c r="K3798" i="28"/>
  <c r="L3797" i="28"/>
  <c r="K3797" i="28"/>
  <c r="L3796" i="28"/>
  <c r="K3796" i="28"/>
  <c r="L3795" i="28"/>
  <c r="K3795" i="28"/>
  <c r="L3794" i="28"/>
  <c r="K3794" i="28"/>
  <c r="L3793" i="28"/>
  <c r="K3793" i="28"/>
  <c r="L3792" i="28"/>
  <c r="K3792" i="28"/>
  <c r="L3791" i="28"/>
  <c r="K3791" i="28"/>
  <c r="L3790" i="28"/>
  <c r="K3790" i="28"/>
  <c r="L3789" i="28"/>
  <c r="K3789" i="28"/>
  <c r="L3788" i="28"/>
  <c r="K3788" i="28"/>
  <c r="L3787" i="28"/>
  <c r="K3787" i="28"/>
  <c r="L3786" i="28"/>
  <c r="K3786" i="28"/>
  <c r="L3785" i="28"/>
  <c r="K3785" i="28"/>
  <c r="L3784" i="28"/>
  <c r="K3784" i="28"/>
  <c r="L3783" i="28"/>
  <c r="K3783" i="28"/>
  <c r="L3782" i="28"/>
  <c r="K3782" i="28"/>
  <c r="L3781" i="28"/>
  <c r="K3781" i="28"/>
  <c r="L3780" i="28"/>
  <c r="K3780" i="28"/>
  <c r="L3779" i="28"/>
  <c r="K3779" i="28"/>
  <c r="L3778" i="28"/>
  <c r="K3778" i="28"/>
  <c r="L3777" i="28"/>
  <c r="K3777" i="28"/>
  <c r="L3776" i="28"/>
  <c r="K3776" i="28"/>
  <c r="L3775" i="28"/>
  <c r="K3775" i="28"/>
  <c r="L3774" i="28"/>
  <c r="K3774" i="28"/>
  <c r="L3773" i="28"/>
  <c r="K3773" i="28"/>
  <c r="L3772" i="28"/>
  <c r="K3772" i="28"/>
  <c r="L3771" i="28"/>
  <c r="K3771" i="28"/>
  <c r="L3770" i="28"/>
  <c r="K3770" i="28"/>
  <c r="L3769" i="28"/>
  <c r="K3769" i="28"/>
  <c r="L3768" i="28"/>
  <c r="K3768" i="28"/>
  <c r="L3767" i="28"/>
  <c r="K3767" i="28"/>
  <c r="L3766" i="28"/>
  <c r="K3766" i="28"/>
  <c r="L3765" i="28"/>
  <c r="K3765" i="28"/>
  <c r="L3764" i="28"/>
  <c r="K3764" i="28"/>
  <c r="L3763" i="28"/>
  <c r="K3763" i="28"/>
  <c r="L3762" i="28"/>
  <c r="K3762" i="28"/>
  <c r="L3761" i="28"/>
  <c r="K3761" i="28"/>
  <c r="L3760" i="28"/>
  <c r="K3760" i="28"/>
  <c r="L3759" i="28"/>
  <c r="K3759" i="28"/>
  <c r="L3758" i="28"/>
  <c r="K3758" i="28"/>
  <c r="L3757" i="28"/>
  <c r="K3757" i="28"/>
  <c r="L3756" i="28"/>
  <c r="K3756" i="28"/>
  <c r="L3755" i="28"/>
  <c r="K3755" i="28"/>
  <c r="L3754" i="28"/>
  <c r="K3754" i="28"/>
  <c r="L3753" i="28"/>
  <c r="K3753" i="28"/>
  <c r="L3752" i="28"/>
  <c r="K3752" i="28"/>
  <c r="L3751" i="28"/>
  <c r="K3751" i="28"/>
  <c r="L3750" i="28"/>
  <c r="K3750" i="28"/>
  <c r="L3749" i="28"/>
  <c r="K3749" i="28"/>
  <c r="L3748" i="28"/>
  <c r="K3748" i="28"/>
  <c r="L3747" i="28"/>
  <c r="K3747" i="28"/>
  <c r="L3746" i="28"/>
  <c r="K3746" i="28"/>
  <c r="L3745" i="28"/>
  <c r="K3745" i="28"/>
  <c r="L3744" i="28"/>
  <c r="K3744" i="28"/>
  <c r="L3743" i="28"/>
  <c r="K3743" i="28"/>
  <c r="L3742" i="28"/>
  <c r="K3742" i="28"/>
  <c r="L3741" i="28"/>
  <c r="K3741" i="28"/>
  <c r="L3740" i="28"/>
  <c r="K3740" i="28"/>
  <c r="L3739" i="28"/>
  <c r="K3739" i="28"/>
  <c r="L3738" i="28"/>
  <c r="K3738" i="28"/>
  <c r="L3737" i="28"/>
  <c r="K3737" i="28"/>
  <c r="L3736" i="28"/>
  <c r="K3736" i="28"/>
  <c r="L3735" i="28"/>
  <c r="K3735" i="28"/>
  <c r="L3734" i="28"/>
  <c r="K3734" i="28"/>
  <c r="L3733" i="28"/>
  <c r="K3733" i="28"/>
  <c r="L3732" i="28"/>
  <c r="K3732" i="28"/>
  <c r="L3731" i="28"/>
  <c r="K3731" i="28"/>
  <c r="L3730" i="28"/>
  <c r="K3730" i="28"/>
  <c r="L3729" i="28"/>
  <c r="K3729" i="28"/>
  <c r="L3728" i="28"/>
  <c r="K3728" i="28"/>
  <c r="L3727" i="28"/>
  <c r="K3727" i="28"/>
  <c r="L3726" i="28"/>
  <c r="K3726" i="28"/>
  <c r="L3725" i="28"/>
  <c r="K3725" i="28"/>
  <c r="L3724" i="28"/>
  <c r="K3724" i="28"/>
  <c r="L3723" i="28"/>
  <c r="K3723" i="28"/>
  <c r="L3722" i="28"/>
  <c r="K3722" i="28"/>
  <c r="L3721" i="28"/>
  <c r="K3721" i="28"/>
  <c r="L3720" i="28"/>
  <c r="K3720" i="28"/>
  <c r="L3719" i="28"/>
  <c r="K3719" i="28"/>
  <c r="L3718" i="28"/>
  <c r="K3718" i="28"/>
  <c r="L3717" i="28"/>
  <c r="K3717" i="28"/>
  <c r="L3716" i="28"/>
  <c r="K3716" i="28"/>
  <c r="L3715" i="28"/>
  <c r="K3715" i="28"/>
  <c r="L3714" i="28"/>
  <c r="K3714" i="28"/>
  <c r="L3713" i="28"/>
  <c r="K3713" i="28"/>
  <c r="L3712" i="28"/>
  <c r="K3712" i="28"/>
  <c r="L3711" i="28"/>
  <c r="K3711" i="28"/>
  <c r="L3710" i="28"/>
  <c r="K3710" i="28"/>
  <c r="L3709" i="28"/>
  <c r="K3709" i="28"/>
  <c r="L3708" i="28"/>
  <c r="K3708" i="28"/>
  <c r="L3707" i="28"/>
  <c r="K3707" i="28"/>
  <c r="L3706" i="28"/>
  <c r="K3706" i="28"/>
  <c r="L3705" i="28"/>
  <c r="K3705" i="28"/>
  <c r="L3704" i="28"/>
  <c r="K3704" i="28"/>
  <c r="L3703" i="28"/>
  <c r="K3703" i="28"/>
  <c r="L3702" i="28"/>
  <c r="K3702" i="28"/>
  <c r="L3701" i="28"/>
  <c r="K3701" i="28"/>
  <c r="L3700" i="28"/>
  <c r="K3700" i="28"/>
  <c r="L3699" i="28"/>
  <c r="K3699" i="28"/>
  <c r="L3698" i="28"/>
  <c r="K3698" i="28"/>
  <c r="L3697" i="28"/>
  <c r="K3697" i="28"/>
  <c r="L3696" i="28"/>
  <c r="K3696" i="28"/>
  <c r="L3695" i="28"/>
  <c r="K3695" i="28"/>
  <c r="L3694" i="28"/>
  <c r="K3694" i="28"/>
  <c r="L3693" i="28"/>
  <c r="K3693" i="28"/>
  <c r="L3692" i="28"/>
  <c r="K3692" i="28"/>
  <c r="L3691" i="28"/>
  <c r="K3691" i="28"/>
  <c r="L3690" i="28"/>
  <c r="K3690" i="28"/>
  <c r="L3689" i="28"/>
  <c r="K3689" i="28"/>
  <c r="L3688" i="28"/>
  <c r="K3688" i="28"/>
  <c r="L3687" i="28"/>
  <c r="K3687" i="28"/>
  <c r="L3686" i="28"/>
  <c r="K3686" i="28"/>
  <c r="L3685" i="28"/>
  <c r="K3685" i="28"/>
  <c r="L3684" i="28"/>
  <c r="K3684" i="28"/>
  <c r="L3683" i="28"/>
  <c r="K3683" i="28"/>
  <c r="L3682" i="28"/>
  <c r="K3682" i="28"/>
  <c r="L3681" i="28"/>
  <c r="K3681" i="28"/>
  <c r="L3680" i="28"/>
  <c r="K3680" i="28"/>
  <c r="L3679" i="28"/>
  <c r="K3679" i="28"/>
  <c r="L3678" i="28"/>
  <c r="K3678" i="28"/>
  <c r="L3677" i="28"/>
  <c r="K3677" i="28"/>
  <c r="L3676" i="28"/>
  <c r="K3676" i="28"/>
  <c r="L3675" i="28"/>
  <c r="K3675" i="28"/>
  <c r="L3674" i="28"/>
  <c r="K3674" i="28"/>
  <c r="L3673" i="28"/>
  <c r="K3673" i="28"/>
  <c r="L3672" i="28"/>
  <c r="K3672" i="28"/>
  <c r="L3671" i="28"/>
  <c r="K3671" i="28"/>
  <c r="L3670" i="28"/>
  <c r="K3670" i="28"/>
  <c r="L3669" i="28"/>
  <c r="K3669" i="28"/>
  <c r="L3668" i="28"/>
  <c r="K3668" i="28"/>
  <c r="L3667" i="28"/>
  <c r="K3667" i="28"/>
  <c r="L3666" i="28"/>
  <c r="K3666" i="28"/>
  <c r="L3665" i="28"/>
  <c r="K3665" i="28"/>
  <c r="L3664" i="28"/>
  <c r="K3664" i="28"/>
  <c r="L3663" i="28"/>
  <c r="K3663" i="28"/>
  <c r="L3662" i="28"/>
  <c r="K3662" i="28"/>
  <c r="L3661" i="28"/>
  <c r="K3661" i="28"/>
  <c r="L3660" i="28"/>
  <c r="K3660" i="28"/>
  <c r="L3659" i="28"/>
  <c r="K3659" i="28"/>
  <c r="L3658" i="28"/>
  <c r="K3658" i="28"/>
  <c r="L3657" i="28"/>
  <c r="K3657" i="28"/>
  <c r="L3656" i="28"/>
  <c r="K3656" i="28"/>
  <c r="L3655" i="28"/>
  <c r="K3655" i="28"/>
  <c r="L3654" i="28"/>
  <c r="K3654" i="28"/>
  <c r="L3653" i="28"/>
  <c r="K3653" i="28"/>
  <c r="L3652" i="28"/>
  <c r="K3652" i="28"/>
  <c r="L3651" i="28"/>
  <c r="K3651" i="28"/>
  <c r="L3650" i="28"/>
  <c r="K3650" i="28"/>
  <c r="L3649" i="28"/>
  <c r="K3649" i="28"/>
  <c r="L3648" i="28"/>
  <c r="K3648" i="28"/>
  <c r="L3647" i="28"/>
  <c r="K3647" i="28"/>
  <c r="L3646" i="28"/>
  <c r="K3646" i="28"/>
  <c r="L3645" i="28"/>
  <c r="K3645" i="28"/>
  <c r="L3644" i="28"/>
  <c r="K3644" i="28"/>
  <c r="L3643" i="28"/>
  <c r="K3643" i="28"/>
  <c r="L3642" i="28"/>
  <c r="K3642" i="28"/>
  <c r="L3641" i="28"/>
  <c r="K3641" i="28"/>
  <c r="L3640" i="28"/>
  <c r="K3640" i="28"/>
  <c r="L3639" i="28"/>
  <c r="K3639" i="28"/>
  <c r="L3638" i="28"/>
  <c r="K3638" i="28"/>
  <c r="L3637" i="28"/>
  <c r="K3637" i="28"/>
  <c r="L3636" i="28"/>
  <c r="K3636" i="28"/>
  <c r="L3635" i="28"/>
  <c r="K3635" i="28"/>
  <c r="L3634" i="28"/>
  <c r="K3634" i="28"/>
  <c r="L3633" i="28"/>
  <c r="K3633" i="28"/>
  <c r="L3632" i="28"/>
  <c r="K3632" i="28"/>
  <c r="L3631" i="28"/>
  <c r="K3631" i="28"/>
  <c r="L3630" i="28"/>
  <c r="K3630" i="28"/>
  <c r="L3629" i="28"/>
  <c r="K3629" i="28"/>
  <c r="L3628" i="28"/>
  <c r="K3628" i="28"/>
  <c r="L3627" i="28"/>
  <c r="K3627" i="28"/>
  <c r="L3626" i="28"/>
  <c r="K3626" i="28"/>
  <c r="L3625" i="28"/>
  <c r="K3625" i="28"/>
  <c r="L3624" i="28"/>
  <c r="K3624" i="28"/>
  <c r="L3623" i="28"/>
  <c r="K3623" i="28"/>
  <c r="L3622" i="28"/>
  <c r="K3622" i="28"/>
  <c r="L3621" i="28"/>
  <c r="K3621" i="28"/>
  <c r="L3620" i="28"/>
  <c r="K3620" i="28"/>
  <c r="L3619" i="28"/>
  <c r="K3619" i="28"/>
  <c r="L3618" i="28"/>
  <c r="K3618" i="28"/>
  <c r="L3617" i="28"/>
  <c r="K3617" i="28"/>
  <c r="L3616" i="28"/>
  <c r="K3616" i="28"/>
  <c r="L3615" i="28"/>
  <c r="K3615" i="28"/>
  <c r="L3614" i="28"/>
  <c r="K3614" i="28"/>
  <c r="L3613" i="28"/>
  <c r="K3613" i="28"/>
  <c r="L3612" i="28"/>
  <c r="K3612" i="28"/>
  <c r="L3611" i="28"/>
  <c r="K3611" i="28"/>
  <c r="L3610" i="28"/>
  <c r="K3610" i="28"/>
  <c r="L3609" i="28"/>
  <c r="K3609" i="28"/>
  <c r="L3608" i="28"/>
  <c r="K3608" i="28"/>
  <c r="L3607" i="28"/>
  <c r="K3607" i="28"/>
  <c r="L3606" i="28"/>
  <c r="K3606" i="28"/>
  <c r="L3605" i="28"/>
  <c r="K3605" i="28"/>
  <c r="L3604" i="28"/>
  <c r="K3604" i="28"/>
  <c r="L3603" i="28"/>
  <c r="K3603" i="28"/>
  <c r="L3602" i="28"/>
  <c r="K3602" i="28"/>
  <c r="L3601" i="28"/>
  <c r="K3601" i="28"/>
  <c r="L3600" i="28"/>
  <c r="K3600" i="28"/>
  <c r="L3599" i="28"/>
  <c r="K3599" i="28"/>
  <c r="L3598" i="28"/>
  <c r="K3598" i="28"/>
  <c r="L3597" i="28"/>
  <c r="K3597" i="28"/>
  <c r="L3596" i="28"/>
  <c r="K3596" i="28"/>
  <c r="L3595" i="28"/>
  <c r="K3595" i="28"/>
  <c r="L3594" i="28"/>
  <c r="K3594" i="28"/>
  <c r="L3593" i="28"/>
  <c r="K3593" i="28"/>
  <c r="L3592" i="28"/>
  <c r="K3592" i="28"/>
  <c r="L3591" i="28"/>
  <c r="K3591" i="28"/>
  <c r="L3590" i="28"/>
  <c r="K3590" i="28"/>
  <c r="L3589" i="28"/>
  <c r="K3589" i="28"/>
  <c r="L3588" i="28"/>
  <c r="K3588" i="28"/>
  <c r="L3587" i="28"/>
  <c r="K3587" i="28"/>
  <c r="L3586" i="28"/>
  <c r="K3586" i="28"/>
  <c r="L3585" i="28"/>
  <c r="K3585" i="28"/>
  <c r="L3584" i="28"/>
  <c r="K3584" i="28"/>
  <c r="L3583" i="28"/>
  <c r="K3583" i="28"/>
  <c r="L3582" i="28"/>
  <c r="K3582" i="28"/>
  <c r="L3581" i="28"/>
  <c r="K3581" i="28"/>
  <c r="L3580" i="28"/>
  <c r="K3580" i="28"/>
  <c r="L3579" i="28"/>
  <c r="K3579" i="28"/>
  <c r="L3578" i="28"/>
  <c r="K3578" i="28"/>
  <c r="L3577" i="28"/>
  <c r="K3577" i="28"/>
  <c r="L3576" i="28"/>
  <c r="K3576" i="28"/>
  <c r="L3575" i="28"/>
  <c r="K3575" i="28"/>
  <c r="L3574" i="28"/>
  <c r="K3574" i="28"/>
  <c r="L3573" i="28"/>
  <c r="K3573" i="28"/>
  <c r="L3572" i="28"/>
  <c r="K3572" i="28"/>
  <c r="L3571" i="28"/>
  <c r="K3571" i="28"/>
  <c r="L3570" i="28"/>
  <c r="K3570" i="28"/>
  <c r="L3569" i="28"/>
  <c r="K3569" i="28"/>
  <c r="L3568" i="28"/>
  <c r="K3568" i="28"/>
  <c r="L3567" i="28"/>
  <c r="K3567" i="28"/>
  <c r="L3566" i="28"/>
  <c r="K3566" i="28"/>
  <c r="L3565" i="28"/>
  <c r="K3565" i="28"/>
  <c r="L3564" i="28"/>
  <c r="K3564" i="28"/>
  <c r="L3563" i="28"/>
  <c r="K3563" i="28"/>
  <c r="L3562" i="28"/>
  <c r="K3562" i="28"/>
  <c r="L3561" i="28"/>
  <c r="K3561" i="28"/>
  <c r="L3560" i="28"/>
  <c r="K3560" i="28"/>
  <c r="L3559" i="28"/>
  <c r="K3559" i="28"/>
  <c r="L3558" i="28"/>
  <c r="K3558" i="28"/>
  <c r="L3557" i="28"/>
  <c r="K3557" i="28"/>
  <c r="L3556" i="28"/>
  <c r="K3556" i="28"/>
  <c r="L3555" i="28"/>
  <c r="K3555" i="28"/>
  <c r="L3554" i="28"/>
  <c r="K3554" i="28"/>
  <c r="L3553" i="28"/>
  <c r="K3553" i="28"/>
  <c r="L3552" i="28"/>
  <c r="K3552" i="28"/>
  <c r="L3551" i="28"/>
  <c r="K3551" i="28"/>
  <c r="L3550" i="28"/>
  <c r="K3550" i="28"/>
  <c r="L3549" i="28"/>
  <c r="K3549" i="28"/>
  <c r="L3548" i="28"/>
  <c r="K3548" i="28"/>
  <c r="L3547" i="28"/>
  <c r="K3547" i="28"/>
  <c r="L3546" i="28"/>
  <c r="K3546" i="28"/>
  <c r="L3545" i="28"/>
  <c r="K3545" i="28"/>
  <c r="L3544" i="28"/>
  <c r="K3544" i="28"/>
  <c r="L3543" i="28"/>
  <c r="K3543" i="28"/>
  <c r="L3542" i="28"/>
  <c r="K3542" i="28"/>
  <c r="L3541" i="28"/>
  <c r="K3541" i="28"/>
  <c r="L3540" i="28"/>
  <c r="K3540" i="28"/>
  <c r="L3539" i="28"/>
  <c r="K3539" i="28"/>
  <c r="L3538" i="28"/>
  <c r="K3538" i="28"/>
  <c r="L3537" i="28"/>
  <c r="K3537" i="28"/>
  <c r="L3536" i="28"/>
  <c r="K3536" i="28"/>
  <c r="L3535" i="28"/>
  <c r="K3535" i="28"/>
  <c r="L3534" i="28"/>
  <c r="K3534" i="28"/>
  <c r="L3533" i="28"/>
  <c r="K3533" i="28"/>
  <c r="L3532" i="28"/>
  <c r="K3532" i="28"/>
  <c r="L3531" i="28"/>
  <c r="K3531" i="28"/>
  <c r="L3530" i="28"/>
  <c r="K3530" i="28"/>
  <c r="L3529" i="28"/>
  <c r="K3529" i="28"/>
  <c r="L3528" i="28"/>
  <c r="K3528" i="28"/>
  <c r="L3527" i="28"/>
  <c r="K3527" i="28"/>
  <c r="L3526" i="28"/>
  <c r="K3526" i="28"/>
  <c r="L3525" i="28"/>
  <c r="K3525" i="28"/>
  <c r="L3524" i="28"/>
  <c r="K3524" i="28"/>
  <c r="L3523" i="28"/>
  <c r="K3523" i="28"/>
  <c r="L3522" i="28"/>
  <c r="K3522" i="28"/>
  <c r="L3521" i="28"/>
  <c r="K3521" i="28"/>
  <c r="L3520" i="28"/>
  <c r="K3520" i="28"/>
  <c r="L3519" i="28"/>
  <c r="K3519" i="28"/>
  <c r="L3518" i="28"/>
  <c r="K3518" i="28"/>
  <c r="L3517" i="28"/>
  <c r="K3517" i="28"/>
  <c r="L3516" i="28"/>
  <c r="K3516" i="28"/>
  <c r="L3515" i="28"/>
  <c r="K3515" i="28"/>
  <c r="L3514" i="28"/>
  <c r="K3514" i="28"/>
  <c r="L3513" i="28"/>
  <c r="K3513" i="28"/>
  <c r="L3512" i="28"/>
  <c r="K3512" i="28"/>
  <c r="L3511" i="28"/>
  <c r="K3511" i="28"/>
  <c r="L3510" i="28"/>
  <c r="K3510" i="28"/>
  <c r="L3509" i="28"/>
  <c r="K3509" i="28"/>
  <c r="L3508" i="28"/>
  <c r="K3508" i="28"/>
  <c r="L3507" i="28"/>
  <c r="K3507" i="28"/>
  <c r="L3506" i="28"/>
  <c r="K3506" i="28"/>
  <c r="L3505" i="28"/>
  <c r="K3505" i="28"/>
  <c r="L3504" i="28"/>
  <c r="K3504" i="28"/>
  <c r="L3503" i="28"/>
  <c r="K3503" i="28"/>
  <c r="L3502" i="28"/>
  <c r="K3502" i="28"/>
  <c r="L3501" i="28"/>
  <c r="K3501" i="28"/>
  <c r="L3500" i="28"/>
  <c r="K3500" i="28"/>
  <c r="L3499" i="28"/>
  <c r="K3499" i="28"/>
  <c r="L3498" i="28"/>
  <c r="K3498" i="28"/>
  <c r="L3497" i="28"/>
  <c r="K3497" i="28"/>
  <c r="L3496" i="28"/>
  <c r="K3496" i="28"/>
  <c r="L3495" i="28"/>
  <c r="K3495" i="28"/>
  <c r="L3494" i="28"/>
  <c r="K3494" i="28"/>
  <c r="L3493" i="28"/>
  <c r="K3493" i="28"/>
  <c r="L3492" i="28"/>
  <c r="K3492" i="28"/>
  <c r="L3491" i="28"/>
  <c r="K3491" i="28"/>
  <c r="L3490" i="28"/>
  <c r="K3490" i="28"/>
  <c r="L3489" i="28"/>
  <c r="K3489" i="28"/>
  <c r="L3488" i="28"/>
  <c r="K3488" i="28"/>
  <c r="L3487" i="28"/>
  <c r="K3487" i="28"/>
  <c r="L3486" i="28"/>
  <c r="K3486" i="28"/>
  <c r="L3485" i="28"/>
  <c r="K3485" i="28"/>
  <c r="L3484" i="28"/>
  <c r="K3484" i="28"/>
  <c r="L3483" i="28"/>
  <c r="K3483" i="28"/>
  <c r="L3482" i="28"/>
  <c r="K3482" i="28"/>
  <c r="L3481" i="28"/>
  <c r="K3481" i="28"/>
  <c r="L3480" i="28"/>
  <c r="K3480" i="28"/>
  <c r="L3479" i="28"/>
  <c r="K3479" i="28"/>
  <c r="L3478" i="28"/>
  <c r="K3478" i="28"/>
  <c r="L3477" i="28"/>
  <c r="K3477" i="28"/>
  <c r="L3476" i="28"/>
  <c r="K3476" i="28"/>
  <c r="L3475" i="28"/>
  <c r="K3475" i="28"/>
  <c r="L3474" i="28"/>
  <c r="K3474" i="28"/>
  <c r="L3473" i="28"/>
  <c r="K3473" i="28"/>
  <c r="L3472" i="28"/>
  <c r="K3472" i="28"/>
  <c r="L3471" i="28"/>
  <c r="K3471" i="28"/>
  <c r="L3470" i="28"/>
  <c r="K3470" i="28"/>
  <c r="L3469" i="28"/>
  <c r="K3469" i="28"/>
  <c r="L3468" i="28"/>
  <c r="K3468" i="28"/>
  <c r="L3467" i="28"/>
  <c r="K3467" i="28"/>
  <c r="L3466" i="28"/>
  <c r="K3466" i="28"/>
  <c r="L3465" i="28"/>
  <c r="K3465" i="28"/>
  <c r="L3464" i="28"/>
  <c r="K3464" i="28"/>
  <c r="L3463" i="28"/>
  <c r="K3463" i="28"/>
  <c r="L3462" i="28"/>
  <c r="K3462" i="28"/>
  <c r="L3461" i="28"/>
  <c r="K3461" i="28"/>
  <c r="L3460" i="28"/>
  <c r="K3460" i="28"/>
  <c r="L3459" i="28"/>
  <c r="K3459" i="28"/>
  <c r="L3458" i="28"/>
  <c r="K3458" i="28"/>
  <c r="L3457" i="28"/>
  <c r="K3457" i="28"/>
  <c r="L3456" i="28"/>
  <c r="K3456" i="28"/>
  <c r="L3455" i="28"/>
  <c r="K3455" i="28"/>
  <c r="L3454" i="28"/>
  <c r="K3454" i="28"/>
  <c r="L3453" i="28"/>
  <c r="K3453" i="28"/>
  <c r="L3452" i="28"/>
  <c r="K3452" i="28"/>
  <c r="L3451" i="28"/>
  <c r="K3451" i="28"/>
  <c r="L3450" i="28"/>
  <c r="K3450" i="28"/>
  <c r="L3449" i="28"/>
  <c r="K3449" i="28"/>
  <c r="L3448" i="28"/>
  <c r="K3448" i="28"/>
  <c r="L3447" i="28"/>
  <c r="K3447" i="28"/>
  <c r="L3446" i="28"/>
  <c r="K3446" i="28"/>
  <c r="L3445" i="28"/>
  <c r="K3445" i="28"/>
  <c r="L3444" i="28"/>
  <c r="K3444" i="28"/>
  <c r="L3443" i="28"/>
  <c r="K3443" i="28"/>
  <c r="L3442" i="28"/>
  <c r="K3442" i="28"/>
  <c r="L3441" i="28"/>
  <c r="K3441" i="28"/>
  <c r="L3440" i="28"/>
  <c r="K3440" i="28"/>
  <c r="L3439" i="28"/>
  <c r="K3439" i="28"/>
  <c r="L3438" i="28"/>
  <c r="K3438" i="28"/>
  <c r="L3437" i="28"/>
  <c r="K3437" i="28"/>
  <c r="L3436" i="28"/>
  <c r="K3436" i="28"/>
  <c r="L3435" i="28"/>
  <c r="K3435" i="28"/>
  <c r="L3434" i="28"/>
  <c r="K3434" i="28"/>
  <c r="L3433" i="28"/>
  <c r="K3433" i="28"/>
  <c r="L3432" i="28"/>
  <c r="K3432" i="28"/>
  <c r="L3431" i="28"/>
  <c r="K3431" i="28"/>
  <c r="L3430" i="28"/>
  <c r="K3430" i="28"/>
  <c r="L3429" i="28"/>
  <c r="K3429" i="28"/>
  <c r="L3428" i="28"/>
  <c r="K3428" i="28"/>
  <c r="L3427" i="28"/>
  <c r="K3427" i="28"/>
  <c r="L3426" i="28"/>
  <c r="K3426" i="28"/>
  <c r="L3425" i="28"/>
  <c r="K3425" i="28"/>
  <c r="L3424" i="28"/>
  <c r="K3424" i="28"/>
  <c r="L3423" i="28"/>
  <c r="K3423" i="28"/>
  <c r="L3422" i="28"/>
  <c r="K3422" i="28"/>
  <c r="L3421" i="28"/>
  <c r="K3421" i="28"/>
  <c r="L3420" i="28"/>
  <c r="K3420" i="28"/>
  <c r="L3419" i="28"/>
  <c r="K3419" i="28"/>
  <c r="L3418" i="28"/>
  <c r="K3418" i="28"/>
  <c r="L3417" i="28"/>
  <c r="K3417" i="28"/>
  <c r="L3416" i="28"/>
  <c r="K3416" i="28"/>
  <c r="L3415" i="28"/>
  <c r="K3415" i="28"/>
  <c r="L3414" i="28"/>
  <c r="K3414" i="28"/>
  <c r="L3413" i="28"/>
  <c r="K3413" i="28"/>
  <c r="L3412" i="28"/>
  <c r="K3412" i="28"/>
  <c r="L3411" i="28"/>
  <c r="K3411" i="28"/>
  <c r="L3410" i="28"/>
  <c r="K3410" i="28"/>
  <c r="L3409" i="28"/>
  <c r="K3409" i="28"/>
  <c r="L3408" i="28"/>
  <c r="K3408" i="28"/>
  <c r="L3407" i="28"/>
  <c r="K3407" i="28"/>
  <c r="L3406" i="28"/>
  <c r="K3406" i="28"/>
  <c r="L3405" i="28"/>
  <c r="K3405" i="28"/>
  <c r="L3404" i="28"/>
  <c r="K3404" i="28"/>
  <c r="L3403" i="28"/>
  <c r="K3403" i="28"/>
  <c r="L3402" i="28"/>
  <c r="K3402" i="28"/>
  <c r="L3401" i="28"/>
  <c r="K3401" i="28"/>
  <c r="L3400" i="28"/>
  <c r="K3400" i="28"/>
  <c r="L3399" i="28"/>
  <c r="K3399" i="28"/>
  <c r="L3398" i="28"/>
  <c r="K3398" i="28"/>
  <c r="L3397" i="28"/>
  <c r="K3397" i="28"/>
  <c r="L3396" i="28"/>
  <c r="K3396" i="28"/>
  <c r="L3395" i="28"/>
  <c r="K3395" i="28"/>
  <c r="L3394" i="28"/>
  <c r="K3394" i="28"/>
  <c r="L3393" i="28"/>
  <c r="K3393" i="28"/>
  <c r="L3392" i="28"/>
  <c r="K3392" i="28"/>
  <c r="L3391" i="28"/>
  <c r="K3391" i="28"/>
  <c r="L3390" i="28"/>
  <c r="K3390" i="28"/>
  <c r="L3389" i="28"/>
  <c r="K3389" i="28"/>
  <c r="L3388" i="28"/>
  <c r="K3388" i="28"/>
  <c r="L3387" i="28"/>
  <c r="K3387" i="28"/>
  <c r="L3386" i="28"/>
  <c r="K3386" i="28"/>
  <c r="L3385" i="28"/>
  <c r="K3385" i="28"/>
  <c r="L3384" i="28"/>
  <c r="K3384" i="28"/>
  <c r="L3383" i="28"/>
  <c r="K3383" i="28"/>
  <c r="L3382" i="28"/>
  <c r="K3382" i="28"/>
  <c r="L3381" i="28"/>
  <c r="K3381" i="28"/>
  <c r="L3380" i="28"/>
  <c r="K3380" i="28"/>
  <c r="L3379" i="28"/>
  <c r="K3379" i="28"/>
  <c r="L3378" i="28"/>
  <c r="K3378" i="28"/>
  <c r="L3377" i="28"/>
  <c r="K3377" i="28"/>
  <c r="L3376" i="28"/>
  <c r="K3376" i="28"/>
  <c r="L3375" i="28"/>
  <c r="K3375" i="28"/>
  <c r="L3374" i="28"/>
  <c r="K3374" i="28"/>
  <c r="L3373" i="28"/>
  <c r="K3373" i="28"/>
  <c r="L3372" i="28"/>
  <c r="K3372" i="28"/>
  <c r="L3371" i="28"/>
  <c r="K3371" i="28"/>
  <c r="L3370" i="28"/>
  <c r="K3370" i="28"/>
  <c r="L3369" i="28"/>
  <c r="K3369" i="28"/>
  <c r="L3368" i="28"/>
  <c r="K3368" i="28"/>
  <c r="L3367" i="28"/>
  <c r="K3367" i="28"/>
  <c r="L3366" i="28"/>
  <c r="K3366" i="28"/>
  <c r="L3365" i="28"/>
  <c r="K3365" i="28"/>
  <c r="L3364" i="28"/>
  <c r="K3364" i="28"/>
  <c r="L3363" i="28"/>
  <c r="K3363" i="28"/>
  <c r="L3362" i="28"/>
  <c r="K3362" i="28"/>
  <c r="L3361" i="28"/>
  <c r="K3361" i="28"/>
  <c r="L3360" i="28"/>
  <c r="K3360" i="28"/>
  <c r="L3359" i="28"/>
  <c r="K3359" i="28"/>
  <c r="L3358" i="28"/>
  <c r="K3358" i="28"/>
  <c r="L3357" i="28"/>
  <c r="K3357" i="28"/>
  <c r="L3356" i="28"/>
  <c r="K3356" i="28"/>
  <c r="L3355" i="28"/>
  <c r="K3355" i="28"/>
  <c r="L3354" i="28"/>
  <c r="K3354" i="28"/>
  <c r="L3353" i="28"/>
  <c r="K3353" i="28"/>
  <c r="L3352" i="28"/>
  <c r="K3352" i="28"/>
  <c r="L3351" i="28"/>
  <c r="K3351" i="28"/>
  <c r="L3350" i="28"/>
  <c r="K3350" i="28"/>
  <c r="L3349" i="28"/>
  <c r="K3349" i="28"/>
  <c r="L3348" i="28"/>
  <c r="K3348" i="28"/>
  <c r="L3347" i="28"/>
  <c r="K3347" i="28"/>
  <c r="L3346" i="28"/>
  <c r="K3346" i="28"/>
  <c r="L3345" i="28"/>
  <c r="K3345" i="28"/>
  <c r="L3344" i="28"/>
  <c r="K3344" i="28"/>
  <c r="L3343" i="28"/>
  <c r="K3343" i="28"/>
  <c r="L3342" i="28"/>
  <c r="K3342" i="28"/>
  <c r="L3341" i="28"/>
  <c r="K3341" i="28"/>
  <c r="L3340" i="28"/>
  <c r="K3340" i="28"/>
  <c r="L3339" i="28"/>
  <c r="K3339" i="28"/>
  <c r="L3338" i="28"/>
  <c r="K3338" i="28"/>
  <c r="L3337" i="28"/>
  <c r="K3337" i="28"/>
  <c r="L3336" i="28"/>
  <c r="K3336" i="28"/>
  <c r="L3335" i="28"/>
  <c r="K3335" i="28"/>
  <c r="L3334" i="28"/>
  <c r="K3334" i="28"/>
  <c r="L3333" i="28"/>
  <c r="K3333" i="28"/>
  <c r="L3332" i="28"/>
  <c r="K3332" i="28"/>
  <c r="L3331" i="28"/>
  <c r="K3331" i="28"/>
  <c r="L3330" i="28"/>
  <c r="K3330" i="28"/>
  <c r="L3329" i="28"/>
  <c r="K3329" i="28"/>
  <c r="L3328" i="28"/>
  <c r="K3328" i="28"/>
  <c r="L3327" i="28"/>
  <c r="K3327" i="28"/>
  <c r="L3326" i="28"/>
  <c r="K3326" i="28"/>
  <c r="L3325" i="28"/>
  <c r="K3325" i="28"/>
  <c r="L3324" i="28"/>
  <c r="K3324" i="28"/>
  <c r="L3323" i="28"/>
  <c r="K3323" i="28"/>
  <c r="L3322" i="28"/>
  <c r="K3322" i="28"/>
  <c r="L3321" i="28"/>
  <c r="K3321" i="28"/>
  <c r="L3320" i="28"/>
  <c r="K3320" i="28"/>
  <c r="L3319" i="28"/>
  <c r="K3319" i="28"/>
  <c r="L3318" i="28"/>
  <c r="K3318" i="28"/>
  <c r="L3317" i="28"/>
  <c r="K3317" i="28"/>
  <c r="L3316" i="28"/>
  <c r="K3316" i="28"/>
  <c r="L3315" i="28"/>
  <c r="K3315" i="28"/>
  <c r="L3314" i="28"/>
  <c r="K3314" i="28"/>
  <c r="L3313" i="28"/>
  <c r="K3313" i="28"/>
  <c r="L3312" i="28"/>
  <c r="K3312" i="28"/>
  <c r="L3311" i="28"/>
  <c r="K3311" i="28"/>
  <c r="L3310" i="28"/>
  <c r="K3310" i="28"/>
  <c r="L3309" i="28"/>
  <c r="K3309" i="28"/>
  <c r="L3308" i="28"/>
  <c r="K3308" i="28"/>
  <c r="L3307" i="28"/>
  <c r="K3307" i="28"/>
  <c r="L3306" i="28"/>
  <c r="K3306" i="28"/>
  <c r="L3305" i="28"/>
  <c r="K3305" i="28"/>
  <c r="L3304" i="28"/>
  <c r="K3304" i="28"/>
  <c r="L3303" i="28"/>
  <c r="K3303" i="28"/>
  <c r="L3302" i="28"/>
  <c r="K3302" i="28"/>
  <c r="L3301" i="28"/>
  <c r="K3301" i="28"/>
  <c r="L3300" i="28"/>
  <c r="K3300" i="28"/>
  <c r="L3299" i="28"/>
  <c r="K3299" i="28"/>
  <c r="L3298" i="28"/>
  <c r="K3298" i="28"/>
  <c r="L3297" i="28"/>
  <c r="K3297" i="28"/>
  <c r="L3296" i="28"/>
  <c r="K3296" i="28"/>
  <c r="L3295" i="28"/>
  <c r="K3295" i="28"/>
  <c r="L3294" i="28"/>
  <c r="K3294" i="28"/>
  <c r="L3293" i="28"/>
  <c r="K3293" i="28"/>
  <c r="L3292" i="28"/>
  <c r="K3292" i="28"/>
  <c r="L3291" i="28"/>
  <c r="K3291" i="28"/>
  <c r="L3290" i="28"/>
  <c r="K3290" i="28"/>
  <c r="L3289" i="28"/>
  <c r="K3289" i="28"/>
  <c r="L3288" i="28"/>
  <c r="K3288" i="28"/>
  <c r="L3287" i="28"/>
  <c r="K3287" i="28"/>
  <c r="L3286" i="28"/>
  <c r="K3286" i="28"/>
  <c r="L3285" i="28"/>
  <c r="K3285" i="28"/>
  <c r="L3284" i="28"/>
  <c r="K3284" i="28"/>
  <c r="L3283" i="28"/>
  <c r="K3283" i="28"/>
  <c r="L3282" i="28"/>
  <c r="K3282" i="28"/>
  <c r="L3281" i="28"/>
  <c r="K3281" i="28"/>
  <c r="L3280" i="28"/>
  <c r="K3280" i="28"/>
  <c r="L3279" i="28"/>
  <c r="K3279" i="28"/>
  <c r="L3278" i="28"/>
  <c r="K3278" i="28"/>
  <c r="L3277" i="28"/>
  <c r="K3277" i="28"/>
  <c r="L3276" i="28"/>
  <c r="K3276" i="28"/>
  <c r="L3275" i="28"/>
  <c r="K3275" i="28"/>
  <c r="L3274" i="28"/>
  <c r="K3274" i="28"/>
  <c r="L3273" i="28"/>
  <c r="K3273" i="28"/>
  <c r="L3272" i="28"/>
  <c r="K3272" i="28"/>
  <c r="L3271" i="28"/>
  <c r="K3271" i="28"/>
  <c r="L3270" i="28"/>
  <c r="K3270" i="28"/>
  <c r="L3269" i="28"/>
  <c r="K3269" i="28"/>
  <c r="L3268" i="28"/>
  <c r="K3268" i="28"/>
  <c r="L3267" i="28"/>
  <c r="K3267" i="28"/>
  <c r="L3266" i="28"/>
  <c r="K3266" i="28"/>
  <c r="L3265" i="28"/>
  <c r="K3265" i="28"/>
  <c r="L3264" i="28"/>
  <c r="K3264" i="28"/>
  <c r="L3263" i="28"/>
  <c r="K3263" i="28"/>
  <c r="L3262" i="28"/>
  <c r="K3262" i="28"/>
  <c r="L3261" i="28"/>
  <c r="K3261" i="28"/>
  <c r="L3260" i="28"/>
  <c r="K3260" i="28"/>
  <c r="L3259" i="28"/>
  <c r="K3259" i="28"/>
  <c r="L3258" i="28"/>
  <c r="K3258" i="28"/>
  <c r="L3257" i="28"/>
  <c r="K3257" i="28"/>
  <c r="L3256" i="28"/>
  <c r="K3256" i="28"/>
  <c r="L3255" i="28"/>
  <c r="K3255" i="28"/>
  <c r="L3254" i="28"/>
  <c r="K3254" i="28"/>
  <c r="L3253" i="28"/>
  <c r="K3253" i="28"/>
  <c r="L3252" i="28"/>
  <c r="K3252" i="28"/>
  <c r="L3251" i="28"/>
  <c r="K3251" i="28"/>
  <c r="L3250" i="28"/>
  <c r="K3250" i="28"/>
  <c r="L3249" i="28"/>
  <c r="K3249" i="28"/>
  <c r="L3248" i="28"/>
  <c r="K3248" i="28"/>
  <c r="L3247" i="28"/>
  <c r="K3247" i="28"/>
  <c r="L3246" i="28"/>
  <c r="K3246" i="28"/>
  <c r="L3245" i="28"/>
  <c r="K3245" i="28"/>
  <c r="L3244" i="28"/>
  <c r="K3244" i="28"/>
  <c r="L3243" i="28"/>
  <c r="K3243" i="28"/>
  <c r="L3242" i="28"/>
  <c r="K3242" i="28"/>
  <c r="L3241" i="28"/>
  <c r="K3241" i="28"/>
  <c r="L3240" i="28"/>
  <c r="K3240" i="28"/>
  <c r="L3239" i="28"/>
  <c r="K3239" i="28"/>
  <c r="L3238" i="28"/>
  <c r="K3238" i="28"/>
  <c r="L3237" i="28"/>
  <c r="K3237" i="28"/>
  <c r="L3236" i="28"/>
  <c r="K3236" i="28"/>
  <c r="L3235" i="28"/>
  <c r="K3235" i="28"/>
  <c r="L3234" i="28"/>
  <c r="K3234" i="28"/>
  <c r="L3233" i="28"/>
  <c r="K3233" i="28"/>
  <c r="L3232" i="28"/>
  <c r="K3232" i="28"/>
  <c r="L3231" i="28"/>
  <c r="K3231" i="28"/>
  <c r="L3230" i="28"/>
  <c r="K3230" i="28"/>
  <c r="L3229" i="28"/>
  <c r="K3229" i="28"/>
  <c r="L3228" i="28"/>
  <c r="K3228" i="28"/>
  <c r="L3227" i="28"/>
  <c r="K3227" i="28"/>
  <c r="L3226" i="28"/>
  <c r="K3226" i="28"/>
  <c r="L3225" i="28"/>
  <c r="K3225" i="28"/>
  <c r="L3224" i="28"/>
  <c r="K3224" i="28"/>
  <c r="L3223" i="28"/>
  <c r="K3223" i="28"/>
  <c r="L3222" i="28"/>
  <c r="K3222" i="28"/>
  <c r="L3221" i="28"/>
  <c r="K3221" i="28"/>
  <c r="L3220" i="28"/>
  <c r="K3220" i="28"/>
  <c r="L3219" i="28"/>
  <c r="K3219" i="28"/>
  <c r="L3218" i="28"/>
  <c r="K3218" i="28"/>
  <c r="L3217" i="28"/>
  <c r="K3217" i="28"/>
  <c r="L3216" i="28"/>
  <c r="K3216" i="28"/>
  <c r="L3215" i="28"/>
  <c r="K3215" i="28"/>
  <c r="L3214" i="28"/>
  <c r="K3214" i="28"/>
  <c r="L3213" i="28"/>
  <c r="K3213" i="28"/>
  <c r="L3212" i="28"/>
  <c r="K3212" i="28"/>
  <c r="L3211" i="28"/>
  <c r="K3211" i="28"/>
  <c r="L3210" i="28"/>
  <c r="K3210" i="28"/>
  <c r="L3209" i="28"/>
  <c r="K3209" i="28"/>
  <c r="L3208" i="28"/>
  <c r="K3208" i="28"/>
  <c r="L3207" i="28"/>
  <c r="K3207" i="28"/>
  <c r="L3206" i="28"/>
  <c r="K3206" i="28"/>
  <c r="L3205" i="28"/>
  <c r="K3205" i="28"/>
  <c r="L3204" i="28"/>
  <c r="K3204" i="28"/>
  <c r="L3203" i="28"/>
  <c r="K3203" i="28"/>
  <c r="L3202" i="28"/>
  <c r="K3202" i="28"/>
  <c r="L3201" i="28"/>
  <c r="K3201" i="28"/>
  <c r="L3200" i="28"/>
  <c r="K3200" i="28"/>
  <c r="L3199" i="28"/>
  <c r="K3199" i="28"/>
  <c r="L3198" i="28"/>
  <c r="K3198" i="28"/>
  <c r="L3197" i="28"/>
  <c r="K3197" i="28"/>
  <c r="L3196" i="28"/>
  <c r="K3196" i="28"/>
  <c r="L3195" i="28"/>
  <c r="K3195" i="28"/>
  <c r="L3194" i="28"/>
  <c r="K3194" i="28"/>
  <c r="L3193" i="28"/>
  <c r="K3193" i="28"/>
  <c r="L3192" i="28"/>
  <c r="K3192" i="28"/>
  <c r="L3191" i="28"/>
  <c r="K3191" i="28"/>
  <c r="L3190" i="28"/>
  <c r="K3190" i="28"/>
  <c r="L3189" i="28"/>
  <c r="K3189" i="28"/>
  <c r="L3188" i="28"/>
  <c r="K3188" i="28"/>
  <c r="L3187" i="28"/>
  <c r="K3187" i="28"/>
  <c r="L3186" i="28"/>
  <c r="K3186" i="28"/>
  <c r="L3185" i="28"/>
  <c r="K3185" i="28"/>
  <c r="L3184" i="28"/>
  <c r="K3184" i="28"/>
  <c r="L3183" i="28"/>
  <c r="K3183" i="28"/>
  <c r="L3182" i="28"/>
  <c r="K3182" i="28"/>
  <c r="L3181" i="28"/>
  <c r="K3181" i="28"/>
  <c r="L3180" i="28"/>
  <c r="K3180" i="28"/>
  <c r="L3179" i="28"/>
  <c r="K3179" i="28"/>
  <c r="L3178" i="28"/>
  <c r="K3178" i="28"/>
  <c r="L3177" i="28"/>
  <c r="K3177" i="28"/>
  <c r="L3176" i="28"/>
  <c r="K3176" i="28"/>
  <c r="L3175" i="28"/>
  <c r="K3175" i="28"/>
  <c r="L3174" i="28"/>
  <c r="K3174" i="28"/>
  <c r="L3173" i="28"/>
  <c r="K3173" i="28"/>
  <c r="L3172" i="28"/>
  <c r="K3172" i="28"/>
  <c r="L3171" i="28"/>
  <c r="K3171" i="28"/>
  <c r="L3170" i="28"/>
  <c r="K3170" i="28"/>
  <c r="L3169" i="28"/>
  <c r="K3169" i="28"/>
  <c r="L3168" i="28"/>
  <c r="K3168" i="28"/>
  <c r="L3167" i="28"/>
  <c r="K3167" i="28"/>
  <c r="L3166" i="28"/>
  <c r="K3166" i="28"/>
  <c r="L3165" i="28"/>
  <c r="K3165" i="28"/>
  <c r="L3164" i="28"/>
  <c r="K3164" i="28"/>
  <c r="L3163" i="28"/>
  <c r="K3163" i="28"/>
  <c r="L3162" i="28"/>
  <c r="K3162" i="28"/>
  <c r="L3161" i="28"/>
  <c r="K3161" i="28"/>
  <c r="L3160" i="28"/>
  <c r="K3160" i="28"/>
  <c r="L3159" i="28"/>
  <c r="K3159" i="28"/>
  <c r="L3158" i="28"/>
  <c r="K3158" i="28"/>
  <c r="L3157" i="28"/>
  <c r="K3157" i="28"/>
  <c r="L3156" i="28"/>
  <c r="K3156" i="28"/>
  <c r="L3155" i="28"/>
  <c r="K3155" i="28"/>
  <c r="L3154" i="28"/>
  <c r="K3154" i="28"/>
  <c r="L3153" i="28"/>
  <c r="K3153" i="28"/>
  <c r="L3152" i="28"/>
  <c r="K3152" i="28"/>
  <c r="L3151" i="28"/>
  <c r="K3151" i="28"/>
  <c r="L3150" i="28"/>
  <c r="K3150" i="28"/>
  <c r="L3149" i="28"/>
  <c r="K3149" i="28"/>
  <c r="L3148" i="28"/>
  <c r="K3148" i="28"/>
  <c r="L3147" i="28"/>
  <c r="K3147" i="28"/>
  <c r="L3146" i="28"/>
  <c r="K3146" i="28"/>
  <c r="L3145" i="28"/>
  <c r="K3145" i="28"/>
  <c r="L3144" i="28"/>
  <c r="K3144" i="28"/>
  <c r="L3143" i="28"/>
  <c r="K3143" i="28"/>
  <c r="L3142" i="28"/>
  <c r="K3142" i="28"/>
  <c r="L3141" i="28"/>
  <c r="K3141" i="28"/>
  <c r="L3140" i="28"/>
  <c r="K3140" i="28"/>
  <c r="L3139" i="28"/>
  <c r="K3139" i="28"/>
  <c r="L3138" i="28"/>
  <c r="K3138" i="28"/>
  <c r="L3137" i="28"/>
  <c r="K3137" i="28"/>
  <c r="L3136" i="28"/>
  <c r="K3136" i="28"/>
  <c r="L3135" i="28"/>
  <c r="K3135" i="28"/>
  <c r="L3134" i="28"/>
  <c r="K3134" i="28"/>
  <c r="L3133" i="28"/>
  <c r="K3133" i="28"/>
  <c r="L3132" i="28"/>
  <c r="K3132" i="28"/>
  <c r="L3131" i="28"/>
  <c r="K3131" i="28"/>
  <c r="L3130" i="28"/>
  <c r="K3130" i="28"/>
  <c r="L3129" i="28"/>
  <c r="K3129" i="28"/>
  <c r="L3128" i="28"/>
  <c r="K3128" i="28"/>
  <c r="L3127" i="28"/>
  <c r="K3127" i="28"/>
  <c r="L3126" i="28"/>
  <c r="K3126" i="28"/>
  <c r="L3125" i="28"/>
  <c r="K3125" i="28"/>
  <c r="L3124" i="28"/>
  <c r="K3124" i="28"/>
  <c r="L3123" i="28"/>
  <c r="K3123" i="28"/>
  <c r="L3122" i="28"/>
  <c r="K3122" i="28"/>
  <c r="L3121" i="28"/>
  <c r="K3121" i="28"/>
  <c r="L3120" i="28"/>
  <c r="K3120" i="28"/>
  <c r="L3119" i="28"/>
  <c r="K3119" i="28"/>
  <c r="L3118" i="28"/>
  <c r="K3118" i="28"/>
  <c r="L3117" i="28"/>
  <c r="K3117" i="28"/>
  <c r="L3116" i="28"/>
  <c r="K3116" i="28"/>
  <c r="L3115" i="28"/>
  <c r="K3115" i="28"/>
  <c r="L3114" i="28"/>
  <c r="K3114" i="28"/>
  <c r="L3113" i="28"/>
  <c r="K3113" i="28"/>
  <c r="L3112" i="28"/>
  <c r="K3112" i="28"/>
  <c r="L3111" i="28"/>
  <c r="K3111" i="28"/>
  <c r="L3110" i="28"/>
  <c r="K3110" i="28"/>
  <c r="L3109" i="28"/>
  <c r="K3109" i="28"/>
  <c r="L3108" i="28"/>
  <c r="K3108" i="28"/>
  <c r="L3107" i="28"/>
  <c r="K3107" i="28"/>
  <c r="L3106" i="28"/>
  <c r="K3106" i="28"/>
  <c r="L3105" i="28"/>
  <c r="K3105" i="28"/>
  <c r="L3104" i="28"/>
  <c r="K3104" i="28"/>
  <c r="L3103" i="28"/>
  <c r="K3103" i="28"/>
  <c r="L3102" i="28"/>
  <c r="K3102" i="28"/>
  <c r="L3101" i="28"/>
  <c r="K3101" i="28"/>
  <c r="L3100" i="28"/>
  <c r="K3100" i="28"/>
  <c r="L3099" i="28"/>
  <c r="K3099" i="28"/>
  <c r="L3098" i="28"/>
  <c r="K3098" i="28"/>
  <c r="L3097" i="28"/>
  <c r="K3097" i="28"/>
  <c r="L3096" i="28"/>
  <c r="K3096" i="28"/>
  <c r="L3095" i="28"/>
  <c r="K3095" i="28"/>
  <c r="L3094" i="28"/>
  <c r="K3094" i="28"/>
  <c r="L3093" i="28"/>
  <c r="K3093" i="28"/>
  <c r="L3092" i="28"/>
  <c r="K3092" i="28"/>
  <c r="L3091" i="28"/>
  <c r="K3091" i="28"/>
  <c r="L3090" i="28"/>
  <c r="K3090" i="28"/>
  <c r="L3089" i="28"/>
  <c r="K3089" i="28"/>
  <c r="L3088" i="28"/>
  <c r="K3088" i="28"/>
  <c r="L3087" i="28"/>
  <c r="K3087" i="28"/>
  <c r="L3086" i="28"/>
  <c r="K3086" i="28"/>
  <c r="L3085" i="28"/>
  <c r="K3085" i="28"/>
  <c r="L3084" i="28"/>
  <c r="K3084" i="28"/>
  <c r="L3083" i="28"/>
  <c r="K3083" i="28"/>
  <c r="L3082" i="28"/>
  <c r="K3082" i="28"/>
  <c r="L3081" i="28"/>
  <c r="K3081" i="28"/>
  <c r="L3080" i="28"/>
  <c r="K3080" i="28"/>
  <c r="L3079" i="28"/>
  <c r="K3079" i="28"/>
  <c r="L3078" i="28"/>
  <c r="K3078" i="28"/>
  <c r="L3077" i="28"/>
  <c r="K3077" i="28"/>
  <c r="L3076" i="28"/>
  <c r="K3076" i="28"/>
  <c r="L3075" i="28"/>
  <c r="K3075" i="28"/>
  <c r="L3074" i="28"/>
  <c r="K3074" i="28"/>
  <c r="L3073" i="28"/>
  <c r="K3073" i="28"/>
  <c r="L3072" i="28"/>
  <c r="K3072" i="28"/>
  <c r="L3071" i="28"/>
  <c r="K3071" i="28"/>
  <c r="L3070" i="28"/>
  <c r="K3070" i="28"/>
  <c r="L3069" i="28"/>
  <c r="K3069" i="28"/>
  <c r="L3068" i="28"/>
  <c r="K3068" i="28"/>
  <c r="L3067" i="28"/>
  <c r="K3067" i="28"/>
  <c r="L3066" i="28"/>
  <c r="K3066" i="28"/>
  <c r="L3065" i="28"/>
  <c r="K3065" i="28"/>
  <c r="L3064" i="28"/>
  <c r="K3064" i="28"/>
  <c r="L3063" i="28"/>
  <c r="K3063" i="28"/>
  <c r="L3062" i="28"/>
  <c r="K3062" i="28"/>
  <c r="L3061" i="28"/>
  <c r="K3061" i="28"/>
  <c r="L3060" i="28"/>
  <c r="K3060" i="28"/>
  <c r="L3059" i="28"/>
  <c r="K3059" i="28"/>
  <c r="L3058" i="28"/>
  <c r="K3058" i="28"/>
  <c r="L3057" i="28"/>
  <c r="K3057" i="28"/>
  <c r="L3056" i="28"/>
  <c r="K3056" i="28"/>
  <c r="L3055" i="28"/>
  <c r="K3055" i="28"/>
  <c r="L3054" i="28"/>
  <c r="K3054" i="28"/>
  <c r="L3053" i="28"/>
  <c r="K3053" i="28"/>
  <c r="L3052" i="28"/>
  <c r="K3052" i="28"/>
  <c r="L3051" i="28"/>
  <c r="K3051" i="28"/>
  <c r="L3050" i="28"/>
  <c r="K3050" i="28"/>
  <c r="L3049" i="28"/>
  <c r="K3049" i="28"/>
  <c r="L3048" i="28"/>
  <c r="K3048" i="28"/>
  <c r="L3047" i="28"/>
  <c r="K3047" i="28"/>
  <c r="L3046" i="28"/>
  <c r="K3046" i="28"/>
  <c r="L3045" i="28"/>
  <c r="K3045" i="28"/>
  <c r="L3044" i="28"/>
  <c r="K3044" i="28"/>
  <c r="L3043" i="28"/>
  <c r="K3043" i="28"/>
  <c r="L3042" i="28"/>
  <c r="K3042" i="28"/>
  <c r="L3041" i="28"/>
  <c r="K3041" i="28"/>
  <c r="L3040" i="28"/>
  <c r="K3040" i="28"/>
  <c r="L3039" i="28"/>
  <c r="K3039" i="28"/>
  <c r="L3038" i="28"/>
  <c r="K3038" i="28"/>
  <c r="L3037" i="28"/>
  <c r="K3037" i="28"/>
  <c r="L3036" i="28"/>
  <c r="K3036" i="28"/>
  <c r="L3035" i="28"/>
  <c r="K3035" i="28"/>
  <c r="L3034" i="28"/>
  <c r="K3034" i="28"/>
  <c r="L3033" i="28"/>
  <c r="K3033" i="28"/>
  <c r="L3032" i="28"/>
  <c r="K3032" i="28"/>
  <c r="L3031" i="28"/>
  <c r="K3031" i="28"/>
  <c r="L3030" i="28"/>
  <c r="K3030" i="28"/>
  <c r="L3029" i="28"/>
  <c r="K3029" i="28"/>
  <c r="L3028" i="28"/>
  <c r="K3028" i="28"/>
  <c r="L3027" i="28"/>
  <c r="K3027" i="28"/>
  <c r="L3026" i="28"/>
  <c r="K3026" i="28"/>
  <c r="L3025" i="28"/>
  <c r="K3025" i="28"/>
  <c r="L3024" i="28"/>
  <c r="K3024" i="28"/>
  <c r="L3023" i="28"/>
  <c r="K3023" i="28"/>
  <c r="L3022" i="28"/>
  <c r="K3022" i="28"/>
  <c r="L3021" i="28"/>
  <c r="K3021" i="28"/>
  <c r="L3020" i="28"/>
  <c r="K3020" i="28"/>
  <c r="L3019" i="28"/>
  <c r="K3019" i="28"/>
  <c r="L3018" i="28"/>
  <c r="K3018" i="28"/>
  <c r="L3017" i="28"/>
  <c r="K3017" i="28"/>
  <c r="L3016" i="28"/>
  <c r="K3016" i="28"/>
  <c r="L3015" i="28"/>
  <c r="K3015" i="28"/>
  <c r="L3014" i="28"/>
  <c r="K3014" i="28"/>
  <c r="L3013" i="28"/>
  <c r="K3013" i="28"/>
  <c r="L3012" i="28"/>
  <c r="K3012" i="28"/>
  <c r="L3011" i="28"/>
  <c r="K3011" i="28"/>
  <c r="L3010" i="28"/>
  <c r="K3010" i="28"/>
  <c r="L3009" i="28"/>
  <c r="K3009" i="28"/>
  <c r="L3008" i="28"/>
  <c r="K3008" i="28"/>
  <c r="L3007" i="28"/>
  <c r="K3007" i="28"/>
  <c r="L3006" i="28"/>
  <c r="K3006" i="28"/>
  <c r="L3005" i="28"/>
  <c r="K3005" i="28"/>
  <c r="L3004" i="28"/>
  <c r="K3004" i="28"/>
  <c r="L3003" i="28"/>
  <c r="K3003" i="28"/>
  <c r="L3002" i="28"/>
  <c r="K3002" i="28"/>
  <c r="L3001" i="28"/>
  <c r="K3001" i="28"/>
  <c r="L3000" i="28"/>
  <c r="K3000" i="28"/>
  <c r="L2999" i="28"/>
  <c r="K2999" i="28"/>
  <c r="L2998" i="28"/>
  <c r="K2998" i="28"/>
  <c r="L2997" i="28"/>
  <c r="K2997" i="28"/>
  <c r="L2996" i="28"/>
  <c r="K2996" i="28"/>
  <c r="L2995" i="28"/>
  <c r="K2995" i="28"/>
  <c r="L2994" i="28"/>
  <c r="K2994" i="28"/>
  <c r="L2993" i="28"/>
  <c r="K2993" i="28"/>
  <c r="L2992" i="28"/>
  <c r="K2992" i="28"/>
  <c r="L2991" i="28"/>
  <c r="K2991" i="28"/>
  <c r="L2990" i="28"/>
  <c r="K2990" i="28"/>
  <c r="L2989" i="28"/>
  <c r="K2989" i="28"/>
  <c r="L2988" i="28"/>
  <c r="K2988" i="28"/>
  <c r="L2987" i="28"/>
  <c r="K2987" i="28"/>
  <c r="L2986" i="28"/>
  <c r="K2986" i="28"/>
  <c r="L2985" i="28"/>
  <c r="K2985" i="28"/>
  <c r="L2984" i="28"/>
  <c r="K2984" i="28"/>
  <c r="L2983" i="28"/>
  <c r="K2983" i="28"/>
  <c r="L2982" i="28"/>
  <c r="K2982" i="28"/>
  <c r="L2981" i="28"/>
  <c r="K2981" i="28"/>
  <c r="L2980" i="28"/>
  <c r="K2980" i="28"/>
  <c r="L2979" i="28"/>
  <c r="K2979" i="28"/>
  <c r="L2978" i="28"/>
  <c r="K2978" i="28"/>
  <c r="L2977" i="28"/>
  <c r="K2977" i="28"/>
  <c r="L2976" i="28"/>
  <c r="K2976" i="28"/>
  <c r="L2975" i="28"/>
  <c r="K2975" i="28"/>
  <c r="L2974" i="28"/>
  <c r="K2974" i="28"/>
  <c r="L2973" i="28"/>
  <c r="K2973" i="28"/>
  <c r="L2972" i="28"/>
  <c r="K2972" i="28"/>
  <c r="L2971" i="28"/>
  <c r="K2971" i="28"/>
  <c r="L2970" i="28"/>
  <c r="K2970" i="28"/>
  <c r="L2969" i="28"/>
  <c r="K2969" i="28"/>
  <c r="L2968" i="28"/>
  <c r="K2968" i="28"/>
  <c r="L2967" i="28"/>
  <c r="K2967" i="28"/>
  <c r="L2966" i="28"/>
  <c r="K2966" i="28"/>
  <c r="L2965" i="28"/>
  <c r="K2965" i="28"/>
  <c r="L2964" i="28"/>
  <c r="K2964" i="28"/>
  <c r="L2963" i="28"/>
  <c r="K2963" i="28"/>
  <c r="L2962" i="28"/>
  <c r="K2962" i="28"/>
  <c r="L2961" i="28"/>
  <c r="K2961" i="28"/>
  <c r="L2960" i="28"/>
  <c r="K2960" i="28"/>
  <c r="L2959" i="28"/>
  <c r="K2959" i="28"/>
  <c r="L2958" i="28"/>
  <c r="K2958" i="28"/>
  <c r="L2957" i="28"/>
  <c r="K2957" i="28"/>
  <c r="L2956" i="28"/>
  <c r="K2956" i="28"/>
  <c r="L2955" i="28"/>
  <c r="K2955" i="28"/>
  <c r="L2954" i="28"/>
  <c r="K2954" i="28"/>
  <c r="L2953" i="28"/>
  <c r="K2953" i="28"/>
  <c r="L2952" i="28"/>
  <c r="K2952" i="28"/>
  <c r="L2951" i="28"/>
  <c r="K2951" i="28"/>
  <c r="L2950" i="28"/>
  <c r="K2950" i="28"/>
  <c r="L2949" i="28"/>
  <c r="K2949" i="28"/>
  <c r="L2948" i="28"/>
  <c r="K2948" i="28"/>
  <c r="L2947" i="28"/>
  <c r="K2947" i="28"/>
  <c r="L2946" i="28"/>
  <c r="K2946" i="28"/>
  <c r="L2945" i="28"/>
  <c r="K2945" i="28"/>
  <c r="L2944" i="28"/>
  <c r="K2944" i="28"/>
  <c r="L2943" i="28"/>
  <c r="K2943" i="28"/>
  <c r="L2942" i="28"/>
  <c r="K2942" i="28"/>
  <c r="L2941" i="28"/>
  <c r="K2941" i="28"/>
  <c r="L2940" i="28"/>
  <c r="K2940" i="28"/>
  <c r="L2939" i="28"/>
  <c r="K2939" i="28"/>
  <c r="L2938" i="28"/>
  <c r="K2938" i="28"/>
  <c r="L2937" i="28"/>
  <c r="K2937" i="28"/>
  <c r="L2936" i="28"/>
  <c r="K2936" i="28"/>
  <c r="L2935" i="28"/>
  <c r="K2935" i="28"/>
  <c r="L2934" i="28"/>
  <c r="K2934" i="28"/>
  <c r="L2933" i="28"/>
  <c r="K2933" i="28"/>
  <c r="L2932" i="28"/>
  <c r="K2932" i="28"/>
  <c r="L2931" i="28"/>
  <c r="K2931" i="28"/>
  <c r="L2930" i="28"/>
  <c r="K2930" i="28"/>
  <c r="L2929" i="28"/>
  <c r="K2929" i="28"/>
  <c r="L2928" i="28"/>
  <c r="K2928" i="28"/>
  <c r="L2927" i="28"/>
  <c r="K2927" i="28"/>
  <c r="L2926" i="28"/>
  <c r="K2926" i="28"/>
  <c r="L2925" i="28"/>
  <c r="K2925" i="28"/>
  <c r="L2924" i="28"/>
  <c r="K2924" i="28"/>
  <c r="L2923" i="28"/>
  <c r="K2923" i="28"/>
  <c r="L2922" i="28"/>
  <c r="K2922" i="28"/>
  <c r="L2921" i="28"/>
  <c r="K2921" i="28"/>
  <c r="L2920" i="28"/>
  <c r="K2920" i="28"/>
  <c r="L2919" i="28"/>
  <c r="K2919" i="28"/>
  <c r="L2918" i="28"/>
  <c r="K2918" i="28"/>
  <c r="L2917" i="28"/>
  <c r="K2917" i="28"/>
  <c r="L2916" i="28"/>
  <c r="K2916" i="28"/>
  <c r="L2915" i="28"/>
  <c r="K2915" i="28"/>
  <c r="L2914" i="28"/>
  <c r="K2914" i="28"/>
  <c r="L2913" i="28"/>
  <c r="K2913" i="28"/>
  <c r="L2912" i="28"/>
  <c r="K2912" i="28"/>
  <c r="L2911" i="28"/>
  <c r="K2911" i="28"/>
  <c r="L2910" i="28"/>
  <c r="K2910" i="28"/>
  <c r="L2909" i="28"/>
  <c r="K2909" i="28"/>
  <c r="L2908" i="28"/>
  <c r="K2908" i="28"/>
  <c r="L2907" i="28"/>
  <c r="K2907" i="28"/>
  <c r="L2906" i="28"/>
  <c r="K2906" i="28"/>
  <c r="L2905" i="28"/>
  <c r="K2905" i="28"/>
  <c r="L2904" i="28"/>
  <c r="K2904" i="28"/>
  <c r="L2903" i="28"/>
  <c r="K2903" i="28"/>
  <c r="L2902" i="28"/>
  <c r="K2902" i="28"/>
  <c r="L2901" i="28"/>
  <c r="K2901" i="28"/>
  <c r="L2900" i="28"/>
  <c r="K2900" i="28"/>
  <c r="L2899" i="28"/>
  <c r="K2899" i="28"/>
  <c r="L2898" i="28"/>
  <c r="K2898" i="28"/>
  <c r="L2897" i="28"/>
  <c r="K2897" i="28"/>
  <c r="L2896" i="28"/>
  <c r="K2896" i="28"/>
  <c r="L2895" i="28"/>
  <c r="K2895" i="28"/>
  <c r="L2894" i="28"/>
  <c r="K2894" i="28"/>
  <c r="L2893" i="28"/>
  <c r="K2893" i="28"/>
  <c r="L2892" i="28"/>
  <c r="K2892" i="28"/>
  <c r="L2891" i="28"/>
  <c r="K2891" i="28"/>
  <c r="L2890" i="28"/>
  <c r="K2890" i="28"/>
  <c r="L2889" i="28"/>
  <c r="K2889" i="28"/>
  <c r="L2888" i="28"/>
  <c r="K2888" i="28"/>
  <c r="L2887" i="28"/>
  <c r="K2887" i="28"/>
  <c r="L2886" i="28"/>
  <c r="K2886" i="28"/>
  <c r="L2885" i="28"/>
  <c r="K2885" i="28"/>
  <c r="L2884" i="28"/>
  <c r="K2884" i="28"/>
  <c r="L2883" i="28"/>
  <c r="K2883" i="28"/>
  <c r="L2882" i="28"/>
  <c r="K2882" i="28"/>
  <c r="L2881" i="28"/>
  <c r="K2881" i="28"/>
  <c r="L2880" i="28"/>
  <c r="K2880" i="28"/>
  <c r="L2879" i="28"/>
  <c r="K2879" i="28"/>
  <c r="L2878" i="28"/>
  <c r="K2878" i="28"/>
  <c r="L2877" i="28"/>
  <c r="K2877" i="28"/>
  <c r="L2876" i="28"/>
  <c r="K2876" i="28"/>
  <c r="L2875" i="28"/>
  <c r="K2875" i="28"/>
  <c r="L2874" i="28"/>
  <c r="K2874" i="28"/>
  <c r="L2873" i="28"/>
  <c r="K2873" i="28"/>
  <c r="L2872" i="28"/>
  <c r="K2872" i="28"/>
  <c r="L2871" i="28"/>
  <c r="K2871" i="28"/>
  <c r="L2870" i="28"/>
  <c r="K2870" i="28"/>
  <c r="L2869" i="28"/>
  <c r="K2869" i="28"/>
  <c r="L2868" i="28"/>
  <c r="K2868" i="28"/>
  <c r="L2867" i="28"/>
  <c r="K2867" i="28"/>
  <c r="L2866" i="28"/>
  <c r="K2866" i="28"/>
  <c r="L2865" i="28"/>
  <c r="K2865" i="28"/>
  <c r="L2864" i="28"/>
  <c r="K2864" i="28"/>
  <c r="L2863" i="28"/>
  <c r="K2863" i="28"/>
  <c r="L2862" i="28"/>
  <c r="K2862" i="28"/>
  <c r="L2861" i="28"/>
  <c r="K2861" i="28"/>
  <c r="L2860" i="28"/>
  <c r="K2860" i="28"/>
  <c r="L2859" i="28"/>
  <c r="K2859" i="28"/>
  <c r="L2858" i="28"/>
  <c r="K2858" i="28"/>
  <c r="L2857" i="28"/>
  <c r="K2857" i="28"/>
  <c r="L2856" i="28"/>
  <c r="K2856" i="28"/>
  <c r="L2855" i="28"/>
  <c r="K2855" i="28"/>
  <c r="L2854" i="28"/>
  <c r="K2854" i="28"/>
  <c r="L2853" i="28"/>
  <c r="K2853" i="28"/>
  <c r="L2852" i="28"/>
  <c r="K2852" i="28"/>
  <c r="L2851" i="28"/>
  <c r="K2851" i="28"/>
  <c r="L2850" i="28"/>
  <c r="K2850" i="28"/>
  <c r="L2849" i="28"/>
  <c r="K2849" i="28"/>
  <c r="L2848" i="28"/>
  <c r="K2848" i="28"/>
  <c r="L2847" i="28"/>
  <c r="K2847" i="28"/>
  <c r="L2846" i="28"/>
  <c r="K2846" i="28"/>
  <c r="L2845" i="28"/>
  <c r="K2845" i="28"/>
  <c r="L2844" i="28"/>
  <c r="K2844" i="28"/>
  <c r="L2843" i="28"/>
  <c r="K2843" i="28"/>
  <c r="L2842" i="28"/>
  <c r="K2842" i="28"/>
  <c r="L2841" i="28"/>
  <c r="K2841" i="28"/>
  <c r="L2840" i="28"/>
  <c r="K2840" i="28"/>
  <c r="L2839" i="28"/>
  <c r="K2839" i="28"/>
  <c r="L2838" i="28"/>
  <c r="K2838" i="28"/>
  <c r="L2837" i="28"/>
  <c r="K2837" i="28"/>
  <c r="L2836" i="28"/>
  <c r="K2836" i="28"/>
  <c r="L2835" i="28"/>
  <c r="K2835" i="28"/>
  <c r="L2834" i="28"/>
  <c r="K2834" i="28"/>
  <c r="L2833" i="28"/>
  <c r="K2833" i="28"/>
  <c r="L2832" i="28"/>
  <c r="K2832" i="28"/>
  <c r="L2831" i="28"/>
  <c r="K2831" i="28"/>
  <c r="L2830" i="28"/>
  <c r="K2830" i="28"/>
  <c r="L2829" i="28"/>
  <c r="K2829" i="28"/>
  <c r="L2828" i="28"/>
  <c r="K2828" i="28"/>
  <c r="L2827" i="28"/>
  <c r="K2827" i="28"/>
  <c r="L2826" i="28"/>
  <c r="K2826" i="28"/>
  <c r="L2825" i="28"/>
  <c r="K2825" i="28"/>
  <c r="L2824" i="28"/>
  <c r="K2824" i="28"/>
  <c r="L2823" i="28"/>
  <c r="K2823" i="28"/>
  <c r="L2822" i="28"/>
  <c r="K2822" i="28"/>
  <c r="L2821" i="28"/>
  <c r="K2821" i="28"/>
  <c r="L2820" i="28"/>
  <c r="K2820" i="28"/>
  <c r="L2819" i="28"/>
  <c r="K2819" i="28"/>
  <c r="L2818" i="28"/>
  <c r="K2818" i="28"/>
  <c r="L2817" i="28"/>
  <c r="K2817" i="28"/>
  <c r="L2816" i="28"/>
  <c r="K2816" i="28"/>
  <c r="L2815" i="28"/>
  <c r="K2815" i="28"/>
  <c r="L2814" i="28"/>
  <c r="K2814" i="28"/>
  <c r="L2813" i="28"/>
  <c r="K2813" i="28"/>
  <c r="L2812" i="28"/>
  <c r="K2812" i="28"/>
  <c r="L2811" i="28"/>
  <c r="K2811" i="28"/>
  <c r="L2810" i="28"/>
  <c r="K2810" i="28"/>
  <c r="L2809" i="28"/>
  <c r="K2809" i="28"/>
  <c r="L2808" i="28"/>
  <c r="K2808" i="28"/>
  <c r="L2807" i="28"/>
  <c r="K2807" i="28"/>
  <c r="L2806" i="28"/>
  <c r="K2806" i="28"/>
  <c r="L2805" i="28"/>
  <c r="K2805" i="28"/>
  <c r="L2804" i="28"/>
  <c r="K2804" i="28"/>
  <c r="L2803" i="28"/>
  <c r="K2803" i="28"/>
  <c r="L2802" i="28"/>
  <c r="K2802" i="28"/>
  <c r="L2801" i="28"/>
  <c r="K2801" i="28"/>
  <c r="L2800" i="28"/>
  <c r="K2800" i="28"/>
  <c r="L2799" i="28"/>
  <c r="K2799" i="28"/>
  <c r="L2798" i="28"/>
  <c r="K2798" i="28"/>
  <c r="L2797" i="28"/>
  <c r="K2797" i="28"/>
  <c r="L2796" i="28"/>
  <c r="K2796" i="28"/>
  <c r="L2795" i="28"/>
  <c r="K2795" i="28"/>
  <c r="L2794" i="28"/>
  <c r="K2794" i="28"/>
  <c r="L2793" i="28"/>
  <c r="K2793" i="28"/>
  <c r="L2792" i="28"/>
  <c r="K2792" i="28"/>
  <c r="L2791" i="28"/>
  <c r="K2791" i="28"/>
  <c r="L2790" i="28"/>
  <c r="K2790" i="28"/>
  <c r="L2789" i="28"/>
  <c r="K2789" i="28"/>
  <c r="L2788" i="28"/>
  <c r="K2788" i="28"/>
  <c r="L2787" i="28"/>
  <c r="K2787" i="28"/>
  <c r="L2786" i="28"/>
  <c r="K2786" i="28"/>
  <c r="L2785" i="28"/>
  <c r="K2785" i="28"/>
  <c r="L2784" i="28"/>
  <c r="K2784" i="28"/>
  <c r="L2783" i="28"/>
  <c r="K2783" i="28"/>
  <c r="L2782" i="28"/>
  <c r="K2782" i="28"/>
  <c r="L2781" i="28"/>
  <c r="K2781" i="28"/>
  <c r="L2780" i="28"/>
  <c r="K2780" i="28"/>
  <c r="L2779" i="28"/>
  <c r="K2779" i="28"/>
  <c r="L2778" i="28"/>
  <c r="K2778" i="28"/>
  <c r="L2777" i="28"/>
  <c r="K2777" i="28"/>
  <c r="L2776" i="28"/>
  <c r="K2776" i="28"/>
  <c r="L2775" i="28"/>
  <c r="K2775" i="28"/>
  <c r="L2774" i="28"/>
  <c r="K2774" i="28"/>
  <c r="L2773" i="28"/>
  <c r="K2773" i="28"/>
  <c r="L2772" i="28"/>
  <c r="K2772" i="28"/>
  <c r="L2771" i="28"/>
  <c r="K2771" i="28"/>
  <c r="L2770" i="28"/>
  <c r="K2770" i="28"/>
  <c r="L2769" i="28"/>
  <c r="K2769" i="28"/>
  <c r="L2768" i="28"/>
  <c r="K2768" i="28"/>
  <c r="L2767" i="28"/>
  <c r="K2767" i="28"/>
  <c r="L2766" i="28"/>
  <c r="K2766" i="28"/>
  <c r="L2765" i="28"/>
  <c r="K2765" i="28"/>
  <c r="L2764" i="28"/>
  <c r="K2764" i="28"/>
  <c r="L2763" i="28"/>
  <c r="K2763" i="28"/>
  <c r="L2762" i="28"/>
  <c r="K2762" i="28"/>
  <c r="L2761" i="28"/>
  <c r="K2761" i="28"/>
  <c r="L2760" i="28"/>
  <c r="K2760" i="28"/>
  <c r="L2759" i="28"/>
  <c r="K2759" i="28"/>
  <c r="L2758" i="28"/>
  <c r="K2758" i="28"/>
  <c r="L2757" i="28"/>
  <c r="K2757" i="28"/>
  <c r="L2756" i="28"/>
  <c r="K2756" i="28"/>
  <c r="L2755" i="28"/>
  <c r="K2755" i="28"/>
  <c r="L2754" i="28"/>
  <c r="K2754" i="28"/>
  <c r="L2753" i="28"/>
  <c r="K2753" i="28"/>
  <c r="L2752" i="28"/>
  <c r="K2752" i="28"/>
  <c r="L2751" i="28"/>
  <c r="K2751" i="28"/>
  <c r="L2750" i="28"/>
  <c r="K2750" i="28"/>
  <c r="L2749" i="28"/>
  <c r="K2749" i="28"/>
  <c r="L2748" i="28"/>
  <c r="K2748" i="28"/>
  <c r="L2747" i="28"/>
  <c r="K2747" i="28"/>
  <c r="L2746" i="28"/>
  <c r="K2746" i="28"/>
  <c r="L2745" i="28"/>
  <c r="K2745" i="28"/>
  <c r="L2744" i="28"/>
  <c r="K2744" i="28"/>
  <c r="L2743" i="28"/>
  <c r="K2743" i="28"/>
  <c r="L2742" i="28"/>
  <c r="K2742" i="28"/>
  <c r="L2741" i="28"/>
  <c r="K2741" i="28"/>
  <c r="L2740" i="28"/>
  <c r="K2740" i="28"/>
  <c r="L2739" i="28"/>
  <c r="K2739" i="28"/>
  <c r="L2738" i="28"/>
  <c r="K2738" i="28"/>
  <c r="L2737" i="28"/>
  <c r="K2737" i="28"/>
  <c r="L2736" i="28"/>
  <c r="K2736" i="28"/>
  <c r="L2735" i="28"/>
  <c r="K2735" i="28"/>
  <c r="L2734" i="28"/>
  <c r="K2734" i="28"/>
  <c r="L2733" i="28"/>
  <c r="K2733" i="28"/>
  <c r="L2732" i="28"/>
  <c r="K2732" i="28"/>
  <c r="L2731" i="28"/>
  <c r="K2731" i="28"/>
  <c r="L2730" i="28"/>
  <c r="K2730" i="28"/>
  <c r="L2729" i="28"/>
  <c r="K2729" i="28"/>
  <c r="L2728" i="28"/>
  <c r="K2728" i="28"/>
  <c r="L2727" i="28"/>
  <c r="K2727" i="28"/>
  <c r="L2726" i="28"/>
  <c r="K2726" i="28"/>
  <c r="L2725" i="28"/>
  <c r="K2725" i="28"/>
  <c r="L2724" i="28"/>
  <c r="K2724" i="28"/>
  <c r="L2723" i="28"/>
  <c r="K2723" i="28"/>
  <c r="L2722" i="28"/>
  <c r="K2722" i="28"/>
  <c r="L2721" i="28"/>
  <c r="K2721" i="28"/>
  <c r="L2720" i="28"/>
  <c r="K2720" i="28"/>
  <c r="L2719" i="28"/>
  <c r="K2719" i="28"/>
  <c r="L2718" i="28"/>
  <c r="K2718" i="28"/>
  <c r="L2717" i="28"/>
  <c r="K2717" i="28"/>
  <c r="L2716" i="28"/>
  <c r="K2716" i="28"/>
  <c r="L2715" i="28"/>
  <c r="K2715" i="28"/>
  <c r="L2714" i="28"/>
  <c r="K2714" i="28"/>
  <c r="L2713" i="28"/>
  <c r="K2713" i="28"/>
  <c r="L2712" i="28"/>
  <c r="K2712" i="28"/>
  <c r="L2711" i="28"/>
  <c r="K2711" i="28"/>
  <c r="L2710" i="28"/>
  <c r="K2710" i="28"/>
  <c r="L2709" i="28"/>
  <c r="K2709" i="28"/>
  <c r="L2708" i="28"/>
  <c r="K2708" i="28"/>
  <c r="L2707" i="28"/>
  <c r="K2707" i="28"/>
  <c r="L2706" i="28"/>
  <c r="K2706" i="28"/>
  <c r="L2705" i="28"/>
  <c r="K2705" i="28"/>
  <c r="L2704" i="28"/>
  <c r="K2704" i="28"/>
  <c r="L2703" i="28"/>
  <c r="K2703" i="28"/>
  <c r="L2702" i="28"/>
  <c r="K2702" i="28"/>
  <c r="L2701" i="28"/>
  <c r="K2701" i="28"/>
  <c r="L2700" i="28"/>
  <c r="K2700" i="28"/>
  <c r="L2699" i="28"/>
  <c r="K2699" i="28"/>
  <c r="L2698" i="28"/>
  <c r="K2698" i="28"/>
  <c r="L2697" i="28"/>
  <c r="K2697" i="28"/>
  <c r="L2696" i="28"/>
  <c r="K2696" i="28"/>
  <c r="L2695" i="28"/>
  <c r="K2695" i="28"/>
  <c r="L2694" i="28"/>
  <c r="K2694" i="28"/>
  <c r="L2693" i="28"/>
  <c r="K2693" i="28"/>
  <c r="L2692" i="28"/>
  <c r="K2692" i="28"/>
  <c r="L2691" i="28"/>
  <c r="K2691" i="28"/>
  <c r="L2690" i="28"/>
  <c r="K2690" i="28"/>
  <c r="L2689" i="28"/>
  <c r="K2689" i="28"/>
  <c r="L2688" i="28"/>
  <c r="K2688" i="28"/>
  <c r="L2687" i="28"/>
  <c r="K2687" i="28"/>
  <c r="L2686" i="28"/>
  <c r="K2686" i="28"/>
  <c r="L2685" i="28"/>
  <c r="K2685" i="28"/>
  <c r="L2684" i="28"/>
  <c r="K2684" i="28"/>
  <c r="L2683" i="28"/>
  <c r="K2683" i="28"/>
  <c r="L2682" i="28"/>
  <c r="K2682" i="28"/>
  <c r="L2681" i="28"/>
  <c r="K2681" i="28"/>
  <c r="L2680" i="28"/>
  <c r="K2680" i="28"/>
  <c r="L2679" i="28"/>
  <c r="K2679" i="28"/>
  <c r="L2678" i="28"/>
  <c r="K2678" i="28"/>
  <c r="L2677" i="28"/>
  <c r="K2677" i="28"/>
  <c r="L2676" i="28"/>
  <c r="K2676" i="28"/>
  <c r="L2675" i="28"/>
  <c r="K2675" i="28"/>
  <c r="L2674" i="28"/>
  <c r="K2674" i="28"/>
  <c r="L2673" i="28"/>
  <c r="K2673" i="28"/>
  <c r="L2672" i="28"/>
  <c r="K2672" i="28"/>
  <c r="L2671" i="28"/>
  <c r="K2671" i="28"/>
  <c r="L2670" i="28"/>
  <c r="K2670" i="28"/>
  <c r="L2669" i="28"/>
  <c r="K2669" i="28"/>
  <c r="L2668" i="28"/>
  <c r="K2668" i="28"/>
  <c r="L2667" i="28"/>
  <c r="K2667" i="28"/>
  <c r="L2666" i="28"/>
  <c r="K2666" i="28"/>
  <c r="L2665" i="28"/>
  <c r="K2665" i="28"/>
  <c r="L2664" i="28"/>
  <c r="K2664" i="28"/>
  <c r="L2663" i="28"/>
  <c r="K2663" i="28"/>
  <c r="L2662" i="28"/>
  <c r="K2662" i="28"/>
  <c r="L2661" i="28"/>
  <c r="K2661" i="28"/>
  <c r="L2660" i="28"/>
  <c r="K2660" i="28"/>
  <c r="L2659" i="28"/>
  <c r="K2659" i="28"/>
  <c r="L2658" i="28"/>
  <c r="K2658" i="28"/>
  <c r="L2657" i="28"/>
  <c r="K2657" i="28"/>
  <c r="L2656" i="28"/>
  <c r="K2656" i="28"/>
  <c r="L2655" i="28"/>
  <c r="K2655" i="28"/>
  <c r="L2654" i="28"/>
  <c r="K2654" i="28"/>
  <c r="L2653" i="28"/>
  <c r="K2653" i="28"/>
  <c r="L2652" i="28"/>
  <c r="K2652" i="28"/>
  <c r="L2651" i="28"/>
  <c r="K2651" i="28"/>
  <c r="L2650" i="28"/>
  <c r="K2650" i="28"/>
  <c r="L2649" i="28"/>
  <c r="K2649" i="28"/>
  <c r="L2648" i="28"/>
  <c r="K2648" i="28"/>
  <c r="L2647" i="28"/>
  <c r="K2647" i="28"/>
  <c r="L2646" i="28"/>
  <c r="K2646" i="28"/>
  <c r="L2645" i="28"/>
  <c r="K2645" i="28"/>
  <c r="L2644" i="28"/>
  <c r="K2644" i="28"/>
  <c r="L2643" i="28"/>
  <c r="K2643" i="28"/>
  <c r="L2642" i="28"/>
  <c r="K2642" i="28"/>
  <c r="L2641" i="28"/>
  <c r="K2641" i="28"/>
  <c r="L2640" i="28"/>
  <c r="K2640" i="28"/>
  <c r="L2639" i="28"/>
  <c r="K2639" i="28"/>
  <c r="L2638" i="28"/>
  <c r="K2638" i="28"/>
  <c r="L2637" i="28"/>
  <c r="K2637" i="28"/>
  <c r="L2636" i="28"/>
  <c r="K2636" i="28"/>
  <c r="L2635" i="28"/>
  <c r="K2635" i="28"/>
  <c r="L2634" i="28"/>
  <c r="K2634" i="28"/>
  <c r="L2633" i="28"/>
  <c r="K2633" i="28"/>
  <c r="L2632" i="28"/>
  <c r="K2632" i="28"/>
  <c r="L2631" i="28"/>
  <c r="K2631" i="28"/>
  <c r="L2630" i="28"/>
  <c r="K2630" i="28"/>
  <c r="L2629" i="28"/>
  <c r="K2629" i="28"/>
  <c r="L2628" i="28"/>
  <c r="K2628" i="28"/>
  <c r="L2627" i="28"/>
  <c r="K2627" i="28"/>
  <c r="L2626" i="28"/>
  <c r="K2626" i="28"/>
  <c r="L2625" i="28"/>
  <c r="K2625" i="28"/>
  <c r="L2624" i="28"/>
  <c r="K2624" i="28"/>
  <c r="L2623" i="28"/>
  <c r="K2623" i="28"/>
  <c r="L2622" i="28"/>
  <c r="K2622" i="28"/>
  <c r="L2621" i="28"/>
  <c r="K2621" i="28"/>
  <c r="L2620" i="28"/>
  <c r="K2620" i="28"/>
  <c r="L2619" i="28"/>
  <c r="K2619" i="28"/>
  <c r="L2618" i="28"/>
  <c r="K2618" i="28"/>
  <c r="L2617" i="28"/>
  <c r="K2617" i="28"/>
  <c r="L2616" i="28"/>
  <c r="K2616" i="28"/>
  <c r="L2615" i="28"/>
  <c r="K2615" i="28"/>
  <c r="L2614" i="28"/>
  <c r="K2614" i="28"/>
  <c r="L2613" i="28"/>
  <c r="K2613" i="28"/>
  <c r="L2612" i="28"/>
  <c r="K2612" i="28"/>
  <c r="L2611" i="28"/>
  <c r="K2611" i="28"/>
  <c r="L2610" i="28"/>
  <c r="K2610" i="28"/>
  <c r="L2609" i="28"/>
  <c r="K2609" i="28"/>
  <c r="L2608" i="28"/>
  <c r="K2608" i="28"/>
  <c r="L2607" i="28"/>
  <c r="K2607" i="28"/>
  <c r="L2606" i="28"/>
  <c r="K2606" i="28"/>
  <c r="L2605" i="28"/>
  <c r="K2605" i="28"/>
  <c r="L2604" i="28"/>
  <c r="K2604" i="28"/>
  <c r="L2603" i="28"/>
  <c r="K2603" i="28"/>
  <c r="L2602" i="28"/>
  <c r="K2602" i="28"/>
  <c r="L2601" i="28"/>
  <c r="K2601" i="28"/>
  <c r="L2600" i="28"/>
  <c r="K2600" i="28"/>
  <c r="L2599" i="28"/>
  <c r="K2599" i="28"/>
  <c r="L2598" i="28"/>
  <c r="K2598" i="28"/>
  <c r="L2597" i="28"/>
  <c r="K2597" i="28"/>
  <c r="L2596" i="28"/>
  <c r="K2596" i="28"/>
  <c r="L2595" i="28"/>
  <c r="K2595" i="28"/>
  <c r="L2594" i="28"/>
  <c r="K2594" i="28"/>
  <c r="L2593" i="28"/>
  <c r="K2593" i="28"/>
  <c r="L2592" i="28"/>
  <c r="K2592" i="28"/>
  <c r="L2591" i="28"/>
  <c r="K2591" i="28"/>
  <c r="L2590" i="28"/>
  <c r="K2590" i="28"/>
  <c r="L2589" i="28"/>
  <c r="K2589" i="28"/>
  <c r="L2588" i="28"/>
  <c r="K2588" i="28"/>
  <c r="L2587" i="28"/>
  <c r="K2587" i="28"/>
  <c r="L2586" i="28"/>
  <c r="K2586" i="28"/>
  <c r="L2585" i="28"/>
  <c r="K2585" i="28"/>
  <c r="L2584" i="28"/>
  <c r="K2584" i="28"/>
  <c r="L2583" i="28"/>
  <c r="K2583" i="28"/>
  <c r="L2582" i="28"/>
  <c r="K2582" i="28"/>
  <c r="L2581" i="28"/>
  <c r="K2581" i="28"/>
  <c r="L2580" i="28"/>
  <c r="K2580" i="28"/>
  <c r="L2579" i="28"/>
  <c r="K2579" i="28"/>
  <c r="L2578" i="28"/>
  <c r="K2578" i="28"/>
  <c r="L2577" i="28"/>
  <c r="K2577" i="28"/>
  <c r="L2576" i="28"/>
  <c r="K2576" i="28"/>
  <c r="L2575" i="28"/>
  <c r="K2575" i="28"/>
  <c r="L2574" i="28"/>
  <c r="K2574" i="28"/>
  <c r="L2573" i="28"/>
  <c r="K2573" i="28"/>
  <c r="L2572" i="28"/>
  <c r="K2572" i="28"/>
  <c r="L2571" i="28"/>
  <c r="K2571" i="28"/>
  <c r="L2570" i="28"/>
  <c r="K2570" i="28"/>
  <c r="L2569" i="28"/>
  <c r="K2569" i="28"/>
  <c r="L2568" i="28"/>
  <c r="K2568" i="28"/>
  <c r="L2567" i="28"/>
  <c r="K2567" i="28"/>
  <c r="L2566" i="28"/>
  <c r="K2566" i="28"/>
  <c r="L2565" i="28"/>
  <c r="K2565" i="28"/>
  <c r="L2564" i="28"/>
  <c r="K2564" i="28"/>
  <c r="L2563" i="28"/>
  <c r="K2563" i="28"/>
  <c r="L2562" i="28"/>
  <c r="K2562" i="28"/>
  <c r="L2561" i="28"/>
  <c r="K2561" i="28"/>
  <c r="L2560" i="28"/>
  <c r="K2560" i="28"/>
  <c r="L2559" i="28"/>
  <c r="K2559" i="28"/>
  <c r="L2558" i="28"/>
  <c r="K2558" i="28"/>
  <c r="L2557" i="28"/>
  <c r="K2557" i="28"/>
  <c r="L2556" i="28"/>
  <c r="K2556" i="28"/>
  <c r="L2555" i="28"/>
  <c r="K2555" i="28"/>
  <c r="L2554" i="28"/>
  <c r="K2554" i="28"/>
  <c r="L2553" i="28"/>
  <c r="K2553" i="28"/>
  <c r="L2552" i="28"/>
  <c r="K2552" i="28"/>
  <c r="L2551" i="28"/>
  <c r="K2551" i="28"/>
  <c r="L2550" i="28"/>
  <c r="K2550" i="28"/>
  <c r="L2549" i="28"/>
  <c r="K2549" i="28"/>
  <c r="L2548" i="28"/>
  <c r="K2548" i="28"/>
  <c r="L2547" i="28"/>
  <c r="K2547" i="28"/>
  <c r="L2546" i="28"/>
  <c r="K2546" i="28"/>
  <c r="L2545" i="28"/>
  <c r="K2545" i="28"/>
  <c r="L2544" i="28"/>
  <c r="K2544" i="28"/>
  <c r="L2543" i="28"/>
  <c r="K2543" i="28"/>
  <c r="L2542" i="28"/>
  <c r="K2542" i="28"/>
  <c r="L2541" i="28"/>
  <c r="K2541" i="28"/>
  <c r="L2540" i="28"/>
  <c r="K2540" i="28"/>
  <c r="L2539" i="28"/>
  <c r="K2539" i="28"/>
  <c r="L2538" i="28"/>
  <c r="K2538" i="28"/>
  <c r="L2537" i="28"/>
  <c r="K2537" i="28"/>
  <c r="L2536" i="28"/>
  <c r="K2536" i="28"/>
  <c r="L2535" i="28"/>
  <c r="K2535" i="28"/>
  <c r="L2534" i="28"/>
  <c r="K2534" i="28"/>
  <c r="L2533" i="28"/>
  <c r="K2533" i="28"/>
  <c r="L2532" i="28"/>
  <c r="K2532" i="28"/>
  <c r="L2531" i="28"/>
  <c r="K2531" i="28"/>
  <c r="L2530" i="28"/>
  <c r="K2530" i="28"/>
  <c r="L2529" i="28"/>
  <c r="K2529" i="28"/>
  <c r="L2528" i="28"/>
  <c r="K2528" i="28"/>
  <c r="L2527" i="28"/>
  <c r="K2527" i="28"/>
  <c r="L2526" i="28"/>
  <c r="K2526" i="28"/>
  <c r="L2525" i="28"/>
  <c r="K2525" i="28"/>
  <c r="L2524" i="28"/>
  <c r="K2524" i="28"/>
  <c r="L2523" i="28"/>
  <c r="K2523" i="28"/>
  <c r="L2522" i="28"/>
  <c r="K2522" i="28"/>
  <c r="L2521" i="28"/>
  <c r="K2521" i="28"/>
  <c r="L2520" i="28"/>
  <c r="K2520" i="28"/>
  <c r="L2519" i="28"/>
  <c r="K2519" i="28"/>
  <c r="L2518" i="28"/>
  <c r="K2518" i="28"/>
  <c r="L2517" i="28"/>
  <c r="K2517" i="28"/>
  <c r="L2516" i="28"/>
  <c r="K2516" i="28"/>
  <c r="L2515" i="28"/>
  <c r="K2515" i="28"/>
  <c r="L2514" i="28"/>
  <c r="K2514" i="28"/>
  <c r="L2513" i="28"/>
  <c r="K2513" i="28"/>
  <c r="L2512" i="28"/>
  <c r="K2512" i="28"/>
  <c r="L2511" i="28"/>
  <c r="K2511" i="28"/>
  <c r="L2510" i="28"/>
  <c r="K2510" i="28"/>
  <c r="L2509" i="28"/>
  <c r="K2509" i="28"/>
  <c r="L2508" i="28"/>
  <c r="K2508" i="28"/>
  <c r="L2507" i="28"/>
  <c r="K2507" i="28"/>
  <c r="L2506" i="28"/>
  <c r="K2506" i="28"/>
  <c r="L2505" i="28"/>
  <c r="K2505" i="28"/>
  <c r="L2504" i="28"/>
  <c r="K2504" i="28"/>
  <c r="L2503" i="28"/>
  <c r="K2503" i="28"/>
  <c r="L2502" i="28"/>
  <c r="K2502" i="28"/>
  <c r="L2501" i="28"/>
  <c r="K2501" i="28"/>
  <c r="L2500" i="28"/>
  <c r="K2500" i="28"/>
  <c r="L2499" i="28"/>
  <c r="K2499" i="28"/>
  <c r="L2498" i="28"/>
  <c r="K2498" i="28"/>
  <c r="L2497" i="28"/>
  <c r="K2497" i="28"/>
  <c r="L2496" i="28"/>
  <c r="K2496" i="28"/>
  <c r="L2495" i="28"/>
  <c r="K2495" i="28"/>
  <c r="L2494" i="28"/>
  <c r="K2494" i="28"/>
  <c r="L2493" i="28"/>
  <c r="K2493" i="28"/>
  <c r="L2492" i="28"/>
  <c r="K2492" i="28"/>
  <c r="L2491" i="28"/>
  <c r="K2491" i="28"/>
  <c r="L2490" i="28"/>
  <c r="K2490" i="28"/>
  <c r="L2489" i="28"/>
  <c r="K2489" i="28"/>
  <c r="L2488" i="28"/>
  <c r="K2488" i="28"/>
  <c r="L2487" i="28"/>
  <c r="K2487" i="28"/>
  <c r="L2486" i="28"/>
  <c r="K2486" i="28"/>
  <c r="L2485" i="28"/>
  <c r="K2485" i="28"/>
  <c r="L2484" i="28"/>
  <c r="K2484" i="28"/>
  <c r="L2483" i="28"/>
  <c r="K2483" i="28"/>
  <c r="L2482" i="28"/>
  <c r="K2482" i="28"/>
  <c r="L2481" i="28"/>
  <c r="K2481" i="28"/>
  <c r="L2480" i="28"/>
  <c r="K2480" i="28"/>
  <c r="L2479" i="28"/>
  <c r="K2479" i="28"/>
  <c r="L2478" i="28"/>
  <c r="K2478" i="28"/>
  <c r="L2477" i="28"/>
  <c r="K2477" i="28"/>
  <c r="L2476" i="28"/>
  <c r="K2476" i="28"/>
  <c r="L2475" i="28"/>
  <c r="K2475" i="28"/>
  <c r="L2474" i="28"/>
  <c r="K2474" i="28"/>
  <c r="L2473" i="28"/>
  <c r="K2473" i="28"/>
  <c r="L2472" i="28"/>
  <c r="K2472" i="28"/>
  <c r="L2471" i="28"/>
  <c r="K2471" i="28"/>
  <c r="L2470" i="28"/>
  <c r="K2470" i="28"/>
  <c r="L2469" i="28"/>
  <c r="K2469" i="28"/>
  <c r="L2468" i="28"/>
  <c r="K2468" i="28"/>
  <c r="L2467" i="28"/>
  <c r="K2467" i="28"/>
  <c r="L2466" i="28"/>
  <c r="K2466" i="28"/>
  <c r="L2465" i="28"/>
  <c r="K2465" i="28"/>
  <c r="L2464" i="28"/>
  <c r="K2464" i="28"/>
  <c r="L2463" i="28"/>
  <c r="K2463" i="28"/>
  <c r="L2462" i="28"/>
  <c r="K2462" i="28"/>
  <c r="L2461" i="28"/>
  <c r="K2461" i="28"/>
  <c r="L2460" i="28"/>
  <c r="K2460" i="28"/>
  <c r="L2459" i="28"/>
  <c r="K2459" i="28"/>
  <c r="L2458" i="28"/>
  <c r="K2458" i="28"/>
  <c r="L2457" i="28"/>
  <c r="K2457" i="28"/>
  <c r="L2456" i="28"/>
  <c r="K2456" i="28"/>
  <c r="L2455" i="28"/>
  <c r="K2455" i="28"/>
  <c r="L2454" i="28"/>
  <c r="K2454" i="28"/>
  <c r="L2453" i="28"/>
  <c r="K2453" i="28"/>
  <c r="L2452" i="28"/>
  <c r="K2452" i="28"/>
  <c r="L2451" i="28"/>
  <c r="K2451" i="28"/>
  <c r="L2450" i="28"/>
  <c r="K2450" i="28"/>
  <c r="L2449" i="28"/>
  <c r="K2449" i="28"/>
  <c r="L2448" i="28"/>
  <c r="K2448" i="28"/>
  <c r="L2447" i="28"/>
  <c r="K2447" i="28"/>
  <c r="L2446" i="28"/>
  <c r="K2446" i="28"/>
  <c r="L2445" i="28"/>
  <c r="K2445" i="28"/>
  <c r="L2444" i="28"/>
  <c r="K2444" i="28"/>
  <c r="L2443" i="28"/>
  <c r="K2443" i="28"/>
  <c r="L2442" i="28"/>
  <c r="K2442" i="28"/>
  <c r="L2441" i="28"/>
  <c r="K2441" i="28"/>
  <c r="I2441" i="28"/>
  <c r="L2440" i="28"/>
  <c r="K2440" i="28"/>
  <c r="I2440" i="28"/>
  <c r="L2439" i="28"/>
  <c r="K2439" i="28"/>
  <c r="I2439" i="28"/>
  <c r="L2438" i="28"/>
  <c r="K2438" i="28"/>
  <c r="I2438" i="28"/>
  <c r="L2437" i="28"/>
  <c r="K2437" i="28"/>
  <c r="I2437" i="28"/>
  <c r="L2436" i="28"/>
  <c r="K2436" i="28"/>
  <c r="I2436" i="28"/>
  <c r="L2435" i="28"/>
  <c r="K2435" i="28"/>
  <c r="I2435" i="28"/>
  <c r="L2434" i="28"/>
  <c r="K2434" i="28"/>
  <c r="I2434" i="28"/>
  <c r="L2433" i="28"/>
  <c r="K2433" i="28"/>
  <c r="I2433" i="28"/>
  <c r="L2432" i="28"/>
  <c r="K2432" i="28"/>
  <c r="I2432" i="28"/>
  <c r="L2431" i="28"/>
  <c r="K2431" i="28"/>
  <c r="I2431" i="28"/>
  <c r="L2430" i="28"/>
  <c r="K2430" i="28"/>
  <c r="I2430" i="28"/>
  <c r="L2429" i="28"/>
  <c r="K2429" i="28"/>
  <c r="I2429" i="28"/>
  <c r="L2428" i="28"/>
  <c r="K2428" i="28"/>
  <c r="I2428" i="28"/>
  <c r="L2427" i="28"/>
  <c r="K2427" i="28"/>
  <c r="I2427" i="28"/>
  <c r="L2426" i="28"/>
  <c r="K2426" i="28"/>
  <c r="I2426" i="28"/>
  <c r="L2425" i="28"/>
  <c r="K2425" i="28"/>
  <c r="I2425" i="28"/>
  <c r="L2424" i="28"/>
  <c r="K2424" i="28"/>
  <c r="I2424" i="28"/>
  <c r="L2423" i="28"/>
  <c r="K2423" i="28"/>
  <c r="I2423" i="28"/>
  <c r="L2422" i="28"/>
  <c r="K2422" i="28"/>
  <c r="I2422" i="28"/>
  <c r="L2421" i="28"/>
  <c r="K2421" i="28"/>
  <c r="I2421" i="28"/>
  <c r="L2420" i="28"/>
  <c r="K2420" i="28"/>
  <c r="I2420" i="28"/>
  <c r="L2419" i="28"/>
  <c r="K2419" i="28"/>
  <c r="I2419" i="28"/>
  <c r="L2418" i="28"/>
  <c r="K2418" i="28"/>
  <c r="I2418" i="28"/>
  <c r="L2417" i="28"/>
  <c r="K2417" i="28"/>
  <c r="I2417" i="28"/>
  <c r="L2416" i="28"/>
  <c r="K2416" i="28"/>
  <c r="I2416" i="28"/>
  <c r="L2415" i="28"/>
  <c r="K2415" i="28"/>
  <c r="I2415" i="28"/>
  <c r="L2414" i="28"/>
  <c r="K2414" i="28"/>
  <c r="I2414" i="28"/>
  <c r="L2413" i="28"/>
  <c r="K2413" i="28"/>
  <c r="I2413" i="28"/>
  <c r="L2412" i="28"/>
  <c r="K2412" i="28"/>
  <c r="I2412" i="28"/>
  <c r="L2411" i="28"/>
  <c r="K2411" i="28"/>
  <c r="I2411" i="28"/>
  <c r="L2410" i="28"/>
  <c r="K2410" i="28"/>
  <c r="I2410" i="28"/>
  <c r="L2409" i="28"/>
  <c r="K2409" i="28"/>
  <c r="I2409" i="28"/>
  <c r="L2408" i="28"/>
  <c r="K2408" i="28"/>
  <c r="I2408" i="28"/>
  <c r="L2407" i="28"/>
  <c r="K2407" i="28"/>
  <c r="I2407" i="28"/>
  <c r="L2406" i="28"/>
  <c r="K2406" i="28"/>
  <c r="I2406" i="28"/>
  <c r="L2405" i="28"/>
  <c r="K2405" i="28"/>
  <c r="I2405" i="28"/>
  <c r="L2404" i="28"/>
  <c r="K2404" i="28"/>
  <c r="I2404" i="28"/>
  <c r="L2403" i="28"/>
  <c r="K2403" i="28"/>
  <c r="I2403" i="28"/>
  <c r="L2402" i="28"/>
  <c r="K2402" i="28"/>
  <c r="I2402" i="28"/>
  <c r="L2401" i="28"/>
  <c r="K2401" i="28"/>
  <c r="I2401" i="28"/>
  <c r="L2400" i="28"/>
  <c r="K2400" i="28"/>
  <c r="I2400" i="28"/>
  <c r="L2399" i="28"/>
  <c r="K2399" i="28"/>
  <c r="I2399" i="28"/>
  <c r="L2398" i="28"/>
  <c r="K2398" i="28"/>
  <c r="I2398" i="28"/>
  <c r="L2397" i="28"/>
  <c r="K2397" i="28"/>
  <c r="I2397" i="28"/>
  <c r="L2396" i="28"/>
  <c r="K2396" i="28"/>
  <c r="I2396" i="28"/>
  <c r="L2395" i="28"/>
  <c r="K2395" i="28"/>
  <c r="I2395" i="28"/>
  <c r="L2394" i="28"/>
  <c r="K2394" i="28"/>
  <c r="I2394" i="28"/>
  <c r="L2393" i="28"/>
  <c r="K2393" i="28"/>
  <c r="I2393" i="28"/>
  <c r="L2392" i="28"/>
  <c r="K2392" i="28"/>
  <c r="I2392" i="28"/>
  <c r="L2391" i="28"/>
  <c r="K2391" i="28"/>
  <c r="I2391" i="28"/>
  <c r="L2390" i="28"/>
  <c r="K2390" i="28"/>
  <c r="I2390" i="28"/>
  <c r="L2389" i="28"/>
  <c r="K2389" i="28"/>
  <c r="I2389" i="28"/>
  <c r="L2388" i="28"/>
  <c r="K2388" i="28"/>
  <c r="I2388" i="28"/>
  <c r="L2387" i="28"/>
  <c r="K2387" i="28"/>
  <c r="I2387" i="28"/>
  <c r="L2386" i="28"/>
  <c r="K2386" i="28"/>
  <c r="I2386" i="28"/>
  <c r="L2385" i="28"/>
  <c r="K2385" i="28"/>
  <c r="I2385" i="28"/>
  <c r="L2384" i="28"/>
  <c r="K2384" i="28"/>
  <c r="I2384" i="28"/>
  <c r="L2383" i="28"/>
  <c r="K2383" i="28"/>
  <c r="I2383" i="28"/>
  <c r="L2382" i="28"/>
  <c r="K2382" i="28"/>
  <c r="I2382" i="28"/>
  <c r="L2381" i="28"/>
  <c r="K2381" i="28"/>
  <c r="I2381" i="28"/>
  <c r="L2380" i="28"/>
  <c r="K2380" i="28"/>
  <c r="I2380" i="28"/>
  <c r="L2379" i="28"/>
  <c r="K2379" i="28"/>
  <c r="I2379" i="28"/>
  <c r="L2378" i="28"/>
  <c r="K2378" i="28"/>
  <c r="I2378" i="28"/>
  <c r="L2377" i="28"/>
  <c r="K2377" i="28"/>
  <c r="I2377" i="28"/>
  <c r="L2376" i="28"/>
  <c r="K2376" i="28"/>
  <c r="I2376" i="28"/>
  <c r="L2375" i="28"/>
  <c r="K2375" i="28"/>
  <c r="I2375" i="28"/>
  <c r="L2374" i="28"/>
  <c r="K2374" i="28"/>
  <c r="I2374" i="28"/>
  <c r="L2373" i="28"/>
  <c r="K2373" i="28"/>
  <c r="I2373" i="28"/>
  <c r="L2372" i="28"/>
  <c r="K2372" i="28"/>
  <c r="I2372" i="28"/>
  <c r="L2371" i="28"/>
  <c r="K2371" i="28"/>
  <c r="I2371" i="28"/>
  <c r="L2370" i="28"/>
  <c r="K2370" i="28"/>
  <c r="I2370" i="28"/>
  <c r="L2369" i="28"/>
  <c r="K2369" i="28"/>
  <c r="I2369" i="28"/>
  <c r="L2368" i="28"/>
  <c r="K2368" i="28"/>
  <c r="I2368" i="28"/>
  <c r="L2367" i="28"/>
  <c r="K2367" i="28"/>
  <c r="I2367" i="28"/>
  <c r="L2366" i="28"/>
  <c r="K2366" i="28"/>
  <c r="I2366" i="28"/>
  <c r="L2365" i="28"/>
  <c r="K2365" i="28"/>
  <c r="I2365" i="28"/>
  <c r="L2364" i="28"/>
  <c r="K2364" i="28"/>
  <c r="I2364" i="28"/>
  <c r="L2363" i="28"/>
  <c r="K2363" i="28"/>
  <c r="I2363" i="28"/>
  <c r="L2362" i="28"/>
  <c r="K2362" i="28"/>
  <c r="I2362" i="28"/>
  <c r="L2361" i="28"/>
  <c r="K2361" i="28"/>
  <c r="I2361" i="28"/>
  <c r="L2360" i="28"/>
  <c r="K2360" i="28"/>
  <c r="I2360" i="28"/>
  <c r="L2359" i="28"/>
  <c r="K2359" i="28"/>
  <c r="I2359" i="28"/>
  <c r="L2358" i="28"/>
  <c r="K2358" i="28"/>
  <c r="I2358" i="28"/>
  <c r="L2357" i="28"/>
  <c r="K2357" i="28"/>
  <c r="I2357" i="28"/>
  <c r="L2356" i="28"/>
  <c r="K2356" i="28"/>
  <c r="I2356" i="28"/>
  <c r="L2355" i="28"/>
  <c r="K2355" i="28"/>
  <c r="I2355" i="28"/>
  <c r="L2354" i="28"/>
  <c r="K2354" i="28"/>
  <c r="I2354" i="28"/>
  <c r="L2353" i="28"/>
  <c r="K2353" i="28"/>
  <c r="I2353" i="28"/>
  <c r="L2352" i="28"/>
  <c r="K2352" i="28"/>
  <c r="I2352" i="28"/>
  <c r="L2351" i="28"/>
  <c r="K2351" i="28"/>
  <c r="I2351" i="28"/>
  <c r="L2350" i="28"/>
  <c r="K2350" i="28"/>
  <c r="I2350" i="28"/>
  <c r="L2349" i="28"/>
  <c r="K2349" i="28"/>
  <c r="I2349" i="28"/>
  <c r="L2348" i="28"/>
  <c r="K2348" i="28"/>
  <c r="I2348" i="28"/>
  <c r="L2347" i="28"/>
  <c r="K2347" i="28"/>
  <c r="I2347" i="28"/>
  <c r="L2346" i="28"/>
  <c r="K2346" i="28"/>
  <c r="I2346" i="28"/>
  <c r="L2345" i="28"/>
  <c r="K2345" i="28"/>
  <c r="I2345" i="28"/>
  <c r="L2344" i="28"/>
  <c r="K2344" i="28"/>
  <c r="I2344" i="28"/>
  <c r="L2343" i="28"/>
  <c r="K2343" i="28"/>
  <c r="I2343" i="28"/>
  <c r="L2342" i="28"/>
  <c r="K2342" i="28"/>
  <c r="I2342" i="28"/>
  <c r="L2341" i="28"/>
  <c r="K2341" i="28"/>
  <c r="I2341" i="28"/>
  <c r="L2340" i="28"/>
  <c r="K2340" i="28"/>
  <c r="I2340" i="28"/>
  <c r="L2339" i="28"/>
  <c r="K2339" i="28"/>
  <c r="I2339" i="28"/>
  <c r="L2338" i="28"/>
  <c r="K2338" i="28"/>
  <c r="I2338" i="28"/>
  <c r="L2337" i="28"/>
  <c r="K2337" i="28"/>
  <c r="I2337" i="28"/>
  <c r="L2336" i="28"/>
  <c r="K2336" i="28"/>
  <c r="I2336" i="28"/>
  <c r="L2335" i="28"/>
  <c r="K2335" i="28"/>
  <c r="I2335" i="28"/>
  <c r="L2334" i="28"/>
  <c r="K2334" i="28"/>
  <c r="I2334" i="28"/>
  <c r="L2333" i="28"/>
  <c r="K2333" i="28"/>
  <c r="I2333" i="28"/>
  <c r="L2332" i="28"/>
  <c r="K2332" i="28"/>
  <c r="I2332" i="28"/>
  <c r="L2331" i="28"/>
  <c r="K2331" i="28"/>
  <c r="I2331" i="28"/>
  <c r="L2330" i="28"/>
  <c r="K2330" i="28"/>
  <c r="I2330" i="28"/>
  <c r="L2329" i="28"/>
  <c r="K2329" i="28"/>
  <c r="I2329" i="28"/>
  <c r="L2328" i="28"/>
  <c r="K2328" i="28"/>
  <c r="I2328" i="28"/>
  <c r="L2327" i="28"/>
  <c r="K2327" i="28"/>
  <c r="I2327" i="28"/>
  <c r="L2326" i="28"/>
  <c r="K2326" i="28"/>
  <c r="I2326" i="28"/>
  <c r="L2325" i="28"/>
  <c r="K2325" i="28"/>
  <c r="I2325" i="28"/>
  <c r="L2324" i="28"/>
  <c r="K2324" i="28"/>
  <c r="I2324" i="28"/>
  <c r="L2323" i="28"/>
  <c r="K2323" i="28"/>
  <c r="I2323" i="28"/>
  <c r="L2322" i="28"/>
  <c r="K2322" i="28"/>
  <c r="I2322" i="28"/>
  <c r="L2321" i="28"/>
  <c r="K2321" i="28"/>
  <c r="I2321" i="28"/>
  <c r="L2320" i="28"/>
  <c r="K2320" i="28"/>
  <c r="I2320" i="28"/>
  <c r="L2319" i="28"/>
  <c r="K2319" i="28"/>
  <c r="I2319" i="28"/>
  <c r="L2318" i="28"/>
  <c r="K2318" i="28"/>
  <c r="I2318" i="28"/>
  <c r="L2317" i="28"/>
  <c r="K2317" i="28"/>
  <c r="I2317" i="28"/>
  <c r="L2316" i="28"/>
  <c r="K2316" i="28"/>
  <c r="I2316" i="28"/>
  <c r="L2315" i="28"/>
  <c r="K2315" i="28"/>
  <c r="I2315" i="28"/>
  <c r="L2314" i="28"/>
  <c r="K2314" i="28"/>
  <c r="I2314" i="28"/>
  <c r="L2313" i="28"/>
  <c r="K2313" i="28"/>
  <c r="I2313" i="28"/>
  <c r="L2312" i="28"/>
  <c r="K2312" i="28"/>
  <c r="I2312" i="28"/>
  <c r="L2311" i="28"/>
  <c r="K2311" i="28"/>
  <c r="I2311" i="28"/>
  <c r="L2310" i="28"/>
  <c r="K2310" i="28"/>
  <c r="I2310" i="28"/>
  <c r="L2309" i="28"/>
  <c r="K2309" i="28"/>
  <c r="I2309" i="28"/>
  <c r="L2308" i="28"/>
  <c r="K2308" i="28"/>
  <c r="I2308" i="28"/>
  <c r="L2307" i="28"/>
  <c r="K2307" i="28"/>
  <c r="I2307" i="28"/>
  <c r="L2306" i="28"/>
  <c r="K2306" i="28"/>
  <c r="I2306" i="28"/>
  <c r="L2305" i="28"/>
  <c r="K2305" i="28"/>
  <c r="I2305" i="28"/>
  <c r="L2304" i="28"/>
  <c r="K2304" i="28"/>
  <c r="I2304" i="28"/>
  <c r="L2303" i="28"/>
  <c r="K2303" i="28"/>
  <c r="I2303" i="28"/>
  <c r="L2302" i="28"/>
  <c r="K2302" i="28"/>
  <c r="I2302" i="28"/>
  <c r="L2301" i="28"/>
  <c r="K2301" i="28"/>
  <c r="I2301" i="28"/>
  <c r="L2300" i="28"/>
  <c r="K2300" i="28"/>
  <c r="I2300" i="28"/>
  <c r="L2299" i="28"/>
  <c r="K2299" i="28"/>
  <c r="I2299" i="28"/>
  <c r="L2298" i="28"/>
  <c r="K2298" i="28"/>
  <c r="I2298" i="28"/>
  <c r="L2297" i="28"/>
  <c r="K2297" i="28"/>
  <c r="I2297" i="28"/>
  <c r="L2296" i="28"/>
  <c r="K2296" i="28"/>
  <c r="I2296" i="28"/>
  <c r="L2295" i="28"/>
  <c r="K2295" i="28"/>
  <c r="I2295" i="28"/>
  <c r="L2294" i="28"/>
  <c r="K2294" i="28"/>
  <c r="I2294" i="28"/>
  <c r="L2293" i="28"/>
  <c r="K2293" i="28"/>
  <c r="I2293" i="28"/>
  <c r="L2292" i="28"/>
  <c r="K2292" i="28"/>
  <c r="I2292" i="28"/>
  <c r="L2291" i="28"/>
  <c r="K2291" i="28"/>
  <c r="I2291" i="28"/>
  <c r="L2290" i="28"/>
  <c r="K2290" i="28"/>
  <c r="I2290" i="28"/>
  <c r="L2289" i="28"/>
  <c r="K2289" i="28"/>
  <c r="I2289" i="28"/>
  <c r="L2288" i="28"/>
  <c r="K2288" i="28"/>
  <c r="I2288" i="28"/>
  <c r="L2287" i="28"/>
  <c r="K2287" i="28"/>
  <c r="I2287" i="28"/>
  <c r="L2286" i="28"/>
  <c r="K2286" i="28"/>
  <c r="I2286" i="28"/>
  <c r="L2285" i="28"/>
  <c r="K2285" i="28"/>
  <c r="I2285" i="28"/>
  <c r="L2284" i="28"/>
  <c r="K2284" i="28"/>
  <c r="I2284" i="28"/>
  <c r="L2283" i="28"/>
  <c r="K2283" i="28"/>
  <c r="I2283" i="28"/>
  <c r="L2282" i="28"/>
  <c r="K2282" i="28"/>
  <c r="I2282" i="28"/>
  <c r="L2281" i="28"/>
  <c r="K2281" i="28"/>
  <c r="I2281" i="28"/>
  <c r="L2280" i="28"/>
  <c r="K2280" i="28"/>
  <c r="I2280" i="28"/>
  <c r="L2279" i="28"/>
  <c r="K2279" i="28"/>
  <c r="I2279" i="28"/>
  <c r="L2278" i="28"/>
  <c r="K2278" i="28"/>
  <c r="I2278" i="28"/>
  <c r="L2277" i="28"/>
  <c r="K2277" i="28"/>
  <c r="I2277" i="28"/>
  <c r="L2276" i="28"/>
  <c r="K2276" i="28"/>
  <c r="I2276" i="28"/>
  <c r="L2275" i="28"/>
  <c r="K2275" i="28"/>
  <c r="I2275" i="28"/>
  <c r="L2274" i="28"/>
  <c r="K2274" i="28"/>
  <c r="I2274" i="28"/>
  <c r="L2273" i="28"/>
  <c r="K2273" i="28"/>
  <c r="I2273" i="28"/>
  <c r="L2272" i="28"/>
  <c r="K2272" i="28"/>
  <c r="I2272" i="28"/>
  <c r="L2271" i="28"/>
  <c r="K2271" i="28"/>
  <c r="I2271" i="28"/>
  <c r="L2270" i="28"/>
  <c r="K2270" i="28"/>
  <c r="I2270" i="28"/>
  <c r="L2269" i="28"/>
  <c r="K2269" i="28"/>
  <c r="I2269" i="28"/>
  <c r="L2268" i="28"/>
  <c r="K2268" i="28"/>
  <c r="I2268" i="28"/>
  <c r="L2267" i="28"/>
  <c r="K2267" i="28"/>
  <c r="I2267" i="28"/>
  <c r="L2266" i="28"/>
  <c r="K2266" i="28"/>
  <c r="I2266" i="28"/>
  <c r="L2265" i="28"/>
  <c r="K2265" i="28"/>
  <c r="I2265" i="28"/>
  <c r="L2264" i="28"/>
  <c r="K2264" i="28"/>
  <c r="I2264" i="28"/>
  <c r="L2263" i="28"/>
  <c r="K2263" i="28"/>
  <c r="I2263" i="28"/>
  <c r="L2262" i="28"/>
  <c r="K2262" i="28"/>
  <c r="I2262" i="28"/>
  <c r="L2261" i="28"/>
  <c r="K2261" i="28"/>
  <c r="I2261" i="28"/>
  <c r="L2260" i="28"/>
  <c r="K2260" i="28"/>
  <c r="I2260" i="28"/>
  <c r="L2259" i="28"/>
  <c r="K2259" i="28"/>
  <c r="I2259" i="28"/>
  <c r="L2258" i="28"/>
  <c r="K2258" i="28"/>
  <c r="I2258" i="28"/>
  <c r="L2257" i="28"/>
  <c r="K2257" i="28"/>
  <c r="I2257" i="28"/>
  <c r="L2256" i="28"/>
  <c r="K2256" i="28"/>
  <c r="I2256" i="28"/>
  <c r="L2255" i="28"/>
  <c r="K2255" i="28"/>
  <c r="I2255" i="28"/>
  <c r="L2254" i="28"/>
  <c r="K2254" i="28"/>
  <c r="I2254" i="28"/>
  <c r="L2253" i="28"/>
  <c r="K2253" i="28"/>
  <c r="I2253" i="28"/>
  <c r="L2252" i="28"/>
  <c r="K2252" i="28"/>
  <c r="I2252" i="28"/>
  <c r="L2251" i="28"/>
  <c r="K2251" i="28"/>
  <c r="I2251" i="28"/>
  <c r="L2250" i="28"/>
  <c r="K2250" i="28"/>
  <c r="I2250" i="28"/>
  <c r="L2249" i="28"/>
  <c r="K2249" i="28"/>
  <c r="I2249" i="28"/>
  <c r="L2248" i="28"/>
  <c r="K2248" i="28"/>
  <c r="I2248" i="28"/>
  <c r="L2247" i="28"/>
  <c r="K2247" i="28"/>
  <c r="I2247" i="28"/>
  <c r="L2246" i="28"/>
  <c r="K2246" i="28"/>
  <c r="I2246" i="28"/>
  <c r="L2245" i="28"/>
  <c r="K2245" i="28"/>
  <c r="I2245" i="28"/>
  <c r="L2244" i="28"/>
  <c r="K2244" i="28"/>
  <c r="I2244" i="28"/>
  <c r="L2243" i="28"/>
  <c r="K2243" i="28"/>
  <c r="I2243" i="28"/>
  <c r="L2242" i="28"/>
  <c r="K2242" i="28"/>
  <c r="I2242" i="28"/>
  <c r="L2241" i="28"/>
  <c r="K2241" i="28"/>
  <c r="I2241" i="28"/>
  <c r="L2240" i="28"/>
  <c r="K2240" i="28"/>
  <c r="I2240" i="28"/>
  <c r="L2239" i="28"/>
  <c r="K2239" i="28"/>
  <c r="I2239" i="28"/>
  <c r="L2238" i="28"/>
  <c r="K2238" i="28"/>
  <c r="I2238" i="28"/>
  <c r="L2237" i="28"/>
  <c r="K2237" i="28"/>
  <c r="I2237" i="28"/>
  <c r="L2236" i="28"/>
  <c r="K2236" i="28"/>
  <c r="I2236" i="28"/>
  <c r="L2235" i="28"/>
  <c r="K2235" i="28"/>
  <c r="I2235" i="28"/>
  <c r="L2234" i="28"/>
  <c r="K2234" i="28"/>
  <c r="I2234" i="28"/>
  <c r="L2233" i="28"/>
  <c r="K2233" i="28"/>
  <c r="I2233" i="28"/>
  <c r="L2232" i="28"/>
  <c r="K2232" i="28"/>
  <c r="I2232" i="28"/>
  <c r="L2231" i="28"/>
  <c r="K2231" i="28"/>
  <c r="I2231" i="28"/>
  <c r="L2230" i="28"/>
  <c r="K2230" i="28"/>
  <c r="I2230" i="28"/>
  <c r="L2229" i="28"/>
  <c r="K2229" i="28"/>
  <c r="I2229" i="28"/>
  <c r="L2228" i="28"/>
  <c r="K2228" i="28"/>
  <c r="I2228" i="28"/>
  <c r="L2227" i="28"/>
  <c r="K2227" i="28"/>
  <c r="I2227" i="28"/>
  <c r="L2226" i="28"/>
  <c r="K2226" i="28"/>
  <c r="I2226" i="28"/>
  <c r="L2225" i="28"/>
  <c r="K2225" i="28"/>
  <c r="I2225" i="28"/>
  <c r="L2224" i="28"/>
  <c r="K2224" i="28"/>
  <c r="I2224" i="28"/>
  <c r="L2223" i="28"/>
  <c r="K2223" i="28"/>
  <c r="I2223" i="28"/>
  <c r="L2222" i="28"/>
  <c r="K2222" i="28"/>
  <c r="I2222" i="28"/>
  <c r="L2221" i="28"/>
  <c r="K2221" i="28"/>
  <c r="I2221" i="28"/>
  <c r="L2220" i="28"/>
  <c r="K2220" i="28"/>
  <c r="I2220" i="28"/>
  <c r="L2219" i="28"/>
  <c r="K2219" i="28"/>
  <c r="I2219" i="28"/>
  <c r="L2218" i="28"/>
  <c r="K2218" i="28"/>
  <c r="I2218" i="28"/>
  <c r="L2217" i="28"/>
  <c r="K2217" i="28"/>
  <c r="I2217" i="28"/>
  <c r="L2216" i="28"/>
  <c r="K2216" i="28"/>
  <c r="I2216" i="28"/>
  <c r="L2215" i="28"/>
  <c r="K2215" i="28"/>
  <c r="I2215" i="28"/>
  <c r="L2214" i="28"/>
  <c r="K2214" i="28"/>
  <c r="I2214" i="28"/>
  <c r="L2213" i="28"/>
  <c r="K2213" i="28"/>
  <c r="I2213" i="28"/>
  <c r="L2212" i="28"/>
  <c r="K2212" i="28"/>
  <c r="I2212" i="28"/>
  <c r="L2211" i="28"/>
  <c r="K2211" i="28"/>
  <c r="I2211" i="28"/>
  <c r="L2210" i="28"/>
  <c r="K2210" i="28"/>
  <c r="I2210" i="28"/>
  <c r="L2209" i="28"/>
  <c r="K2209" i="28"/>
  <c r="I2209" i="28"/>
  <c r="L2208" i="28"/>
  <c r="K2208" i="28"/>
  <c r="I2208" i="28"/>
  <c r="L2207" i="28"/>
  <c r="K2207" i="28"/>
  <c r="I2207" i="28"/>
  <c r="L2206" i="28"/>
  <c r="K2206" i="28"/>
  <c r="I2206" i="28"/>
  <c r="L2205" i="28"/>
  <c r="K2205" i="28"/>
  <c r="I2205" i="28"/>
  <c r="L2204" i="28"/>
  <c r="K2204" i="28"/>
  <c r="I2204" i="28"/>
  <c r="L2203" i="28"/>
  <c r="K2203" i="28"/>
  <c r="I2203" i="28"/>
  <c r="L2202" i="28"/>
  <c r="K2202" i="28"/>
  <c r="I2202" i="28"/>
  <c r="L2201" i="28"/>
  <c r="K2201" i="28"/>
  <c r="I2201" i="28"/>
  <c r="L2200" i="28"/>
  <c r="K2200" i="28"/>
  <c r="I2200" i="28"/>
  <c r="L2199" i="28"/>
  <c r="K2199" i="28"/>
  <c r="I2199" i="28"/>
  <c r="L2198" i="28"/>
  <c r="K2198" i="28"/>
  <c r="I2198" i="28"/>
  <c r="L2197" i="28"/>
  <c r="K2197" i="28"/>
  <c r="I2197" i="28"/>
  <c r="L2196" i="28"/>
  <c r="K2196" i="28"/>
  <c r="I2196" i="28"/>
  <c r="L2195" i="28"/>
  <c r="K2195" i="28"/>
  <c r="I2195" i="28"/>
  <c r="L2194" i="28"/>
  <c r="K2194" i="28"/>
  <c r="I2194" i="28"/>
  <c r="L2193" i="28"/>
  <c r="K2193" i="28"/>
  <c r="I2193" i="28"/>
  <c r="L2192" i="28"/>
  <c r="K2192" i="28"/>
  <c r="I2192" i="28"/>
  <c r="L2191" i="28"/>
  <c r="K2191" i="28"/>
  <c r="I2191" i="28"/>
  <c r="L2190" i="28"/>
  <c r="K2190" i="28"/>
  <c r="I2190" i="28"/>
  <c r="L2189" i="28"/>
  <c r="K2189" i="28"/>
  <c r="I2189" i="28"/>
  <c r="L2188" i="28"/>
  <c r="K2188" i="28"/>
  <c r="I2188" i="28"/>
  <c r="L2187" i="28"/>
  <c r="K2187" i="28"/>
  <c r="I2187" i="28"/>
  <c r="L2186" i="28"/>
  <c r="K2186" i="28"/>
  <c r="I2186" i="28"/>
  <c r="L2185" i="28"/>
  <c r="K2185" i="28"/>
  <c r="I2185" i="28"/>
  <c r="L2184" i="28"/>
  <c r="K2184" i="28"/>
  <c r="I2184" i="28"/>
  <c r="L2183" i="28"/>
  <c r="K2183" i="28"/>
  <c r="I2183" i="28"/>
  <c r="L2182" i="28"/>
  <c r="K2182" i="28"/>
  <c r="I2182" i="28"/>
  <c r="L2181" i="28"/>
  <c r="K2181" i="28"/>
  <c r="I2181" i="28"/>
  <c r="L2180" i="28"/>
  <c r="K2180" i="28"/>
  <c r="I2180" i="28"/>
  <c r="L2179" i="28"/>
  <c r="K2179" i="28"/>
  <c r="I2179" i="28"/>
  <c r="L2178" i="28"/>
  <c r="K2178" i="28"/>
  <c r="I2178" i="28"/>
  <c r="L2177" i="28"/>
  <c r="K2177" i="28"/>
  <c r="I2177" i="28"/>
  <c r="L2176" i="28"/>
  <c r="K2176" i="28"/>
  <c r="I2176" i="28"/>
  <c r="L2175" i="28"/>
  <c r="K2175" i="28"/>
  <c r="I2175" i="28"/>
  <c r="L2174" i="28"/>
  <c r="K2174" i="28"/>
  <c r="I2174" i="28"/>
  <c r="L2173" i="28"/>
  <c r="K2173" i="28"/>
  <c r="I2173" i="28"/>
  <c r="L2172" i="28"/>
  <c r="K2172" i="28"/>
  <c r="I2172" i="28"/>
  <c r="L2171" i="28"/>
  <c r="K2171" i="28"/>
  <c r="I2171" i="28"/>
  <c r="L2170" i="28"/>
  <c r="K2170" i="28"/>
  <c r="I2170" i="28"/>
  <c r="L2169" i="28"/>
  <c r="K2169" i="28"/>
  <c r="I2169" i="28"/>
  <c r="L2168" i="28"/>
  <c r="K2168" i="28"/>
  <c r="I2168" i="28"/>
  <c r="L2167" i="28"/>
  <c r="K2167" i="28"/>
  <c r="I2167" i="28"/>
  <c r="L2166" i="28"/>
  <c r="K2166" i="28"/>
  <c r="I2166" i="28"/>
  <c r="L2165" i="28"/>
  <c r="K2165" i="28"/>
  <c r="I2165" i="28"/>
  <c r="L2164" i="28"/>
  <c r="K2164" i="28"/>
  <c r="I2164" i="28"/>
  <c r="L2163" i="28"/>
  <c r="K2163" i="28"/>
  <c r="I2163" i="28"/>
  <c r="L2162" i="28"/>
  <c r="K2162" i="28"/>
  <c r="I2162" i="28"/>
  <c r="L2161" i="28"/>
  <c r="K2161" i="28"/>
  <c r="I2161" i="28"/>
  <c r="L2160" i="28"/>
  <c r="K2160" i="28"/>
  <c r="I2160" i="28"/>
  <c r="L2159" i="28"/>
  <c r="K2159" i="28"/>
  <c r="I2159" i="28"/>
  <c r="L2158" i="28"/>
  <c r="K2158" i="28"/>
  <c r="I2158" i="28"/>
  <c r="L2157" i="28"/>
  <c r="K2157" i="28"/>
  <c r="I2157" i="28"/>
  <c r="L2156" i="28"/>
  <c r="K2156" i="28"/>
  <c r="I2156" i="28"/>
  <c r="L2155" i="28"/>
  <c r="K2155" i="28"/>
  <c r="I2155" i="28"/>
  <c r="L2154" i="28"/>
  <c r="K2154" i="28"/>
  <c r="I2154" i="28"/>
  <c r="L2153" i="28"/>
  <c r="K2153" i="28"/>
  <c r="I2153" i="28"/>
  <c r="L2152" i="28"/>
  <c r="K2152" i="28"/>
  <c r="I2152" i="28"/>
  <c r="L2151" i="28"/>
  <c r="K2151" i="28"/>
  <c r="I2151" i="28"/>
  <c r="L2150" i="28"/>
  <c r="K2150" i="28"/>
  <c r="I2150" i="28"/>
  <c r="L2149" i="28"/>
  <c r="K2149" i="28"/>
  <c r="I2149" i="28"/>
  <c r="L2148" i="28"/>
  <c r="K2148" i="28"/>
  <c r="I2148" i="28"/>
  <c r="L2147" i="28"/>
  <c r="K2147" i="28"/>
  <c r="I2147" i="28"/>
  <c r="L2146" i="28"/>
  <c r="K2146" i="28"/>
  <c r="I2146" i="28"/>
  <c r="L2145" i="28"/>
  <c r="K2145" i="28"/>
  <c r="I2145" i="28"/>
  <c r="L2144" i="28"/>
  <c r="K2144" i="28"/>
  <c r="I2144" i="28"/>
  <c r="L2143" i="28"/>
  <c r="K2143" i="28"/>
  <c r="I2143" i="28"/>
  <c r="L2142" i="28"/>
  <c r="K2142" i="28"/>
  <c r="I2142" i="28"/>
  <c r="L2141" i="28"/>
  <c r="K2141" i="28"/>
  <c r="I2141" i="28"/>
  <c r="L2140" i="28"/>
  <c r="K2140" i="28"/>
  <c r="I2140" i="28"/>
  <c r="L2139" i="28"/>
  <c r="K2139" i="28"/>
  <c r="I2139" i="28"/>
  <c r="L2138" i="28"/>
  <c r="K2138" i="28"/>
  <c r="I2138" i="28"/>
  <c r="L2137" i="28"/>
  <c r="K2137" i="28"/>
  <c r="I2137" i="28"/>
  <c r="L2136" i="28"/>
  <c r="K2136" i="28"/>
  <c r="I2136" i="28"/>
  <c r="L2135" i="28"/>
  <c r="K2135" i="28"/>
  <c r="I2135" i="28"/>
  <c r="L2134" i="28"/>
  <c r="K2134" i="28"/>
  <c r="I2134" i="28"/>
  <c r="L2133" i="28"/>
  <c r="K2133" i="28"/>
  <c r="I2133" i="28"/>
  <c r="L2132" i="28"/>
  <c r="K2132" i="28"/>
  <c r="I2132" i="28"/>
  <c r="L2131" i="28"/>
  <c r="K2131" i="28"/>
  <c r="I2131" i="28"/>
  <c r="L2130" i="28"/>
  <c r="K2130" i="28"/>
  <c r="I2130" i="28"/>
  <c r="L2129" i="28"/>
  <c r="K2129" i="28"/>
  <c r="I2129" i="28"/>
  <c r="L2128" i="28"/>
  <c r="K2128" i="28"/>
  <c r="I2128" i="28"/>
  <c r="L2127" i="28"/>
  <c r="K2127" i="28"/>
  <c r="I2127" i="28"/>
  <c r="L2126" i="28"/>
  <c r="K2126" i="28"/>
  <c r="I2126" i="28"/>
  <c r="L2125" i="28"/>
  <c r="K2125" i="28"/>
  <c r="I2125" i="28"/>
  <c r="L2124" i="28"/>
  <c r="K2124" i="28"/>
  <c r="I2124" i="28"/>
  <c r="L2123" i="28"/>
  <c r="K2123" i="28"/>
  <c r="I2123" i="28"/>
  <c r="L2122" i="28"/>
  <c r="K2122" i="28"/>
  <c r="I2122" i="28"/>
  <c r="L2121" i="28"/>
  <c r="K2121" i="28"/>
  <c r="I2121" i="28"/>
  <c r="L2120" i="28"/>
  <c r="K2120" i="28"/>
  <c r="I2120" i="28"/>
  <c r="L2119" i="28"/>
  <c r="K2119" i="28"/>
  <c r="I2119" i="28"/>
  <c r="L2118" i="28"/>
  <c r="K2118" i="28"/>
  <c r="I2118" i="28"/>
  <c r="L2117" i="28"/>
  <c r="K2117" i="28"/>
  <c r="I2117" i="28"/>
  <c r="L2116" i="28"/>
  <c r="K2116" i="28"/>
  <c r="I2116" i="28"/>
  <c r="L2115" i="28"/>
  <c r="K2115" i="28"/>
  <c r="I2115" i="28"/>
  <c r="L2114" i="28"/>
  <c r="K2114" i="28"/>
  <c r="I2114" i="28"/>
  <c r="L2113" i="28"/>
  <c r="K2113" i="28"/>
  <c r="I2113" i="28"/>
  <c r="L2112" i="28"/>
  <c r="K2112" i="28"/>
  <c r="I2112" i="28"/>
  <c r="L2111" i="28"/>
  <c r="K2111" i="28"/>
  <c r="I2111" i="28"/>
  <c r="L2110" i="28"/>
  <c r="K2110" i="28"/>
  <c r="I2110" i="28"/>
  <c r="L2109" i="28"/>
  <c r="K2109" i="28"/>
  <c r="I2109" i="28"/>
  <c r="L2108" i="28"/>
  <c r="K2108" i="28"/>
  <c r="I2108" i="28"/>
  <c r="L2107" i="28"/>
  <c r="K2107" i="28"/>
  <c r="I2107" i="28"/>
  <c r="L2106" i="28"/>
  <c r="K2106" i="28"/>
  <c r="I2106" i="28"/>
  <c r="L2105" i="28"/>
  <c r="K2105" i="28"/>
  <c r="I2105" i="28"/>
  <c r="L2104" i="28"/>
  <c r="K2104" i="28"/>
  <c r="I2104" i="28"/>
  <c r="L2103" i="28"/>
  <c r="K2103" i="28"/>
  <c r="I2103" i="28"/>
  <c r="L2102" i="28"/>
  <c r="K2102" i="28"/>
  <c r="I2102" i="28"/>
  <c r="L2101" i="28"/>
  <c r="K2101" i="28"/>
  <c r="I2101" i="28"/>
  <c r="L2100" i="28"/>
  <c r="K2100" i="28"/>
  <c r="I2100" i="28"/>
  <c r="L2099" i="28"/>
  <c r="K2099" i="28"/>
  <c r="I2099" i="28"/>
  <c r="L2098" i="28"/>
  <c r="K2098" i="28"/>
  <c r="I2098" i="28"/>
  <c r="L2097" i="28"/>
  <c r="K2097" i="28"/>
  <c r="I2097" i="28"/>
  <c r="L2096" i="28"/>
  <c r="K2096" i="28"/>
  <c r="I2096" i="28"/>
  <c r="L2095" i="28"/>
  <c r="K2095" i="28"/>
  <c r="I2095" i="28"/>
  <c r="L2094" i="28"/>
  <c r="K2094" i="28"/>
  <c r="I2094" i="28"/>
  <c r="L2093" i="28"/>
  <c r="K2093" i="28"/>
  <c r="I2093" i="28"/>
  <c r="L2092" i="28"/>
  <c r="K2092" i="28"/>
  <c r="I2092" i="28"/>
  <c r="L2091" i="28"/>
  <c r="K2091" i="28"/>
  <c r="I2091" i="28"/>
  <c r="L2090" i="28"/>
  <c r="K2090" i="28"/>
  <c r="I2090" i="28"/>
  <c r="L2089" i="28"/>
  <c r="K2089" i="28"/>
  <c r="I2089" i="28"/>
  <c r="L2088" i="28"/>
  <c r="K2088" i="28"/>
  <c r="I2088" i="28"/>
  <c r="L2087" i="28"/>
  <c r="K2087" i="28"/>
  <c r="I2087" i="28"/>
  <c r="L2086" i="28"/>
  <c r="K2086" i="28"/>
  <c r="I2086" i="28"/>
  <c r="L2085" i="28"/>
  <c r="K2085" i="28"/>
  <c r="I2085" i="28"/>
  <c r="L2084" i="28"/>
  <c r="K2084" i="28"/>
  <c r="I2084" i="28"/>
  <c r="L2083" i="28"/>
  <c r="K2083" i="28"/>
  <c r="I2083" i="28"/>
  <c r="L2082" i="28"/>
  <c r="K2082" i="28"/>
  <c r="I2082" i="28"/>
  <c r="L2081" i="28"/>
  <c r="K2081" i="28"/>
  <c r="I2081" i="28"/>
  <c r="L2080" i="28"/>
  <c r="K2080" i="28"/>
  <c r="I2080" i="28"/>
  <c r="L2079" i="28"/>
  <c r="K2079" i="28"/>
  <c r="I2079" i="28"/>
  <c r="L2078" i="28"/>
  <c r="K2078" i="28"/>
  <c r="I2078" i="28"/>
  <c r="L2077" i="28"/>
  <c r="K2077" i="28"/>
  <c r="I2077" i="28"/>
  <c r="L2076" i="28"/>
  <c r="K2076" i="28"/>
  <c r="I2076" i="28"/>
  <c r="L2075" i="28"/>
  <c r="K2075" i="28"/>
  <c r="I2075" i="28"/>
  <c r="L2074" i="28"/>
  <c r="K2074" i="28"/>
  <c r="I2074" i="28"/>
  <c r="L2073" i="28"/>
  <c r="K2073" i="28"/>
  <c r="I2073" i="28"/>
  <c r="L2072" i="28"/>
  <c r="K2072" i="28"/>
  <c r="I2072" i="28"/>
  <c r="L2071" i="28"/>
  <c r="K2071" i="28"/>
  <c r="I2071" i="28"/>
  <c r="L2070" i="28"/>
  <c r="K2070" i="28"/>
  <c r="I2070" i="28"/>
  <c r="L2069" i="28"/>
  <c r="K2069" i="28"/>
  <c r="I2069" i="28"/>
  <c r="L2068" i="28"/>
  <c r="K2068" i="28"/>
  <c r="I2068" i="28"/>
  <c r="L2067" i="28"/>
  <c r="K2067" i="28"/>
  <c r="I2067" i="28"/>
  <c r="L2066" i="28"/>
  <c r="K2066" i="28"/>
  <c r="I2066" i="28"/>
  <c r="L2065" i="28"/>
  <c r="K2065" i="28"/>
  <c r="I2065" i="28"/>
  <c r="L2064" i="28"/>
  <c r="K2064" i="28"/>
  <c r="I2064" i="28"/>
  <c r="L2063" i="28"/>
  <c r="K2063" i="28"/>
  <c r="I2063" i="28"/>
  <c r="L2062" i="28"/>
  <c r="K2062" i="28"/>
  <c r="I2062" i="28"/>
  <c r="L2061" i="28"/>
  <c r="K2061" i="28"/>
  <c r="I2061" i="28"/>
  <c r="L2060" i="28"/>
  <c r="K2060" i="28"/>
  <c r="I2060" i="28"/>
  <c r="L2059" i="28"/>
  <c r="K2059" i="28"/>
  <c r="I2059" i="28"/>
  <c r="L2058" i="28"/>
  <c r="K2058" i="28"/>
  <c r="I2058" i="28"/>
  <c r="L2057" i="28"/>
  <c r="K2057" i="28"/>
  <c r="I2057" i="28"/>
  <c r="L2056" i="28"/>
  <c r="K2056" i="28"/>
  <c r="I2056" i="28"/>
  <c r="L2055" i="28"/>
  <c r="K2055" i="28"/>
  <c r="I2055" i="28"/>
  <c r="L2054" i="28"/>
  <c r="K2054" i="28"/>
  <c r="I2054" i="28"/>
  <c r="L2053" i="28"/>
  <c r="K2053" i="28"/>
  <c r="I2053" i="28"/>
  <c r="L2052" i="28"/>
  <c r="K2052" i="28"/>
  <c r="I2052" i="28"/>
  <c r="L2051" i="28"/>
  <c r="K2051" i="28"/>
  <c r="I2051" i="28"/>
  <c r="L2050" i="28"/>
  <c r="K2050" i="28"/>
  <c r="I2050" i="28"/>
  <c r="L2049" i="28"/>
  <c r="K2049" i="28"/>
  <c r="I2049" i="28"/>
  <c r="L2048" i="28"/>
  <c r="K2048" i="28"/>
  <c r="I2048" i="28"/>
  <c r="L2047" i="28"/>
  <c r="K2047" i="28"/>
  <c r="I2047" i="28"/>
  <c r="L2046" i="28"/>
  <c r="K2046" i="28"/>
  <c r="I2046" i="28"/>
  <c r="L2045" i="28"/>
  <c r="K2045" i="28"/>
  <c r="I2045" i="28"/>
  <c r="L2044" i="28"/>
  <c r="K2044" i="28"/>
  <c r="I2044" i="28"/>
  <c r="L2043" i="28"/>
  <c r="K2043" i="28"/>
  <c r="I2043" i="28"/>
  <c r="L2042" i="28"/>
  <c r="K2042" i="28"/>
  <c r="I2042" i="28"/>
  <c r="L2041" i="28"/>
  <c r="K2041" i="28"/>
  <c r="I2041" i="28"/>
  <c r="L2040" i="28"/>
  <c r="K2040" i="28"/>
  <c r="I2040" i="28"/>
  <c r="L2039" i="28"/>
  <c r="K2039" i="28"/>
  <c r="I2039" i="28"/>
  <c r="L2038" i="28"/>
  <c r="K2038" i="28"/>
  <c r="I2038" i="28"/>
  <c r="L2037" i="28"/>
  <c r="K2037" i="28"/>
  <c r="I2037" i="28"/>
  <c r="L2036" i="28"/>
  <c r="K2036" i="28"/>
  <c r="I2036" i="28"/>
  <c r="L2035" i="28"/>
  <c r="K2035" i="28"/>
  <c r="I2035" i="28"/>
  <c r="L2034" i="28"/>
  <c r="K2034" i="28"/>
  <c r="I2034" i="28"/>
  <c r="L2033" i="28"/>
  <c r="K2033" i="28"/>
  <c r="I2033" i="28"/>
  <c r="L2032" i="28"/>
  <c r="K2032" i="28"/>
  <c r="I2032" i="28"/>
  <c r="L2031" i="28"/>
  <c r="K2031" i="28"/>
  <c r="I2031" i="28"/>
  <c r="L2030" i="28"/>
  <c r="K2030" i="28"/>
  <c r="I2030" i="28"/>
  <c r="L2029" i="28"/>
  <c r="K2029" i="28"/>
  <c r="I2029" i="28"/>
  <c r="L2028" i="28"/>
  <c r="K2028" i="28"/>
  <c r="I2028" i="28"/>
  <c r="L2027" i="28"/>
  <c r="K2027" i="28"/>
  <c r="I2027" i="28"/>
  <c r="L2026" i="28"/>
  <c r="K2026" i="28"/>
  <c r="I2026" i="28"/>
  <c r="L2025" i="28"/>
  <c r="K2025" i="28"/>
  <c r="I2025" i="28"/>
  <c r="L2024" i="28"/>
  <c r="K2024" i="28"/>
  <c r="I2024" i="28"/>
  <c r="L2023" i="28"/>
  <c r="K2023" i="28"/>
  <c r="I2023" i="28"/>
  <c r="L2022" i="28"/>
  <c r="K2022" i="28"/>
  <c r="I2022" i="28"/>
  <c r="L2021" i="28"/>
  <c r="K2021" i="28"/>
  <c r="I2021" i="28"/>
  <c r="L2020" i="28"/>
  <c r="K2020" i="28"/>
  <c r="I2020" i="28"/>
  <c r="L2019" i="28"/>
  <c r="K2019" i="28"/>
  <c r="I2019" i="28"/>
  <c r="L2018" i="28"/>
  <c r="K2018" i="28"/>
  <c r="I2018" i="28"/>
  <c r="L2017" i="28"/>
  <c r="K2017" i="28"/>
  <c r="I2017" i="28"/>
  <c r="L2016" i="28"/>
  <c r="K2016" i="28"/>
  <c r="I2016" i="28"/>
  <c r="L2015" i="28"/>
  <c r="K2015" i="28"/>
  <c r="I2015" i="28"/>
  <c r="L2014" i="28"/>
  <c r="K2014" i="28"/>
  <c r="I2014" i="28"/>
  <c r="L2013" i="28"/>
  <c r="K2013" i="28"/>
  <c r="I2013" i="28"/>
  <c r="L2012" i="28"/>
  <c r="K2012" i="28"/>
  <c r="I2012" i="28"/>
  <c r="L2011" i="28"/>
  <c r="K2011" i="28"/>
  <c r="I2011" i="28"/>
  <c r="L2010" i="28"/>
  <c r="K2010" i="28"/>
  <c r="I2010" i="28"/>
  <c r="L2009" i="28"/>
  <c r="K2009" i="28"/>
  <c r="I2009" i="28"/>
  <c r="L2008" i="28"/>
  <c r="K2008" i="28"/>
  <c r="I2008" i="28"/>
  <c r="L2007" i="28"/>
  <c r="K2007" i="28"/>
  <c r="I2007" i="28"/>
  <c r="L2006" i="28"/>
  <c r="K2006" i="28"/>
  <c r="I2006" i="28"/>
  <c r="L2005" i="28"/>
  <c r="K2005" i="28"/>
  <c r="I2005" i="28"/>
  <c r="L2004" i="28"/>
  <c r="K2004" i="28"/>
  <c r="I2004" i="28"/>
  <c r="L2003" i="28"/>
  <c r="K2003" i="28"/>
  <c r="I2003" i="28"/>
  <c r="L2002" i="28"/>
  <c r="K2002" i="28"/>
  <c r="I2002" i="28"/>
  <c r="L2001" i="28"/>
  <c r="K2001" i="28"/>
  <c r="I2001" i="28"/>
  <c r="L2000" i="28"/>
  <c r="K2000" i="28"/>
  <c r="I2000" i="28"/>
  <c r="L1999" i="28"/>
  <c r="K1999" i="28"/>
  <c r="I1999" i="28"/>
  <c r="L1998" i="28"/>
  <c r="K1998" i="28"/>
  <c r="I1998" i="28"/>
  <c r="L1997" i="28"/>
  <c r="K1997" i="28"/>
  <c r="I1997" i="28"/>
  <c r="L1996" i="28"/>
  <c r="K1996" i="28"/>
  <c r="I1996" i="28"/>
  <c r="L1995" i="28"/>
  <c r="K1995" i="28"/>
  <c r="I1995" i="28"/>
  <c r="L1994" i="28"/>
  <c r="K1994" i="28"/>
  <c r="I1994" i="28"/>
  <c r="L1993" i="28"/>
  <c r="K1993" i="28"/>
  <c r="I1993" i="28"/>
  <c r="L1992" i="28"/>
  <c r="K1992" i="28"/>
  <c r="I1992" i="28"/>
  <c r="L1991" i="28"/>
  <c r="K1991" i="28"/>
  <c r="I1991" i="28"/>
  <c r="L1990" i="28"/>
  <c r="K1990" i="28"/>
  <c r="I1990" i="28"/>
  <c r="L1989" i="28"/>
  <c r="K1989" i="28"/>
  <c r="I1989" i="28"/>
  <c r="L1988" i="28"/>
  <c r="K1988" i="28"/>
  <c r="I1988" i="28"/>
  <c r="L1987" i="28"/>
  <c r="K1987" i="28"/>
  <c r="I1987" i="28"/>
  <c r="L1986" i="28"/>
  <c r="K1986" i="28"/>
  <c r="I1986" i="28"/>
  <c r="L1985" i="28"/>
  <c r="K1985" i="28"/>
  <c r="I1985" i="28"/>
  <c r="L1984" i="28"/>
  <c r="K1984" i="28"/>
  <c r="I1984" i="28"/>
  <c r="L1983" i="28"/>
  <c r="K1983" i="28"/>
  <c r="I1983" i="28"/>
  <c r="L1982" i="28"/>
  <c r="K1982" i="28"/>
  <c r="I1982" i="28"/>
  <c r="L1981" i="28"/>
  <c r="K1981" i="28"/>
  <c r="I1981" i="28"/>
  <c r="L1980" i="28"/>
  <c r="K1980" i="28"/>
  <c r="I1980" i="28"/>
  <c r="L1979" i="28"/>
  <c r="K1979" i="28"/>
  <c r="I1979" i="28"/>
  <c r="L1978" i="28"/>
  <c r="K1978" i="28"/>
  <c r="I1978" i="28"/>
  <c r="L1977" i="28"/>
  <c r="K1977" i="28"/>
  <c r="I1977" i="28"/>
  <c r="L1976" i="28"/>
  <c r="K1976" i="28"/>
  <c r="I1976" i="28"/>
  <c r="L1975" i="28"/>
  <c r="K1975" i="28"/>
  <c r="I1975" i="28"/>
  <c r="L1974" i="28"/>
  <c r="K1974" i="28"/>
  <c r="I1974" i="28"/>
  <c r="L1973" i="28"/>
  <c r="K1973" i="28"/>
  <c r="I1973" i="28"/>
  <c r="L1972" i="28"/>
  <c r="K1972" i="28"/>
  <c r="I1972" i="28"/>
  <c r="L1971" i="28"/>
  <c r="K1971" i="28"/>
  <c r="I1971" i="28"/>
  <c r="L1970" i="28"/>
  <c r="K1970" i="28"/>
  <c r="I1970" i="28"/>
  <c r="L1969" i="28"/>
  <c r="K1969" i="28"/>
  <c r="I1969" i="28"/>
  <c r="L1968" i="28"/>
  <c r="K1968" i="28"/>
  <c r="I1968" i="28"/>
  <c r="L1967" i="28"/>
  <c r="K1967" i="28"/>
  <c r="I1967" i="28"/>
  <c r="L1966" i="28"/>
  <c r="K1966" i="28"/>
  <c r="I1966" i="28"/>
  <c r="L1965" i="28"/>
  <c r="K1965" i="28"/>
  <c r="I1965" i="28"/>
  <c r="L1964" i="28"/>
  <c r="K1964" i="28"/>
  <c r="I1964" i="28"/>
  <c r="L1963" i="28"/>
  <c r="K1963" i="28"/>
  <c r="I1963" i="28"/>
  <c r="L1962" i="28"/>
  <c r="K1962" i="28"/>
  <c r="I1962" i="28"/>
  <c r="L1961" i="28"/>
  <c r="K1961" i="28"/>
  <c r="I1961" i="28"/>
  <c r="L1960" i="28"/>
  <c r="K1960" i="28"/>
  <c r="I1960" i="28"/>
  <c r="L1959" i="28"/>
  <c r="K1959" i="28"/>
  <c r="I1959" i="28"/>
  <c r="L1958" i="28"/>
  <c r="K1958" i="28"/>
  <c r="I1958" i="28"/>
  <c r="L1957" i="28"/>
  <c r="K1957" i="28"/>
  <c r="I1957" i="28"/>
  <c r="L1956" i="28"/>
  <c r="K1956" i="28"/>
  <c r="I1956" i="28"/>
  <c r="L1955" i="28"/>
  <c r="K1955" i="28"/>
  <c r="I1955" i="28"/>
  <c r="L1954" i="28"/>
  <c r="K1954" i="28"/>
  <c r="I1954" i="28"/>
  <c r="L1953" i="28"/>
  <c r="K1953" i="28"/>
  <c r="I1953" i="28"/>
  <c r="L1952" i="28"/>
  <c r="K1952" i="28"/>
  <c r="I1952" i="28"/>
  <c r="L1951" i="28"/>
  <c r="K1951" i="28"/>
  <c r="I1951" i="28"/>
  <c r="L1950" i="28"/>
  <c r="K1950" i="28"/>
  <c r="I1950" i="28"/>
  <c r="L1949" i="28"/>
  <c r="K1949" i="28"/>
  <c r="I1949" i="28"/>
  <c r="L1948" i="28"/>
  <c r="K1948" i="28"/>
  <c r="I1948" i="28"/>
  <c r="L1947" i="28"/>
  <c r="K1947" i="28"/>
  <c r="I1947" i="28"/>
  <c r="L1946" i="28"/>
  <c r="K1946" i="28"/>
  <c r="I1946" i="28"/>
  <c r="L1945" i="28"/>
  <c r="K1945" i="28"/>
  <c r="I1945" i="28"/>
  <c r="L1944" i="28"/>
  <c r="K1944" i="28"/>
  <c r="I1944" i="28"/>
  <c r="L1943" i="28"/>
  <c r="K1943" i="28"/>
  <c r="I1943" i="28"/>
  <c r="L1942" i="28"/>
  <c r="K1942" i="28"/>
  <c r="I1942" i="28"/>
  <c r="L1941" i="28"/>
  <c r="K1941" i="28"/>
  <c r="I1941" i="28"/>
  <c r="L1940" i="28"/>
  <c r="K1940" i="28"/>
  <c r="I1940" i="28"/>
  <c r="L1939" i="28"/>
  <c r="K1939" i="28"/>
  <c r="I1939" i="28"/>
  <c r="L1938" i="28"/>
  <c r="K1938" i="28"/>
  <c r="I1938" i="28"/>
  <c r="L1937" i="28"/>
  <c r="K1937" i="28"/>
  <c r="I1937" i="28"/>
  <c r="L1936" i="28"/>
  <c r="K1936" i="28"/>
  <c r="I1936" i="28"/>
  <c r="L1935" i="28"/>
  <c r="K1935" i="28"/>
  <c r="I1935" i="28"/>
  <c r="L1934" i="28"/>
  <c r="K1934" i="28"/>
  <c r="I1934" i="28"/>
  <c r="L1933" i="28"/>
  <c r="K1933" i="28"/>
  <c r="I1933" i="28"/>
  <c r="L1932" i="28"/>
  <c r="K1932" i="28"/>
  <c r="I1932" i="28"/>
  <c r="L1931" i="28"/>
  <c r="K1931" i="28"/>
  <c r="I1931" i="28"/>
  <c r="L1930" i="28"/>
  <c r="K1930" i="28"/>
  <c r="I1930" i="28"/>
  <c r="L1929" i="28"/>
  <c r="K1929" i="28"/>
  <c r="I1929" i="28"/>
  <c r="L1928" i="28"/>
  <c r="K1928" i="28"/>
  <c r="I1928" i="28"/>
  <c r="L1927" i="28"/>
  <c r="K1927" i="28"/>
  <c r="I1927" i="28"/>
  <c r="L1926" i="28"/>
  <c r="K1926" i="28"/>
  <c r="I1926" i="28"/>
  <c r="L1925" i="28"/>
  <c r="K1925" i="28"/>
  <c r="I1925" i="28"/>
  <c r="L1924" i="28"/>
  <c r="K1924" i="28"/>
  <c r="I1924" i="28"/>
  <c r="L1923" i="28"/>
  <c r="K1923" i="28"/>
  <c r="I1923" i="28"/>
  <c r="L1922" i="28"/>
  <c r="K1922" i="28"/>
  <c r="I1922" i="28"/>
  <c r="L1921" i="28"/>
  <c r="K1921" i="28"/>
  <c r="I1921" i="28"/>
  <c r="L1920" i="28"/>
  <c r="K1920" i="28"/>
  <c r="I1920" i="28"/>
  <c r="L1919" i="28"/>
  <c r="K1919" i="28"/>
  <c r="I1919" i="28"/>
  <c r="L1918" i="28"/>
  <c r="K1918" i="28"/>
  <c r="I1918" i="28"/>
  <c r="L1917" i="28"/>
  <c r="K1917" i="28"/>
  <c r="I1917" i="28"/>
  <c r="L1916" i="28"/>
  <c r="K1916" i="28"/>
  <c r="I1916" i="28"/>
  <c r="L1915" i="28"/>
  <c r="K1915" i="28"/>
  <c r="I1915" i="28"/>
  <c r="L1914" i="28"/>
  <c r="K1914" i="28"/>
  <c r="I1914" i="28"/>
  <c r="L1913" i="28"/>
  <c r="K1913" i="28"/>
  <c r="I1913" i="28"/>
  <c r="L1912" i="28"/>
  <c r="K1912" i="28"/>
  <c r="I1912" i="28"/>
  <c r="L1911" i="28"/>
  <c r="K1911" i="28"/>
  <c r="I1911" i="28"/>
  <c r="L1910" i="28"/>
  <c r="K1910" i="28"/>
  <c r="I1910" i="28"/>
  <c r="L1909" i="28"/>
  <c r="K1909" i="28"/>
  <c r="I1909" i="28"/>
  <c r="L1908" i="28"/>
  <c r="K1908" i="28"/>
  <c r="I1908" i="28"/>
  <c r="L1907" i="28"/>
  <c r="K1907" i="28"/>
  <c r="I1907" i="28"/>
  <c r="L1906" i="28"/>
  <c r="K1906" i="28"/>
  <c r="I1906" i="28"/>
  <c r="L1905" i="28"/>
  <c r="K1905" i="28"/>
  <c r="I1905" i="28"/>
  <c r="L1904" i="28"/>
  <c r="K1904" i="28"/>
  <c r="I1904" i="28"/>
  <c r="L1903" i="28"/>
  <c r="K1903" i="28"/>
  <c r="I1903" i="28"/>
  <c r="L1902" i="28"/>
  <c r="K1902" i="28"/>
  <c r="I1902" i="28"/>
  <c r="L1901" i="28"/>
  <c r="K1901" i="28"/>
  <c r="I1901" i="28"/>
  <c r="L1900" i="28"/>
  <c r="K1900" i="28"/>
  <c r="I1900" i="28"/>
  <c r="L1899" i="28"/>
  <c r="K1899" i="28"/>
  <c r="I1899" i="28"/>
  <c r="L1898" i="28"/>
  <c r="K1898" i="28"/>
  <c r="I1898" i="28"/>
  <c r="L1897" i="28"/>
  <c r="K1897" i="28"/>
  <c r="I1897" i="28"/>
  <c r="L1896" i="28"/>
  <c r="K1896" i="28"/>
  <c r="I1896" i="28"/>
  <c r="L1895" i="28"/>
  <c r="K1895" i="28"/>
  <c r="I1895" i="28"/>
  <c r="L1894" i="28"/>
  <c r="K1894" i="28"/>
  <c r="I1894" i="28"/>
  <c r="L1893" i="28"/>
  <c r="K1893" i="28"/>
  <c r="I1893" i="28"/>
  <c r="L1892" i="28"/>
  <c r="K1892" i="28"/>
  <c r="I1892" i="28"/>
  <c r="L1891" i="28"/>
  <c r="K1891" i="28"/>
  <c r="I1891" i="28"/>
  <c r="L1890" i="28"/>
  <c r="K1890" i="28"/>
  <c r="I1890" i="28"/>
  <c r="L1889" i="28"/>
  <c r="K1889" i="28"/>
  <c r="I1889" i="28"/>
  <c r="L1888" i="28"/>
  <c r="K1888" i="28"/>
  <c r="I1888" i="28"/>
  <c r="L1887" i="28"/>
  <c r="K1887" i="28"/>
  <c r="I1887" i="28"/>
  <c r="L1886" i="28"/>
  <c r="K1886" i="28"/>
  <c r="I1886" i="28"/>
  <c r="L1885" i="28"/>
  <c r="K1885" i="28"/>
  <c r="I1885" i="28"/>
  <c r="L1884" i="28"/>
  <c r="K1884" i="28"/>
  <c r="I1884" i="28"/>
  <c r="L1883" i="28"/>
  <c r="K1883" i="28"/>
  <c r="I1883" i="28"/>
  <c r="L1882" i="28"/>
  <c r="K1882" i="28"/>
  <c r="I1882" i="28"/>
  <c r="L1881" i="28"/>
  <c r="K1881" i="28"/>
  <c r="I1881" i="28"/>
  <c r="L1880" i="28"/>
  <c r="K1880" i="28"/>
  <c r="I1880" i="28"/>
  <c r="L1879" i="28"/>
  <c r="K1879" i="28"/>
  <c r="I1879" i="28"/>
  <c r="L1878" i="28"/>
  <c r="K1878" i="28"/>
  <c r="I1878" i="28"/>
  <c r="L1877" i="28"/>
  <c r="K1877" i="28"/>
  <c r="I1877" i="28"/>
  <c r="L1876" i="28"/>
  <c r="K1876" i="28"/>
  <c r="I1876" i="28"/>
  <c r="L1875" i="28"/>
  <c r="K1875" i="28"/>
  <c r="I1875" i="28"/>
  <c r="L1874" i="28"/>
  <c r="K1874" i="28"/>
  <c r="I1874" i="28"/>
  <c r="L1873" i="28"/>
  <c r="K1873" i="28"/>
  <c r="I1873" i="28"/>
  <c r="L1872" i="28"/>
  <c r="K1872" i="28"/>
  <c r="I1872" i="28"/>
  <c r="L1871" i="28"/>
  <c r="K1871" i="28"/>
  <c r="I1871" i="28"/>
  <c r="L1870" i="28"/>
  <c r="K1870" i="28"/>
  <c r="I1870" i="28"/>
  <c r="L1869" i="28"/>
  <c r="K1869" i="28"/>
  <c r="I1869" i="28"/>
  <c r="L1868" i="28"/>
  <c r="K1868" i="28"/>
  <c r="I1868" i="28"/>
  <c r="L1867" i="28"/>
  <c r="K1867" i="28"/>
  <c r="I1867" i="28"/>
  <c r="L1866" i="28"/>
  <c r="K1866" i="28"/>
  <c r="I1866" i="28"/>
  <c r="L1865" i="28"/>
  <c r="K1865" i="28"/>
  <c r="I1865" i="28"/>
  <c r="L1864" i="28"/>
  <c r="K1864" i="28"/>
  <c r="I1864" i="28"/>
  <c r="L1863" i="28"/>
  <c r="K1863" i="28"/>
  <c r="I1863" i="28"/>
  <c r="L1862" i="28"/>
  <c r="K1862" i="28"/>
  <c r="I1862" i="28"/>
  <c r="L1861" i="28"/>
  <c r="K1861" i="28"/>
  <c r="I1861" i="28"/>
  <c r="L1860" i="28"/>
  <c r="K1860" i="28"/>
  <c r="I1860" i="28"/>
  <c r="L1859" i="28"/>
  <c r="K1859" i="28"/>
  <c r="I1859" i="28"/>
  <c r="L1858" i="28"/>
  <c r="K1858" i="28"/>
  <c r="I1858" i="28"/>
  <c r="L1857" i="28"/>
  <c r="K1857" i="28"/>
  <c r="I1857" i="28"/>
  <c r="L1856" i="28"/>
  <c r="K1856" i="28"/>
  <c r="I1856" i="28"/>
  <c r="L1855" i="28"/>
  <c r="K1855" i="28"/>
  <c r="I1855" i="28"/>
  <c r="L1854" i="28"/>
  <c r="K1854" i="28"/>
  <c r="I1854" i="28"/>
  <c r="L1853" i="28"/>
  <c r="K1853" i="28"/>
  <c r="I1853" i="28"/>
  <c r="L1852" i="28"/>
  <c r="K1852" i="28"/>
  <c r="I1852" i="28"/>
  <c r="L1851" i="28"/>
  <c r="K1851" i="28"/>
  <c r="I1851" i="28"/>
  <c r="L1850" i="28"/>
  <c r="K1850" i="28"/>
  <c r="I1850" i="28"/>
  <c r="L1849" i="28"/>
  <c r="K1849" i="28"/>
  <c r="I1849" i="28"/>
  <c r="L1848" i="28"/>
  <c r="K1848" i="28"/>
  <c r="I1848" i="28"/>
  <c r="L1847" i="28"/>
  <c r="K1847" i="28"/>
  <c r="I1847" i="28"/>
  <c r="L1846" i="28"/>
  <c r="K1846" i="28"/>
  <c r="I1846" i="28"/>
  <c r="L1845" i="28"/>
  <c r="K1845" i="28"/>
  <c r="I1845" i="28"/>
  <c r="L1844" i="28"/>
  <c r="K1844" i="28"/>
  <c r="I1844" i="28"/>
  <c r="L1843" i="28"/>
  <c r="K1843" i="28"/>
  <c r="I1843" i="28"/>
  <c r="L1842" i="28"/>
  <c r="K1842" i="28"/>
  <c r="I1842" i="28"/>
  <c r="L1841" i="28"/>
  <c r="K1841" i="28"/>
  <c r="I1841" i="28"/>
  <c r="L1840" i="28"/>
  <c r="K1840" i="28"/>
  <c r="I1840" i="28"/>
  <c r="L1839" i="28"/>
  <c r="K1839" i="28"/>
  <c r="I1839" i="28"/>
  <c r="L1838" i="28"/>
  <c r="K1838" i="28"/>
  <c r="I1838" i="28"/>
  <c r="L1837" i="28"/>
  <c r="K1837" i="28"/>
  <c r="I1837" i="28"/>
  <c r="L1836" i="28"/>
  <c r="K1836" i="28"/>
  <c r="I1836" i="28"/>
  <c r="L1835" i="28"/>
  <c r="K1835" i="28"/>
  <c r="I1835" i="28"/>
  <c r="L1834" i="28"/>
  <c r="K1834" i="28"/>
  <c r="I1834" i="28"/>
  <c r="L1833" i="28"/>
  <c r="K1833" i="28"/>
  <c r="I1833" i="28"/>
  <c r="L1832" i="28"/>
  <c r="K1832" i="28"/>
  <c r="I1832" i="28"/>
  <c r="L1831" i="28"/>
  <c r="K1831" i="28"/>
  <c r="I1831" i="28"/>
  <c r="L1830" i="28"/>
  <c r="K1830" i="28"/>
  <c r="I1830" i="28"/>
  <c r="L1829" i="28"/>
  <c r="K1829" i="28"/>
  <c r="I1829" i="28"/>
  <c r="L1828" i="28"/>
  <c r="K1828" i="28"/>
  <c r="I1828" i="28"/>
  <c r="L1827" i="28"/>
  <c r="K1827" i="28"/>
  <c r="I1827" i="28"/>
  <c r="L1826" i="28"/>
  <c r="K1826" i="28"/>
  <c r="I1826" i="28"/>
  <c r="L1825" i="28"/>
  <c r="K1825" i="28"/>
  <c r="I1825" i="28"/>
  <c r="L1824" i="28"/>
  <c r="K1824" i="28"/>
  <c r="I1824" i="28"/>
  <c r="L1823" i="28"/>
  <c r="K1823" i="28"/>
  <c r="I1823" i="28"/>
  <c r="L1822" i="28"/>
  <c r="K1822" i="28"/>
  <c r="I1822" i="28"/>
  <c r="L1821" i="28"/>
  <c r="K1821" i="28"/>
  <c r="I1821" i="28"/>
  <c r="L1820" i="28"/>
  <c r="K1820" i="28"/>
  <c r="I1820" i="28"/>
  <c r="L1819" i="28"/>
  <c r="K1819" i="28"/>
  <c r="I1819" i="28"/>
  <c r="L1818" i="28"/>
  <c r="K1818" i="28"/>
  <c r="I1818" i="28"/>
  <c r="L1817" i="28"/>
  <c r="K1817" i="28"/>
  <c r="I1817" i="28"/>
  <c r="L1816" i="28"/>
  <c r="K1816" i="28"/>
  <c r="I1816" i="28"/>
  <c r="L1815" i="28"/>
  <c r="K1815" i="28"/>
  <c r="I1815" i="28"/>
  <c r="L1814" i="28"/>
  <c r="K1814" i="28"/>
  <c r="I1814" i="28"/>
  <c r="L1813" i="28"/>
  <c r="K1813" i="28"/>
  <c r="I1813" i="28"/>
  <c r="L1812" i="28"/>
  <c r="K1812" i="28"/>
  <c r="I1812" i="28"/>
  <c r="L1811" i="28"/>
  <c r="K1811" i="28"/>
  <c r="I1811" i="28"/>
  <c r="L1810" i="28"/>
  <c r="K1810" i="28"/>
  <c r="I1810" i="28"/>
  <c r="L1809" i="28"/>
  <c r="K1809" i="28"/>
  <c r="I1809" i="28"/>
  <c r="L1808" i="28"/>
  <c r="K1808" i="28"/>
  <c r="I1808" i="28"/>
  <c r="L1807" i="28"/>
  <c r="K1807" i="28"/>
  <c r="I1807" i="28"/>
  <c r="L1806" i="28"/>
  <c r="K1806" i="28"/>
  <c r="I1806" i="28"/>
  <c r="L1805" i="28"/>
  <c r="K1805" i="28"/>
  <c r="I1805" i="28"/>
  <c r="L1804" i="28"/>
  <c r="K1804" i="28"/>
  <c r="I1804" i="28"/>
  <c r="L1803" i="28"/>
  <c r="K1803" i="28"/>
  <c r="I1803" i="28"/>
  <c r="L1802" i="28"/>
  <c r="K1802" i="28"/>
  <c r="I1802" i="28"/>
  <c r="L1801" i="28"/>
  <c r="K1801" i="28"/>
  <c r="I1801" i="28"/>
  <c r="L1800" i="28"/>
  <c r="K1800" i="28"/>
  <c r="I1800" i="28"/>
  <c r="L1799" i="28"/>
  <c r="K1799" i="28"/>
  <c r="I1799" i="28"/>
  <c r="L1798" i="28"/>
  <c r="K1798" i="28"/>
  <c r="I1798" i="28"/>
  <c r="L1797" i="28"/>
  <c r="K1797" i="28"/>
  <c r="I1797" i="28"/>
  <c r="L1796" i="28"/>
  <c r="K1796" i="28"/>
  <c r="I1796" i="28"/>
  <c r="L1795" i="28"/>
  <c r="K1795" i="28"/>
  <c r="I1795" i="28"/>
  <c r="L1794" i="28"/>
  <c r="K1794" i="28"/>
  <c r="I1794" i="28"/>
  <c r="L1793" i="28"/>
  <c r="K1793" i="28"/>
  <c r="I1793" i="28"/>
  <c r="L1792" i="28"/>
  <c r="K1792" i="28"/>
  <c r="I1792" i="28"/>
  <c r="L1791" i="28"/>
  <c r="K1791" i="28"/>
  <c r="I1791" i="28"/>
  <c r="L1790" i="28"/>
  <c r="K1790" i="28"/>
  <c r="I1790" i="28"/>
  <c r="L1789" i="28"/>
  <c r="K1789" i="28"/>
  <c r="I1789" i="28"/>
  <c r="L1788" i="28"/>
  <c r="K1788" i="28"/>
  <c r="I1788" i="28"/>
  <c r="L1787" i="28"/>
  <c r="K1787" i="28"/>
  <c r="I1787" i="28"/>
  <c r="L1786" i="28"/>
  <c r="K1786" i="28"/>
  <c r="I1786" i="28"/>
  <c r="L1785" i="28"/>
  <c r="K1785" i="28"/>
  <c r="I1785" i="28"/>
  <c r="L1784" i="28"/>
  <c r="K1784" i="28"/>
  <c r="I1784" i="28"/>
  <c r="L1783" i="28"/>
  <c r="K1783" i="28"/>
  <c r="I1783" i="28"/>
  <c r="L1782" i="28"/>
  <c r="K1782" i="28"/>
  <c r="I1782" i="28"/>
  <c r="L1781" i="28"/>
  <c r="K1781" i="28"/>
  <c r="I1781" i="28"/>
  <c r="L1780" i="28"/>
  <c r="K1780" i="28"/>
  <c r="I1780" i="28"/>
  <c r="L1779" i="28"/>
  <c r="K1779" i="28"/>
  <c r="I1779" i="28"/>
  <c r="L1778" i="28"/>
  <c r="K1778" i="28"/>
  <c r="I1778" i="28"/>
  <c r="L1777" i="28"/>
  <c r="K1777" i="28"/>
  <c r="I1777" i="28"/>
  <c r="L1776" i="28"/>
  <c r="K1776" i="28"/>
  <c r="I1776" i="28"/>
  <c r="L1775" i="28"/>
  <c r="K1775" i="28"/>
  <c r="I1775" i="28"/>
  <c r="L1774" i="28"/>
  <c r="K1774" i="28"/>
  <c r="I1774" i="28"/>
  <c r="L1773" i="28"/>
  <c r="K1773" i="28"/>
  <c r="I1773" i="28"/>
  <c r="L1772" i="28"/>
  <c r="K1772" i="28"/>
  <c r="I1772" i="28"/>
  <c r="L1771" i="28"/>
  <c r="K1771" i="28"/>
  <c r="I1771" i="28"/>
  <c r="L1770" i="28"/>
  <c r="K1770" i="28"/>
  <c r="I1770" i="28"/>
  <c r="L1769" i="28"/>
  <c r="K1769" i="28"/>
  <c r="I1769" i="28"/>
  <c r="L1768" i="28"/>
  <c r="K1768" i="28"/>
  <c r="I1768" i="28"/>
  <c r="L1767" i="28"/>
  <c r="K1767" i="28"/>
  <c r="I1767" i="28"/>
  <c r="L1766" i="28"/>
  <c r="K1766" i="28"/>
  <c r="I1766" i="28"/>
  <c r="L1765" i="28"/>
  <c r="K1765" i="28"/>
  <c r="I1765" i="28"/>
  <c r="L1764" i="28"/>
  <c r="K1764" i="28"/>
  <c r="I1764" i="28"/>
  <c r="L1763" i="28"/>
  <c r="K1763" i="28"/>
  <c r="I1763" i="28"/>
  <c r="L1762" i="28"/>
  <c r="K1762" i="28"/>
  <c r="I1762" i="28"/>
  <c r="L1761" i="28"/>
  <c r="K1761" i="28"/>
  <c r="I1761" i="28"/>
  <c r="L1760" i="28"/>
  <c r="K1760" i="28"/>
  <c r="I1760" i="28"/>
  <c r="L1759" i="28"/>
  <c r="K1759" i="28"/>
  <c r="I1759" i="28"/>
  <c r="L1758" i="28"/>
  <c r="K1758" i="28"/>
  <c r="I1758" i="28"/>
  <c r="L1757" i="28"/>
  <c r="K1757" i="28"/>
  <c r="I1757" i="28"/>
  <c r="L1756" i="28"/>
  <c r="K1756" i="28"/>
  <c r="I1756" i="28"/>
  <c r="L1755" i="28"/>
  <c r="K1755" i="28"/>
  <c r="I1755" i="28"/>
  <c r="L1754" i="28"/>
  <c r="K1754" i="28"/>
  <c r="I1754" i="28"/>
  <c r="L1753" i="28"/>
  <c r="K1753" i="28"/>
  <c r="I1753" i="28"/>
  <c r="L1752" i="28"/>
  <c r="K1752" i="28"/>
  <c r="I1752" i="28"/>
  <c r="L1751" i="28"/>
  <c r="K1751" i="28"/>
  <c r="I1751" i="28"/>
  <c r="L1750" i="28"/>
  <c r="K1750" i="28"/>
  <c r="I1750" i="28"/>
  <c r="L1749" i="28"/>
  <c r="K1749" i="28"/>
  <c r="I1749" i="28"/>
  <c r="L1748" i="28"/>
  <c r="K1748" i="28"/>
  <c r="I1748" i="28"/>
  <c r="L1747" i="28"/>
  <c r="K1747" i="28"/>
  <c r="I1747" i="28"/>
  <c r="L1746" i="28"/>
  <c r="K1746" i="28"/>
  <c r="I1746" i="28"/>
  <c r="L1745" i="28"/>
  <c r="K1745" i="28"/>
  <c r="I1745" i="28"/>
  <c r="L1744" i="28"/>
  <c r="K1744" i="28"/>
  <c r="I1744" i="28"/>
  <c r="L1743" i="28"/>
  <c r="K1743" i="28"/>
  <c r="I1743" i="28"/>
  <c r="L1742" i="28"/>
  <c r="K1742" i="28"/>
  <c r="I1742" i="28"/>
  <c r="L1741" i="28"/>
  <c r="K1741" i="28"/>
  <c r="I1741" i="28"/>
  <c r="L1740" i="28"/>
  <c r="K1740" i="28"/>
  <c r="I1740" i="28"/>
  <c r="L1739" i="28"/>
  <c r="K1739" i="28"/>
  <c r="I1739" i="28"/>
  <c r="L1738" i="28"/>
  <c r="K1738" i="28"/>
  <c r="I1738" i="28"/>
  <c r="L1737" i="28"/>
  <c r="K1737" i="28"/>
  <c r="I1737" i="28"/>
  <c r="L1736" i="28"/>
  <c r="K1736" i="28"/>
  <c r="I1736" i="28"/>
  <c r="L1735" i="28"/>
  <c r="K1735" i="28"/>
  <c r="I1735" i="28"/>
  <c r="L1734" i="28"/>
  <c r="K1734" i="28"/>
  <c r="I1734" i="28"/>
  <c r="L1733" i="28"/>
  <c r="K1733" i="28"/>
  <c r="I1733" i="28"/>
  <c r="L1732" i="28"/>
  <c r="K1732" i="28"/>
  <c r="I1732" i="28"/>
  <c r="L1731" i="28"/>
  <c r="K1731" i="28"/>
  <c r="I1731" i="28"/>
  <c r="L1730" i="28"/>
  <c r="K1730" i="28"/>
  <c r="I1730" i="28"/>
  <c r="L1729" i="28"/>
  <c r="K1729" i="28"/>
  <c r="I1729" i="28"/>
  <c r="L1728" i="28"/>
  <c r="K1728" i="28"/>
  <c r="I1728" i="28"/>
  <c r="L1727" i="28"/>
  <c r="K1727" i="28"/>
  <c r="I1727" i="28"/>
  <c r="L1726" i="28"/>
  <c r="K1726" i="28"/>
  <c r="I1726" i="28"/>
  <c r="L1725" i="28"/>
  <c r="K1725" i="28"/>
  <c r="I1725" i="28"/>
  <c r="L1724" i="28"/>
  <c r="K1724" i="28"/>
  <c r="I1724" i="28"/>
  <c r="L1723" i="28"/>
  <c r="K1723" i="28"/>
  <c r="I1723" i="28"/>
  <c r="L1722" i="28"/>
  <c r="K1722" i="28"/>
  <c r="I1722" i="28"/>
  <c r="L1721" i="28"/>
  <c r="K1721" i="28"/>
  <c r="I1721" i="28"/>
  <c r="L1720" i="28"/>
  <c r="K1720" i="28"/>
  <c r="I1720" i="28"/>
  <c r="L1719" i="28"/>
  <c r="K1719" i="28"/>
  <c r="I1719" i="28"/>
  <c r="L1718" i="28"/>
  <c r="K1718" i="28"/>
  <c r="I1718" i="28"/>
  <c r="L1717" i="28"/>
  <c r="K1717" i="28"/>
  <c r="I1717" i="28"/>
  <c r="L1716" i="28"/>
  <c r="K1716" i="28"/>
  <c r="I1716" i="28"/>
  <c r="L1715" i="28"/>
  <c r="K1715" i="28"/>
  <c r="I1715" i="28"/>
  <c r="L1714" i="28"/>
  <c r="K1714" i="28"/>
  <c r="I1714" i="28"/>
  <c r="L1713" i="28"/>
  <c r="K1713" i="28"/>
  <c r="I1713" i="28"/>
  <c r="L1712" i="28"/>
  <c r="K1712" i="28"/>
  <c r="I1712" i="28"/>
  <c r="L1711" i="28"/>
  <c r="K1711" i="28"/>
  <c r="I1711" i="28"/>
  <c r="L1710" i="28"/>
  <c r="K1710" i="28"/>
  <c r="I1710" i="28"/>
  <c r="L1709" i="28"/>
  <c r="K1709" i="28"/>
  <c r="I1709" i="28"/>
  <c r="L1708" i="28"/>
  <c r="K1708" i="28"/>
  <c r="I1708" i="28"/>
  <c r="L1707" i="28"/>
  <c r="K1707" i="28"/>
  <c r="I1707" i="28"/>
  <c r="L1706" i="28"/>
  <c r="K1706" i="28"/>
  <c r="I1706" i="28"/>
  <c r="L1705" i="28"/>
  <c r="K1705" i="28"/>
  <c r="I1705" i="28"/>
  <c r="L1704" i="28"/>
  <c r="K1704" i="28"/>
  <c r="I1704" i="28"/>
  <c r="L1703" i="28"/>
  <c r="K1703" i="28"/>
  <c r="I1703" i="28"/>
  <c r="L1702" i="28"/>
  <c r="K1702" i="28"/>
  <c r="I1702" i="28"/>
  <c r="L1701" i="28"/>
  <c r="K1701" i="28"/>
  <c r="I1701" i="28"/>
  <c r="L1700" i="28"/>
  <c r="K1700" i="28"/>
  <c r="I1700" i="28"/>
  <c r="L1699" i="28"/>
  <c r="K1699" i="28"/>
  <c r="I1699" i="28"/>
  <c r="L1698" i="28"/>
  <c r="K1698" i="28"/>
  <c r="I1698" i="28"/>
  <c r="L1697" i="28"/>
  <c r="K1697" i="28"/>
  <c r="I1697" i="28"/>
  <c r="L1696" i="28"/>
  <c r="K1696" i="28"/>
  <c r="I1696" i="28"/>
  <c r="L1695" i="28"/>
  <c r="K1695" i="28"/>
  <c r="I1695" i="28"/>
  <c r="L1694" i="28"/>
  <c r="K1694" i="28"/>
  <c r="I1694" i="28"/>
  <c r="L1693" i="28"/>
  <c r="K1693" i="28"/>
  <c r="I1693" i="28"/>
  <c r="L1692" i="28"/>
  <c r="K1692" i="28"/>
  <c r="I1692" i="28"/>
  <c r="L1691" i="28"/>
  <c r="K1691" i="28"/>
  <c r="I1691" i="28"/>
  <c r="L1690" i="28"/>
  <c r="K1690" i="28"/>
  <c r="I1690" i="28"/>
  <c r="L1689" i="28"/>
  <c r="K1689" i="28"/>
  <c r="I1689" i="28"/>
  <c r="L1688" i="28"/>
  <c r="K1688" i="28"/>
  <c r="I1688" i="28"/>
  <c r="L1687" i="28"/>
  <c r="K1687" i="28"/>
  <c r="I1687" i="28"/>
  <c r="L1686" i="28"/>
  <c r="K1686" i="28"/>
  <c r="I1686" i="28"/>
  <c r="L1685" i="28"/>
  <c r="K1685" i="28"/>
  <c r="I1685" i="28"/>
  <c r="L1684" i="28"/>
  <c r="K1684" i="28"/>
  <c r="I1684" i="28"/>
  <c r="L1683" i="28"/>
  <c r="K1683" i="28"/>
  <c r="I1683" i="28"/>
  <c r="L1682" i="28"/>
  <c r="K1682" i="28"/>
  <c r="I1682" i="28"/>
  <c r="L1681" i="28"/>
  <c r="K1681" i="28"/>
  <c r="I1681" i="28"/>
  <c r="L1680" i="28"/>
  <c r="K1680" i="28"/>
  <c r="I1680" i="28"/>
  <c r="L1679" i="28"/>
  <c r="K1679" i="28"/>
  <c r="I1679" i="28"/>
  <c r="L1678" i="28"/>
  <c r="K1678" i="28"/>
  <c r="I1678" i="28"/>
  <c r="L1677" i="28"/>
  <c r="K1677" i="28"/>
  <c r="I1677" i="28"/>
  <c r="L1676" i="28"/>
  <c r="K1676" i="28"/>
  <c r="I1676" i="28"/>
  <c r="L1675" i="28"/>
  <c r="K1675" i="28"/>
  <c r="I1675" i="28"/>
  <c r="L1674" i="28"/>
  <c r="K1674" i="28"/>
  <c r="I1674" i="28"/>
  <c r="L1673" i="28"/>
  <c r="K1673" i="28"/>
  <c r="I1673" i="28"/>
  <c r="L1672" i="28"/>
  <c r="K1672" i="28"/>
  <c r="I1672" i="28"/>
  <c r="L1671" i="28"/>
  <c r="K1671" i="28"/>
  <c r="I1671" i="28"/>
  <c r="L1670" i="28"/>
  <c r="K1670" i="28"/>
  <c r="I1670" i="28"/>
  <c r="L1669" i="28"/>
  <c r="K1669" i="28"/>
  <c r="I1669" i="28"/>
  <c r="L1668" i="28"/>
  <c r="K1668" i="28"/>
  <c r="I1668" i="28"/>
  <c r="L1667" i="28"/>
  <c r="K1667" i="28"/>
  <c r="I1667" i="28"/>
  <c r="L1666" i="28"/>
  <c r="K1666" i="28"/>
  <c r="I1666" i="28"/>
  <c r="L1665" i="28"/>
  <c r="K1665" i="28"/>
  <c r="I1665" i="28"/>
  <c r="L1664" i="28"/>
  <c r="K1664" i="28"/>
  <c r="I1664" i="28"/>
  <c r="L1663" i="28"/>
  <c r="K1663" i="28"/>
  <c r="I1663" i="28"/>
  <c r="L1662" i="28"/>
  <c r="K1662" i="28"/>
  <c r="I1662" i="28"/>
  <c r="L1661" i="28"/>
  <c r="K1661" i="28"/>
  <c r="I1661" i="28"/>
  <c r="L1660" i="28"/>
  <c r="K1660" i="28"/>
  <c r="I1660" i="28"/>
  <c r="L1659" i="28"/>
  <c r="K1659" i="28"/>
  <c r="I1659" i="28"/>
  <c r="L1658" i="28"/>
  <c r="K1658" i="28"/>
  <c r="I1658" i="28"/>
  <c r="L1657" i="28"/>
  <c r="K1657" i="28"/>
  <c r="I1657" i="28"/>
  <c r="L1656" i="28"/>
  <c r="K1656" i="28"/>
  <c r="I1656" i="28"/>
  <c r="L1655" i="28"/>
  <c r="K1655" i="28"/>
  <c r="I1655" i="28"/>
  <c r="L1654" i="28"/>
  <c r="K1654" i="28"/>
  <c r="I1654" i="28"/>
  <c r="L1653" i="28"/>
  <c r="K1653" i="28"/>
  <c r="I1653" i="28"/>
  <c r="L1652" i="28"/>
  <c r="K1652" i="28"/>
  <c r="I1652" i="28"/>
  <c r="L1651" i="28"/>
  <c r="K1651" i="28"/>
  <c r="I1651" i="28"/>
  <c r="L1650" i="28"/>
  <c r="K1650" i="28"/>
  <c r="I1650" i="28"/>
  <c r="L1649" i="28"/>
  <c r="K1649" i="28"/>
  <c r="I1649" i="28"/>
  <c r="L1648" i="28"/>
  <c r="K1648" i="28"/>
  <c r="I1648" i="28"/>
  <c r="L1647" i="28"/>
  <c r="K1647" i="28"/>
  <c r="I1647" i="28"/>
  <c r="L1646" i="28"/>
  <c r="K1646" i="28"/>
  <c r="I1646" i="28"/>
  <c r="L1645" i="28"/>
  <c r="K1645" i="28"/>
  <c r="I1645" i="28"/>
  <c r="L1644" i="28"/>
  <c r="K1644" i="28"/>
  <c r="I1644" i="28"/>
  <c r="L1643" i="28"/>
  <c r="K1643" i="28"/>
  <c r="I1643" i="28"/>
  <c r="L1642" i="28"/>
  <c r="K1642" i="28"/>
  <c r="I1642" i="28"/>
  <c r="L1641" i="28"/>
  <c r="K1641" i="28"/>
  <c r="I1641" i="28"/>
  <c r="L1640" i="28"/>
  <c r="K1640" i="28"/>
  <c r="I1640" i="28"/>
  <c r="L1639" i="28"/>
  <c r="K1639" i="28"/>
  <c r="I1639" i="28"/>
  <c r="L1638" i="28"/>
  <c r="K1638" i="28"/>
  <c r="I1638" i="28"/>
  <c r="L1637" i="28"/>
  <c r="K1637" i="28"/>
  <c r="I1637" i="28"/>
  <c r="L1636" i="28"/>
  <c r="K1636" i="28"/>
  <c r="I1636" i="28"/>
  <c r="L1635" i="28"/>
  <c r="K1635" i="28"/>
  <c r="I1635" i="28"/>
  <c r="L1634" i="28"/>
  <c r="K1634" i="28"/>
  <c r="I1634" i="28"/>
  <c r="L1633" i="28"/>
  <c r="K1633" i="28"/>
  <c r="I1633" i="28"/>
  <c r="L1632" i="28"/>
  <c r="K1632" i="28"/>
  <c r="I1632" i="28"/>
  <c r="L1631" i="28"/>
  <c r="K1631" i="28"/>
  <c r="I1631" i="28"/>
  <c r="L1630" i="28"/>
  <c r="K1630" i="28"/>
  <c r="I1630" i="28"/>
  <c r="L1629" i="28"/>
  <c r="K1629" i="28"/>
  <c r="I1629" i="28"/>
  <c r="L1628" i="28"/>
  <c r="K1628" i="28"/>
  <c r="I1628" i="28"/>
  <c r="L1627" i="28"/>
  <c r="K1627" i="28"/>
  <c r="I1627" i="28"/>
  <c r="L1626" i="28"/>
  <c r="K1626" i="28"/>
  <c r="I1626" i="28"/>
  <c r="L1625" i="28"/>
  <c r="K1625" i="28"/>
  <c r="I1625" i="28"/>
  <c r="L1624" i="28"/>
  <c r="K1624" i="28"/>
  <c r="I1624" i="28"/>
  <c r="L1623" i="28"/>
  <c r="K1623" i="28"/>
  <c r="I1623" i="28"/>
  <c r="L1622" i="28"/>
  <c r="K1622" i="28"/>
  <c r="I1622" i="28"/>
  <c r="L1621" i="28"/>
  <c r="K1621" i="28"/>
  <c r="I1621" i="28"/>
  <c r="L1620" i="28"/>
  <c r="K1620" i="28"/>
  <c r="I1620" i="28"/>
  <c r="L1619" i="28"/>
  <c r="K1619" i="28"/>
  <c r="I1619" i="28"/>
  <c r="L1618" i="28"/>
  <c r="K1618" i="28"/>
  <c r="I1618" i="28"/>
  <c r="L1617" i="28"/>
  <c r="K1617" i="28"/>
  <c r="I1617" i="28"/>
  <c r="L1616" i="28"/>
  <c r="K1616" i="28"/>
  <c r="I1616" i="28"/>
  <c r="L1615" i="28"/>
  <c r="K1615" i="28"/>
  <c r="I1615" i="28"/>
  <c r="L1614" i="28"/>
  <c r="K1614" i="28"/>
  <c r="I1614" i="28"/>
  <c r="L1613" i="28"/>
  <c r="K1613" i="28"/>
  <c r="I1613" i="28"/>
  <c r="L1612" i="28"/>
  <c r="K1612" i="28"/>
  <c r="I1612" i="28"/>
  <c r="L1611" i="28"/>
  <c r="K1611" i="28"/>
  <c r="I1611" i="28"/>
  <c r="L1610" i="28"/>
  <c r="K1610" i="28"/>
  <c r="I1610" i="28"/>
  <c r="L1609" i="28"/>
  <c r="K1609" i="28"/>
  <c r="I1609" i="28"/>
  <c r="L1608" i="28"/>
  <c r="K1608" i="28"/>
  <c r="I1608" i="28"/>
  <c r="L1607" i="28"/>
  <c r="K1607" i="28"/>
  <c r="I1607" i="28"/>
  <c r="L1606" i="28"/>
  <c r="K1606" i="28"/>
  <c r="I1606" i="28"/>
  <c r="L1605" i="28"/>
  <c r="K1605" i="28"/>
  <c r="I1605" i="28"/>
  <c r="L1604" i="28"/>
  <c r="K1604" i="28"/>
  <c r="I1604" i="28"/>
  <c r="L1603" i="28"/>
  <c r="K1603" i="28"/>
  <c r="I1603" i="28"/>
  <c r="L1602" i="28"/>
  <c r="K1602" i="28"/>
  <c r="I1602" i="28"/>
  <c r="L1601" i="28"/>
  <c r="K1601" i="28"/>
  <c r="I1601" i="28"/>
  <c r="L1600" i="28"/>
  <c r="K1600" i="28"/>
  <c r="I1600" i="28"/>
  <c r="L1599" i="28"/>
  <c r="K1599" i="28"/>
  <c r="I1599" i="28"/>
  <c r="L1598" i="28"/>
  <c r="K1598" i="28"/>
  <c r="I1598" i="28"/>
  <c r="L1597" i="28"/>
  <c r="K1597" i="28"/>
  <c r="I1597" i="28"/>
  <c r="L1596" i="28"/>
  <c r="K1596" i="28"/>
  <c r="I1596" i="28"/>
  <c r="L1595" i="28"/>
  <c r="K1595" i="28"/>
  <c r="I1595" i="28"/>
  <c r="L1594" i="28"/>
  <c r="K1594" i="28"/>
  <c r="I1594" i="28"/>
  <c r="L1593" i="28"/>
  <c r="K1593" i="28"/>
  <c r="I1593" i="28"/>
  <c r="L1592" i="28"/>
  <c r="K1592" i="28"/>
  <c r="I1592" i="28"/>
  <c r="L1591" i="28"/>
  <c r="K1591" i="28"/>
  <c r="I1591" i="28"/>
  <c r="L1590" i="28"/>
  <c r="K1590" i="28"/>
  <c r="I1590" i="28"/>
  <c r="L1589" i="28"/>
  <c r="K1589" i="28"/>
  <c r="I1589" i="28"/>
  <c r="L1588" i="28"/>
  <c r="K1588" i="28"/>
  <c r="I1588" i="28"/>
  <c r="L1587" i="28"/>
  <c r="K1587" i="28"/>
  <c r="I1587" i="28"/>
  <c r="L1586" i="28"/>
  <c r="K1586" i="28"/>
  <c r="I1586" i="28"/>
  <c r="L1585" i="28"/>
  <c r="K1585" i="28"/>
  <c r="I1585" i="28"/>
  <c r="L1584" i="28"/>
  <c r="K1584" i="28"/>
  <c r="I1584" i="28"/>
  <c r="L1583" i="28"/>
  <c r="K1583" i="28"/>
  <c r="I1583" i="28"/>
  <c r="L1582" i="28"/>
  <c r="K1582" i="28"/>
  <c r="I1582" i="28"/>
  <c r="L1581" i="28"/>
  <c r="K1581" i="28"/>
  <c r="I1581" i="28"/>
  <c r="L1580" i="28"/>
  <c r="K1580" i="28"/>
  <c r="I1580" i="28"/>
  <c r="L1579" i="28"/>
  <c r="K1579" i="28"/>
  <c r="I1579" i="28"/>
  <c r="L1578" i="28"/>
  <c r="K1578" i="28"/>
  <c r="I1578" i="28"/>
  <c r="L1577" i="28"/>
  <c r="K1577" i="28"/>
  <c r="I1577" i="28"/>
  <c r="L1576" i="28"/>
  <c r="K1576" i="28"/>
  <c r="I1576" i="28"/>
  <c r="L1575" i="28"/>
  <c r="K1575" i="28"/>
  <c r="I1575" i="28"/>
  <c r="L1574" i="28"/>
  <c r="K1574" i="28"/>
  <c r="I1574" i="28"/>
  <c r="L1573" i="28"/>
  <c r="K1573" i="28"/>
  <c r="I1573" i="28"/>
  <c r="L1572" i="28"/>
  <c r="K1572" i="28"/>
  <c r="I1572" i="28"/>
  <c r="L1571" i="28"/>
  <c r="K1571" i="28"/>
  <c r="I1571" i="28"/>
  <c r="L1570" i="28"/>
  <c r="K1570" i="28"/>
  <c r="I1570" i="28"/>
  <c r="L1569" i="28"/>
  <c r="K1569" i="28"/>
  <c r="I1569" i="28"/>
  <c r="L1568" i="28"/>
  <c r="K1568" i="28"/>
  <c r="I1568" i="28"/>
  <c r="L1567" i="28"/>
  <c r="K1567" i="28"/>
  <c r="I1567" i="28"/>
  <c r="L1566" i="28"/>
  <c r="K1566" i="28"/>
  <c r="I1566" i="28"/>
  <c r="L1565" i="28"/>
  <c r="K1565" i="28"/>
  <c r="I1565" i="28"/>
  <c r="L1564" i="28"/>
  <c r="K1564" i="28"/>
  <c r="I1564" i="28"/>
  <c r="L1563" i="28"/>
  <c r="K1563" i="28"/>
  <c r="I1563" i="28"/>
  <c r="L1562" i="28"/>
  <c r="K1562" i="28"/>
  <c r="I1562" i="28"/>
  <c r="L1561" i="28"/>
  <c r="K1561" i="28"/>
  <c r="I1561" i="28"/>
  <c r="L1560" i="28"/>
  <c r="K1560" i="28"/>
  <c r="I1560" i="28"/>
  <c r="L1559" i="28"/>
  <c r="K1559" i="28"/>
  <c r="I1559" i="28"/>
  <c r="L1558" i="28"/>
  <c r="K1558" i="28"/>
  <c r="I1558" i="28"/>
  <c r="L1557" i="28"/>
  <c r="K1557" i="28"/>
  <c r="I1557" i="28"/>
  <c r="L1556" i="28"/>
  <c r="K1556" i="28"/>
  <c r="I1556" i="28"/>
  <c r="L1555" i="28"/>
  <c r="K1555" i="28"/>
  <c r="I1555" i="28"/>
  <c r="L1554" i="28"/>
  <c r="K1554" i="28"/>
  <c r="I1554" i="28"/>
  <c r="L1553" i="28"/>
  <c r="K1553" i="28"/>
  <c r="I1553" i="28"/>
  <c r="L1552" i="28"/>
  <c r="K1552" i="28"/>
  <c r="I1552" i="28"/>
  <c r="L1551" i="28"/>
  <c r="K1551" i="28"/>
  <c r="I1551" i="28"/>
  <c r="L1550" i="28"/>
  <c r="K1550" i="28"/>
  <c r="I1550" i="28"/>
  <c r="L1549" i="28"/>
  <c r="K1549" i="28"/>
  <c r="I1549" i="28"/>
  <c r="L1548" i="28"/>
  <c r="K1548" i="28"/>
  <c r="I1548" i="28"/>
  <c r="L1547" i="28"/>
  <c r="K1547" i="28"/>
  <c r="I1547" i="28"/>
  <c r="L1546" i="28"/>
  <c r="K1546" i="28"/>
  <c r="I1546" i="28"/>
  <c r="L1545" i="28"/>
  <c r="K1545" i="28"/>
  <c r="I1545" i="28"/>
  <c r="L1544" i="28"/>
  <c r="K1544" i="28"/>
  <c r="I1544" i="28"/>
  <c r="L1543" i="28"/>
  <c r="K1543" i="28"/>
  <c r="I1543" i="28"/>
  <c r="L1542" i="28"/>
  <c r="K1542" i="28"/>
  <c r="I1542" i="28"/>
  <c r="L1541" i="28"/>
  <c r="K1541" i="28"/>
  <c r="I1541" i="28"/>
  <c r="L1540" i="28"/>
  <c r="K1540" i="28"/>
  <c r="I1540" i="28"/>
  <c r="L1539" i="28"/>
  <c r="K1539" i="28"/>
  <c r="I1539" i="28"/>
  <c r="L1538" i="28"/>
  <c r="K1538" i="28"/>
  <c r="I1538" i="28"/>
  <c r="L1537" i="28"/>
  <c r="K1537" i="28"/>
  <c r="I1537" i="28"/>
  <c r="L1536" i="28"/>
  <c r="K1536" i="28"/>
  <c r="I1536" i="28"/>
  <c r="L1535" i="28"/>
  <c r="K1535" i="28"/>
  <c r="I1535" i="28"/>
  <c r="L1534" i="28"/>
  <c r="K1534" i="28"/>
  <c r="I1534" i="28"/>
  <c r="L1533" i="28"/>
  <c r="K1533" i="28"/>
  <c r="I1533" i="28"/>
  <c r="L1532" i="28"/>
  <c r="K1532" i="28"/>
  <c r="I1532" i="28"/>
  <c r="L1531" i="28"/>
  <c r="K1531" i="28"/>
  <c r="I1531" i="28"/>
  <c r="L1530" i="28"/>
  <c r="K1530" i="28"/>
  <c r="I1530" i="28"/>
  <c r="L1529" i="28"/>
  <c r="K1529" i="28"/>
  <c r="I1529" i="28"/>
  <c r="L1528" i="28"/>
  <c r="K1528" i="28"/>
  <c r="I1528" i="28"/>
  <c r="L1527" i="28"/>
  <c r="K1527" i="28"/>
  <c r="I1527" i="28"/>
  <c r="L1526" i="28"/>
  <c r="K1526" i="28"/>
  <c r="I1526" i="28"/>
  <c r="L1525" i="28"/>
  <c r="K1525" i="28"/>
  <c r="I1525" i="28"/>
  <c r="L1524" i="28"/>
  <c r="K1524" i="28"/>
  <c r="I1524" i="28"/>
  <c r="L1523" i="28"/>
  <c r="K1523" i="28"/>
  <c r="I1523" i="28"/>
  <c r="L1522" i="28"/>
  <c r="K1522" i="28"/>
  <c r="I1522" i="28"/>
  <c r="L1521" i="28"/>
  <c r="K1521" i="28"/>
  <c r="I1521" i="28"/>
  <c r="L1520" i="28"/>
  <c r="K1520" i="28"/>
  <c r="I1520" i="28"/>
  <c r="L1519" i="28"/>
  <c r="K1519" i="28"/>
  <c r="I1519" i="28"/>
  <c r="L1518" i="28"/>
  <c r="K1518" i="28"/>
  <c r="I1518" i="28"/>
  <c r="L1517" i="28"/>
  <c r="K1517" i="28"/>
  <c r="I1517" i="28"/>
  <c r="L1516" i="28"/>
  <c r="K1516" i="28"/>
  <c r="I1516" i="28"/>
  <c r="L1515" i="28"/>
  <c r="K1515" i="28"/>
  <c r="I1515" i="28"/>
  <c r="L1514" i="28"/>
  <c r="K1514" i="28"/>
  <c r="I1514" i="28"/>
  <c r="L1513" i="28"/>
  <c r="K1513" i="28"/>
  <c r="I1513" i="28"/>
  <c r="L1512" i="28"/>
  <c r="K1512" i="28"/>
  <c r="I1512" i="28"/>
  <c r="L1511" i="28"/>
  <c r="K1511" i="28"/>
  <c r="I1511" i="28"/>
  <c r="L1510" i="28"/>
  <c r="K1510" i="28"/>
  <c r="I1510" i="28"/>
  <c r="L1509" i="28"/>
  <c r="K1509" i="28"/>
  <c r="I1509" i="28"/>
  <c r="L1508" i="28"/>
  <c r="K1508" i="28"/>
  <c r="I1508" i="28"/>
  <c r="L1507" i="28"/>
  <c r="K1507" i="28"/>
  <c r="I1507" i="28"/>
  <c r="L1506" i="28"/>
  <c r="K1506" i="28"/>
  <c r="I1506" i="28"/>
  <c r="L1505" i="28"/>
  <c r="K1505" i="28"/>
  <c r="I1505" i="28"/>
  <c r="L1504" i="28"/>
  <c r="K1504" i="28"/>
  <c r="I1504" i="28"/>
  <c r="L1503" i="28"/>
  <c r="K1503" i="28"/>
  <c r="I1503" i="28"/>
  <c r="L1502" i="28"/>
  <c r="K1502" i="28"/>
  <c r="I1502" i="28"/>
  <c r="L1501" i="28"/>
  <c r="K1501" i="28"/>
  <c r="I1501" i="28"/>
  <c r="L1500" i="28"/>
  <c r="K1500" i="28"/>
  <c r="I1500" i="28"/>
  <c r="L1499" i="28"/>
  <c r="K1499" i="28"/>
  <c r="I1499" i="28"/>
  <c r="L1498" i="28"/>
  <c r="K1498" i="28"/>
  <c r="I1498" i="28"/>
  <c r="L1497" i="28"/>
  <c r="K1497" i="28"/>
  <c r="I1497" i="28"/>
  <c r="L1496" i="28"/>
  <c r="K1496" i="28"/>
  <c r="I1496" i="28"/>
  <c r="L1495" i="28"/>
  <c r="K1495" i="28"/>
  <c r="I1495" i="28"/>
  <c r="L1494" i="28"/>
  <c r="K1494" i="28"/>
  <c r="I1494" i="28"/>
  <c r="L1493" i="28"/>
  <c r="K1493" i="28"/>
  <c r="I1493" i="28"/>
  <c r="L1492" i="28"/>
  <c r="K1492" i="28"/>
  <c r="I1492" i="28"/>
  <c r="L1491" i="28"/>
  <c r="K1491" i="28"/>
  <c r="I1491" i="28"/>
  <c r="L1490" i="28"/>
  <c r="K1490" i="28"/>
  <c r="I1490" i="28"/>
  <c r="L1489" i="28"/>
  <c r="K1489" i="28"/>
  <c r="I1489" i="28"/>
  <c r="L1488" i="28"/>
  <c r="K1488" i="28"/>
  <c r="I1488" i="28"/>
  <c r="L1487" i="28"/>
  <c r="K1487" i="28"/>
  <c r="I1487" i="28"/>
  <c r="L1486" i="28"/>
  <c r="K1486" i="28"/>
  <c r="I1486" i="28"/>
  <c r="L1485" i="28"/>
  <c r="K1485" i="28"/>
  <c r="I1485" i="28"/>
  <c r="L1484" i="28"/>
  <c r="K1484" i="28"/>
  <c r="I1484" i="28"/>
  <c r="L1483" i="28"/>
  <c r="K1483" i="28"/>
  <c r="I1483" i="28"/>
  <c r="L1482" i="28"/>
  <c r="K1482" i="28"/>
  <c r="I1482" i="28"/>
  <c r="L1481" i="28"/>
  <c r="K1481" i="28"/>
  <c r="I1481" i="28"/>
  <c r="L1480" i="28"/>
  <c r="K1480" i="28"/>
  <c r="I1480" i="28"/>
  <c r="L1479" i="28"/>
  <c r="K1479" i="28"/>
  <c r="I1479" i="28"/>
  <c r="L1478" i="28"/>
  <c r="K1478" i="28"/>
  <c r="I1478" i="28"/>
  <c r="L1477" i="28"/>
  <c r="K1477" i="28"/>
  <c r="I1477" i="28"/>
  <c r="L1476" i="28"/>
  <c r="K1476" i="28"/>
  <c r="I1476" i="28"/>
  <c r="L1475" i="28"/>
  <c r="K1475" i="28"/>
  <c r="I1475" i="28"/>
  <c r="L1474" i="28"/>
  <c r="K1474" i="28"/>
  <c r="I1474" i="28"/>
  <c r="L1473" i="28"/>
  <c r="K1473" i="28"/>
  <c r="I1473" i="28"/>
  <c r="L1472" i="28"/>
  <c r="K1472" i="28"/>
  <c r="I1472" i="28"/>
  <c r="L1471" i="28"/>
  <c r="K1471" i="28"/>
  <c r="I1471" i="28"/>
  <c r="L1470" i="28"/>
  <c r="K1470" i="28"/>
  <c r="I1470" i="28"/>
  <c r="L1469" i="28"/>
  <c r="K1469" i="28"/>
  <c r="I1469" i="28"/>
  <c r="L1468" i="28"/>
  <c r="K1468" i="28"/>
  <c r="I1468" i="28"/>
  <c r="L1467" i="28"/>
  <c r="K1467" i="28"/>
  <c r="I1467" i="28"/>
  <c r="L1466" i="28"/>
  <c r="K1466" i="28"/>
  <c r="I1466" i="28"/>
  <c r="L1465" i="28"/>
  <c r="K1465" i="28"/>
  <c r="I1465" i="28"/>
  <c r="L1464" i="28"/>
  <c r="K1464" i="28"/>
  <c r="I1464" i="28"/>
  <c r="L1463" i="28"/>
  <c r="K1463" i="28"/>
  <c r="I1463" i="28"/>
  <c r="L1462" i="28"/>
  <c r="K1462" i="28"/>
  <c r="I1462" i="28"/>
  <c r="L1461" i="28"/>
  <c r="K1461" i="28"/>
  <c r="I1461" i="28"/>
  <c r="L1460" i="28"/>
  <c r="K1460" i="28"/>
  <c r="I1460" i="28"/>
  <c r="L1459" i="28"/>
  <c r="K1459" i="28"/>
  <c r="I1459" i="28"/>
  <c r="L1458" i="28"/>
  <c r="K1458" i="28"/>
  <c r="I1458" i="28"/>
  <c r="L1457" i="28"/>
  <c r="K1457" i="28"/>
  <c r="I1457" i="28"/>
  <c r="L1456" i="28"/>
  <c r="K1456" i="28"/>
  <c r="I1456" i="28"/>
  <c r="L1455" i="28"/>
  <c r="K1455" i="28"/>
  <c r="I1455" i="28"/>
  <c r="L1454" i="28"/>
  <c r="K1454" i="28"/>
  <c r="I1454" i="28"/>
  <c r="L1453" i="28"/>
  <c r="K1453" i="28"/>
  <c r="I1453" i="28"/>
  <c r="L1452" i="28"/>
  <c r="K1452" i="28"/>
  <c r="I1452" i="28"/>
  <c r="L1451" i="28"/>
  <c r="K1451" i="28"/>
  <c r="I1451" i="28"/>
  <c r="L1450" i="28"/>
  <c r="K1450" i="28"/>
  <c r="I1450" i="28"/>
  <c r="L1449" i="28"/>
  <c r="K1449" i="28"/>
  <c r="I1449" i="28"/>
  <c r="L1448" i="28"/>
  <c r="K1448" i="28"/>
  <c r="I1448" i="28"/>
  <c r="L1447" i="28"/>
  <c r="K1447" i="28"/>
  <c r="I1447" i="28"/>
  <c r="L1446" i="28"/>
  <c r="K1446" i="28"/>
  <c r="I1446" i="28"/>
  <c r="L1445" i="28"/>
  <c r="K1445" i="28"/>
  <c r="I1445" i="28"/>
  <c r="L1444" i="28"/>
  <c r="K1444" i="28"/>
  <c r="I1444" i="28"/>
  <c r="L1443" i="28"/>
  <c r="K1443" i="28"/>
  <c r="I1443" i="28"/>
  <c r="L1442" i="28"/>
  <c r="K1442" i="28"/>
  <c r="I1442" i="28"/>
  <c r="L1441" i="28"/>
  <c r="K1441" i="28"/>
  <c r="I1441" i="28"/>
  <c r="L1440" i="28"/>
  <c r="K1440" i="28"/>
  <c r="I1440" i="28"/>
  <c r="L1439" i="28"/>
  <c r="K1439" i="28"/>
  <c r="I1439" i="28"/>
  <c r="L1438" i="28"/>
  <c r="K1438" i="28"/>
  <c r="I1438" i="28"/>
  <c r="L1437" i="28"/>
  <c r="K1437" i="28"/>
  <c r="I1437" i="28"/>
  <c r="L1436" i="28"/>
  <c r="K1436" i="28"/>
  <c r="I1436" i="28"/>
  <c r="L1435" i="28"/>
  <c r="K1435" i="28"/>
  <c r="I1435" i="28"/>
  <c r="L1434" i="28"/>
  <c r="K1434" i="28"/>
  <c r="I1434" i="28"/>
  <c r="L1433" i="28"/>
  <c r="K1433" i="28"/>
  <c r="I1433" i="28"/>
  <c r="L1432" i="28"/>
  <c r="K1432" i="28"/>
  <c r="I1432" i="28"/>
  <c r="L1431" i="28"/>
  <c r="K1431" i="28"/>
  <c r="I1431" i="28"/>
  <c r="L1430" i="28"/>
  <c r="K1430" i="28"/>
  <c r="I1430" i="28"/>
  <c r="L1429" i="28"/>
  <c r="K1429" i="28"/>
  <c r="I1429" i="28"/>
  <c r="L1428" i="28"/>
  <c r="K1428" i="28"/>
  <c r="I1428" i="28"/>
  <c r="L1427" i="28"/>
  <c r="K1427" i="28"/>
  <c r="I1427" i="28"/>
  <c r="L1426" i="28"/>
  <c r="K1426" i="28"/>
  <c r="I1426" i="28"/>
  <c r="L1425" i="28"/>
  <c r="K1425" i="28"/>
  <c r="I1425" i="28"/>
  <c r="L1424" i="28"/>
  <c r="K1424" i="28"/>
  <c r="I1424" i="28"/>
  <c r="L1423" i="28"/>
  <c r="K1423" i="28"/>
  <c r="I1423" i="28"/>
  <c r="L1422" i="28"/>
  <c r="K1422" i="28"/>
  <c r="I1422" i="28"/>
  <c r="L1421" i="28"/>
  <c r="K1421" i="28"/>
  <c r="I1421" i="28"/>
  <c r="L1420" i="28"/>
  <c r="K1420" i="28"/>
  <c r="I1420" i="28"/>
  <c r="L1419" i="28"/>
  <c r="K1419" i="28"/>
  <c r="I1419" i="28"/>
  <c r="L1418" i="28"/>
  <c r="K1418" i="28"/>
  <c r="I1418" i="28"/>
  <c r="L1417" i="28"/>
  <c r="K1417" i="28"/>
  <c r="I1417" i="28"/>
  <c r="L1416" i="28"/>
  <c r="K1416" i="28"/>
  <c r="I1416" i="28"/>
  <c r="L1415" i="28"/>
  <c r="K1415" i="28"/>
  <c r="I1415" i="28"/>
  <c r="L1414" i="28"/>
  <c r="K1414" i="28"/>
  <c r="I1414" i="28"/>
  <c r="L1413" i="28"/>
  <c r="K1413" i="28"/>
  <c r="I1413" i="28"/>
  <c r="L1412" i="28"/>
  <c r="K1412" i="28"/>
  <c r="I1412" i="28"/>
  <c r="L1411" i="28"/>
  <c r="K1411" i="28"/>
  <c r="I1411" i="28"/>
  <c r="L1410" i="28"/>
  <c r="K1410" i="28"/>
  <c r="I1410" i="28"/>
  <c r="L1409" i="28"/>
  <c r="K1409" i="28"/>
  <c r="I1409" i="28"/>
  <c r="L1408" i="28"/>
  <c r="K1408" i="28"/>
  <c r="I1408" i="28"/>
  <c r="L1407" i="28"/>
  <c r="K1407" i="28"/>
  <c r="I1407" i="28"/>
  <c r="L1406" i="28"/>
  <c r="K1406" i="28"/>
  <c r="I1406" i="28"/>
  <c r="L1405" i="28"/>
  <c r="K1405" i="28"/>
  <c r="I1405" i="28"/>
  <c r="L1404" i="28"/>
  <c r="K1404" i="28"/>
  <c r="I1404" i="28"/>
  <c r="L1403" i="28"/>
  <c r="K1403" i="28"/>
  <c r="I1403" i="28"/>
  <c r="L1402" i="28"/>
  <c r="K1402" i="28"/>
  <c r="I1402" i="28"/>
  <c r="L1401" i="28"/>
  <c r="K1401" i="28"/>
  <c r="I1401" i="28"/>
  <c r="L1400" i="28"/>
  <c r="K1400" i="28"/>
  <c r="I1400" i="28"/>
  <c r="L1399" i="28"/>
  <c r="K1399" i="28"/>
  <c r="I1399" i="28"/>
  <c r="L1398" i="28"/>
  <c r="K1398" i="28"/>
  <c r="I1398" i="28"/>
  <c r="L1397" i="28"/>
  <c r="K1397" i="28"/>
  <c r="I1397" i="28"/>
  <c r="L1396" i="28"/>
  <c r="K1396" i="28"/>
  <c r="I1396" i="28"/>
  <c r="L1395" i="28"/>
  <c r="K1395" i="28"/>
  <c r="I1395" i="28"/>
  <c r="L1394" i="28"/>
  <c r="K1394" i="28"/>
  <c r="I1394" i="28"/>
  <c r="L1393" i="28"/>
  <c r="K1393" i="28"/>
  <c r="I1393" i="28"/>
  <c r="L1392" i="28"/>
  <c r="K1392" i="28"/>
  <c r="I1392" i="28"/>
  <c r="L1391" i="28"/>
  <c r="K1391" i="28"/>
  <c r="I1391" i="28"/>
  <c r="L1390" i="28"/>
  <c r="K1390" i="28"/>
  <c r="I1390" i="28"/>
  <c r="L1389" i="28"/>
  <c r="K1389" i="28"/>
  <c r="I1389" i="28"/>
  <c r="L1388" i="28"/>
  <c r="K1388" i="28"/>
  <c r="I1388" i="28"/>
  <c r="L1387" i="28"/>
  <c r="K1387" i="28"/>
  <c r="I1387" i="28"/>
  <c r="L1386" i="28"/>
  <c r="K1386" i="28"/>
  <c r="I1386" i="28"/>
  <c r="L1385" i="28"/>
  <c r="K1385" i="28"/>
  <c r="I1385" i="28"/>
  <c r="L1384" i="28"/>
  <c r="K1384" i="28"/>
  <c r="I1384" i="28"/>
  <c r="L1383" i="28"/>
  <c r="K1383" i="28"/>
  <c r="I1383" i="28"/>
  <c r="L1382" i="28"/>
  <c r="K1382" i="28"/>
  <c r="I1382" i="28"/>
  <c r="L1381" i="28"/>
  <c r="K1381" i="28"/>
  <c r="I1381" i="28"/>
  <c r="L1380" i="28"/>
  <c r="K1380" i="28"/>
  <c r="I1380" i="28"/>
  <c r="L1379" i="28"/>
  <c r="K1379" i="28"/>
  <c r="I1379" i="28"/>
  <c r="L1378" i="28"/>
  <c r="K1378" i="28"/>
  <c r="I1378" i="28"/>
  <c r="L1377" i="28"/>
  <c r="K1377" i="28"/>
  <c r="I1377" i="28"/>
  <c r="L1376" i="28"/>
  <c r="K1376" i="28"/>
  <c r="I1376" i="28"/>
  <c r="L1375" i="28"/>
  <c r="K1375" i="28"/>
  <c r="I1375" i="28"/>
  <c r="L1374" i="28"/>
  <c r="K1374" i="28"/>
  <c r="I1374" i="28"/>
  <c r="L1373" i="28"/>
  <c r="K1373" i="28"/>
  <c r="I1373" i="28"/>
  <c r="L1372" i="28"/>
  <c r="K1372" i="28"/>
  <c r="I1372" i="28"/>
  <c r="L1371" i="28"/>
  <c r="K1371" i="28"/>
  <c r="I1371" i="28"/>
  <c r="L1370" i="28"/>
  <c r="K1370" i="28"/>
  <c r="I1370" i="28"/>
  <c r="L1369" i="28"/>
  <c r="K1369" i="28"/>
  <c r="I1369" i="28"/>
  <c r="L1368" i="28"/>
  <c r="K1368" i="28"/>
  <c r="I1368" i="28"/>
  <c r="L1367" i="28"/>
  <c r="K1367" i="28"/>
  <c r="I1367" i="28"/>
  <c r="L1366" i="28"/>
  <c r="K1366" i="28"/>
  <c r="I1366" i="28"/>
  <c r="L1365" i="28"/>
  <c r="K1365" i="28"/>
  <c r="I1365" i="28"/>
  <c r="L1364" i="28"/>
  <c r="K1364" i="28"/>
  <c r="I1364" i="28"/>
  <c r="L1363" i="28"/>
  <c r="K1363" i="28"/>
  <c r="I1363" i="28"/>
  <c r="L1362" i="28"/>
  <c r="K1362" i="28"/>
  <c r="I1362" i="28"/>
  <c r="L1361" i="28"/>
  <c r="K1361" i="28"/>
  <c r="I1361" i="28"/>
  <c r="L1360" i="28"/>
  <c r="K1360" i="28"/>
  <c r="I1360" i="28"/>
  <c r="L1359" i="28"/>
  <c r="K1359" i="28"/>
  <c r="I1359" i="28"/>
  <c r="L1358" i="28"/>
  <c r="K1358" i="28"/>
  <c r="I1358" i="28"/>
  <c r="L1357" i="28"/>
  <c r="K1357" i="28"/>
  <c r="I1357" i="28"/>
  <c r="L1356" i="28"/>
  <c r="K1356" i="28"/>
  <c r="I1356" i="28"/>
  <c r="L1355" i="28"/>
  <c r="K1355" i="28"/>
  <c r="I1355" i="28"/>
  <c r="L1354" i="28"/>
  <c r="K1354" i="28"/>
  <c r="I1354" i="28"/>
  <c r="L1353" i="28"/>
  <c r="K1353" i="28"/>
  <c r="I1353" i="28"/>
  <c r="L1352" i="28"/>
  <c r="K1352" i="28"/>
  <c r="I1352" i="28"/>
  <c r="L1351" i="28"/>
  <c r="K1351" i="28"/>
  <c r="I1351" i="28"/>
  <c r="L1350" i="28"/>
  <c r="K1350" i="28"/>
  <c r="I1350" i="28"/>
  <c r="L1349" i="28"/>
  <c r="K1349" i="28"/>
  <c r="I1349" i="28"/>
  <c r="L1348" i="28"/>
  <c r="K1348" i="28"/>
  <c r="I1348" i="28"/>
  <c r="L1347" i="28"/>
  <c r="K1347" i="28"/>
  <c r="I1347" i="28"/>
  <c r="L1346" i="28"/>
  <c r="K1346" i="28"/>
  <c r="I1346" i="28"/>
  <c r="L1345" i="28"/>
  <c r="K1345" i="28"/>
  <c r="I1345" i="28"/>
  <c r="L1344" i="28"/>
  <c r="K1344" i="28"/>
  <c r="I1344" i="28"/>
  <c r="L1343" i="28"/>
  <c r="K1343" i="28"/>
  <c r="I1343" i="28"/>
  <c r="L1342" i="28"/>
  <c r="K1342" i="28"/>
  <c r="I1342" i="28"/>
  <c r="L1341" i="28"/>
  <c r="K1341" i="28"/>
  <c r="I1341" i="28"/>
  <c r="L1340" i="28"/>
  <c r="K1340" i="28"/>
  <c r="I1340" i="28"/>
  <c r="L1339" i="28"/>
  <c r="K1339" i="28"/>
  <c r="I1339" i="28"/>
  <c r="L1338" i="28"/>
  <c r="K1338" i="28"/>
  <c r="I1338" i="28"/>
  <c r="L1337" i="28"/>
  <c r="K1337" i="28"/>
  <c r="I1337" i="28"/>
  <c r="L1336" i="28"/>
  <c r="K1336" i="28"/>
  <c r="I1336" i="28"/>
  <c r="L1335" i="28"/>
  <c r="K1335" i="28"/>
  <c r="I1335" i="28"/>
  <c r="L1334" i="28"/>
  <c r="K1334" i="28"/>
  <c r="I1334" i="28"/>
  <c r="L1333" i="28"/>
  <c r="K1333" i="28"/>
  <c r="I1333" i="28"/>
  <c r="L1332" i="28"/>
  <c r="K1332" i="28"/>
  <c r="I1332" i="28"/>
  <c r="L1331" i="28"/>
  <c r="K1331" i="28"/>
  <c r="I1331" i="28"/>
  <c r="L1330" i="28"/>
  <c r="K1330" i="28"/>
  <c r="I1330" i="28"/>
  <c r="L1329" i="28"/>
  <c r="K1329" i="28"/>
  <c r="I1329" i="28"/>
  <c r="L1328" i="28"/>
  <c r="K1328" i="28"/>
  <c r="I1328" i="28"/>
  <c r="L1327" i="28"/>
  <c r="K1327" i="28"/>
  <c r="I1327" i="28"/>
  <c r="L1326" i="28"/>
  <c r="K1326" i="28"/>
  <c r="I1326" i="28"/>
  <c r="L1325" i="28"/>
  <c r="K1325" i="28"/>
  <c r="I1325" i="28"/>
  <c r="L1324" i="28"/>
  <c r="K1324" i="28"/>
  <c r="I1324" i="28"/>
  <c r="L1323" i="28"/>
  <c r="K1323" i="28"/>
  <c r="I1323" i="28"/>
  <c r="L1322" i="28"/>
  <c r="K1322" i="28"/>
  <c r="I1322" i="28"/>
  <c r="L1321" i="28"/>
  <c r="K1321" i="28"/>
  <c r="I1321" i="28"/>
  <c r="L1320" i="28"/>
  <c r="K1320" i="28"/>
  <c r="I1320" i="28"/>
  <c r="L1319" i="28"/>
  <c r="K1319" i="28"/>
  <c r="I1319" i="28"/>
  <c r="L1318" i="28"/>
  <c r="K1318" i="28"/>
  <c r="I1318" i="28"/>
  <c r="L1317" i="28"/>
  <c r="K1317" i="28"/>
  <c r="I1317" i="28"/>
  <c r="L1316" i="28"/>
  <c r="K1316" i="28"/>
  <c r="I1316" i="28"/>
  <c r="L1315" i="28"/>
  <c r="K1315" i="28"/>
  <c r="I1315" i="28"/>
  <c r="L1314" i="28"/>
  <c r="K1314" i="28"/>
  <c r="I1314" i="28"/>
  <c r="L1313" i="28"/>
  <c r="K1313" i="28"/>
  <c r="I1313" i="28"/>
  <c r="L1312" i="28"/>
  <c r="K1312" i="28"/>
  <c r="I1312" i="28"/>
  <c r="L1311" i="28"/>
  <c r="K1311" i="28"/>
  <c r="I1311" i="28"/>
  <c r="L1310" i="28"/>
  <c r="K1310" i="28"/>
  <c r="I1310" i="28"/>
  <c r="L1309" i="28"/>
  <c r="K1309" i="28"/>
  <c r="I1309" i="28"/>
  <c r="L1308" i="28"/>
  <c r="K1308" i="28"/>
  <c r="I1308" i="28"/>
  <c r="L1307" i="28"/>
  <c r="K1307" i="28"/>
  <c r="I1307" i="28"/>
  <c r="L1306" i="28"/>
  <c r="K1306" i="28"/>
  <c r="I1306" i="28"/>
  <c r="L1305" i="28"/>
  <c r="K1305" i="28"/>
  <c r="I1305" i="28"/>
  <c r="L1304" i="28"/>
  <c r="K1304" i="28"/>
  <c r="I1304" i="28"/>
  <c r="L1303" i="28"/>
  <c r="K1303" i="28"/>
  <c r="I1303" i="28"/>
  <c r="L1302" i="28"/>
  <c r="K1302" i="28"/>
  <c r="I1302" i="28"/>
  <c r="L1301" i="28"/>
  <c r="K1301" i="28"/>
  <c r="I1301" i="28"/>
  <c r="L1300" i="28"/>
  <c r="K1300" i="28"/>
  <c r="I1300" i="28"/>
  <c r="L1299" i="28"/>
  <c r="K1299" i="28"/>
  <c r="I1299" i="28"/>
  <c r="L1298" i="28"/>
  <c r="K1298" i="28"/>
  <c r="I1298" i="28"/>
  <c r="L1297" i="28"/>
  <c r="K1297" i="28"/>
  <c r="I1297" i="28"/>
  <c r="L1296" i="28"/>
  <c r="K1296" i="28"/>
  <c r="I1296" i="28"/>
  <c r="L1295" i="28"/>
  <c r="K1295" i="28"/>
  <c r="I1295" i="28"/>
  <c r="L1294" i="28"/>
  <c r="K1294" i="28"/>
  <c r="I1294" i="28"/>
  <c r="L1293" i="28"/>
  <c r="K1293" i="28"/>
  <c r="I1293" i="28"/>
  <c r="L1292" i="28"/>
  <c r="K1292" i="28"/>
  <c r="I1292" i="28"/>
  <c r="L1291" i="28"/>
  <c r="K1291" i="28"/>
  <c r="I1291" i="28"/>
  <c r="L1290" i="28"/>
  <c r="K1290" i="28"/>
  <c r="I1290" i="28"/>
  <c r="L1289" i="28"/>
  <c r="K1289" i="28"/>
  <c r="I1289" i="28"/>
  <c r="L1288" i="28"/>
  <c r="K1288" i="28"/>
  <c r="I1288" i="28"/>
  <c r="L1287" i="28"/>
  <c r="K1287" i="28"/>
  <c r="I1287" i="28"/>
  <c r="L1286" i="28"/>
  <c r="K1286" i="28"/>
  <c r="I1286" i="28"/>
  <c r="L1285" i="28"/>
  <c r="K1285" i="28"/>
  <c r="I1285" i="28"/>
  <c r="L1284" i="28"/>
  <c r="K1284" i="28"/>
  <c r="I1284" i="28"/>
  <c r="L1283" i="28"/>
  <c r="K1283" i="28"/>
  <c r="I1283" i="28"/>
  <c r="L1282" i="28"/>
  <c r="K1282" i="28"/>
  <c r="I1282" i="28"/>
  <c r="L1281" i="28"/>
  <c r="K1281" i="28"/>
  <c r="I1281" i="28"/>
  <c r="L1280" i="28"/>
  <c r="K1280" i="28"/>
  <c r="I1280" i="28"/>
  <c r="L1279" i="28"/>
  <c r="K1279" i="28"/>
  <c r="I1279" i="28"/>
  <c r="L1278" i="28"/>
  <c r="K1278" i="28"/>
  <c r="I1278" i="28"/>
  <c r="L1277" i="28"/>
  <c r="K1277" i="28"/>
  <c r="I1277" i="28"/>
  <c r="L1276" i="28"/>
  <c r="K1276" i="28"/>
  <c r="I1276" i="28"/>
  <c r="L1275" i="28"/>
  <c r="K1275" i="28"/>
  <c r="I1275" i="28"/>
  <c r="L1274" i="28"/>
  <c r="K1274" i="28"/>
  <c r="I1274" i="28"/>
  <c r="L1273" i="28"/>
  <c r="K1273" i="28"/>
  <c r="I1273" i="28"/>
  <c r="L1272" i="28"/>
  <c r="K1272" i="28"/>
  <c r="I1272" i="28"/>
  <c r="L1271" i="28"/>
  <c r="K1271" i="28"/>
  <c r="I1271" i="28"/>
  <c r="L1270" i="28"/>
  <c r="K1270" i="28"/>
  <c r="I1270" i="28"/>
  <c r="L1269" i="28"/>
  <c r="K1269" i="28"/>
  <c r="I1269" i="28"/>
  <c r="L1268" i="28"/>
  <c r="K1268" i="28"/>
  <c r="I1268" i="28"/>
  <c r="L1267" i="28"/>
  <c r="K1267" i="28"/>
  <c r="I1267" i="28"/>
  <c r="L1266" i="28"/>
  <c r="K1266" i="28"/>
  <c r="I1266" i="28"/>
  <c r="L1265" i="28"/>
  <c r="K1265" i="28"/>
  <c r="I1265" i="28"/>
  <c r="L1264" i="28"/>
  <c r="K1264" i="28"/>
  <c r="I1264" i="28"/>
  <c r="L1263" i="28"/>
  <c r="K1263" i="28"/>
  <c r="I1263" i="28"/>
  <c r="L1262" i="28"/>
  <c r="K1262" i="28"/>
  <c r="I1262" i="28"/>
  <c r="L1261" i="28"/>
  <c r="K1261" i="28"/>
  <c r="I1261" i="28"/>
  <c r="L1260" i="28"/>
  <c r="K1260" i="28"/>
  <c r="I1260" i="28"/>
  <c r="L1259" i="28"/>
  <c r="K1259" i="28"/>
  <c r="I1259" i="28"/>
  <c r="L1258" i="28"/>
  <c r="K1258" i="28"/>
  <c r="I1258" i="28"/>
  <c r="L1257" i="28"/>
  <c r="K1257" i="28"/>
  <c r="I1257" i="28"/>
  <c r="L1256" i="28"/>
  <c r="K1256" i="28"/>
  <c r="I1256" i="28"/>
  <c r="L1255" i="28"/>
  <c r="K1255" i="28"/>
  <c r="I1255" i="28"/>
  <c r="L1254" i="28"/>
  <c r="K1254" i="28"/>
  <c r="I1254" i="28"/>
  <c r="L1253" i="28"/>
  <c r="K1253" i="28"/>
  <c r="I1253" i="28"/>
  <c r="L1252" i="28"/>
  <c r="K1252" i="28"/>
  <c r="I1252" i="28"/>
  <c r="L1251" i="28"/>
  <c r="K1251" i="28"/>
  <c r="I1251" i="28"/>
  <c r="L1250" i="28"/>
  <c r="K1250" i="28"/>
  <c r="I1250" i="28"/>
  <c r="L1249" i="28"/>
  <c r="K1249" i="28"/>
  <c r="I1249" i="28"/>
  <c r="L1248" i="28"/>
  <c r="K1248" i="28"/>
  <c r="I1248" i="28"/>
  <c r="L1247" i="28"/>
  <c r="K1247" i="28"/>
  <c r="I1247" i="28"/>
  <c r="L1246" i="28"/>
  <c r="K1246" i="28"/>
  <c r="I1246" i="28"/>
  <c r="L1245" i="28"/>
  <c r="K1245" i="28"/>
  <c r="I1245" i="28"/>
  <c r="L1244" i="28"/>
  <c r="K1244" i="28"/>
  <c r="I1244" i="28"/>
  <c r="L1243" i="28"/>
  <c r="K1243" i="28"/>
  <c r="I1243" i="28"/>
  <c r="L1242" i="28"/>
  <c r="K1242" i="28"/>
  <c r="I1242" i="28"/>
  <c r="L1241" i="28"/>
  <c r="K1241" i="28"/>
  <c r="I1241" i="28"/>
  <c r="L1240" i="28"/>
  <c r="K1240" i="28"/>
  <c r="I1240" i="28"/>
  <c r="L1239" i="28"/>
  <c r="K1239" i="28"/>
  <c r="I1239" i="28"/>
  <c r="L1238" i="28"/>
  <c r="K1238" i="28"/>
  <c r="I1238" i="28"/>
  <c r="L1237" i="28"/>
  <c r="K1237" i="28"/>
  <c r="I1237" i="28"/>
  <c r="L1236" i="28"/>
  <c r="K1236" i="28"/>
  <c r="I1236" i="28"/>
  <c r="L1235" i="28"/>
  <c r="K1235" i="28"/>
  <c r="I1235" i="28"/>
  <c r="L1234" i="28"/>
  <c r="K1234" i="28"/>
  <c r="I1234" i="28"/>
  <c r="L1233" i="28"/>
  <c r="K1233" i="28"/>
  <c r="I1233" i="28"/>
  <c r="L1232" i="28"/>
  <c r="K1232" i="28"/>
  <c r="I1232" i="28"/>
  <c r="L1231" i="28"/>
  <c r="K1231" i="28"/>
  <c r="I1231" i="28"/>
  <c r="L1230" i="28"/>
  <c r="K1230" i="28"/>
  <c r="I1230" i="28"/>
  <c r="L1229" i="28"/>
  <c r="K1229" i="28"/>
  <c r="I1229" i="28"/>
  <c r="L1228" i="28"/>
  <c r="K1228" i="28"/>
  <c r="I1228" i="28"/>
  <c r="L1227" i="28"/>
  <c r="K1227" i="28"/>
  <c r="I1227" i="28"/>
  <c r="L1226" i="28"/>
  <c r="K1226" i="28"/>
  <c r="I1226" i="28"/>
  <c r="L1225" i="28"/>
  <c r="K1225" i="28"/>
  <c r="I1225" i="28"/>
  <c r="L1224" i="28"/>
  <c r="K1224" i="28"/>
  <c r="I1224" i="28"/>
  <c r="L1223" i="28"/>
  <c r="K1223" i="28"/>
  <c r="I1223" i="28"/>
  <c r="L1222" i="28"/>
  <c r="K1222" i="28"/>
  <c r="I1222" i="28"/>
  <c r="L1221" i="28"/>
  <c r="K1221" i="28"/>
  <c r="I1221" i="28"/>
  <c r="L1220" i="28"/>
  <c r="K1220" i="28"/>
  <c r="I1220" i="28"/>
  <c r="L1219" i="28"/>
  <c r="K1219" i="28"/>
  <c r="I1219" i="28"/>
  <c r="L1218" i="28"/>
  <c r="K1218" i="28"/>
  <c r="I1218" i="28"/>
  <c r="L1217" i="28"/>
  <c r="K1217" i="28"/>
  <c r="I1217" i="28"/>
  <c r="L1216" i="28"/>
  <c r="K1216" i="28"/>
  <c r="I1216" i="28"/>
  <c r="L1215" i="28"/>
  <c r="K1215" i="28"/>
  <c r="I1215" i="28"/>
  <c r="L1214" i="28"/>
  <c r="K1214" i="28"/>
  <c r="I1214" i="28"/>
  <c r="L1213" i="28"/>
  <c r="K1213" i="28"/>
  <c r="I1213" i="28"/>
  <c r="L1212" i="28"/>
  <c r="K1212" i="28"/>
  <c r="I1212" i="28"/>
  <c r="L1211" i="28"/>
  <c r="K1211" i="28"/>
  <c r="I1211" i="28"/>
  <c r="L1210" i="28"/>
  <c r="K1210" i="28"/>
  <c r="I1210" i="28"/>
  <c r="L1209" i="28"/>
  <c r="K1209" i="28"/>
  <c r="I1209" i="28"/>
  <c r="L1208" i="28"/>
  <c r="K1208" i="28"/>
  <c r="I1208" i="28"/>
  <c r="L1207" i="28"/>
  <c r="K1207" i="28"/>
  <c r="I1207" i="28"/>
  <c r="L1206" i="28"/>
  <c r="K1206" i="28"/>
  <c r="I1206" i="28"/>
  <c r="L1205" i="28"/>
  <c r="K1205" i="28"/>
  <c r="I1205" i="28"/>
  <c r="L1204" i="28"/>
  <c r="K1204" i="28"/>
  <c r="I1204" i="28"/>
  <c r="L1203" i="28"/>
  <c r="K1203" i="28"/>
  <c r="I1203" i="28"/>
  <c r="L1202" i="28"/>
  <c r="K1202" i="28"/>
  <c r="I1202" i="28"/>
  <c r="L1201" i="28"/>
  <c r="K1201" i="28"/>
  <c r="I1201" i="28"/>
  <c r="L1200" i="28"/>
  <c r="K1200" i="28"/>
  <c r="I1200" i="28"/>
  <c r="L1199" i="28"/>
  <c r="K1199" i="28"/>
  <c r="I1199" i="28"/>
  <c r="L1198" i="28"/>
  <c r="K1198" i="28"/>
  <c r="I1198" i="28"/>
  <c r="L1197" i="28"/>
  <c r="K1197" i="28"/>
  <c r="I1197" i="28"/>
  <c r="L1196" i="28"/>
  <c r="K1196" i="28"/>
  <c r="I1196" i="28"/>
  <c r="L1195" i="28"/>
  <c r="K1195" i="28"/>
  <c r="I1195" i="28"/>
  <c r="L1194" i="28"/>
  <c r="K1194" i="28"/>
  <c r="I1194" i="28"/>
  <c r="L1193" i="28"/>
  <c r="K1193" i="28"/>
  <c r="I1193" i="28"/>
  <c r="L1192" i="28"/>
  <c r="K1192" i="28"/>
  <c r="I1192" i="28"/>
  <c r="L1191" i="28"/>
  <c r="K1191" i="28"/>
  <c r="I1191" i="28"/>
  <c r="L1190" i="28"/>
  <c r="K1190" i="28"/>
  <c r="I1190" i="28"/>
  <c r="L1189" i="28"/>
  <c r="K1189" i="28"/>
  <c r="I1189" i="28"/>
  <c r="L1188" i="28"/>
  <c r="K1188" i="28"/>
  <c r="I1188" i="28"/>
  <c r="L1187" i="28"/>
  <c r="K1187" i="28"/>
  <c r="I1187" i="28"/>
  <c r="L1186" i="28"/>
  <c r="K1186" i="28"/>
  <c r="I1186" i="28"/>
  <c r="L1185" i="28"/>
  <c r="K1185" i="28"/>
  <c r="I1185" i="28"/>
  <c r="L1184" i="28"/>
  <c r="K1184" i="28"/>
  <c r="I1184" i="28"/>
  <c r="L1183" i="28"/>
  <c r="K1183" i="28"/>
  <c r="I1183" i="28"/>
  <c r="L1182" i="28"/>
  <c r="K1182" i="28"/>
  <c r="I1182" i="28"/>
  <c r="L1181" i="28"/>
  <c r="K1181" i="28"/>
  <c r="I1181" i="28"/>
  <c r="L1180" i="28"/>
  <c r="K1180" i="28"/>
  <c r="I1180" i="28"/>
  <c r="L1179" i="28"/>
  <c r="K1179" i="28"/>
  <c r="I1179" i="28"/>
  <c r="L1178" i="28"/>
  <c r="K1178" i="28"/>
  <c r="I1178" i="28"/>
  <c r="L1177" i="28"/>
  <c r="K1177" i="28"/>
  <c r="I1177" i="28"/>
  <c r="L1176" i="28"/>
  <c r="K1176" i="28"/>
  <c r="I1176" i="28"/>
  <c r="L1175" i="28"/>
  <c r="K1175" i="28"/>
  <c r="I1175" i="28"/>
  <c r="L1174" i="28"/>
  <c r="K1174" i="28"/>
  <c r="I1174" i="28"/>
  <c r="L1173" i="28"/>
  <c r="K1173" i="28"/>
  <c r="I1173" i="28"/>
  <c r="L1172" i="28"/>
  <c r="K1172" i="28"/>
  <c r="I1172" i="28"/>
  <c r="L1171" i="28"/>
  <c r="K1171" i="28"/>
  <c r="I1171" i="28"/>
  <c r="L1170" i="28"/>
  <c r="K1170" i="28"/>
  <c r="I1170" i="28"/>
  <c r="L1169" i="28"/>
  <c r="K1169" i="28"/>
  <c r="I1169" i="28"/>
  <c r="L1168" i="28"/>
  <c r="K1168" i="28"/>
  <c r="I1168" i="28"/>
  <c r="L1167" i="28"/>
  <c r="K1167" i="28"/>
  <c r="I1167" i="28"/>
  <c r="L1166" i="28"/>
  <c r="K1166" i="28"/>
  <c r="I1166" i="28"/>
  <c r="L1165" i="28"/>
  <c r="K1165" i="28"/>
  <c r="I1165" i="28"/>
  <c r="L1164" i="28"/>
  <c r="K1164" i="28"/>
  <c r="I1164" i="28"/>
  <c r="L1163" i="28"/>
  <c r="K1163" i="28"/>
  <c r="I1163" i="28"/>
  <c r="L1162" i="28"/>
  <c r="K1162" i="28"/>
  <c r="I1162" i="28"/>
  <c r="L1161" i="28"/>
  <c r="K1161" i="28"/>
  <c r="I1161" i="28"/>
  <c r="L1160" i="28"/>
  <c r="K1160" i="28"/>
  <c r="I1160" i="28"/>
  <c r="L1159" i="28"/>
  <c r="K1159" i="28"/>
  <c r="I1159" i="28"/>
  <c r="L1158" i="28"/>
  <c r="K1158" i="28"/>
  <c r="I1158" i="28"/>
  <c r="L1157" i="28"/>
  <c r="K1157" i="28"/>
  <c r="I1157" i="28"/>
  <c r="L1156" i="28"/>
  <c r="K1156" i="28"/>
  <c r="I1156" i="28"/>
  <c r="L1155" i="28"/>
  <c r="K1155" i="28"/>
  <c r="I1155" i="28"/>
  <c r="L1154" i="28"/>
  <c r="K1154" i="28"/>
  <c r="I1154" i="28"/>
  <c r="L1153" i="28"/>
  <c r="K1153" i="28"/>
  <c r="I1153" i="28"/>
  <c r="L1152" i="28"/>
  <c r="K1152" i="28"/>
  <c r="I1152" i="28"/>
  <c r="L1151" i="28"/>
  <c r="K1151" i="28"/>
  <c r="I1151" i="28"/>
  <c r="L1150" i="28"/>
  <c r="K1150" i="28"/>
  <c r="I1150" i="28"/>
  <c r="L1149" i="28"/>
  <c r="K1149" i="28"/>
  <c r="I1149" i="28"/>
  <c r="L1148" i="28"/>
  <c r="K1148" i="28"/>
  <c r="I1148" i="28"/>
  <c r="L1147" i="28"/>
  <c r="K1147" i="28"/>
  <c r="I1147" i="28"/>
  <c r="L1146" i="28"/>
  <c r="K1146" i="28"/>
  <c r="I1146" i="28"/>
  <c r="L1145" i="28"/>
  <c r="K1145" i="28"/>
  <c r="I1145" i="28"/>
  <c r="L1144" i="28"/>
  <c r="K1144" i="28"/>
  <c r="I1144" i="28"/>
  <c r="L1143" i="28"/>
  <c r="K1143" i="28"/>
  <c r="I1143" i="28"/>
  <c r="L1142" i="28"/>
  <c r="K1142" i="28"/>
  <c r="I1142" i="28"/>
  <c r="L1141" i="28"/>
  <c r="K1141" i="28"/>
  <c r="I1141" i="28"/>
  <c r="L1140" i="28"/>
  <c r="K1140" i="28"/>
  <c r="I1140" i="28"/>
  <c r="L1139" i="28"/>
  <c r="K1139" i="28"/>
  <c r="I1139" i="28"/>
  <c r="L1138" i="28"/>
  <c r="K1138" i="28"/>
  <c r="I1138" i="28"/>
  <c r="L1137" i="28"/>
  <c r="K1137" i="28"/>
  <c r="I1137" i="28"/>
  <c r="L1136" i="28"/>
  <c r="K1136" i="28"/>
  <c r="I1136" i="28"/>
  <c r="L1135" i="28"/>
  <c r="K1135" i="28"/>
  <c r="I1135" i="28"/>
  <c r="L1134" i="28"/>
  <c r="K1134" i="28"/>
  <c r="I1134" i="28"/>
  <c r="L1133" i="28"/>
  <c r="K1133" i="28"/>
  <c r="I1133" i="28"/>
  <c r="L1132" i="28"/>
  <c r="K1132" i="28"/>
  <c r="I1132" i="28"/>
  <c r="L1131" i="28"/>
  <c r="K1131" i="28"/>
  <c r="I1131" i="28"/>
  <c r="L1130" i="28"/>
  <c r="K1130" i="28"/>
  <c r="I1130" i="28"/>
  <c r="L1129" i="28"/>
  <c r="K1129" i="28"/>
  <c r="I1129" i="28"/>
  <c r="L1128" i="28"/>
  <c r="K1128" i="28"/>
  <c r="I1128" i="28"/>
  <c r="L1127" i="28"/>
  <c r="K1127" i="28"/>
  <c r="I1127" i="28"/>
  <c r="L1126" i="28"/>
  <c r="K1126" i="28"/>
  <c r="I1126" i="28"/>
  <c r="L1125" i="28"/>
  <c r="K1125" i="28"/>
  <c r="I1125" i="28"/>
  <c r="L1124" i="28"/>
  <c r="K1124" i="28"/>
  <c r="I1124" i="28"/>
  <c r="L1123" i="28"/>
  <c r="K1123" i="28"/>
  <c r="I1123" i="28"/>
  <c r="L1122" i="28"/>
  <c r="K1122" i="28"/>
  <c r="I1122" i="28"/>
  <c r="L1121" i="28"/>
  <c r="K1121" i="28"/>
  <c r="I1121" i="28"/>
  <c r="L1120" i="28"/>
  <c r="K1120" i="28"/>
  <c r="I1120" i="28"/>
  <c r="L1119" i="28"/>
  <c r="K1119" i="28"/>
  <c r="I1119" i="28"/>
  <c r="L1118" i="28"/>
  <c r="K1118" i="28"/>
  <c r="I1118" i="28"/>
  <c r="L1117" i="28"/>
  <c r="K1117" i="28"/>
  <c r="I1117" i="28"/>
  <c r="L1116" i="28"/>
  <c r="K1116" i="28"/>
  <c r="I1116" i="28"/>
  <c r="L1115" i="28"/>
  <c r="K1115" i="28"/>
  <c r="I1115" i="28"/>
  <c r="L1114" i="28"/>
  <c r="K1114" i="28"/>
  <c r="I1114" i="28"/>
  <c r="L1113" i="28"/>
  <c r="K1113" i="28"/>
  <c r="I1113" i="28"/>
  <c r="L1112" i="28"/>
  <c r="K1112" i="28"/>
  <c r="I1112" i="28"/>
  <c r="L1111" i="28"/>
  <c r="K1111" i="28"/>
  <c r="I1111" i="28"/>
  <c r="L1110" i="28"/>
  <c r="K1110" i="28"/>
  <c r="I1110" i="28"/>
  <c r="L1109" i="28"/>
  <c r="K1109" i="28"/>
  <c r="I1109" i="28"/>
  <c r="L1108" i="28"/>
  <c r="K1108" i="28"/>
  <c r="I1108" i="28"/>
  <c r="L1107" i="28"/>
  <c r="K1107" i="28"/>
  <c r="I1107" i="28"/>
  <c r="L1106" i="28"/>
  <c r="K1106" i="28"/>
  <c r="I1106" i="28"/>
  <c r="L1105" i="28"/>
  <c r="K1105" i="28"/>
  <c r="I1105" i="28"/>
  <c r="L1104" i="28"/>
  <c r="K1104" i="28"/>
  <c r="I1104" i="28"/>
  <c r="L1103" i="28"/>
  <c r="K1103" i="28"/>
  <c r="I1103" i="28"/>
  <c r="L1102" i="28"/>
  <c r="K1102" i="28"/>
  <c r="I1102" i="28"/>
  <c r="L1101" i="28"/>
  <c r="K1101" i="28"/>
  <c r="I1101" i="28"/>
  <c r="L1100" i="28"/>
  <c r="K1100" i="28"/>
  <c r="I1100" i="28"/>
  <c r="L1099" i="28"/>
  <c r="K1099" i="28"/>
  <c r="I1099" i="28"/>
  <c r="L1098" i="28"/>
  <c r="K1098" i="28"/>
  <c r="I1098" i="28"/>
  <c r="L1097" i="28"/>
  <c r="K1097" i="28"/>
  <c r="I1097" i="28"/>
  <c r="L1096" i="28"/>
  <c r="K1096" i="28"/>
  <c r="I1096" i="28"/>
  <c r="L1095" i="28"/>
  <c r="K1095" i="28"/>
  <c r="I1095" i="28"/>
  <c r="L1094" i="28"/>
  <c r="K1094" i="28"/>
  <c r="I1094" i="28"/>
  <c r="L1093" i="28"/>
  <c r="K1093" i="28"/>
  <c r="I1093" i="28"/>
  <c r="L1092" i="28"/>
  <c r="K1092" i="28"/>
  <c r="I1092" i="28"/>
  <c r="L1091" i="28"/>
  <c r="K1091" i="28"/>
  <c r="I1091" i="28"/>
  <c r="L1090" i="28"/>
  <c r="K1090" i="28"/>
  <c r="I1090" i="28"/>
  <c r="L1089" i="28"/>
  <c r="K1089" i="28"/>
  <c r="I1089" i="28"/>
  <c r="L1088" i="28"/>
  <c r="K1088" i="28"/>
  <c r="I1088" i="28"/>
  <c r="L1087" i="28"/>
  <c r="K1087" i="28"/>
  <c r="I1087" i="28"/>
  <c r="L1086" i="28"/>
  <c r="K1086" i="28"/>
  <c r="I1086" i="28"/>
  <c r="L1085" i="28"/>
  <c r="K1085" i="28"/>
  <c r="I1085" i="28"/>
  <c r="L1084" i="28"/>
  <c r="K1084" i="28"/>
  <c r="I1084" i="28"/>
  <c r="L1083" i="28"/>
  <c r="K1083" i="28"/>
  <c r="I1083" i="28"/>
  <c r="L1082" i="28"/>
  <c r="K1082" i="28"/>
  <c r="I1082" i="28"/>
  <c r="L1081" i="28"/>
  <c r="K1081" i="28"/>
  <c r="I1081" i="28"/>
  <c r="L1080" i="28"/>
  <c r="K1080" i="28"/>
  <c r="I1080" i="28"/>
  <c r="L1079" i="28"/>
  <c r="K1079" i="28"/>
  <c r="I1079" i="28"/>
  <c r="L1078" i="28"/>
  <c r="K1078" i="28"/>
  <c r="I1078" i="28"/>
  <c r="L1077" i="28"/>
  <c r="K1077" i="28"/>
  <c r="I1077" i="28"/>
  <c r="L1076" i="28"/>
  <c r="K1076" i="28"/>
  <c r="I1076" i="28"/>
  <c r="L1075" i="28"/>
  <c r="K1075" i="28"/>
  <c r="I1075" i="28"/>
  <c r="L1074" i="28"/>
  <c r="K1074" i="28"/>
  <c r="I1074" i="28"/>
  <c r="L1073" i="28"/>
  <c r="K1073" i="28"/>
  <c r="I1073" i="28"/>
  <c r="L1072" i="28"/>
  <c r="K1072" i="28"/>
  <c r="I1072" i="28"/>
  <c r="L1071" i="28"/>
  <c r="K1071" i="28"/>
  <c r="I1071" i="28"/>
  <c r="L1070" i="28"/>
  <c r="K1070" i="28"/>
  <c r="I1070" i="28"/>
  <c r="L1069" i="28"/>
  <c r="K1069" i="28"/>
  <c r="I1069" i="28"/>
  <c r="L1068" i="28"/>
  <c r="K1068" i="28"/>
  <c r="I1068" i="28"/>
  <c r="L1067" i="28"/>
  <c r="K1067" i="28"/>
  <c r="I1067" i="28"/>
  <c r="L1066" i="28"/>
  <c r="K1066" i="28"/>
  <c r="I1066" i="28"/>
  <c r="L1065" i="28"/>
  <c r="K1065" i="28"/>
  <c r="I1065" i="28"/>
  <c r="L1064" i="28"/>
  <c r="K1064" i="28"/>
  <c r="I1064" i="28"/>
  <c r="L1063" i="28"/>
  <c r="K1063" i="28"/>
  <c r="I1063" i="28"/>
  <c r="L1062" i="28"/>
  <c r="K1062" i="28"/>
  <c r="I1062" i="28"/>
  <c r="L1061" i="28"/>
  <c r="K1061" i="28"/>
  <c r="I1061" i="28"/>
  <c r="L1060" i="28"/>
  <c r="K1060" i="28"/>
  <c r="I1060" i="28"/>
  <c r="L1059" i="28"/>
  <c r="K1059" i="28"/>
  <c r="I1059" i="28"/>
  <c r="L1058" i="28"/>
  <c r="K1058" i="28"/>
  <c r="I1058" i="28"/>
  <c r="L1057" i="28"/>
  <c r="K1057" i="28"/>
  <c r="I1057" i="28"/>
  <c r="L1056" i="28"/>
  <c r="K1056" i="28"/>
  <c r="I1056" i="28"/>
  <c r="L1055" i="28"/>
  <c r="K1055" i="28"/>
  <c r="I1055" i="28"/>
  <c r="L1054" i="28"/>
  <c r="K1054" i="28"/>
  <c r="I1054" i="28"/>
  <c r="L1053" i="28"/>
  <c r="K1053" i="28"/>
  <c r="I1053" i="28"/>
  <c r="L1052" i="28"/>
  <c r="K1052" i="28"/>
  <c r="I1052" i="28"/>
  <c r="L1051" i="28"/>
  <c r="K1051" i="28"/>
  <c r="I1051" i="28"/>
  <c r="L1050" i="28"/>
  <c r="K1050" i="28"/>
  <c r="I1050" i="28"/>
  <c r="L1049" i="28"/>
  <c r="K1049" i="28"/>
  <c r="I1049" i="28"/>
  <c r="L1048" i="28"/>
  <c r="K1048" i="28"/>
  <c r="I1048" i="28"/>
  <c r="L1047" i="28"/>
  <c r="K1047" i="28"/>
  <c r="I1047" i="28"/>
  <c r="L1046" i="28"/>
  <c r="K1046" i="28"/>
  <c r="I1046" i="28"/>
  <c r="L1045" i="28"/>
  <c r="K1045" i="28"/>
  <c r="I1045" i="28"/>
  <c r="L1044" i="28"/>
  <c r="K1044" i="28"/>
  <c r="I1044" i="28"/>
  <c r="L1043" i="28"/>
  <c r="K1043" i="28"/>
  <c r="I1043" i="28"/>
  <c r="L1042" i="28"/>
  <c r="K1042" i="28"/>
  <c r="I1042" i="28"/>
  <c r="L1041" i="28"/>
  <c r="K1041" i="28"/>
  <c r="I1041" i="28"/>
  <c r="L1040" i="28"/>
  <c r="K1040" i="28"/>
  <c r="I1040" i="28"/>
  <c r="L1039" i="28"/>
  <c r="K1039" i="28"/>
  <c r="I1039" i="28"/>
  <c r="L1038" i="28"/>
  <c r="K1038" i="28"/>
  <c r="I1038" i="28"/>
  <c r="L1037" i="28"/>
  <c r="K1037" i="28"/>
  <c r="I1037" i="28"/>
  <c r="L1036" i="28"/>
  <c r="K1036" i="28"/>
  <c r="I1036" i="28"/>
  <c r="L1035" i="28"/>
  <c r="K1035" i="28"/>
  <c r="I1035" i="28"/>
  <c r="L1034" i="28"/>
  <c r="K1034" i="28"/>
  <c r="I1034" i="28"/>
  <c r="L1033" i="28"/>
  <c r="K1033" i="28"/>
  <c r="I1033" i="28"/>
  <c r="L1032" i="28"/>
  <c r="K1032" i="28"/>
  <c r="I1032" i="28"/>
  <c r="L1031" i="28"/>
  <c r="K1031" i="28"/>
  <c r="I1031" i="28"/>
  <c r="L1030" i="28"/>
  <c r="K1030" i="28"/>
  <c r="I1030" i="28"/>
  <c r="L1029" i="28"/>
  <c r="K1029" i="28"/>
  <c r="I1029" i="28"/>
  <c r="L1028" i="28"/>
  <c r="K1028" i="28"/>
  <c r="I1028" i="28"/>
  <c r="L1027" i="28"/>
  <c r="K1027" i="28"/>
  <c r="I1027" i="28"/>
  <c r="L1026" i="28"/>
  <c r="K1026" i="28"/>
  <c r="I1026" i="28"/>
  <c r="L1025" i="28"/>
  <c r="K1025" i="28"/>
  <c r="I1025" i="28"/>
  <c r="L1024" i="28"/>
  <c r="K1024" i="28"/>
  <c r="I1024" i="28"/>
  <c r="L1023" i="28"/>
  <c r="K1023" i="28"/>
  <c r="I1023" i="28"/>
  <c r="L1022" i="28"/>
  <c r="K1022" i="28"/>
  <c r="I1022" i="28"/>
  <c r="L1021" i="28"/>
  <c r="K1021" i="28"/>
  <c r="I1021" i="28"/>
  <c r="L1020" i="28"/>
  <c r="K1020" i="28"/>
  <c r="I1020" i="28"/>
  <c r="L1019" i="28"/>
  <c r="K1019" i="28"/>
  <c r="I1019" i="28"/>
  <c r="L1018" i="28"/>
  <c r="K1018" i="28"/>
  <c r="I1018" i="28"/>
  <c r="L1017" i="28"/>
  <c r="K1017" i="28"/>
  <c r="I1017" i="28"/>
  <c r="L1016" i="28"/>
  <c r="K1016" i="28"/>
  <c r="I1016" i="28"/>
  <c r="L1015" i="28"/>
  <c r="K1015" i="28"/>
  <c r="I1015" i="28"/>
  <c r="L1014" i="28"/>
  <c r="K1014" i="28"/>
  <c r="I1014" i="28"/>
  <c r="L1013" i="28"/>
  <c r="K1013" i="28"/>
  <c r="I1013" i="28"/>
  <c r="L1012" i="28"/>
  <c r="K1012" i="28"/>
  <c r="I1012" i="28"/>
  <c r="L1011" i="28"/>
  <c r="K1011" i="28"/>
  <c r="I1011" i="28"/>
  <c r="L1010" i="28"/>
  <c r="K1010" i="28"/>
  <c r="I1010" i="28"/>
  <c r="L1009" i="28"/>
  <c r="K1009" i="28"/>
  <c r="I1009" i="28"/>
  <c r="L1008" i="28"/>
  <c r="K1008" i="28"/>
  <c r="I1008" i="28"/>
  <c r="L1007" i="28"/>
  <c r="K1007" i="28"/>
  <c r="I1007" i="28"/>
  <c r="L1006" i="28"/>
  <c r="K1006" i="28"/>
  <c r="I1006" i="28"/>
  <c r="L1005" i="28"/>
  <c r="K1005" i="28"/>
  <c r="I1005" i="28"/>
  <c r="L1004" i="28"/>
  <c r="K1004" i="28"/>
  <c r="I1004" i="28"/>
  <c r="L1003" i="28"/>
  <c r="K1003" i="28"/>
  <c r="I1003" i="28"/>
  <c r="L1002" i="28"/>
  <c r="K1002" i="28"/>
  <c r="I1002" i="28"/>
  <c r="L1001" i="28"/>
  <c r="K1001" i="28"/>
  <c r="I1001" i="28"/>
  <c r="L1000" i="28"/>
  <c r="K1000" i="28"/>
  <c r="I1000" i="28"/>
  <c r="L999" i="28"/>
  <c r="K999" i="28"/>
  <c r="I999" i="28"/>
  <c r="L998" i="28"/>
  <c r="K998" i="28"/>
  <c r="I998" i="28"/>
  <c r="L997" i="28"/>
  <c r="K997" i="28"/>
  <c r="I997" i="28"/>
  <c r="L996" i="28"/>
  <c r="K996" i="28"/>
  <c r="I996" i="28"/>
  <c r="L995" i="28"/>
  <c r="K995" i="28"/>
  <c r="I995" i="28"/>
  <c r="L994" i="28"/>
  <c r="K994" i="28"/>
  <c r="I994" i="28"/>
  <c r="L993" i="28"/>
  <c r="K993" i="28"/>
  <c r="I993" i="28"/>
  <c r="L992" i="28"/>
  <c r="K992" i="28"/>
  <c r="I992" i="28"/>
  <c r="L991" i="28"/>
  <c r="K991" i="28"/>
  <c r="I991" i="28"/>
  <c r="L990" i="28"/>
  <c r="K990" i="28"/>
  <c r="I990" i="28"/>
  <c r="L989" i="28"/>
  <c r="K989" i="28"/>
  <c r="I989" i="28"/>
  <c r="L988" i="28"/>
  <c r="K988" i="28"/>
  <c r="I988" i="28"/>
  <c r="L987" i="28"/>
  <c r="K987" i="28"/>
  <c r="I987" i="28"/>
  <c r="L986" i="28"/>
  <c r="K986" i="28"/>
  <c r="I986" i="28"/>
  <c r="L985" i="28"/>
  <c r="K985" i="28"/>
  <c r="I985" i="28"/>
  <c r="L984" i="28"/>
  <c r="K984" i="28"/>
  <c r="I984" i="28"/>
  <c r="L983" i="28"/>
  <c r="K983" i="28"/>
  <c r="I983" i="28"/>
  <c r="L982" i="28"/>
  <c r="K982" i="28"/>
  <c r="I982" i="28"/>
  <c r="L981" i="28"/>
  <c r="K981" i="28"/>
  <c r="I981" i="28"/>
  <c r="L980" i="28"/>
  <c r="K980" i="28"/>
  <c r="I980" i="28"/>
  <c r="L979" i="28"/>
  <c r="K979" i="28"/>
  <c r="I979" i="28"/>
  <c r="L978" i="28"/>
  <c r="K978" i="28"/>
  <c r="I978" i="28"/>
  <c r="L977" i="28"/>
  <c r="K977" i="28"/>
  <c r="I977" i="28"/>
  <c r="L976" i="28"/>
  <c r="K976" i="28"/>
  <c r="I976" i="28"/>
  <c r="L975" i="28"/>
  <c r="K975" i="28"/>
  <c r="I975" i="28"/>
  <c r="L974" i="28"/>
  <c r="K974" i="28"/>
  <c r="I974" i="28"/>
  <c r="L973" i="28"/>
  <c r="K973" i="28"/>
  <c r="I973" i="28"/>
  <c r="L972" i="28"/>
  <c r="K972" i="28"/>
  <c r="I972" i="28"/>
  <c r="L971" i="28"/>
  <c r="K971" i="28"/>
  <c r="I971" i="28"/>
  <c r="L970" i="28"/>
  <c r="K970" i="28"/>
  <c r="I970" i="28"/>
  <c r="L969" i="28"/>
  <c r="K969" i="28"/>
  <c r="I969" i="28"/>
  <c r="L968" i="28"/>
  <c r="K968" i="28"/>
  <c r="I968" i="28"/>
  <c r="L967" i="28"/>
  <c r="K967" i="28"/>
  <c r="I967" i="28"/>
  <c r="L966" i="28"/>
  <c r="K966" i="28"/>
  <c r="I966" i="28"/>
  <c r="L965" i="28"/>
  <c r="K965" i="28"/>
  <c r="I965" i="28"/>
  <c r="L964" i="28"/>
  <c r="K964" i="28"/>
  <c r="I964" i="28"/>
  <c r="L963" i="28"/>
  <c r="K963" i="28"/>
  <c r="I963" i="28"/>
  <c r="L962" i="28"/>
  <c r="K962" i="28"/>
  <c r="I962" i="28"/>
  <c r="L961" i="28"/>
  <c r="K961" i="28"/>
  <c r="I961" i="28"/>
  <c r="L960" i="28"/>
  <c r="K960" i="28"/>
  <c r="I960" i="28"/>
  <c r="L959" i="28"/>
  <c r="K959" i="28"/>
  <c r="I959" i="28"/>
  <c r="L958" i="28"/>
  <c r="K958" i="28"/>
  <c r="I958" i="28"/>
  <c r="L957" i="28"/>
  <c r="K957" i="28"/>
  <c r="I957" i="28"/>
  <c r="L956" i="28"/>
  <c r="K956" i="28"/>
  <c r="I956" i="28"/>
  <c r="L955" i="28"/>
  <c r="K955" i="28"/>
  <c r="I955" i="28"/>
  <c r="L954" i="28"/>
  <c r="K954" i="28"/>
  <c r="I954" i="28"/>
  <c r="L953" i="28"/>
  <c r="K953" i="28"/>
  <c r="I953" i="28"/>
  <c r="L952" i="28"/>
  <c r="K952" i="28"/>
  <c r="I952" i="28"/>
  <c r="L951" i="28"/>
  <c r="K951" i="28"/>
  <c r="I951" i="28"/>
  <c r="L950" i="28"/>
  <c r="K950" i="28"/>
  <c r="I950" i="28"/>
  <c r="L949" i="28"/>
  <c r="K949" i="28"/>
  <c r="I949" i="28"/>
  <c r="L948" i="28"/>
  <c r="K948" i="28"/>
  <c r="I948" i="28"/>
  <c r="L947" i="28"/>
  <c r="K947" i="28"/>
  <c r="I947" i="28"/>
  <c r="L946" i="28"/>
  <c r="K946" i="28"/>
  <c r="I946" i="28"/>
  <c r="L945" i="28"/>
  <c r="K945" i="28"/>
  <c r="I945" i="28"/>
  <c r="L944" i="28"/>
  <c r="K944" i="28"/>
  <c r="I944" i="28"/>
  <c r="L943" i="28"/>
  <c r="K943" i="28"/>
  <c r="I943" i="28"/>
  <c r="L942" i="28"/>
  <c r="K942" i="28"/>
  <c r="I942" i="28"/>
  <c r="L941" i="28"/>
  <c r="K941" i="28"/>
  <c r="I941" i="28"/>
  <c r="L940" i="28"/>
  <c r="K940" i="28"/>
  <c r="I940" i="28"/>
  <c r="L939" i="28"/>
  <c r="K939" i="28"/>
  <c r="I939" i="28"/>
  <c r="L938" i="28"/>
  <c r="K938" i="28"/>
  <c r="I938" i="28"/>
  <c r="L937" i="28"/>
  <c r="K937" i="28"/>
  <c r="I937" i="28"/>
  <c r="L936" i="28"/>
  <c r="K936" i="28"/>
  <c r="I936" i="28"/>
  <c r="L935" i="28"/>
  <c r="K935" i="28"/>
  <c r="I935" i="28"/>
  <c r="L934" i="28"/>
  <c r="K934" i="28"/>
  <c r="I934" i="28"/>
  <c r="L933" i="28"/>
  <c r="K933" i="28"/>
  <c r="I933" i="28"/>
  <c r="L932" i="28"/>
  <c r="K932" i="28"/>
  <c r="I932" i="28"/>
  <c r="L931" i="28"/>
  <c r="K931" i="28"/>
  <c r="I931" i="28"/>
  <c r="L930" i="28"/>
  <c r="K930" i="28"/>
  <c r="I930" i="28"/>
  <c r="L929" i="28"/>
  <c r="K929" i="28"/>
  <c r="I929" i="28"/>
  <c r="L928" i="28"/>
  <c r="K928" i="28"/>
  <c r="I928" i="28"/>
  <c r="L927" i="28"/>
  <c r="K927" i="28"/>
  <c r="I927" i="28"/>
  <c r="L926" i="28"/>
  <c r="K926" i="28"/>
  <c r="I926" i="28"/>
  <c r="L925" i="28"/>
  <c r="K925" i="28"/>
  <c r="I925" i="28"/>
  <c r="L924" i="28"/>
  <c r="K924" i="28"/>
  <c r="I924" i="28"/>
  <c r="L923" i="28"/>
  <c r="K923" i="28"/>
  <c r="I923" i="28"/>
  <c r="L922" i="28"/>
  <c r="K922" i="28"/>
  <c r="I922" i="28"/>
  <c r="L921" i="28"/>
  <c r="K921" i="28"/>
  <c r="I921" i="28"/>
  <c r="L920" i="28"/>
  <c r="K920" i="28"/>
  <c r="I920" i="28"/>
  <c r="L919" i="28"/>
  <c r="K919" i="28"/>
  <c r="I919" i="28"/>
  <c r="L918" i="28"/>
  <c r="K918" i="28"/>
  <c r="I918" i="28"/>
  <c r="L917" i="28"/>
  <c r="K917" i="28"/>
  <c r="I917" i="28"/>
  <c r="L916" i="28"/>
  <c r="K916" i="28"/>
  <c r="I916" i="28"/>
  <c r="L915" i="28"/>
  <c r="K915" i="28"/>
  <c r="I915" i="28"/>
  <c r="L914" i="28"/>
  <c r="K914" i="28"/>
  <c r="I914" i="28"/>
  <c r="L913" i="28"/>
  <c r="K913" i="28"/>
  <c r="I913" i="28"/>
  <c r="L912" i="28"/>
  <c r="K912" i="28"/>
  <c r="I912" i="28"/>
  <c r="L911" i="28"/>
  <c r="K911" i="28"/>
  <c r="I911" i="28"/>
  <c r="L910" i="28"/>
  <c r="K910" i="28"/>
  <c r="I910" i="28"/>
  <c r="L909" i="28"/>
  <c r="K909" i="28"/>
  <c r="I909" i="28"/>
  <c r="L908" i="28"/>
  <c r="K908" i="28"/>
  <c r="I908" i="28"/>
  <c r="L907" i="28"/>
  <c r="K907" i="28"/>
  <c r="I907" i="28"/>
  <c r="L906" i="28"/>
  <c r="K906" i="28"/>
  <c r="I906" i="28"/>
  <c r="L905" i="28"/>
  <c r="K905" i="28"/>
  <c r="I905" i="28"/>
  <c r="L904" i="28"/>
  <c r="K904" i="28"/>
  <c r="I904" i="28"/>
  <c r="L903" i="28"/>
  <c r="K903" i="28"/>
  <c r="I903" i="28"/>
  <c r="L902" i="28"/>
  <c r="K902" i="28"/>
  <c r="I902" i="28"/>
  <c r="L901" i="28"/>
  <c r="K901" i="28"/>
  <c r="I901" i="28"/>
  <c r="L900" i="28"/>
  <c r="K900" i="28"/>
  <c r="I900" i="28"/>
  <c r="L899" i="28"/>
  <c r="K899" i="28"/>
  <c r="I899" i="28"/>
  <c r="L898" i="28"/>
  <c r="K898" i="28"/>
  <c r="I898" i="28"/>
  <c r="L897" i="28"/>
  <c r="K897" i="28"/>
  <c r="I897" i="28"/>
  <c r="L896" i="28"/>
  <c r="K896" i="28"/>
  <c r="I896" i="28"/>
  <c r="L895" i="28"/>
  <c r="K895" i="28"/>
  <c r="I895" i="28"/>
  <c r="L894" i="28"/>
  <c r="K894" i="28"/>
  <c r="I894" i="28"/>
  <c r="L893" i="28"/>
  <c r="K893" i="28"/>
  <c r="I893" i="28"/>
  <c r="L892" i="28"/>
  <c r="K892" i="28"/>
  <c r="I892" i="28"/>
  <c r="L891" i="28"/>
  <c r="K891" i="28"/>
  <c r="I891" i="28"/>
  <c r="L890" i="28"/>
  <c r="K890" i="28"/>
  <c r="I890" i="28"/>
  <c r="L889" i="28"/>
  <c r="K889" i="28"/>
  <c r="I889" i="28"/>
  <c r="L888" i="28"/>
  <c r="K888" i="28"/>
  <c r="I888" i="28"/>
  <c r="L887" i="28"/>
  <c r="K887" i="28"/>
  <c r="I887" i="28"/>
  <c r="L886" i="28"/>
  <c r="K886" i="28"/>
  <c r="I886" i="28"/>
  <c r="L885" i="28"/>
  <c r="K885" i="28"/>
  <c r="I885" i="28"/>
  <c r="L884" i="28"/>
  <c r="K884" i="28"/>
  <c r="I884" i="28"/>
  <c r="L883" i="28"/>
  <c r="K883" i="28"/>
  <c r="I883" i="28"/>
  <c r="L882" i="28"/>
  <c r="K882" i="28"/>
  <c r="I882" i="28"/>
  <c r="L881" i="28"/>
  <c r="K881" i="28"/>
  <c r="I881" i="28"/>
  <c r="L880" i="28"/>
  <c r="K880" i="28"/>
  <c r="I880" i="28"/>
  <c r="L879" i="28"/>
  <c r="K879" i="28"/>
  <c r="I879" i="28"/>
  <c r="L878" i="28"/>
  <c r="K878" i="28"/>
  <c r="I878" i="28"/>
  <c r="L877" i="28"/>
  <c r="K877" i="28"/>
  <c r="I877" i="28"/>
  <c r="L876" i="28"/>
  <c r="K876" i="28"/>
  <c r="I876" i="28"/>
  <c r="L875" i="28"/>
  <c r="K875" i="28"/>
  <c r="I875" i="28"/>
  <c r="L874" i="28"/>
  <c r="K874" i="28"/>
  <c r="I874" i="28"/>
  <c r="L873" i="28"/>
  <c r="K873" i="28"/>
  <c r="I873" i="28"/>
  <c r="L872" i="28"/>
  <c r="K872" i="28"/>
  <c r="I872" i="28"/>
  <c r="L871" i="28"/>
  <c r="K871" i="28"/>
  <c r="I871" i="28"/>
  <c r="L870" i="28"/>
  <c r="K870" i="28"/>
  <c r="I870" i="28"/>
  <c r="L869" i="28"/>
  <c r="K869" i="28"/>
  <c r="I869" i="28"/>
  <c r="L868" i="28"/>
  <c r="K868" i="28"/>
  <c r="I868" i="28"/>
  <c r="L867" i="28"/>
  <c r="K867" i="28"/>
  <c r="I867" i="28"/>
  <c r="L866" i="28"/>
  <c r="K866" i="28"/>
  <c r="I866" i="28"/>
  <c r="L865" i="28"/>
  <c r="K865" i="28"/>
  <c r="I865" i="28"/>
  <c r="L864" i="28"/>
  <c r="K864" i="28"/>
  <c r="I864" i="28"/>
  <c r="L863" i="28"/>
  <c r="K863" i="28"/>
  <c r="I863" i="28"/>
  <c r="L862" i="28"/>
  <c r="K862" i="28"/>
  <c r="I862" i="28"/>
  <c r="L861" i="28"/>
  <c r="K861" i="28"/>
  <c r="I861" i="28"/>
  <c r="L860" i="28"/>
  <c r="K860" i="28"/>
  <c r="I860" i="28"/>
  <c r="L859" i="28"/>
  <c r="K859" i="28"/>
  <c r="I859" i="28"/>
  <c r="L858" i="28"/>
  <c r="K858" i="28"/>
  <c r="I858" i="28"/>
  <c r="L857" i="28"/>
  <c r="K857" i="28"/>
  <c r="I857" i="28"/>
  <c r="L856" i="28"/>
  <c r="K856" i="28"/>
  <c r="I856" i="28"/>
  <c r="L855" i="28"/>
  <c r="K855" i="28"/>
  <c r="I855" i="28"/>
  <c r="L854" i="28"/>
  <c r="K854" i="28"/>
  <c r="I854" i="28"/>
  <c r="L853" i="28"/>
  <c r="K853" i="28"/>
  <c r="I853" i="28"/>
  <c r="L852" i="28"/>
  <c r="K852" i="28"/>
  <c r="I852" i="28"/>
  <c r="L851" i="28"/>
  <c r="K851" i="28"/>
  <c r="I851" i="28"/>
  <c r="L850" i="28"/>
  <c r="K850" i="28"/>
  <c r="I850" i="28"/>
  <c r="L849" i="28"/>
  <c r="K849" i="28"/>
  <c r="I849" i="28"/>
  <c r="L848" i="28"/>
  <c r="K848" i="28"/>
  <c r="I848" i="28"/>
  <c r="L847" i="28"/>
  <c r="K847" i="28"/>
  <c r="I847" i="28"/>
  <c r="L846" i="28"/>
  <c r="K846" i="28"/>
  <c r="I846" i="28"/>
  <c r="L845" i="28"/>
  <c r="K845" i="28"/>
  <c r="I845" i="28"/>
  <c r="L844" i="28"/>
  <c r="K844" i="28"/>
  <c r="I844" i="28"/>
  <c r="L843" i="28"/>
  <c r="K843" i="28"/>
  <c r="I843" i="28"/>
  <c r="L842" i="28"/>
  <c r="K842" i="28"/>
  <c r="I842" i="28"/>
  <c r="L841" i="28"/>
  <c r="K841" i="28"/>
  <c r="I841" i="28"/>
  <c r="L840" i="28"/>
  <c r="K840" i="28"/>
  <c r="I840" i="28"/>
  <c r="L839" i="28"/>
  <c r="K839" i="28"/>
  <c r="I839" i="28"/>
  <c r="L838" i="28"/>
  <c r="K838" i="28"/>
  <c r="I838" i="28"/>
  <c r="L837" i="28"/>
  <c r="K837" i="28"/>
  <c r="I837" i="28"/>
  <c r="L836" i="28"/>
  <c r="K836" i="28"/>
  <c r="I836" i="28"/>
  <c r="L835" i="28"/>
  <c r="K835" i="28"/>
  <c r="I835" i="28"/>
  <c r="L834" i="28"/>
  <c r="K834" i="28"/>
  <c r="I834" i="28"/>
  <c r="L833" i="28"/>
  <c r="K833" i="28"/>
  <c r="I833" i="28"/>
  <c r="L832" i="28"/>
  <c r="K832" i="28"/>
  <c r="I832" i="28"/>
  <c r="L831" i="28"/>
  <c r="K831" i="28"/>
  <c r="I831" i="28"/>
  <c r="L830" i="28"/>
  <c r="K830" i="28"/>
  <c r="I830" i="28"/>
  <c r="L829" i="28"/>
  <c r="K829" i="28"/>
  <c r="I829" i="28"/>
  <c r="L828" i="28"/>
  <c r="K828" i="28"/>
  <c r="I828" i="28"/>
  <c r="L827" i="28"/>
  <c r="K827" i="28"/>
  <c r="I827" i="28"/>
  <c r="L826" i="28"/>
  <c r="K826" i="28"/>
  <c r="I826" i="28"/>
  <c r="L825" i="28"/>
  <c r="K825" i="28"/>
  <c r="I825" i="28"/>
  <c r="L824" i="28"/>
  <c r="K824" i="28"/>
  <c r="I824" i="28"/>
  <c r="L823" i="28"/>
  <c r="K823" i="28"/>
  <c r="I823" i="28"/>
  <c r="L822" i="28"/>
  <c r="K822" i="28"/>
  <c r="I822" i="28"/>
  <c r="L821" i="28"/>
  <c r="K821" i="28"/>
  <c r="I821" i="28"/>
  <c r="L820" i="28"/>
  <c r="K820" i="28"/>
  <c r="I820" i="28"/>
  <c r="L819" i="28"/>
  <c r="K819" i="28"/>
  <c r="I819" i="28"/>
  <c r="L818" i="28"/>
  <c r="K818" i="28"/>
  <c r="I818" i="28"/>
  <c r="L817" i="28"/>
  <c r="K817" i="28"/>
  <c r="I817" i="28"/>
  <c r="L816" i="28"/>
  <c r="K816" i="28"/>
  <c r="I816" i="28"/>
  <c r="L815" i="28"/>
  <c r="K815" i="28"/>
  <c r="I815" i="28"/>
  <c r="L814" i="28"/>
  <c r="K814" i="28"/>
  <c r="I814" i="28"/>
  <c r="L813" i="28"/>
  <c r="K813" i="28"/>
  <c r="I813" i="28"/>
  <c r="L812" i="28"/>
  <c r="K812" i="28"/>
  <c r="I812" i="28"/>
  <c r="L811" i="28"/>
  <c r="K811" i="28"/>
  <c r="I811" i="28"/>
  <c r="L810" i="28"/>
  <c r="K810" i="28"/>
  <c r="I810" i="28"/>
  <c r="L809" i="28"/>
  <c r="K809" i="28"/>
  <c r="I809" i="28"/>
  <c r="L808" i="28"/>
  <c r="K808" i="28"/>
  <c r="I808" i="28"/>
  <c r="L807" i="28"/>
  <c r="K807" i="28"/>
  <c r="I807" i="28"/>
  <c r="L806" i="28"/>
  <c r="K806" i="28"/>
  <c r="I806" i="28"/>
  <c r="L805" i="28"/>
  <c r="K805" i="28"/>
  <c r="I805" i="28"/>
  <c r="L804" i="28"/>
  <c r="K804" i="28"/>
  <c r="I804" i="28"/>
  <c r="L803" i="28"/>
  <c r="K803" i="28"/>
  <c r="I803" i="28"/>
  <c r="L802" i="28"/>
  <c r="K802" i="28"/>
  <c r="I802" i="28"/>
  <c r="L801" i="28"/>
  <c r="K801" i="28"/>
  <c r="I801" i="28"/>
  <c r="L800" i="28"/>
  <c r="K800" i="28"/>
  <c r="I800" i="28"/>
  <c r="L799" i="28"/>
  <c r="K799" i="28"/>
  <c r="I799" i="28"/>
  <c r="L798" i="28"/>
  <c r="K798" i="28"/>
  <c r="I798" i="28"/>
  <c r="L797" i="28"/>
  <c r="K797" i="28"/>
  <c r="I797" i="28"/>
  <c r="L796" i="28"/>
  <c r="K796" i="28"/>
  <c r="I796" i="28"/>
  <c r="L795" i="28"/>
  <c r="K795" i="28"/>
  <c r="I795" i="28"/>
  <c r="L794" i="28"/>
  <c r="K794" i="28"/>
  <c r="I794" i="28"/>
  <c r="L793" i="28"/>
  <c r="K793" i="28"/>
  <c r="I793" i="28"/>
  <c r="L792" i="28"/>
  <c r="K792" i="28"/>
  <c r="I792" i="28"/>
  <c r="L791" i="28"/>
  <c r="K791" i="28"/>
  <c r="I791" i="28"/>
  <c r="L790" i="28"/>
  <c r="K790" i="28"/>
  <c r="I790" i="28"/>
  <c r="L789" i="28"/>
  <c r="K789" i="28"/>
  <c r="I789" i="28"/>
  <c r="L788" i="28"/>
  <c r="K788" i="28"/>
  <c r="I788" i="28"/>
  <c r="L787" i="28"/>
  <c r="K787" i="28"/>
  <c r="I787" i="28"/>
  <c r="L786" i="28"/>
  <c r="K786" i="28"/>
  <c r="I786" i="28"/>
  <c r="L785" i="28"/>
  <c r="K785" i="28"/>
  <c r="I785" i="28"/>
  <c r="L784" i="28"/>
  <c r="K784" i="28"/>
  <c r="I784" i="28"/>
  <c r="L783" i="28"/>
  <c r="K783" i="28"/>
  <c r="I783" i="28"/>
  <c r="L782" i="28"/>
  <c r="K782" i="28"/>
  <c r="I782" i="28"/>
  <c r="L781" i="28"/>
  <c r="K781" i="28"/>
  <c r="I781" i="28"/>
  <c r="L780" i="28"/>
  <c r="K780" i="28"/>
  <c r="I780" i="28"/>
  <c r="L779" i="28"/>
  <c r="K779" i="28"/>
  <c r="I779" i="28"/>
  <c r="L778" i="28"/>
  <c r="K778" i="28"/>
  <c r="I778" i="28"/>
  <c r="L777" i="28"/>
  <c r="K777" i="28"/>
  <c r="I777" i="28"/>
  <c r="L776" i="28"/>
  <c r="K776" i="28"/>
  <c r="I776" i="28"/>
  <c r="L775" i="28"/>
  <c r="K775" i="28"/>
  <c r="I775" i="28"/>
  <c r="L774" i="28"/>
  <c r="K774" i="28"/>
  <c r="I774" i="28"/>
  <c r="L773" i="28"/>
  <c r="K773" i="28"/>
  <c r="I773" i="28"/>
  <c r="L772" i="28"/>
  <c r="K772" i="28"/>
  <c r="I772" i="28"/>
  <c r="L771" i="28"/>
  <c r="K771" i="28"/>
  <c r="I771" i="28"/>
  <c r="L770" i="28"/>
  <c r="K770" i="28"/>
  <c r="I770" i="28"/>
  <c r="L769" i="28"/>
  <c r="K769" i="28"/>
  <c r="I769" i="28"/>
  <c r="L768" i="28"/>
  <c r="K768" i="28"/>
  <c r="I768" i="28"/>
  <c r="L767" i="28"/>
  <c r="K767" i="28"/>
  <c r="I767" i="28"/>
  <c r="L766" i="28"/>
  <c r="K766" i="28"/>
  <c r="I766" i="28"/>
  <c r="L765" i="28"/>
  <c r="K765" i="28"/>
  <c r="I765" i="28"/>
  <c r="L764" i="28"/>
  <c r="K764" i="28"/>
  <c r="I764" i="28"/>
  <c r="L763" i="28"/>
  <c r="K763" i="28"/>
  <c r="I763" i="28"/>
  <c r="L762" i="28"/>
  <c r="K762" i="28"/>
  <c r="I762" i="28"/>
  <c r="L761" i="28"/>
  <c r="K761" i="28"/>
  <c r="I761" i="28"/>
  <c r="L760" i="28"/>
  <c r="K760" i="28"/>
  <c r="I760" i="28"/>
  <c r="L759" i="28"/>
  <c r="K759" i="28"/>
  <c r="I759" i="28"/>
  <c r="L758" i="28"/>
  <c r="K758" i="28"/>
  <c r="I758" i="28"/>
  <c r="L757" i="28"/>
  <c r="K757" i="28"/>
  <c r="I757" i="28"/>
  <c r="L756" i="28"/>
  <c r="K756" i="28"/>
  <c r="I756" i="28"/>
  <c r="L755" i="28"/>
  <c r="K755" i="28"/>
  <c r="I755" i="28"/>
  <c r="L754" i="28"/>
  <c r="K754" i="28"/>
  <c r="I754" i="28"/>
  <c r="L753" i="28"/>
  <c r="K753" i="28"/>
  <c r="I753" i="28"/>
  <c r="L752" i="28"/>
  <c r="K752" i="28"/>
  <c r="I752" i="28"/>
  <c r="L751" i="28"/>
  <c r="K751" i="28"/>
  <c r="I751" i="28"/>
  <c r="L750" i="28"/>
  <c r="K750" i="28"/>
  <c r="I750" i="28"/>
  <c r="L749" i="28"/>
  <c r="K749" i="28"/>
  <c r="I749" i="28"/>
  <c r="L748" i="28"/>
  <c r="K748" i="28"/>
  <c r="I748" i="28"/>
  <c r="L747" i="28"/>
  <c r="K747" i="28"/>
  <c r="I747" i="28"/>
  <c r="L746" i="28"/>
  <c r="K746" i="28"/>
  <c r="I746" i="28"/>
  <c r="L745" i="28"/>
  <c r="K745" i="28"/>
  <c r="I745" i="28"/>
  <c r="L744" i="28"/>
  <c r="K744" i="28"/>
  <c r="I744" i="28"/>
  <c r="L743" i="28"/>
  <c r="K743" i="28"/>
  <c r="I743" i="28"/>
  <c r="L742" i="28"/>
  <c r="K742" i="28"/>
  <c r="I742" i="28"/>
  <c r="L741" i="28"/>
  <c r="K741" i="28"/>
  <c r="I741" i="28"/>
  <c r="L740" i="28"/>
  <c r="K740" i="28"/>
  <c r="I740" i="28"/>
  <c r="L739" i="28"/>
  <c r="K739" i="28"/>
  <c r="I739" i="28"/>
  <c r="L738" i="28"/>
  <c r="K738" i="28"/>
  <c r="I738" i="28"/>
  <c r="L737" i="28"/>
  <c r="K737" i="28"/>
  <c r="I737" i="28"/>
  <c r="L736" i="28"/>
  <c r="K736" i="28"/>
  <c r="I736" i="28"/>
  <c r="L735" i="28"/>
  <c r="K735" i="28"/>
  <c r="I735" i="28"/>
  <c r="L734" i="28"/>
  <c r="K734" i="28"/>
  <c r="I734" i="28"/>
  <c r="L733" i="28"/>
  <c r="K733" i="28"/>
  <c r="I733" i="28"/>
  <c r="L732" i="28"/>
  <c r="K732" i="28"/>
  <c r="I732" i="28"/>
  <c r="L731" i="28"/>
  <c r="K731" i="28"/>
  <c r="I731" i="28"/>
  <c r="L730" i="28"/>
  <c r="K730" i="28"/>
  <c r="I730" i="28"/>
  <c r="L729" i="28"/>
  <c r="K729" i="28"/>
  <c r="I729" i="28"/>
  <c r="L728" i="28"/>
  <c r="K728" i="28"/>
  <c r="I728" i="28"/>
  <c r="L727" i="28"/>
  <c r="K727" i="28"/>
  <c r="I727" i="28"/>
  <c r="L726" i="28"/>
  <c r="K726" i="28"/>
  <c r="I726" i="28"/>
  <c r="L725" i="28"/>
  <c r="K725" i="28"/>
  <c r="I725" i="28"/>
  <c r="L724" i="28"/>
  <c r="K724" i="28"/>
  <c r="I724" i="28"/>
  <c r="L723" i="28"/>
  <c r="K723" i="28"/>
  <c r="I723" i="28"/>
  <c r="L722" i="28"/>
  <c r="K722" i="28"/>
  <c r="I722" i="28"/>
  <c r="L721" i="28"/>
  <c r="K721" i="28"/>
  <c r="I721" i="28"/>
  <c r="L720" i="28"/>
  <c r="K720" i="28"/>
  <c r="I720" i="28"/>
  <c r="L719" i="28"/>
  <c r="K719" i="28"/>
  <c r="I719" i="28"/>
  <c r="L718" i="28"/>
  <c r="K718" i="28"/>
  <c r="I718" i="28"/>
  <c r="L717" i="28"/>
  <c r="K717" i="28"/>
  <c r="I717" i="28"/>
  <c r="L716" i="28"/>
  <c r="K716" i="28"/>
  <c r="I716" i="28"/>
  <c r="L715" i="28"/>
  <c r="K715" i="28"/>
  <c r="I715" i="28"/>
  <c r="L714" i="28"/>
  <c r="K714" i="28"/>
  <c r="I714" i="28"/>
  <c r="L713" i="28"/>
  <c r="K713" i="28"/>
  <c r="I713" i="28"/>
  <c r="L712" i="28"/>
  <c r="K712" i="28"/>
  <c r="I712" i="28"/>
  <c r="L711" i="28"/>
  <c r="K711" i="28"/>
  <c r="I711" i="28"/>
  <c r="L710" i="28"/>
  <c r="K710" i="28"/>
  <c r="I710" i="28"/>
  <c r="L709" i="28"/>
  <c r="K709" i="28"/>
  <c r="I709" i="28"/>
  <c r="L708" i="28"/>
  <c r="K708" i="28"/>
  <c r="I708" i="28"/>
  <c r="L707" i="28"/>
  <c r="K707" i="28"/>
  <c r="I707" i="28"/>
  <c r="L706" i="28"/>
  <c r="K706" i="28"/>
  <c r="I706" i="28"/>
  <c r="L705" i="28"/>
  <c r="K705" i="28"/>
  <c r="I705" i="28"/>
  <c r="L704" i="28"/>
  <c r="K704" i="28"/>
  <c r="I704" i="28"/>
  <c r="L703" i="28"/>
  <c r="K703" i="28"/>
  <c r="I703" i="28"/>
  <c r="L702" i="28"/>
  <c r="K702" i="28"/>
  <c r="I702" i="28"/>
  <c r="L701" i="28"/>
  <c r="K701" i="28"/>
  <c r="I701" i="28"/>
  <c r="L700" i="28"/>
  <c r="K700" i="28"/>
  <c r="I700" i="28"/>
  <c r="L699" i="28"/>
  <c r="K699" i="28"/>
  <c r="I699" i="28"/>
  <c r="L698" i="28"/>
  <c r="K698" i="28"/>
  <c r="J698" i="28"/>
  <c r="I698" i="28"/>
  <c r="L697" i="28"/>
  <c r="K697" i="28"/>
  <c r="J697" i="28"/>
  <c r="I697" i="28"/>
  <c r="L696" i="28"/>
  <c r="K696" i="28"/>
  <c r="J696" i="28"/>
  <c r="I696" i="28"/>
  <c r="L695" i="28"/>
  <c r="K695" i="28"/>
  <c r="J695" i="28"/>
  <c r="I695" i="28"/>
  <c r="L694" i="28"/>
  <c r="K694" i="28"/>
  <c r="J694" i="28"/>
  <c r="I694" i="28"/>
  <c r="L693" i="28"/>
  <c r="K693" i="28"/>
  <c r="J693" i="28"/>
  <c r="I693" i="28"/>
  <c r="L692" i="28"/>
  <c r="K692" i="28"/>
  <c r="J692" i="28"/>
  <c r="I692" i="28"/>
  <c r="L691" i="28"/>
  <c r="K691" i="28"/>
  <c r="J691" i="28"/>
  <c r="I691" i="28"/>
  <c r="L690" i="28"/>
  <c r="K690" i="28"/>
  <c r="J690" i="28"/>
  <c r="I690" i="28"/>
  <c r="L689" i="28"/>
  <c r="K689" i="28"/>
  <c r="J689" i="28"/>
  <c r="I689" i="28"/>
  <c r="L688" i="28"/>
  <c r="K688" i="28"/>
  <c r="J688" i="28"/>
  <c r="I688" i="28"/>
  <c r="L687" i="28"/>
  <c r="K687" i="28"/>
  <c r="J687" i="28"/>
  <c r="I687" i="28"/>
  <c r="L686" i="28"/>
  <c r="K686" i="28"/>
  <c r="J686" i="28"/>
  <c r="I686" i="28"/>
  <c r="L685" i="28"/>
  <c r="K685" i="28"/>
  <c r="J685" i="28"/>
  <c r="I685" i="28"/>
  <c r="L684" i="28"/>
  <c r="K684" i="28"/>
  <c r="J684" i="28"/>
  <c r="I684" i="28"/>
  <c r="L683" i="28"/>
  <c r="K683" i="28"/>
  <c r="J683" i="28"/>
  <c r="I683" i="28"/>
  <c r="L682" i="28"/>
  <c r="K682" i="28"/>
  <c r="J682" i="28"/>
  <c r="I682" i="28"/>
  <c r="L681" i="28"/>
  <c r="K681" i="28"/>
  <c r="J681" i="28"/>
  <c r="I681" i="28"/>
  <c r="L680" i="28"/>
  <c r="K680" i="28"/>
  <c r="J680" i="28"/>
  <c r="I680" i="28"/>
  <c r="L679" i="28"/>
  <c r="K679" i="28"/>
  <c r="J679" i="28"/>
  <c r="I679" i="28"/>
  <c r="L678" i="28"/>
  <c r="K678" i="28"/>
  <c r="J678" i="28"/>
  <c r="I678" i="28"/>
  <c r="L677" i="28"/>
  <c r="K677" i="28"/>
  <c r="J677" i="28"/>
  <c r="I677" i="28"/>
  <c r="L676" i="28"/>
  <c r="K676" i="28"/>
  <c r="J676" i="28"/>
  <c r="I676" i="28"/>
  <c r="L675" i="28"/>
  <c r="K675" i="28"/>
  <c r="J675" i="28"/>
  <c r="I675" i="28"/>
  <c r="L674" i="28"/>
  <c r="K674" i="28"/>
  <c r="J674" i="28"/>
  <c r="I674" i="28"/>
  <c r="L673" i="28"/>
  <c r="K673" i="28"/>
  <c r="J673" i="28"/>
  <c r="I673" i="28"/>
  <c r="L672" i="28"/>
  <c r="K672" i="28"/>
  <c r="J672" i="28"/>
  <c r="I672" i="28"/>
  <c r="L671" i="28"/>
  <c r="K671" i="28"/>
  <c r="J671" i="28"/>
  <c r="I671" i="28"/>
  <c r="L670" i="28"/>
  <c r="K670" i="28"/>
  <c r="J670" i="28"/>
  <c r="I670" i="28"/>
  <c r="L669" i="28"/>
  <c r="K669" i="28"/>
  <c r="J669" i="28"/>
  <c r="I669" i="28"/>
  <c r="L668" i="28"/>
  <c r="K668" i="28"/>
  <c r="J668" i="28"/>
  <c r="I668" i="28"/>
  <c r="L667" i="28"/>
  <c r="K667" i="28"/>
  <c r="J667" i="28"/>
  <c r="I667" i="28"/>
  <c r="L666" i="28"/>
  <c r="K666" i="28"/>
  <c r="J666" i="28"/>
  <c r="I666" i="28"/>
  <c r="L665" i="28"/>
  <c r="K665" i="28"/>
  <c r="J665" i="28"/>
  <c r="I665" i="28"/>
  <c r="L664" i="28"/>
  <c r="K664" i="28"/>
  <c r="J664" i="28"/>
  <c r="I664" i="28"/>
  <c r="L663" i="28"/>
  <c r="K663" i="28"/>
  <c r="J663" i="28"/>
  <c r="I663" i="28"/>
  <c r="L662" i="28"/>
  <c r="K662" i="28"/>
  <c r="J662" i="28"/>
  <c r="I662" i="28"/>
  <c r="L661" i="28"/>
  <c r="K661" i="28"/>
  <c r="J661" i="28"/>
  <c r="I661" i="28"/>
  <c r="L660" i="28"/>
  <c r="K660" i="28"/>
  <c r="J660" i="28"/>
  <c r="I660" i="28"/>
  <c r="L659" i="28"/>
  <c r="K659" i="28"/>
  <c r="J659" i="28"/>
  <c r="I659" i="28"/>
  <c r="L658" i="28"/>
  <c r="K658" i="28"/>
  <c r="J658" i="28"/>
  <c r="I658" i="28"/>
  <c r="L657" i="28"/>
  <c r="K657" i="28"/>
  <c r="J657" i="28"/>
  <c r="I657" i="28"/>
  <c r="L656" i="28"/>
  <c r="K656" i="28"/>
  <c r="J656" i="28"/>
  <c r="I656" i="28"/>
  <c r="L655" i="28"/>
  <c r="K655" i="28"/>
  <c r="J655" i="28"/>
  <c r="I655" i="28"/>
  <c r="L654" i="28"/>
  <c r="K654" i="28"/>
  <c r="J654" i="28"/>
  <c r="I654" i="28"/>
  <c r="L653" i="28"/>
  <c r="K653" i="28"/>
  <c r="J653" i="28"/>
  <c r="I653" i="28"/>
  <c r="L652" i="28"/>
  <c r="K652" i="28"/>
  <c r="J652" i="28"/>
  <c r="I652" i="28"/>
  <c r="L651" i="28"/>
  <c r="K651" i="28"/>
  <c r="J651" i="28"/>
  <c r="I651" i="28"/>
  <c r="L650" i="28"/>
  <c r="K650" i="28"/>
  <c r="J650" i="28"/>
  <c r="I650" i="28"/>
  <c r="L649" i="28"/>
  <c r="K649" i="28"/>
  <c r="J649" i="28"/>
  <c r="I649" i="28"/>
  <c r="L648" i="28"/>
  <c r="K648" i="28"/>
  <c r="J648" i="28"/>
  <c r="I648" i="28"/>
  <c r="L647" i="28"/>
  <c r="K647" i="28"/>
  <c r="J647" i="28"/>
  <c r="I647" i="28"/>
  <c r="L646" i="28"/>
  <c r="K646" i="28"/>
  <c r="J646" i="28"/>
  <c r="I646" i="28"/>
  <c r="L645" i="28"/>
  <c r="K645" i="28"/>
  <c r="J645" i="28"/>
  <c r="I645" i="28"/>
  <c r="L644" i="28"/>
  <c r="K644" i="28"/>
  <c r="J644" i="28"/>
  <c r="I644" i="28"/>
  <c r="L643" i="28"/>
  <c r="K643" i="28"/>
  <c r="J643" i="28"/>
  <c r="I643" i="28"/>
  <c r="L642" i="28"/>
  <c r="K642" i="28"/>
  <c r="J642" i="28"/>
  <c r="I642" i="28"/>
  <c r="L641" i="28"/>
  <c r="K641" i="28"/>
  <c r="J641" i="28"/>
  <c r="I641" i="28"/>
  <c r="L640" i="28"/>
  <c r="K640" i="28"/>
  <c r="J640" i="28"/>
  <c r="I640" i="28"/>
  <c r="L639" i="28"/>
  <c r="K639" i="28"/>
  <c r="J639" i="28"/>
  <c r="I639" i="28"/>
  <c r="L638" i="28"/>
  <c r="K638" i="28"/>
  <c r="J638" i="28"/>
  <c r="I638" i="28"/>
  <c r="L637" i="28"/>
  <c r="K637" i="28"/>
  <c r="J637" i="28"/>
  <c r="I637" i="28"/>
  <c r="L636" i="28"/>
  <c r="K636" i="28"/>
  <c r="J636" i="28"/>
  <c r="I636" i="28"/>
  <c r="L635" i="28"/>
  <c r="K635" i="28"/>
  <c r="J635" i="28"/>
  <c r="I635" i="28"/>
  <c r="L634" i="28"/>
  <c r="K634" i="28"/>
  <c r="J634" i="28"/>
  <c r="I634" i="28"/>
  <c r="L633" i="28"/>
  <c r="K633" i="28"/>
  <c r="J633" i="28"/>
  <c r="I633" i="28"/>
  <c r="L632" i="28"/>
  <c r="K632" i="28"/>
  <c r="J632" i="28"/>
  <c r="I632" i="28"/>
  <c r="L631" i="28"/>
  <c r="K631" i="28"/>
  <c r="J631" i="28"/>
  <c r="I631" i="28"/>
  <c r="L630" i="28"/>
  <c r="K630" i="28"/>
  <c r="J630" i="28"/>
  <c r="I630" i="28"/>
  <c r="L629" i="28"/>
  <c r="K629" i="28"/>
  <c r="J629" i="28"/>
  <c r="I629" i="28"/>
  <c r="L628" i="28"/>
  <c r="K628" i="28"/>
  <c r="J628" i="28"/>
  <c r="I628" i="28"/>
  <c r="L627" i="28"/>
  <c r="K627" i="28"/>
  <c r="J627" i="28"/>
  <c r="I627" i="28"/>
  <c r="L626" i="28"/>
  <c r="K626" i="28"/>
  <c r="J626" i="28"/>
  <c r="I626" i="28"/>
  <c r="L625" i="28"/>
  <c r="K625" i="28"/>
  <c r="J625" i="28"/>
  <c r="I625" i="28"/>
  <c r="L624" i="28"/>
  <c r="K624" i="28"/>
  <c r="J624" i="28"/>
  <c r="I624" i="28"/>
  <c r="L623" i="28"/>
  <c r="K623" i="28"/>
  <c r="J623" i="28"/>
  <c r="I623" i="28"/>
  <c r="L622" i="28"/>
  <c r="K622" i="28"/>
  <c r="J622" i="28"/>
  <c r="I622" i="28"/>
  <c r="L621" i="28"/>
  <c r="K621" i="28"/>
  <c r="J621" i="28"/>
  <c r="I621" i="28"/>
  <c r="L620" i="28"/>
  <c r="K620" i="28"/>
  <c r="J620" i="28"/>
  <c r="I620" i="28"/>
  <c r="L619" i="28"/>
  <c r="K619" i="28"/>
  <c r="J619" i="28"/>
  <c r="I619" i="28"/>
  <c r="L618" i="28"/>
  <c r="K618" i="28"/>
  <c r="J618" i="28"/>
  <c r="I618" i="28"/>
  <c r="L617" i="28"/>
  <c r="K617" i="28"/>
  <c r="J617" i="28"/>
  <c r="I617" i="28"/>
  <c r="L616" i="28"/>
  <c r="K616" i="28"/>
  <c r="J616" i="28"/>
  <c r="I616" i="28"/>
  <c r="L615" i="28"/>
  <c r="K615" i="28"/>
  <c r="J615" i="28"/>
  <c r="I615" i="28"/>
  <c r="L614" i="28"/>
  <c r="K614" i="28"/>
  <c r="J614" i="28"/>
  <c r="I614" i="28"/>
  <c r="L613" i="28"/>
  <c r="K613" i="28"/>
  <c r="J613" i="28"/>
  <c r="I613" i="28"/>
  <c r="L612" i="28"/>
  <c r="K612" i="28"/>
  <c r="J612" i="28"/>
  <c r="I612" i="28"/>
  <c r="L611" i="28"/>
  <c r="K611" i="28"/>
  <c r="J611" i="28"/>
  <c r="I611" i="28"/>
  <c r="L610" i="28"/>
  <c r="K610" i="28"/>
  <c r="J610" i="28"/>
  <c r="I610" i="28"/>
  <c r="L609" i="28"/>
  <c r="K609" i="28"/>
  <c r="J609" i="28"/>
  <c r="I609" i="28"/>
  <c r="L608" i="28"/>
  <c r="K608" i="28"/>
  <c r="J608" i="28"/>
  <c r="I608" i="28"/>
  <c r="L607" i="28"/>
  <c r="K607" i="28"/>
  <c r="J607" i="28"/>
  <c r="I607" i="28"/>
  <c r="L606" i="28"/>
  <c r="K606" i="28"/>
  <c r="J606" i="28"/>
  <c r="I606" i="28"/>
  <c r="L605" i="28"/>
  <c r="K605" i="28"/>
  <c r="J605" i="28"/>
  <c r="I605" i="28"/>
  <c r="L604" i="28"/>
  <c r="K604" i="28"/>
  <c r="J604" i="28"/>
  <c r="I604" i="28"/>
  <c r="L603" i="28"/>
  <c r="K603" i="28"/>
  <c r="J603" i="28"/>
  <c r="I603" i="28"/>
  <c r="L602" i="28"/>
  <c r="K602" i="28"/>
  <c r="J602" i="28"/>
  <c r="I602" i="28"/>
  <c r="L601" i="28"/>
  <c r="K601" i="28"/>
  <c r="J601" i="28"/>
  <c r="I601" i="28"/>
  <c r="L600" i="28"/>
  <c r="K600" i="28"/>
  <c r="J600" i="28"/>
  <c r="I600" i="28"/>
  <c r="L599" i="28"/>
  <c r="K599" i="28"/>
  <c r="J599" i="28"/>
  <c r="I599" i="28"/>
  <c r="L598" i="28"/>
  <c r="K598" i="28"/>
  <c r="J598" i="28"/>
  <c r="I598" i="28"/>
  <c r="L597" i="28"/>
  <c r="K597" i="28"/>
  <c r="J597" i="28"/>
  <c r="I597" i="28"/>
  <c r="L596" i="28"/>
  <c r="K596" i="28"/>
  <c r="J596" i="28"/>
  <c r="I596" i="28"/>
  <c r="L595" i="28"/>
  <c r="K595" i="28"/>
  <c r="J595" i="28"/>
  <c r="I595" i="28"/>
  <c r="L594" i="28"/>
  <c r="K594" i="28"/>
  <c r="J594" i="28"/>
  <c r="I594" i="28"/>
  <c r="L593" i="28"/>
  <c r="K593" i="28"/>
  <c r="J593" i="28"/>
  <c r="I593" i="28"/>
  <c r="L592" i="28"/>
  <c r="K592" i="28"/>
  <c r="J592" i="28"/>
  <c r="I592" i="28"/>
  <c r="L591" i="28"/>
  <c r="K591" i="28"/>
  <c r="J591" i="28"/>
  <c r="I591" i="28"/>
  <c r="L590" i="28"/>
  <c r="K590" i="28"/>
  <c r="J590" i="28"/>
  <c r="I590" i="28"/>
  <c r="L589" i="28"/>
  <c r="K589" i="28"/>
  <c r="J589" i="28"/>
  <c r="I589" i="28"/>
  <c r="L588" i="28"/>
  <c r="K588" i="28"/>
  <c r="J588" i="28"/>
  <c r="I588" i="28"/>
  <c r="L587" i="28"/>
  <c r="K587" i="28"/>
  <c r="J587" i="28"/>
  <c r="I587" i="28"/>
  <c r="L586" i="28"/>
  <c r="K586" i="28"/>
  <c r="J586" i="28"/>
  <c r="I586" i="28"/>
  <c r="L585" i="28"/>
  <c r="K585" i="28"/>
  <c r="J585" i="28"/>
  <c r="I585" i="28"/>
  <c r="L584" i="28"/>
  <c r="K584" i="28"/>
  <c r="J584" i="28"/>
  <c r="I584" i="28"/>
  <c r="L583" i="28"/>
  <c r="K583" i="28"/>
  <c r="J583" i="28"/>
  <c r="I583" i="28"/>
  <c r="L582" i="28"/>
  <c r="K582" i="28"/>
  <c r="J582" i="28"/>
  <c r="I582" i="28"/>
  <c r="L581" i="28"/>
  <c r="K581" i="28"/>
  <c r="J581" i="28"/>
  <c r="I581" i="28"/>
  <c r="L580" i="28"/>
  <c r="K580" i="28"/>
  <c r="J580" i="28"/>
  <c r="I580" i="28"/>
  <c r="L579" i="28"/>
  <c r="K579" i="28"/>
  <c r="J579" i="28"/>
  <c r="I579" i="28"/>
  <c r="L578" i="28"/>
  <c r="K578" i="28"/>
  <c r="J578" i="28"/>
  <c r="I578" i="28"/>
  <c r="L577" i="28"/>
  <c r="K577" i="28"/>
  <c r="J577" i="28"/>
  <c r="I577" i="28"/>
  <c r="L576" i="28"/>
  <c r="K576" i="28"/>
  <c r="J576" i="28"/>
  <c r="I576" i="28"/>
  <c r="L575" i="28"/>
  <c r="K575" i="28"/>
  <c r="J575" i="28"/>
  <c r="I575" i="28"/>
  <c r="L574" i="28"/>
  <c r="K574" i="28"/>
  <c r="J574" i="28"/>
  <c r="I574" i="28"/>
  <c r="L573" i="28"/>
  <c r="K573" i="28"/>
  <c r="J573" i="28"/>
  <c r="I573" i="28"/>
  <c r="L572" i="28"/>
  <c r="K572" i="28"/>
  <c r="J572" i="28"/>
  <c r="I572" i="28"/>
  <c r="L571" i="28"/>
  <c r="K571" i="28"/>
  <c r="J571" i="28"/>
  <c r="I571" i="28"/>
  <c r="L570" i="28"/>
  <c r="K570" i="28"/>
  <c r="J570" i="28"/>
  <c r="I570" i="28"/>
  <c r="L569" i="28"/>
  <c r="K569" i="28"/>
  <c r="J569" i="28"/>
  <c r="I569" i="28"/>
  <c r="L568" i="28"/>
  <c r="K568" i="28"/>
  <c r="J568" i="28"/>
  <c r="I568" i="28"/>
  <c r="L567" i="28"/>
  <c r="K567" i="28"/>
  <c r="J567" i="28"/>
  <c r="I567" i="28"/>
  <c r="L566" i="28"/>
  <c r="K566" i="28"/>
  <c r="J566" i="28"/>
  <c r="I566" i="28"/>
  <c r="L565" i="28"/>
  <c r="K565" i="28"/>
  <c r="J565" i="28"/>
  <c r="I565" i="28"/>
  <c r="L564" i="28"/>
  <c r="K564" i="28"/>
  <c r="J564" i="28"/>
  <c r="I564" i="28"/>
  <c r="L563" i="28"/>
  <c r="K563" i="28"/>
  <c r="J563" i="28"/>
  <c r="I563" i="28"/>
  <c r="L562" i="28"/>
  <c r="K562" i="28"/>
  <c r="J562" i="28"/>
  <c r="I562" i="28"/>
  <c r="L561" i="28"/>
  <c r="K561" i="28"/>
  <c r="J561" i="28"/>
  <c r="I561" i="28"/>
  <c r="L560" i="28"/>
  <c r="K560" i="28"/>
  <c r="J560" i="28"/>
  <c r="I560" i="28"/>
  <c r="L559" i="28"/>
  <c r="K559" i="28"/>
  <c r="J559" i="28"/>
  <c r="I559" i="28"/>
  <c r="L558" i="28"/>
  <c r="K558" i="28"/>
  <c r="J558" i="28"/>
  <c r="I558" i="28"/>
  <c r="L557" i="28"/>
  <c r="K557" i="28"/>
  <c r="J557" i="28"/>
  <c r="I557" i="28"/>
  <c r="L556" i="28"/>
  <c r="K556" i="28"/>
  <c r="J556" i="28"/>
  <c r="I556" i="28"/>
  <c r="L555" i="28"/>
  <c r="K555" i="28"/>
  <c r="J555" i="28"/>
  <c r="I555" i="28"/>
  <c r="L554" i="28"/>
  <c r="K554" i="28"/>
  <c r="J554" i="28"/>
  <c r="I554" i="28"/>
  <c r="L553" i="28"/>
  <c r="K553" i="28"/>
  <c r="J553" i="28"/>
  <c r="I553" i="28"/>
  <c r="L552" i="28"/>
  <c r="K552" i="28"/>
  <c r="J552" i="28"/>
  <c r="I552" i="28"/>
  <c r="L551" i="28"/>
  <c r="K551" i="28"/>
  <c r="J551" i="28"/>
  <c r="I551" i="28"/>
  <c r="L550" i="28"/>
  <c r="K550" i="28"/>
  <c r="J550" i="28"/>
  <c r="I550" i="28"/>
  <c r="L549" i="28"/>
  <c r="K549" i="28"/>
  <c r="J549" i="28"/>
  <c r="I549" i="28"/>
  <c r="L548" i="28"/>
  <c r="K548" i="28"/>
  <c r="J548" i="28"/>
  <c r="I548" i="28"/>
  <c r="L547" i="28"/>
  <c r="K547" i="28"/>
  <c r="J547" i="28"/>
  <c r="I547" i="28"/>
  <c r="L546" i="28"/>
  <c r="K546" i="28"/>
  <c r="J546" i="28"/>
  <c r="I546" i="28"/>
  <c r="L545" i="28"/>
  <c r="K545" i="28"/>
  <c r="J545" i="28"/>
  <c r="I545" i="28"/>
  <c r="L544" i="28"/>
  <c r="K544" i="28"/>
  <c r="J544" i="28"/>
  <c r="I544" i="28"/>
  <c r="L543" i="28"/>
  <c r="K543" i="28"/>
  <c r="J543" i="28"/>
  <c r="I543" i="28"/>
  <c r="L542" i="28"/>
  <c r="K542" i="28"/>
  <c r="J542" i="28"/>
  <c r="I542" i="28"/>
  <c r="L541" i="28"/>
  <c r="K541" i="28"/>
  <c r="J541" i="28"/>
  <c r="I541" i="28"/>
  <c r="L540" i="28"/>
  <c r="K540" i="28"/>
  <c r="J540" i="28"/>
  <c r="I540" i="28"/>
  <c r="L539" i="28"/>
  <c r="K539" i="28"/>
  <c r="J539" i="28"/>
  <c r="I539" i="28"/>
  <c r="L538" i="28"/>
  <c r="K538" i="28"/>
  <c r="J538" i="28"/>
  <c r="I538" i="28"/>
  <c r="L537" i="28"/>
  <c r="K537" i="28"/>
  <c r="J537" i="28"/>
  <c r="I537" i="28"/>
  <c r="L536" i="28"/>
  <c r="K536" i="28"/>
  <c r="J536" i="28"/>
  <c r="I536" i="28"/>
  <c r="L535" i="28"/>
  <c r="K535" i="28"/>
  <c r="J535" i="28"/>
  <c r="I535" i="28"/>
  <c r="L534" i="28"/>
  <c r="K534" i="28"/>
  <c r="J534" i="28"/>
  <c r="I534" i="28"/>
  <c r="L533" i="28"/>
  <c r="K533" i="28"/>
  <c r="J533" i="28"/>
  <c r="I533" i="28"/>
  <c r="L532" i="28"/>
  <c r="K532" i="28"/>
  <c r="J532" i="28"/>
  <c r="I532" i="28"/>
  <c r="L531" i="28"/>
  <c r="K531" i="28"/>
  <c r="J531" i="28"/>
  <c r="I531" i="28"/>
  <c r="L530" i="28"/>
  <c r="K530" i="28"/>
  <c r="J530" i="28"/>
  <c r="I530" i="28"/>
  <c r="L529" i="28"/>
  <c r="K529" i="28"/>
  <c r="J529" i="28"/>
  <c r="I529" i="28"/>
  <c r="L528" i="28"/>
  <c r="K528" i="28"/>
  <c r="J528" i="28"/>
  <c r="I528" i="28"/>
  <c r="L527" i="28"/>
  <c r="K527" i="28"/>
  <c r="J527" i="28"/>
  <c r="I527" i="28"/>
  <c r="L526" i="28"/>
  <c r="K526" i="28"/>
  <c r="J526" i="28"/>
  <c r="I526" i="28"/>
  <c r="L525" i="28"/>
  <c r="K525" i="28"/>
  <c r="J525" i="28"/>
  <c r="I525" i="28"/>
  <c r="L524" i="28"/>
  <c r="K524" i="28"/>
  <c r="J524" i="28"/>
  <c r="I524" i="28"/>
  <c r="L523" i="28"/>
  <c r="K523" i="28"/>
  <c r="J523" i="28"/>
  <c r="I523" i="28"/>
  <c r="L522" i="28"/>
  <c r="K522" i="28"/>
  <c r="J522" i="28"/>
  <c r="I522" i="28"/>
  <c r="L521" i="28"/>
  <c r="K521" i="28"/>
  <c r="J521" i="28"/>
  <c r="I521" i="28"/>
  <c r="L520" i="28"/>
  <c r="K520" i="28"/>
  <c r="J520" i="28"/>
  <c r="I520" i="28"/>
  <c r="L519" i="28"/>
  <c r="K519" i="28"/>
  <c r="J519" i="28"/>
  <c r="I519" i="28"/>
  <c r="L518" i="28"/>
  <c r="K518" i="28"/>
  <c r="J518" i="28"/>
  <c r="I518" i="28"/>
  <c r="L517" i="28"/>
  <c r="K517" i="28"/>
  <c r="J517" i="28"/>
  <c r="I517" i="28"/>
  <c r="L516" i="28"/>
  <c r="K516" i="28"/>
  <c r="J516" i="28"/>
  <c r="I516" i="28"/>
  <c r="L515" i="28"/>
  <c r="K515" i="28"/>
  <c r="J515" i="28"/>
  <c r="I515" i="28"/>
  <c r="L514" i="28"/>
  <c r="K514" i="28"/>
  <c r="J514" i="28"/>
  <c r="I514" i="28"/>
  <c r="L513" i="28"/>
  <c r="K513" i="28"/>
  <c r="J513" i="28"/>
  <c r="I513" i="28"/>
  <c r="L512" i="28"/>
  <c r="K512" i="28"/>
  <c r="J512" i="28"/>
  <c r="I512" i="28"/>
  <c r="L511" i="28"/>
  <c r="K511" i="28"/>
  <c r="J511" i="28"/>
  <c r="I511" i="28"/>
  <c r="L510" i="28"/>
  <c r="K510" i="28"/>
  <c r="J510" i="28"/>
  <c r="I510" i="28"/>
  <c r="L509" i="28"/>
  <c r="K509" i="28"/>
  <c r="J509" i="28"/>
  <c r="I509" i="28"/>
  <c r="L508" i="28"/>
  <c r="K508" i="28"/>
  <c r="J508" i="28"/>
  <c r="I508" i="28"/>
  <c r="L507" i="28"/>
  <c r="K507" i="28"/>
  <c r="J507" i="28"/>
  <c r="I507" i="28"/>
  <c r="L506" i="28"/>
  <c r="K506" i="28"/>
  <c r="J506" i="28"/>
  <c r="I506" i="28"/>
  <c r="L505" i="28"/>
  <c r="K505" i="28"/>
  <c r="J505" i="28"/>
  <c r="I505" i="28"/>
  <c r="L504" i="28"/>
  <c r="K504" i="28"/>
  <c r="J504" i="28"/>
  <c r="I504" i="28"/>
  <c r="L503" i="28"/>
  <c r="K503" i="28"/>
  <c r="J503" i="28"/>
  <c r="I503" i="28"/>
  <c r="L502" i="28"/>
  <c r="K502" i="28"/>
  <c r="J502" i="28"/>
  <c r="I502" i="28"/>
  <c r="L501" i="28"/>
  <c r="K501" i="28"/>
  <c r="J501" i="28"/>
  <c r="I501" i="28"/>
  <c r="L500" i="28"/>
  <c r="K500" i="28"/>
  <c r="J500" i="28"/>
  <c r="I500" i="28"/>
  <c r="L499" i="28"/>
  <c r="K499" i="28"/>
  <c r="J499" i="28"/>
  <c r="I499" i="28"/>
  <c r="L498" i="28"/>
  <c r="K498" i="28"/>
  <c r="J498" i="28"/>
  <c r="I498" i="28"/>
  <c r="L497" i="28"/>
  <c r="K497" i="28"/>
  <c r="J497" i="28"/>
  <c r="I497" i="28"/>
  <c r="L496" i="28"/>
  <c r="K496" i="28"/>
  <c r="J496" i="28"/>
  <c r="I496" i="28"/>
  <c r="L495" i="28"/>
  <c r="K495" i="28"/>
  <c r="J495" i="28"/>
  <c r="I495" i="28"/>
  <c r="L494" i="28"/>
  <c r="K494" i="28"/>
  <c r="J494" i="28"/>
  <c r="I494" i="28"/>
  <c r="L493" i="28"/>
  <c r="K493" i="28"/>
  <c r="J493" i="28"/>
  <c r="I493" i="28"/>
  <c r="L492" i="28"/>
  <c r="K492" i="28"/>
  <c r="J492" i="28"/>
  <c r="I492" i="28"/>
  <c r="L491" i="28"/>
  <c r="K491" i="28"/>
  <c r="J491" i="28"/>
  <c r="I491" i="28"/>
  <c r="L490" i="28"/>
  <c r="K490" i="28"/>
  <c r="J490" i="28"/>
  <c r="I490" i="28"/>
  <c r="L489" i="28"/>
  <c r="K489" i="28"/>
  <c r="J489" i="28"/>
  <c r="I489" i="28"/>
  <c r="L488" i="28"/>
  <c r="K488" i="28"/>
  <c r="J488" i="28"/>
  <c r="I488" i="28"/>
  <c r="L487" i="28"/>
  <c r="K487" i="28"/>
  <c r="J487" i="28"/>
  <c r="I487" i="28"/>
  <c r="L486" i="28"/>
  <c r="K486" i="28"/>
  <c r="J486" i="28"/>
  <c r="I486" i="28"/>
  <c r="L485" i="28"/>
  <c r="K485" i="28"/>
  <c r="J485" i="28"/>
  <c r="I485" i="28"/>
  <c r="L484" i="28"/>
  <c r="K484" i="28"/>
  <c r="J484" i="28"/>
  <c r="I484" i="28"/>
  <c r="L483" i="28"/>
  <c r="K483" i="28"/>
  <c r="J483" i="28"/>
  <c r="I483" i="28"/>
  <c r="L482" i="28"/>
  <c r="K482" i="28"/>
  <c r="J482" i="28"/>
  <c r="I482" i="28"/>
  <c r="L481" i="28"/>
  <c r="K481" i="28"/>
  <c r="J481" i="28"/>
  <c r="I481" i="28"/>
  <c r="L480" i="28"/>
  <c r="K480" i="28"/>
  <c r="J480" i="28"/>
  <c r="I480" i="28"/>
  <c r="L479" i="28"/>
  <c r="K479" i="28"/>
  <c r="J479" i="28"/>
  <c r="I479" i="28"/>
  <c r="L478" i="28"/>
  <c r="K478" i="28"/>
  <c r="J478" i="28"/>
  <c r="I478" i="28"/>
  <c r="L477" i="28"/>
  <c r="K477" i="28"/>
  <c r="J477" i="28"/>
  <c r="I477" i="28"/>
  <c r="L476" i="28"/>
  <c r="K476" i="28"/>
  <c r="J476" i="28"/>
  <c r="I476" i="28"/>
  <c r="L475" i="28"/>
  <c r="K475" i="28"/>
  <c r="J475" i="28"/>
  <c r="I475" i="28"/>
  <c r="L474" i="28"/>
  <c r="K474" i="28"/>
  <c r="J474" i="28"/>
  <c r="I474" i="28"/>
  <c r="L473" i="28"/>
  <c r="K473" i="28"/>
  <c r="J473" i="28"/>
  <c r="I473" i="28"/>
  <c r="L472" i="28"/>
  <c r="K472" i="28"/>
  <c r="J472" i="28"/>
  <c r="I472" i="28"/>
  <c r="L471" i="28"/>
  <c r="K471" i="28"/>
  <c r="J471" i="28"/>
  <c r="I471" i="28"/>
  <c r="L470" i="28"/>
  <c r="K470" i="28"/>
  <c r="J470" i="28"/>
  <c r="I470" i="28"/>
  <c r="L469" i="28"/>
  <c r="K469" i="28"/>
  <c r="J469" i="28"/>
  <c r="I469" i="28"/>
  <c r="L468" i="28"/>
  <c r="K468" i="28"/>
  <c r="J468" i="28"/>
  <c r="I468" i="28"/>
  <c r="L467" i="28"/>
  <c r="K467" i="28"/>
  <c r="J467" i="28"/>
  <c r="I467" i="28"/>
  <c r="L466" i="28"/>
  <c r="K466" i="28"/>
  <c r="J466" i="28"/>
  <c r="I466" i="28"/>
  <c r="L465" i="28"/>
  <c r="K465" i="28"/>
  <c r="J465" i="28"/>
  <c r="I465" i="28"/>
  <c r="L464" i="28"/>
  <c r="K464" i="28"/>
  <c r="J464" i="28"/>
  <c r="I464" i="28"/>
  <c r="L463" i="28"/>
  <c r="K463" i="28"/>
  <c r="J463" i="28"/>
  <c r="I463" i="28"/>
  <c r="L462" i="28"/>
  <c r="K462" i="28"/>
  <c r="J462" i="28"/>
  <c r="I462" i="28"/>
  <c r="L461" i="28"/>
  <c r="K461" i="28"/>
  <c r="J461" i="28"/>
  <c r="I461" i="28"/>
  <c r="L460" i="28"/>
  <c r="K460" i="28"/>
  <c r="J460" i="28"/>
  <c r="I460" i="28"/>
  <c r="L459" i="28"/>
  <c r="K459" i="28"/>
  <c r="J459" i="28"/>
  <c r="I459" i="28"/>
  <c r="L458" i="28"/>
  <c r="K458" i="28"/>
  <c r="J458" i="28"/>
  <c r="I458" i="28"/>
  <c r="L457" i="28"/>
  <c r="K457" i="28"/>
  <c r="J457" i="28"/>
  <c r="I457" i="28"/>
  <c r="L456" i="28"/>
  <c r="K456" i="28"/>
  <c r="J456" i="28"/>
  <c r="I456" i="28"/>
  <c r="L455" i="28"/>
  <c r="K455" i="28"/>
  <c r="J455" i="28"/>
  <c r="I455" i="28"/>
  <c r="L454" i="28"/>
  <c r="K454" i="28"/>
  <c r="J454" i="28"/>
  <c r="I454" i="28"/>
  <c r="L453" i="28"/>
  <c r="K453" i="28"/>
  <c r="J453" i="28"/>
  <c r="I453" i="28"/>
  <c r="L452" i="28"/>
  <c r="K452" i="28"/>
  <c r="J452" i="28"/>
  <c r="I452" i="28"/>
  <c r="L451" i="28"/>
  <c r="K451" i="28"/>
  <c r="J451" i="28"/>
  <c r="I451" i="28"/>
  <c r="L450" i="28"/>
  <c r="K450" i="28"/>
  <c r="J450" i="28"/>
  <c r="I450" i="28"/>
  <c r="L449" i="28"/>
  <c r="K449" i="28"/>
  <c r="J449" i="28"/>
  <c r="I449" i="28"/>
  <c r="L448" i="28"/>
  <c r="K448" i="28"/>
  <c r="J448" i="28"/>
  <c r="I448" i="28"/>
  <c r="L447" i="28"/>
  <c r="K447" i="28"/>
  <c r="J447" i="28"/>
  <c r="I447" i="28"/>
  <c r="L446" i="28"/>
  <c r="K446" i="28"/>
  <c r="J446" i="28"/>
  <c r="I446" i="28"/>
  <c r="L445" i="28"/>
  <c r="K445" i="28"/>
  <c r="J445" i="28"/>
  <c r="I445" i="28"/>
  <c r="L444" i="28"/>
  <c r="K444" i="28"/>
  <c r="J444" i="28"/>
  <c r="I444" i="28"/>
  <c r="L443" i="28"/>
  <c r="K443" i="28"/>
  <c r="J443" i="28"/>
  <c r="I443" i="28"/>
  <c r="L442" i="28"/>
  <c r="K442" i="28"/>
  <c r="J442" i="28"/>
  <c r="I442" i="28"/>
  <c r="L441" i="28"/>
  <c r="K441" i="28"/>
  <c r="J441" i="28"/>
  <c r="I441" i="28"/>
  <c r="L440" i="28"/>
  <c r="K440" i="28"/>
  <c r="J440" i="28"/>
  <c r="I440" i="28"/>
  <c r="L439" i="28"/>
  <c r="K439" i="28"/>
  <c r="J439" i="28"/>
  <c r="I439" i="28"/>
  <c r="L438" i="28"/>
  <c r="K438" i="28"/>
  <c r="J438" i="28"/>
  <c r="I438" i="28"/>
  <c r="L437" i="28"/>
  <c r="K437" i="28"/>
  <c r="J437" i="28"/>
  <c r="I437" i="28"/>
  <c r="L436" i="28"/>
  <c r="K436" i="28"/>
  <c r="J436" i="28"/>
  <c r="I436" i="28"/>
  <c r="L435" i="28"/>
  <c r="K435" i="28"/>
  <c r="J435" i="28"/>
  <c r="I435" i="28"/>
  <c r="L434" i="28"/>
  <c r="K434" i="28"/>
  <c r="J434" i="28"/>
  <c r="I434" i="28"/>
  <c r="L433" i="28"/>
  <c r="K433" i="28"/>
  <c r="J433" i="28"/>
  <c r="I433" i="28"/>
  <c r="L432" i="28"/>
  <c r="K432" i="28"/>
  <c r="J432" i="28"/>
  <c r="I432" i="28"/>
  <c r="L431" i="28"/>
  <c r="K431" i="28"/>
  <c r="J431" i="28"/>
  <c r="I431" i="28"/>
  <c r="L430" i="28"/>
  <c r="K430" i="28"/>
  <c r="J430" i="28"/>
  <c r="I430" i="28"/>
  <c r="L429" i="28"/>
  <c r="K429" i="28"/>
  <c r="J429" i="28"/>
  <c r="I429" i="28"/>
  <c r="L428" i="28"/>
  <c r="K428" i="28"/>
  <c r="J428" i="28"/>
  <c r="I428" i="28"/>
  <c r="L427" i="28"/>
  <c r="K427" i="28"/>
  <c r="J427" i="28"/>
  <c r="I427" i="28"/>
  <c r="L426" i="28"/>
  <c r="K426" i="28"/>
  <c r="J426" i="28"/>
  <c r="I426" i="28"/>
  <c r="L425" i="28"/>
  <c r="K425" i="28"/>
  <c r="J425" i="28"/>
  <c r="I425" i="28"/>
  <c r="L424" i="28"/>
  <c r="K424" i="28"/>
  <c r="J424" i="28"/>
  <c r="I424" i="28"/>
  <c r="L423" i="28"/>
  <c r="K423" i="28"/>
  <c r="J423" i="28"/>
  <c r="I423" i="28"/>
  <c r="L422" i="28"/>
  <c r="K422" i="28"/>
  <c r="J422" i="28"/>
  <c r="I422" i="28"/>
  <c r="L421" i="28"/>
  <c r="K421" i="28"/>
  <c r="J421" i="28"/>
  <c r="I421" i="28"/>
  <c r="L420" i="28"/>
  <c r="K420" i="28"/>
  <c r="J420" i="28"/>
  <c r="I420" i="28"/>
  <c r="L419" i="28"/>
  <c r="K419" i="28"/>
  <c r="J419" i="28"/>
  <c r="I419" i="28"/>
  <c r="L418" i="28"/>
  <c r="K418" i="28"/>
  <c r="J418" i="28"/>
  <c r="I418" i="28"/>
  <c r="L417" i="28"/>
  <c r="K417" i="28"/>
  <c r="J417" i="28"/>
  <c r="I417" i="28"/>
  <c r="L416" i="28"/>
  <c r="K416" i="28"/>
  <c r="J416" i="28"/>
  <c r="I416" i="28"/>
  <c r="L415" i="28"/>
  <c r="K415" i="28"/>
  <c r="J415" i="28"/>
  <c r="I415" i="28"/>
  <c r="L414" i="28"/>
  <c r="K414" i="28"/>
  <c r="J414" i="28"/>
  <c r="I414" i="28"/>
  <c r="L413" i="28"/>
  <c r="K413" i="28"/>
  <c r="J413" i="28"/>
  <c r="I413" i="28"/>
  <c r="L412" i="28"/>
  <c r="K412" i="28"/>
  <c r="J412" i="28"/>
  <c r="I412" i="28"/>
  <c r="L411" i="28"/>
  <c r="K411" i="28"/>
  <c r="J411" i="28"/>
  <c r="I411" i="28"/>
  <c r="L410" i="28"/>
  <c r="K410" i="28"/>
  <c r="J410" i="28"/>
  <c r="I410" i="28"/>
  <c r="L409" i="28"/>
  <c r="K409" i="28"/>
  <c r="J409" i="28"/>
  <c r="I409" i="28"/>
  <c r="L408" i="28"/>
  <c r="K408" i="28"/>
  <c r="J408" i="28"/>
  <c r="I408" i="28"/>
  <c r="L407" i="28"/>
  <c r="K407" i="28"/>
  <c r="J407" i="28"/>
  <c r="I407" i="28"/>
  <c r="L406" i="28"/>
  <c r="K406" i="28"/>
  <c r="J406" i="28"/>
  <c r="I406" i="28"/>
  <c r="L405" i="28"/>
  <c r="K405" i="28"/>
  <c r="J405" i="28"/>
  <c r="I405" i="28"/>
  <c r="L404" i="28"/>
  <c r="K404" i="28"/>
  <c r="J404" i="28"/>
  <c r="I404" i="28"/>
  <c r="L403" i="28"/>
  <c r="K403" i="28"/>
  <c r="J403" i="28"/>
  <c r="I403" i="28"/>
  <c r="L402" i="28"/>
  <c r="K402" i="28"/>
  <c r="J402" i="28"/>
  <c r="I402" i="28"/>
  <c r="L401" i="28"/>
  <c r="K401" i="28"/>
  <c r="J401" i="28"/>
  <c r="I401" i="28"/>
  <c r="L400" i="28"/>
  <c r="K400" i="28"/>
  <c r="J400" i="28"/>
  <c r="I400" i="28"/>
  <c r="L399" i="28"/>
  <c r="K399" i="28"/>
  <c r="J399" i="28"/>
  <c r="I399" i="28"/>
  <c r="L398" i="28"/>
  <c r="K398" i="28"/>
  <c r="J398" i="28"/>
  <c r="I398" i="28"/>
  <c r="L397" i="28"/>
  <c r="K397" i="28"/>
  <c r="J397" i="28"/>
  <c r="I397" i="28"/>
  <c r="L396" i="28"/>
  <c r="K396" i="28"/>
  <c r="J396" i="28"/>
  <c r="I396" i="28"/>
  <c r="L395" i="28"/>
  <c r="K395" i="28"/>
  <c r="J395" i="28"/>
  <c r="I395" i="28"/>
  <c r="L394" i="28"/>
  <c r="K394" i="28"/>
  <c r="J394" i="28"/>
  <c r="I394" i="28"/>
  <c r="L393" i="28"/>
  <c r="K393" i="28"/>
  <c r="J393" i="28"/>
  <c r="I393" i="28"/>
  <c r="L392" i="28"/>
  <c r="K392" i="28"/>
  <c r="J392" i="28"/>
  <c r="I392" i="28"/>
  <c r="L391" i="28"/>
  <c r="K391" i="28"/>
  <c r="J391" i="28"/>
  <c r="I391" i="28"/>
  <c r="L390" i="28"/>
  <c r="K390" i="28"/>
  <c r="J390" i="28"/>
  <c r="I390" i="28"/>
  <c r="L389" i="28"/>
  <c r="K389" i="28"/>
  <c r="J389" i="28"/>
  <c r="I389" i="28"/>
  <c r="L388" i="28"/>
  <c r="K388" i="28"/>
  <c r="J388" i="28"/>
  <c r="I388" i="28"/>
  <c r="L387" i="28"/>
  <c r="K387" i="28"/>
  <c r="J387" i="28"/>
  <c r="I387" i="28"/>
  <c r="L386" i="28"/>
  <c r="K386" i="28"/>
  <c r="J386" i="28"/>
  <c r="I386" i="28"/>
  <c r="L385" i="28"/>
  <c r="K385" i="28"/>
  <c r="J385" i="28"/>
  <c r="I385" i="28"/>
  <c r="L384" i="28"/>
  <c r="K384" i="28"/>
  <c r="J384" i="28"/>
  <c r="I384" i="28"/>
  <c r="L383" i="28"/>
  <c r="K383" i="28"/>
  <c r="J383" i="28"/>
  <c r="I383" i="28"/>
  <c r="L382" i="28"/>
  <c r="K382" i="28"/>
  <c r="J382" i="28"/>
  <c r="I382" i="28"/>
  <c r="L381" i="28"/>
  <c r="K381" i="28"/>
  <c r="J381" i="28"/>
  <c r="I381" i="28"/>
  <c r="L380" i="28"/>
  <c r="K380" i="28"/>
  <c r="J380" i="28"/>
  <c r="I380" i="28"/>
  <c r="L379" i="28"/>
  <c r="K379" i="28"/>
  <c r="J379" i="28"/>
  <c r="I379" i="28"/>
  <c r="L378" i="28"/>
  <c r="K378" i="28"/>
  <c r="J378" i="28"/>
  <c r="I378" i="28"/>
  <c r="L377" i="28"/>
  <c r="K377" i="28"/>
  <c r="J377" i="28"/>
  <c r="I377" i="28"/>
  <c r="L376" i="28"/>
  <c r="K376" i="28"/>
  <c r="J376" i="28"/>
  <c r="I376" i="28"/>
  <c r="L375" i="28"/>
  <c r="K375" i="28"/>
  <c r="J375" i="28"/>
  <c r="I375" i="28"/>
  <c r="L374" i="28"/>
  <c r="K374" i="28"/>
  <c r="J374" i="28"/>
  <c r="I374" i="28"/>
  <c r="L373" i="28"/>
  <c r="K373" i="28"/>
  <c r="J373" i="28"/>
  <c r="I373" i="28"/>
  <c r="L372" i="28"/>
  <c r="K372" i="28"/>
  <c r="J372" i="28"/>
  <c r="I372" i="28"/>
  <c r="L371" i="28"/>
  <c r="K371" i="28"/>
  <c r="J371" i="28"/>
  <c r="I371" i="28"/>
  <c r="L370" i="28"/>
  <c r="K370" i="28"/>
  <c r="J370" i="28"/>
  <c r="I370" i="28"/>
  <c r="L369" i="28"/>
  <c r="K369" i="28"/>
  <c r="J369" i="28"/>
  <c r="I369" i="28"/>
  <c r="L368" i="28"/>
  <c r="K368" i="28"/>
  <c r="J368" i="28"/>
  <c r="I368" i="28"/>
  <c r="L367" i="28"/>
  <c r="K367" i="28"/>
  <c r="J367" i="28"/>
  <c r="I367" i="28"/>
  <c r="L366" i="28"/>
  <c r="K366" i="28"/>
  <c r="J366" i="28"/>
  <c r="I366" i="28"/>
  <c r="L365" i="28"/>
  <c r="K365" i="28"/>
  <c r="J365" i="28"/>
  <c r="I365" i="28"/>
  <c r="L364" i="28"/>
  <c r="K364" i="28"/>
  <c r="J364" i="28"/>
  <c r="I364" i="28"/>
  <c r="L363" i="28"/>
  <c r="K363" i="28"/>
  <c r="J363" i="28"/>
  <c r="I363" i="28"/>
  <c r="L362" i="28"/>
  <c r="K362" i="28"/>
  <c r="J362" i="28"/>
  <c r="I362" i="28"/>
  <c r="L361" i="28"/>
  <c r="K361" i="28"/>
  <c r="J361" i="28"/>
  <c r="I361" i="28"/>
  <c r="L360" i="28"/>
  <c r="K360" i="28"/>
  <c r="J360" i="28"/>
  <c r="I360" i="28"/>
  <c r="L359" i="28"/>
  <c r="K359" i="28"/>
  <c r="J359" i="28"/>
  <c r="I359" i="28"/>
  <c r="L358" i="28"/>
  <c r="K358" i="28"/>
  <c r="J358" i="28"/>
  <c r="I358" i="28"/>
  <c r="L357" i="28"/>
  <c r="K357" i="28"/>
  <c r="J357" i="28"/>
  <c r="I357" i="28"/>
  <c r="L356" i="28"/>
  <c r="K356" i="28"/>
  <c r="J356" i="28"/>
  <c r="I356" i="28"/>
  <c r="L355" i="28"/>
  <c r="K355" i="28"/>
  <c r="J355" i="28"/>
  <c r="I355" i="28"/>
  <c r="L354" i="28"/>
  <c r="K354" i="28"/>
  <c r="J354" i="28"/>
  <c r="I354" i="28"/>
  <c r="L353" i="28"/>
  <c r="K353" i="28"/>
  <c r="J353" i="28"/>
  <c r="I353" i="28"/>
  <c r="L352" i="28"/>
  <c r="K352" i="28"/>
  <c r="J352" i="28"/>
  <c r="I352" i="28"/>
  <c r="L351" i="28"/>
  <c r="K351" i="28"/>
  <c r="J351" i="28"/>
  <c r="I351" i="28"/>
  <c r="L350" i="28"/>
  <c r="K350" i="28"/>
  <c r="J350" i="28"/>
  <c r="I350" i="28"/>
  <c r="L349" i="28"/>
  <c r="K349" i="28"/>
  <c r="J349" i="28"/>
  <c r="I349" i="28"/>
  <c r="L348" i="28"/>
  <c r="K348" i="28"/>
  <c r="J348" i="28"/>
  <c r="I348" i="28"/>
  <c r="L347" i="28"/>
  <c r="K347" i="28"/>
  <c r="J347" i="28"/>
  <c r="I347" i="28"/>
  <c r="L346" i="28"/>
  <c r="K346" i="28"/>
  <c r="J346" i="28"/>
  <c r="I346" i="28"/>
  <c r="L345" i="28"/>
  <c r="K345" i="28"/>
  <c r="J345" i="28"/>
  <c r="I345" i="28"/>
  <c r="L344" i="28"/>
  <c r="K344" i="28"/>
  <c r="J344" i="28"/>
  <c r="I344" i="28"/>
  <c r="L343" i="28"/>
  <c r="K343" i="28"/>
  <c r="J343" i="28"/>
  <c r="I343" i="28"/>
  <c r="L342" i="28"/>
  <c r="K342" i="28"/>
  <c r="J342" i="28"/>
  <c r="I342" i="28"/>
  <c r="L341" i="28"/>
  <c r="K341" i="28"/>
  <c r="J341" i="28"/>
  <c r="I341" i="28"/>
  <c r="L340" i="28"/>
  <c r="K340" i="28"/>
  <c r="J340" i="28"/>
  <c r="I340" i="28"/>
  <c r="L339" i="28"/>
  <c r="K339" i="28"/>
  <c r="J339" i="28"/>
  <c r="I339" i="28"/>
  <c r="L338" i="28"/>
  <c r="K338" i="28"/>
  <c r="J338" i="28"/>
  <c r="I338" i="28"/>
  <c r="L337" i="28"/>
  <c r="K337" i="28"/>
  <c r="J337" i="28"/>
  <c r="I337" i="28"/>
  <c r="L336" i="28"/>
  <c r="K336" i="28"/>
  <c r="J336" i="28"/>
  <c r="I336" i="28"/>
  <c r="L335" i="28"/>
  <c r="K335" i="28"/>
  <c r="J335" i="28"/>
  <c r="I335" i="28"/>
  <c r="L334" i="28"/>
  <c r="K334" i="28"/>
  <c r="J334" i="28"/>
  <c r="I334" i="28"/>
  <c r="L333" i="28"/>
  <c r="K333" i="28"/>
  <c r="J333" i="28"/>
  <c r="I333" i="28"/>
  <c r="L332" i="28"/>
  <c r="K332" i="28"/>
  <c r="J332" i="28"/>
  <c r="I332" i="28"/>
  <c r="L331" i="28"/>
  <c r="K331" i="28"/>
  <c r="J331" i="28"/>
  <c r="I331" i="28"/>
  <c r="L330" i="28"/>
  <c r="K330" i="28"/>
  <c r="J330" i="28"/>
  <c r="I330" i="28"/>
  <c r="L329" i="28"/>
  <c r="K329" i="28"/>
  <c r="J329" i="28"/>
  <c r="I329" i="28"/>
  <c r="L328" i="28"/>
  <c r="K328" i="28"/>
  <c r="J328" i="28"/>
  <c r="I328" i="28"/>
  <c r="L327" i="28"/>
  <c r="K327" i="28"/>
  <c r="J327" i="28"/>
  <c r="I327" i="28"/>
  <c r="L326" i="28"/>
  <c r="K326" i="28"/>
  <c r="J326" i="28"/>
  <c r="I326" i="28"/>
  <c r="L325" i="28"/>
  <c r="K325" i="28"/>
  <c r="J325" i="28"/>
  <c r="I325" i="28"/>
  <c r="L324" i="28"/>
  <c r="K324" i="28"/>
  <c r="J324" i="28"/>
  <c r="I324" i="28"/>
  <c r="L323" i="28"/>
  <c r="K323" i="28"/>
  <c r="J323" i="28"/>
  <c r="I323" i="28"/>
  <c r="L322" i="28"/>
  <c r="K322" i="28"/>
  <c r="J322" i="28"/>
  <c r="I322" i="28"/>
  <c r="L321" i="28"/>
  <c r="K321" i="28"/>
  <c r="J321" i="28"/>
  <c r="I321" i="28"/>
  <c r="L320" i="28"/>
  <c r="K320" i="28"/>
  <c r="J320" i="28"/>
  <c r="I320" i="28"/>
  <c r="L319" i="28"/>
  <c r="K319" i="28"/>
  <c r="J319" i="28"/>
  <c r="I319" i="28"/>
  <c r="L318" i="28"/>
  <c r="K318" i="28"/>
  <c r="J318" i="28"/>
  <c r="I318" i="28"/>
  <c r="L317" i="28"/>
  <c r="K317" i="28"/>
  <c r="J317" i="28"/>
  <c r="I317" i="28"/>
  <c r="L316" i="28"/>
  <c r="K316" i="28"/>
  <c r="J316" i="28"/>
  <c r="I316" i="28"/>
  <c r="L315" i="28"/>
  <c r="K315" i="28"/>
  <c r="J315" i="28"/>
  <c r="I315" i="28"/>
  <c r="L314" i="28"/>
  <c r="K314" i="28"/>
  <c r="J314" i="28"/>
  <c r="I314" i="28"/>
  <c r="L313" i="28"/>
  <c r="K313" i="28"/>
  <c r="J313" i="28"/>
  <c r="I313" i="28"/>
  <c r="L312" i="28"/>
  <c r="K312" i="28"/>
  <c r="J312" i="28"/>
  <c r="I312" i="28"/>
  <c r="L311" i="28"/>
  <c r="K311" i="28"/>
  <c r="J311" i="28"/>
  <c r="I311" i="28"/>
  <c r="L310" i="28"/>
  <c r="K310" i="28"/>
  <c r="J310" i="28"/>
  <c r="I310" i="28"/>
  <c r="L309" i="28"/>
  <c r="K309" i="28"/>
  <c r="J309" i="28"/>
  <c r="I309" i="28"/>
  <c r="L308" i="28"/>
  <c r="K308" i="28"/>
  <c r="J308" i="28"/>
  <c r="I308" i="28"/>
  <c r="L307" i="28"/>
  <c r="K307" i="28"/>
  <c r="J307" i="28"/>
  <c r="I307" i="28"/>
  <c r="L306" i="28"/>
  <c r="K306" i="28"/>
  <c r="J306" i="28"/>
  <c r="I306" i="28"/>
  <c r="L305" i="28"/>
  <c r="K305" i="28"/>
  <c r="J305" i="28"/>
  <c r="I305" i="28"/>
  <c r="L304" i="28"/>
  <c r="K304" i="28"/>
  <c r="J304" i="28"/>
  <c r="I304" i="28"/>
  <c r="L303" i="28"/>
  <c r="K303" i="28"/>
  <c r="J303" i="28"/>
  <c r="I303" i="28"/>
  <c r="L302" i="28"/>
  <c r="K302" i="28"/>
  <c r="J302" i="28"/>
  <c r="I302" i="28"/>
  <c r="L301" i="28"/>
  <c r="K301" i="28"/>
  <c r="J301" i="28"/>
  <c r="I301" i="28"/>
  <c r="L300" i="28"/>
  <c r="K300" i="28"/>
  <c r="J300" i="28"/>
  <c r="I300" i="28"/>
  <c r="L299" i="28"/>
  <c r="K299" i="28"/>
  <c r="J299" i="28"/>
  <c r="I299" i="28"/>
  <c r="L298" i="28"/>
  <c r="K298" i="28"/>
  <c r="J298" i="28"/>
  <c r="I298" i="28"/>
  <c r="L297" i="28"/>
  <c r="K297" i="28"/>
  <c r="J297" i="28"/>
  <c r="I297" i="28"/>
  <c r="L296" i="28"/>
  <c r="K296" i="28"/>
  <c r="J296" i="28"/>
  <c r="I296" i="28"/>
  <c r="L295" i="28"/>
  <c r="K295" i="28"/>
  <c r="J295" i="28"/>
  <c r="I295" i="28"/>
  <c r="L294" i="28"/>
  <c r="K294" i="28"/>
  <c r="J294" i="28"/>
  <c r="I294" i="28"/>
  <c r="L293" i="28"/>
  <c r="K293" i="28"/>
  <c r="J293" i="28"/>
  <c r="I293" i="28"/>
  <c r="L292" i="28"/>
  <c r="K292" i="28"/>
  <c r="J292" i="28"/>
  <c r="I292" i="28"/>
  <c r="L291" i="28"/>
  <c r="K291" i="28"/>
  <c r="J291" i="28"/>
  <c r="I291" i="28"/>
  <c r="L290" i="28"/>
  <c r="K290" i="28"/>
  <c r="J290" i="28"/>
  <c r="I290" i="28"/>
  <c r="L289" i="28"/>
  <c r="K289" i="28"/>
  <c r="J289" i="28"/>
  <c r="I289" i="28"/>
  <c r="L288" i="28"/>
  <c r="K288" i="28"/>
  <c r="J288" i="28"/>
  <c r="I288" i="28"/>
  <c r="L287" i="28"/>
  <c r="K287" i="28"/>
  <c r="J287" i="28"/>
  <c r="I287" i="28"/>
  <c r="L286" i="28"/>
  <c r="K286" i="28"/>
  <c r="J286" i="28"/>
  <c r="I286" i="28"/>
  <c r="L285" i="28"/>
  <c r="K285" i="28"/>
  <c r="J285" i="28"/>
  <c r="I285" i="28"/>
  <c r="L284" i="28"/>
  <c r="K284" i="28"/>
  <c r="J284" i="28"/>
  <c r="I284" i="28"/>
  <c r="L283" i="28"/>
  <c r="K283" i="28"/>
  <c r="J283" i="28"/>
  <c r="I283" i="28"/>
  <c r="L282" i="28"/>
  <c r="K282" i="28"/>
  <c r="J282" i="28"/>
  <c r="I282" i="28"/>
  <c r="L281" i="28"/>
  <c r="K281" i="28"/>
  <c r="J281" i="28"/>
  <c r="I281" i="28"/>
  <c r="L280" i="28"/>
  <c r="K280" i="28"/>
  <c r="J280" i="28"/>
  <c r="I280" i="28"/>
  <c r="L279" i="28"/>
  <c r="K279" i="28"/>
  <c r="J279" i="28"/>
  <c r="I279" i="28"/>
  <c r="L278" i="28"/>
  <c r="K278" i="28"/>
  <c r="J278" i="28"/>
  <c r="I278" i="28"/>
  <c r="L277" i="28"/>
  <c r="K277" i="28"/>
  <c r="J277" i="28"/>
  <c r="I277" i="28"/>
  <c r="L276" i="28"/>
  <c r="K276" i="28"/>
  <c r="J276" i="28"/>
  <c r="I276" i="28"/>
  <c r="L275" i="28"/>
  <c r="K275" i="28"/>
  <c r="J275" i="28"/>
  <c r="I275" i="28"/>
  <c r="L274" i="28"/>
  <c r="K274" i="28"/>
  <c r="J274" i="28"/>
  <c r="I274" i="28"/>
  <c r="L273" i="28"/>
  <c r="K273" i="28"/>
  <c r="J273" i="28"/>
  <c r="I273" i="28"/>
  <c r="L272" i="28"/>
  <c r="K272" i="28"/>
  <c r="J272" i="28"/>
  <c r="I272" i="28"/>
  <c r="L271" i="28"/>
  <c r="K271" i="28"/>
  <c r="J271" i="28"/>
  <c r="I271" i="28"/>
  <c r="L270" i="28"/>
  <c r="K270" i="28"/>
  <c r="J270" i="28"/>
  <c r="I270" i="28"/>
  <c r="L269" i="28"/>
  <c r="K269" i="28"/>
  <c r="J269" i="28"/>
  <c r="I269" i="28"/>
  <c r="L268" i="28"/>
  <c r="K268" i="28"/>
  <c r="J268" i="28"/>
  <c r="I268" i="28"/>
  <c r="L267" i="28"/>
  <c r="K267" i="28"/>
  <c r="J267" i="28"/>
  <c r="I267" i="28"/>
  <c r="L266" i="28"/>
  <c r="K266" i="28"/>
  <c r="J266" i="28"/>
  <c r="I266" i="28"/>
  <c r="L265" i="28"/>
  <c r="K265" i="28"/>
  <c r="J265" i="28"/>
  <c r="I265" i="28"/>
  <c r="L264" i="28"/>
  <c r="K264" i="28"/>
  <c r="J264" i="28"/>
  <c r="I264" i="28"/>
  <c r="L263" i="28"/>
  <c r="K263" i="28"/>
  <c r="J263" i="28"/>
  <c r="I263" i="28"/>
  <c r="L262" i="28"/>
  <c r="K262" i="28"/>
  <c r="J262" i="28"/>
  <c r="I262" i="28"/>
  <c r="L261" i="28"/>
  <c r="K261" i="28"/>
  <c r="J261" i="28"/>
  <c r="I261" i="28"/>
  <c r="L260" i="28"/>
  <c r="K260" i="28"/>
  <c r="J260" i="28"/>
  <c r="I260" i="28"/>
  <c r="L259" i="28"/>
  <c r="K259" i="28"/>
  <c r="J259" i="28"/>
  <c r="I259" i="28"/>
  <c r="L258" i="28"/>
  <c r="K258" i="28"/>
  <c r="J258" i="28"/>
  <c r="I258" i="28"/>
  <c r="L257" i="28"/>
  <c r="K257" i="28"/>
  <c r="J257" i="28"/>
  <c r="I257" i="28"/>
  <c r="L256" i="28"/>
  <c r="K256" i="28"/>
  <c r="J256" i="28"/>
  <c r="I256" i="28"/>
  <c r="L255" i="28"/>
  <c r="K255" i="28"/>
  <c r="J255" i="28"/>
  <c r="I255" i="28"/>
  <c r="L254" i="28"/>
  <c r="K254" i="28"/>
  <c r="J254" i="28"/>
  <c r="I254" i="28"/>
  <c r="L253" i="28"/>
  <c r="K253" i="28"/>
  <c r="J253" i="28"/>
  <c r="I253" i="28"/>
  <c r="L252" i="28"/>
  <c r="K252" i="28"/>
  <c r="J252" i="28"/>
  <c r="I252" i="28"/>
  <c r="L251" i="28"/>
  <c r="K251" i="28"/>
  <c r="J251" i="28"/>
  <c r="I251" i="28"/>
  <c r="L250" i="28"/>
  <c r="K250" i="28"/>
  <c r="J250" i="28"/>
  <c r="I250" i="28"/>
  <c r="L249" i="28"/>
  <c r="K249" i="28"/>
  <c r="J249" i="28"/>
  <c r="I249" i="28"/>
  <c r="L248" i="28"/>
  <c r="K248" i="28"/>
  <c r="J248" i="28"/>
  <c r="I248" i="28"/>
  <c r="L247" i="28"/>
  <c r="K247" i="28"/>
  <c r="J247" i="28"/>
  <c r="I247" i="28"/>
  <c r="L246" i="28"/>
  <c r="K246" i="28"/>
  <c r="J246" i="28"/>
  <c r="I246" i="28"/>
  <c r="L245" i="28"/>
  <c r="K245" i="28"/>
  <c r="J245" i="28"/>
  <c r="I245" i="28"/>
  <c r="L244" i="28"/>
  <c r="K244" i="28"/>
  <c r="J244" i="28"/>
  <c r="I244" i="28"/>
  <c r="L243" i="28"/>
  <c r="K243" i="28"/>
  <c r="J243" i="28"/>
  <c r="I243" i="28"/>
  <c r="L242" i="28"/>
  <c r="K242" i="28"/>
  <c r="J242" i="28"/>
  <c r="I242" i="28"/>
  <c r="L241" i="28"/>
  <c r="K241" i="28"/>
  <c r="J241" i="28"/>
  <c r="I241" i="28"/>
  <c r="L240" i="28"/>
  <c r="K240" i="28"/>
  <c r="J240" i="28"/>
  <c r="I240" i="28"/>
  <c r="L239" i="28"/>
  <c r="K239" i="28"/>
  <c r="J239" i="28"/>
  <c r="I239" i="28"/>
  <c r="L238" i="28"/>
  <c r="K238" i="28"/>
  <c r="J238" i="28"/>
  <c r="I238" i="28"/>
  <c r="L237" i="28"/>
  <c r="K237" i="28"/>
  <c r="J237" i="28"/>
  <c r="I237" i="28"/>
  <c r="L236" i="28"/>
  <c r="K236" i="28"/>
  <c r="J236" i="28"/>
  <c r="I236" i="28"/>
  <c r="L235" i="28"/>
  <c r="K235" i="28"/>
  <c r="J235" i="28"/>
  <c r="I235" i="28"/>
  <c r="L234" i="28"/>
  <c r="K234" i="28"/>
  <c r="J234" i="28"/>
  <c r="I234" i="28"/>
  <c r="L233" i="28"/>
  <c r="K233" i="28"/>
  <c r="J233" i="28"/>
  <c r="I233" i="28"/>
  <c r="L232" i="28"/>
  <c r="K232" i="28"/>
  <c r="J232" i="28"/>
  <c r="I232" i="28"/>
  <c r="L231" i="28"/>
  <c r="K231" i="28"/>
  <c r="J231" i="28"/>
  <c r="I231" i="28"/>
  <c r="L230" i="28"/>
  <c r="K230" i="28"/>
  <c r="J230" i="28"/>
  <c r="I230" i="28"/>
  <c r="L229" i="28"/>
  <c r="K229" i="28"/>
  <c r="J229" i="28"/>
  <c r="I229" i="28"/>
  <c r="L228" i="28"/>
  <c r="K228" i="28"/>
  <c r="J228" i="28"/>
  <c r="I228" i="28"/>
  <c r="L227" i="28"/>
  <c r="K227" i="28"/>
  <c r="J227" i="28"/>
  <c r="I227" i="28"/>
  <c r="L226" i="28"/>
  <c r="K226" i="28"/>
  <c r="J226" i="28"/>
  <c r="I226" i="28"/>
  <c r="L225" i="28"/>
  <c r="K225" i="28"/>
  <c r="J225" i="28"/>
  <c r="I225" i="28"/>
  <c r="L224" i="28"/>
  <c r="K224" i="28"/>
  <c r="J224" i="28"/>
  <c r="I224" i="28"/>
  <c r="L223" i="28"/>
  <c r="K223" i="28"/>
  <c r="J223" i="28"/>
  <c r="I223" i="28"/>
  <c r="L222" i="28"/>
  <c r="K222" i="28"/>
  <c r="J222" i="28"/>
  <c r="I222" i="28"/>
  <c r="L221" i="28"/>
  <c r="K221" i="28"/>
  <c r="J221" i="28"/>
  <c r="I221" i="28"/>
  <c r="L220" i="28"/>
  <c r="K220" i="28"/>
  <c r="J220" i="28"/>
  <c r="I220" i="28"/>
  <c r="L219" i="28"/>
  <c r="K219" i="28"/>
  <c r="J219" i="28"/>
  <c r="I219" i="28"/>
  <c r="L218" i="28"/>
  <c r="K218" i="28"/>
  <c r="J218" i="28"/>
  <c r="I218" i="28"/>
  <c r="L217" i="28"/>
  <c r="K217" i="28"/>
  <c r="J217" i="28"/>
  <c r="I217" i="28"/>
  <c r="L216" i="28"/>
  <c r="K216" i="28"/>
  <c r="J216" i="28"/>
  <c r="I216" i="28"/>
  <c r="L215" i="28"/>
  <c r="K215" i="28"/>
  <c r="J215" i="28"/>
  <c r="I215" i="28"/>
  <c r="L214" i="28"/>
  <c r="K214" i="28"/>
  <c r="J214" i="28"/>
  <c r="I214" i="28"/>
  <c r="L213" i="28"/>
  <c r="K213" i="28"/>
  <c r="J213" i="28"/>
  <c r="I213" i="28"/>
  <c r="L212" i="28"/>
  <c r="K212" i="28"/>
  <c r="J212" i="28"/>
  <c r="I212" i="28"/>
  <c r="L211" i="28"/>
  <c r="K211" i="28"/>
  <c r="J211" i="28"/>
  <c r="I211" i="28"/>
  <c r="L210" i="28"/>
  <c r="K210" i="28"/>
  <c r="J210" i="28"/>
  <c r="I210" i="28"/>
  <c r="L209" i="28"/>
  <c r="K209" i="28"/>
  <c r="J209" i="28"/>
  <c r="I209" i="28"/>
  <c r="L208" i="28"/>
  <c r="K208" i="28"/>
  <c r="J208" i="28"/>
  <c r="I208" i="28"/>
  <c r="L207" i="28"/>
  <c r="K207" i="28"/>
  <c r="J207" i="28"/>
  <c r="I207" i="28"/>
  <c r="L206" i="28"/>
  <c r="K206" i="28"/>
  <c r="J206" i="28"/>
  <c r="I206" i="28"/>
  <c r="L205" i="28"/>
  <c r="K205" i="28"/>
  <c r="J205" i="28"/>
  <c r="I205" i="28"/>
  <c r="L204" i="28"/>
  <c r="K204" i="28"/>
  <c r="J204" i="28"/>
  <c r="I204" i="28"/>
  <c r="L203" i="28"/>
  <c r="K203" i="28"/>
  <c r="J203" i="28"/>
  <c r="I203" i="28"/>
  <c r="L202" i="28"/>
  <c r="K202" i="28"/>
  <c r="J202" i="28"/>
  <c r="I202" i="28"/>
  <c r="L201" i="28"/>
  <c r="K201" i="28"/>
  <c r="J201" i="28"/>
  <c r="I201" i="28"/>
  <c r="L200" i="28"/>
  <c r="K200" i="28"/>
  <c r="J200" i="28"/>
  <c r="I200" i="28"/>
  <c r="L199" i="28"/>
  <c r="K199" i="28"/>
  <c r="J199" i="28"/>
  <c r="I199" i="28"/>
  <c r="L198" i="28"/>
  <c r="K198" i="28"/>
  <c r="J198" i="28"/>
  <c r="I198" i="28"/>
  <c r="L197" i="28"/>
  <c r="K197" i="28"/>
  <c r="J197" i="28"/>
  <c r="I197" i="28"/>
  <c r="L196" i="28"/>
  <c r="K196" i="28"/>
  <c r="J196" i="28"/>
  <c r="I196" i="28"/>
  <c r="L195" i="28"/>
  <c r="K195" i="28"/>
  <c r="J195" i="28"/>
  <c r="I195" i="28"/>
  <c r="L194" i="28"/>
  <c r="K194" i="28"/>
  <c r="J194" i="28"/>
  <c r="I194" i="28"/>
  <c r="L193" i="28"/>
  <c r="K193" i="28"/>
  <c r="J193" i="28"/>
  <c r="I193" i="28"/>
  <c r="L192" i="28"/>
  <c r="K192" i="28"/>
  <c r="J192" i="28"/>
  <c r="I192" i="28"/>
  <c r="L191" i="28"/>
  <c r="K191" i="28"/>
  <c r="J191" i="28"/>
  <c r="I191" i="28"/>
  <c r="L190" i="28"/>
  <c r="K190" i="28"/>
  <c r="J190" i="28"/>
  <c r="I190" i="28"/>
  <c r="L189" i="28"/>
  <c r="K189" i="28"/>
  <c r="J189" i="28"/>
  <c r="I189" i="28"/>
  <c r="L188" i="28"/>
  <c r="K188" i="28"/>
  <c r="J188" i="28"/>
  <c r="I188" i="28"/>
  <c r="L187" i="28"/>
  <c r="K187" i="28"/>
  <c r="J187" i="28"/>
  <c r="I187" i="28"/>
  <c r="L186" i="28"/>
  <c r="K186" i="28"/>
  <c r="J186" i="28"/>
  <c r="I186" i="28"/>
  <c r="L185" i="28"/>
  <c r="K185" i="28"/>
  <c r="J185" i="28"/>
  <c r="I185" i="28"/>
  <c r="L184" i="28"/>
  <c r="K184" i="28"/>
  <c r="J184" i="28"/>
  <c r="I184" i="28"/>
  <c r="L183" i="28"/>
  <c r="K183" i="28"/>
  <c r="J183" i="28"/>
  <c r="I183" i="28"/>
  <c r="L182" i="28"/>
  <c r="K182" i="28"/>
  <c r="J182" i="28"/>
  <c r="I182" i="28"/>
  <c r="L181" i="28"/>
  <c r="K181" i="28"/>
  <c r="J181" i="28"/>
  <c r="I181" i="28"/>
  <c r="L180" i="28"/>
  <c r="K180" i="28"/>
  <c r="J180" i="28"/>
  <c r="I180" i="28"/>
  <c r="L179" i="28"/>
  <c r="K179" i="28"/>
  <c r="J179" i="28"/>
  <c r="I179" i="28"/>
  <c r="L178" i="28"/>
  <c r="K178" i="28"/>
  <c r="J178" i="28"/>
  <c r="I178" i="28"/>
  <c r="L177" i="28"/>
  <c r="K177" i="28"/>
  <c r="J177" i="28"/>
  <c r="I177" i="28"/>
  <c r="L176" i="28"/>
  <c r="K176" i="28"/>
  <c r="J176" i="28"/>
  <c r="I176" i="28"/>
  <c r="L175" i="28"/>
  <c r="K175" i="28"/>
  <c r="J175" i="28"/>
  <c r="I175" i="28"/>
  <c r="L174" i="28"/>
  <c r="K174" i="28"/>
  <c r="J174" i="28"/>
  <c r="I174" i="28"/>
  <c r="L173" i="28"/>
  <c r="K173" i="28"/>
  <c r="J173" i="28"/>
  <c r="I173" i="28"/>
  <c r="L172" i="28"/>
  <c r="K172" i="28"/>
  <c r="J172" i="28"/>
  <c r="I172" i="28"/>
  <c r="L171" i="28"/>
  <c r="K171" i="28"/>
  <c r="J171" i="28"/>
  <c r="I171" i="28"/>
  <c r="L170" i="28"/>
  <c r="K170" i="28"/>
  <c r="J170" i="28"/>
  <c r="I170" i="28"/>
  <c r="L169" i="28"/>
  <c r="K169" i="28"/>
  <c r="J169" i="28"/>
  <c r="I169" i="28"/>
  <c r="L168" i="28"/>
  <c r="K168" i="28"/>
  <c r="J168" i="28"/>
  <c r="I168" i="28"/>
  <c r="L167" i="28"/>
  <c r="K167" i="28"/>
  <c r="J167" i="28"/>
  <c r="I167" i="28"/>
  <c r="L166" i="28"/>
  <c r="K166" i="28"/>
  <c r="J166" i="28"/>
  <c r="I166" i="28"/>
  <c r="L165" i="28"/>
  <c r="K165" i="28"/>
  <c r="J165" i="28"/>
  <c r="I165" i="28"/>
  <c r="L164" i="28"/>
  <c r="K164" i="28"/>
  <c r="J164" i="28"/>
  <c r="I164" i="28"/>
  <c r="L163" i="28"/>
  <c r="K163" i="28"/>
  <c r="J163" i="28"/>
  <c r="I163" i="28"/>
  <c r="L162" i="28"/>
  <c r="K162" i="28"/>
  <c r="J162" i="28"/>
  <c r="I162" i="28"/>
  <c r="L161" i="28"/>
  <c r="K161" i="28"/>
  <c r="J161" i="28"/>
  <c r="I161" i="28"/>
  <c r="L160" i="28"/>
  <c r="K160" i="28"/>
  <c r="J160" i="28"/>
  <c r="I160" i="28"/>
  <c r="L159" i="28"/>
  <c r="K159" i="28"/>
  <c r="J159" i="28"/>
  <c r="I159" i="28"/>
  <c r="L158" i="28"/>
  <c r="K158" i="28"/>
  <c r="J158" i="28"/>
  <c r="I158" i="28"/>
  <c r="L157" i="28"/>
  <c r="K157" i="28"/>
  <c r="J157" i="28"/>
  <c r="I157" i="28"/>
  <c r="L156" i="28"/>
  <c r="K156" i="28"/>
  <c r="J156" i="28"/>
  <c r="I156" i="28"/>
  <c r="L155" i="28"/>
  <c r="K155" i="28"/>
  <c r="J155" i="28"/>
  <c r="I155" i="28"/>
  <c r="L154" i="28"/>
  <c r="K154" i="28"/>
  <c r="J154" i="28"/>
  <c r="I154" i="28"/>
  <c r="L153" i="28"/>
  <c r="K153" i="28"/>
  <c r="J153" i="28"/>
  <c r="I153" i="28"/>
  <c r="L152" i="28"/>
  <c r="K152" i="28"/>
  <c r="J152" i="28"/>
  <c r="I152" i="28"/>
  <c r="L151" i="28"/>
  <c r="K151" i="28"/>
  <c r="J151" i="28"/>
  <c r="I151" i="28"/>
  <c r="L150" i="28"/>
  <c r="K150" i="28"/>
  <c r="J150" i="28"/>
  <c r="I150" i="28"/>
  <c r="L149" i="28"/>
  <c r="K149" i="28"/>
  <c r="J149" i="28"/>
  <c r="I149" i="28"/>
  <c r="L148" i="28"/>
  <c r="K148" i="28"/>
  <c r="J148" i="28"/>
  <c r="I148" i="28"/>
  <c r="L147" i="28"/>
  <c r="K147" i="28"/>
  <c r="J147" i="28"/>
  <c r="I147" i="28"/>
  <c r="L146" i="28"/>
  <c r="K146" i="28"/>
  <c r="J146" i="28"/>
  <c r="I146" i="28"/>
  <c r="L145" i="28"/>
  <c r="K145" i="28"/>
  <c r="J145" i="28"/>
  <c r="I145" i="28"/>
  <c r="L144" i="28"/>
  <c r="K144" i="28"/>
  <c r="J144" i="28"/>
  <c r="I144" i="28"/>
  <c r="L143" i="28"/>
  <c r="K143" i="28"/>
  <c r="J143" i="28"/>
  <c r="I143" i="28"/>
  <c r="L142" i="28"/>
  <c r="K142" i="28"/>
  <c r="J142" i="28"/>
  <c r="I142" i="28"/>
  <c r="L141" i="28"/>
  <c r="K141" i="28"/>
  <c r="J141" i="28"/>
  <c r="I141" i="28"/>
  <c r="L140" i="28"/>
  <c r="K140" i="28"/>
  <c r="J140" i="28"/>
  <c r="I140" i="28"/>
  <c r="L139" i="28"/>
  <c r="K139" i="28"/>
  <c r="J139" i="28"/>
  <c r="I139" i="28"/>
  <c r="L138" i="28"/>
  <c r="K138" i="28"/>
  <c r="J138" i="28"/>
  <c r="I138" i="28"/>
  <c r="L137" i="28"/>
  <c r="K137" i="28"/>
  <c r="J137" i="28"/>
  <c r="I137" i="28"/>
  <c r="L136" i="28"/>
  <c r="K136" i="28"/>
  <c r="J136" i="28"/>
  <c r="I136" i="28"/>
  <c r="L135" i="28"/>
  <c r="K135" i="28"/>
  <c r="J135" i="28"/>
  <c r="I135" i="28"/>
  <c r="L134" i="28"/>
  <c r="K134" i="28"/>
  <c r="J134" i="28"/>
  <c r="I134" i="28"/>
  <c r="L133" i="28"/>
  <c r="K133" i="28"/>
  <c r="J133" i="28"/>
  <c r="I133" i="28"/>
  <c r="L132" i="28"/>
  <c r="K132" i="28"/>
  <c r="J132" i="28"/>
  <c r="I132" i="28"/>
  <c r="L131" i="28"/>
  <c r="K131" i="28"/>
  <c r="J131" i="28"/>
  <c r="I131" i="28"/>
  <c r="L130" i="28"/>
  <c r="K130" i="28"/>
  <c r="J130" i="28"/>
  <c r="I130" i="28"/>
  <c r="L129" i="28"/>
  <c r="K129" i="28"/>
  <c r="J129" i="28"/>
  <c r="I129" i="28"/>
  <c r="L128" i="28"/>
  <c r="K128" i="28"/>
  <c r="J128" i="28"/>
  <c r="I128" i="28"/>
  <c r="L127" i="28"/>
  <c r="K127" i="28"/>
  <c r="J127" i="28"/>
  <c r="I127" i="28"/>
  <c r="L126" i="28"/>
  <c r="K126" i="28"/>
  <c r="J126" i="28"/>
  <c r="I126" i="28"/>
  <c r="L125" i="28"/>
  <c r="K125" i="28"/>
  <c r="J125" i="28"/>
  <c r="I125" i="28"/>
  <c r="L124" i="28"/>
  <c r="K124" i="28"/>
  <c r="J124" i="28"/>
  <c r="I124" i="28"/>
  <c r="L123" i="28"/>
  <c r="K123" i="28"/>
  <c r="J123" i="28"/>
  <c r="I123" i="28"/>
  <c r="L122" i="28"/>
  <c r="K122" i="28"/>
  <c r="J122" i="28"/>
  <c r="I122" i="28"/>
  <c r="L121" i="28"/>
  <c r="K121" i="28"/>
  <c r="J121" i="28"/>
  <c r="I121" i="28"/>
  <c r="L120" i="28"/>
  <c r="K120" i="28"/>
  <c r="J120" i="28"/>
  <c r="I120" i="28"/>
  <c r="L119" i="28"/>
  <c r="K119" i="28"/>
  <c r="J119" i="28"/>
  <c r="I119" i="28"/>
  <c r="L118" i="28"/>
  <c r="K118" i="28"/>
  <c r="J118" i="28"/>
  <c r="I118" i="28"/>
  <c r="L117" i="28"/>
  <c r="K117" i="28"/>
  <c r="J117" i="28"/>
  <c r="I117" i="28"/>
  <c r="L116" i="28"/>
  <c r="K116" i="28"/>
  <c r="J116" i="28"/>
  <c r="I116" i="28"/>
  <c r="L115" i="28"/>
  <c r="K115" i="28"/>
  <c r="J115" i="28"/>
  <c r="I115" i="28"/>
  <c r="L114" i="28"/>
  <c r="K114" i="28"/>
  <c r="J114" i="28"/>
  <c r="I114" i="28"/>
  <c r="L113" i="28"/>
  <c r="K113" i="28"/>
  <c r="J113" i="28"/>
  <c r="I113" i="28"/>
  <c r="L112" i="28"/>
  <c r="K112" i="28"/>
  <c r="J112" i="28"/>
  <c r="I112" i="28"/>
  <c r="L111" i="28"/>
  <c r="K111" i="28"/>
  <c r="J111" i="28"/>
  <c r="I111" i="28"/>
  <c r="L110" i="28"/>
  <c r="K110" i="28"/>
  <c r="J110" i="28"/>
  <c r="I110" i="28"/>
  <c r="L109" i="28"/>
  <c r="K109" i="28"/>
  <c r="J109" i="28"/>
  <c r="I109" i="28"/>
  <c r="L108" i="28"/>
  <c r="K108" i="28"/>
  <c r="J108" i="28"/>
  <c r="I108" i="28"/>
  <c r="L107" i="28"/>
  <c r="K107" i="28"/>
  <c r="J107" i="28"/>
  <c r="I107" i="28"/>
  <c r="L106" i="28"/>
  <c r="K106" i="28"/>
  <c r="J106" i="28"/>
  <c r="I106" i="28"/>
  <c r="L105" i="28"/>
  <c r="K105" i="28"/>
  <c r="J105" i="28"/>
  <c r="I105" i="28"/>
  <c r="L104" i="28"/>
  <c r="K104" i="28"/>
  <c r="J104" i="28"/>
  <c r="I104" i="28"/>
  <c r="L103" i="28"/>
  <c r="K103" i="28"/>
  <c r="J103" i="28"/>
  <c r="I103" i="28"/>
  <c r="L102" i="28"/>
  <c r="K102" i="28"/>
  <c r="J102" i="28"/>
  <c r="I102" i="28"/>
  <c r="L101" i="28"/>
  <c r="K101" i="28"/>
  <c r="J101" i="28"/>
  <c r="I101" i="28"/>
  <c r="L100" i="28"/>
  <c r="K100" i="28"/>
  <c r="J100" i="28"/>
  <c r="I100" i="28"/>
  <c r="L99" i="28"/>
  <c r="K99" i="28"/>
  <c r="J99" i="28"/>
  <c r="I99" i="28"/>
  <c r="L98" i="28"/>
  <c r="K98" i="28"/>
  <c r="J98" i="28"/>
  <c r="I98" i="28"/>
  <c r="L97" i="28"/>
  <c r="K97" i="28"/>
  <c r="J97" i="28"/>
  <c r="I97" i="28"/>
  <c r="L96" i="28"/>
  <c r="K96" i="28"/>
  <c r="J96" i="28"/>
  <c r="I96" i="28"/>
  <c r="L95" i="28"/>
  <c r="K95" i="28"/>
  <c r="J95" i="28"/>
  <c r="I95" i="28"/>
  <c r="L94" i="28"/>
  <c r="K94" i="28"/>
  <c r="J94" i="28"/>
  <c r="I94" i="28"/>
  <c r="L93" i="28"/>
  <c r="K93" i="28"/>
  <c r="J93" i="28"/>
  <c r="I93" i="28"/>
  <c r="L92" i="28"/>
  <c r="K92" i="28"/>
  <c r="J92" i="28"/>
  <c r="I92" i="28"/>
  <c r="L91" i="28"/>
  <c r="K91" i="28"/>
  <c r="J91" i="28"/>
  <c r="I91" i="28"/>
  <c r="L90" i="28"/>
  <c r="K90" i="28"/>
  <c r="J90" i="28"/>
  <c r="I90" i="28"/>
  <c r="L89" i="28"/>
  <c r="K89" i="28"/>
  <c r="J89" i="28"/>
  <c r="I89" i="28"/>
  <c r="L88" i="28"/>
  <c r="K88" i="28"/>
  <c r="J88" i="28"/>
  <c r="I88" i="28"/>
  <c r="L87" i="28"/>
  <c r="K87" i="28"/>
  <c r="J87" i="28"/>
  <c r="I87" i="28"/>
  <c r="L86" i="28"/>
  <c r="K86" i="28"/>
  <c r="J86" i="28"/>
  <c r="I86" i="28"/>
  <c r="L85" i="28"/>
  <c r="K85" i="28"/>
  <c r="J85" i="28"/>
  <c r="I85" i="28"/>
  <c r="L84" i="28"/>
  <c r="K84" i="28"/>
  <c r="J84" i="28"/>
  <c r="I84" i="28"/>
  <c r="L83" i="28"/>
  <c r="K83" i="28"/>
  <c r="J83" i="28"/>
  <c r="I83" i="28"/>
  <c r="L82" i="28"/>
  <c r="K82" i="28"/>
  <c r="J82" i="28"/>
  <c r="I82" i="28"/>
  <c r="L81" i="28"/>
  <c r="K81" i="28"/>
  <c r="J81" i="28"/>
  <c r="I81" i="28"/>
  <c r="L80" i="28"/>
  <c r="K80" i="28"/>
  <c r="J80" i="28"/>
  <c r="I80" i="28"/>
  <c r="L79" i="28"/>
  <c r="K79" i="28"/>
  <c r="J79" i="28"/>
  <c r="I79" i="28"/>
  <c r="L78" i="28"/>
  <c r="K78" i="28"/>
  <c r="J78" i="28"/>
  <c r="I78" i="28"/>
  <c r="L77" i="28"/>
  <c r="K77" i="28"/>
  <c r="J77" i="28"/>
  <c r="I77" i="28"/>
  <c r="L76" i="28"/>
  <c r="K76" i="28"/>
  <c r="J76" i="28"/>
  <c r="I76" i="28"/>
  <c r="L75" i="28"/>
  <c r="K75" i="28"/>
  <c r="J75" i="28"/>
  <c r="I75" i="28"/>
  <c r="L74" i="28"/>
  <c r="K74" i="28"/>
  <c r="J74" i="28"/>
  <c r="I74" i="28"/>
  <c r="L73" i="28"/>
  <c r="K73" i="28"/>
  <c r="J73" i="28"/>
  <c r="I73" i="28"/>
  <c r="L72" i="28"/>
  <c r="K72" i="28"/>
  <c r="J72" i="28"/>
  <c r="I72" i="28"/>
  <c r="L71" i="28"/>
  <c r="K71" i="28"/>
  <c r="J71" i="28"/>
  <c r="I71" i="28"/>
  <c r="L70" i="28"/>
  <c r="K70" i="28"/>
  <c r="J70" i="28"/>
  <c r="I70" i="28"/>
  <c r="L69" i="28"/>
  <c r="K69" i="28"/>
  <c r="J69" i="28"/>
  <c r="I69" i="28"/>
  <c r="L68" i="28"/>
  <c r="K68" i="28"/>
  <c r="J68" i="28"/>
  <c r="I68" i="28"/>
  <c r="L67" i="28"/>
  <c r="K67" i="28"/>
  <c r="J67" i="28"/>
  <c r="I67" i="28"/>
  <c r="L66" i="28"/>
  <c r="K66" i="28"/>
  <c r="J66" i="28"/>
  <c r="I66" i="28"/>
  <c r="L65" i="28"/>
  <c r="K65" i="28"/>
  <c r="J65" i="28"/>
  <c r="I65" i="28"/>
  <c r="L64" i="28"/>
  <c r="K64" i="28"/>
  <c r="J64" i="28"/>
  <c r="I64" i="28"/>
  <c r="L63" i="28"/>
  <c r="K63" i="28"/>
  <c r="J63" i="28"/>
  <c r="I63" i="28"/>
  <c r="L62" i="28"/>
  <c r="K62" i="28"/>
  <c r="J62" i="28"/>
  <c r="I62" i="28"/>
  <c r="L61" i="28"/>
  <c r="K61" i="28"/>
  <c r="J61" i="28"/>
  <c r="I61" i="28"/>
  <c r="L60" i="28"/>
  <c r="K60" i="28"/>
  <c r="J60" i="28"/>
  <c r="I60" i="28"/>
  <c r="L59" i="28"/>
  <c r="K59" i="28"/>
  <c r="J59" i="28"/>
  <c r="I59" i="28"/>
  <c r="L58" i="28"/>
  <c r="K58" i="28"/>
  <c r="J58" i="28"/>
  <c r="I58" i="28"/>
  <c r="L57" i="28"/>
  <c r="K57" i="28"/>
  <c r="J57" i="28"/>
  <c r="I57" i="28"/>
  <c r="L56" i="28"/>
  <c r="K56" i="28"/>
  <c r="J56" i="28"/>
  <c r="I56" i="28"/>
  <c r="L55" i="28"/>
  <c r="K55" i="28"/>
  <c r="J55" i="28"/>
  <c r="I55" i="28"/>
  <c r="L54" i="28"/>
  <c r="K54" i="28"/>
  <c r="J54" i="28"/>
  <c r="I54" i="28"/>
  <c r="L53" i="28"/>
  <c r="K53" i="28"/>
  <c r="J53" i="28"/>
  <c r="I53" i="28"/>
  <c r="L52" i="28"/>
  <c r="K52" i="28"/>
  <c r="J52" i="28"/>
  <c r="I52" i="28"/>
  <c r="L51" i="28"/>
  <c r="K51" i="28"/>
  <c r="J51" i="28"/>
  <c r="I51" i="28"/>
  <c r="L50" i="28"/>
  <c r="K50" i="28"/>
  <c r="J50" i="28"/>
  <c r="I50" i="28"/>
  <c r="L49" i="28"/>
  <c r="K49" i="28"/>
  <c r="J49" i="28"/>
  <c r="I49" i="28"/>
  <c r="L48" i="28"/>
  <c r="K48" i="28"/>
  <c r="J48" i="28"/>
  <c r="I48" i="28"/>
  <c r="L47" i="28"/>
  <c r="K47" i="28"/>
  <c r="J47" i="28"/>
  <c r="I47" i="28"/>
  <c r="L46" i="28"/>
  <c r="K46" i="28"/>
  <c r="J46" i="28"/>
  <c r="I46" i="28"/>
  <c r="L45" i="28"/>
  <c r="K45" i="28"/>
  <c r="J45" i="28"/>
  <c r="I45" i="28"/>
  <c r="L44" i="28"/>
  <c r="K44" i="28"/>
  <c r="J44" i="28"/>
  <c r="I44" i="28"/>
  <c r="L43" i="28"/>
  <c r="K43" i="28"/>
  <c r="J43" i="28"/>
  <c r="I43" i="28"/>
  <c r="L42" i="28"/>
  <c r="K42" i="28"/>
  <c r="J42" i="28"/>
  <c r="I42" i="28"/>
  <c r="L41" i="28"/>
  <c r="K41" i="28"/>
  <c r="J41" i="28"/>
  <c r="I41" i="28"/>
  <c r="L40" i="28"/>
  <c r="K40" i="28"/>
  <c r="J40" i="28"/>
  <c r="I40" i="28"/>
  <c r="L39" i="28"/>
  <c r="K39" i="28"/>
  <c r="J39" i="28"/>
  <c r="I39" i="28"/>
  <c r="L38" i="28"/>
  <c r="K38" i="28"/>
  <c r="J38" i="28"/>
  <c r="I38" i="28"/>
  <c r="L37" i="28"/>
  <c r="K37" i="28"/>
  <c r="J37" i="28"/>
  <c r="I37" i="28"/>
  <c r="L36" i="28"/>
  <c r="K36" i="28"/>
  <c r="J36" i="28"/>
  <c r="I36" i="28"/>
  <c r="L35" i="28"/>
  <c r="K35" i="28"/>
  <c r="J35" i="28"/>
  <c r="I35" i="28"/>
  <c r="L34" i="28"/>
  <c r="K34" i="28"/>
  <c r="J34" i="28"/>
  <c r="I34" i="28"/>
  <c r="L33" i="28"/>
  <c r="K33" i="28"/>
  <c r="J33" i="28"/>
  <c r="I33" i="28"/>
  <c r="L32" i="28"/>
  <c r="K32" i="28"/>
  <c r="J32" i="28"/>
  <c r="I32" i="28"/>
  <c r="L31" i="28"/>
  <c r="K31" i="28"/>
  <c r="J31" i="28"/>
  <c r="I31" i="28"/>
  <c r="L30" i="28"/>
  <c r="K30" i="28"/>
  <c r="J30" i="28"/>
  <c r="I30" i="28"/>
  <c r="L29" i="28"/>
  <c r="K29" i="28"/>
  <c r="J29" i="28"/>
  <c r="I29" i="28"/>
  <c r="L28" i="28"/>
  <c r="K28" i="28"/>
  <c r="J28" i="28"/>
  <c r="I28" i="28"/>
  <c r="L27" i="28"/>
  <c r="K27" i="28"/>
  <c r="J27" i="28"/>
  <c r="I27" i="28"/>
  <c r="L26" i="28"/>
  <c r="K26" i="28"/>
  <c r="J26" i="28"/>
  <c r="I26" i="28"/>
  <c r="L25" i="28"/>
  <c r="K25" i="28"/>
  <c r="J25" i="28"/>
  <c r="I25" i="28"/>
  <c r="L24" i="28"/>
  <c r="K24" i="28"/>
  <c r="J24" i="28"/>
  <c r="I24" i="28"/>
  <c r="L23" i="28"/>
  <c r="K23" i="28"/>
  <c r="J23" i="28"/>
  <c r="I23" i="28"/>
  <c r="L22" i="28"/>
  <c r="K22" i="28"/>
  <c r="J22" i="28"/>
  <c r="I22" i="28"/>
  <c r="L21" i="28"/>
  <c r="K21" i="28"/>
  <c r="J21" i="28"/>
  <c r="I21" i="28"/>
  <c r="L20" i="28"/>
  <c r="K20" i="28"/>
  <c r="J20" i="28"/>
  <c r="I20" i="28"/>
  <c r="L19" i="28"/>
  <c r="K19" i="28"/>
  <c r="J19" i="28"/>
  <c r="I19" i="28"/>
  <c r="L18" i="28"/>
  <c r="K18" i="28"/>
  <c r="J18" i="28"/>
  <c r="I18" i="28"/>
  <c r="L17" i="28"/>
  <c r="K17" i="28"/>
  <c r="J17" i="28"/>
  <c r="I17" i="28"/>
  <c r="L16" i="28"/>
  <c r="K16" i="28"/>
  <c r="J16" i="28"/>
  <c r="I16" i="28"/>
  <c r="L15" i="28"/>
  <c r="K15" i="28"/>
  <c r="J15" i="28"/>
  <c r="I15" i="28"/>
  <c r="L14" i="28"/>
  <c r="K14" i="28"/>
  <c r="J14" i="28"/>
  <c r="I14" i="28"/>
  <c r="L13" i="28"/>
  <c r="K13" i="28"/>
  <c r="J13" i="28"/>
  <c r="I13" i="28"/>
  <c r="L12" i="28"/>
  <c r="K12" i="28"/>
  <c r="J12" i="28"/>
  <c r="I12" i="28"/>
  <c r="L11" i="28"/>
  <c r="K11" i="28"/>
  <c r="J11" i="28"/>
  <c r="I11" i="28"/>
  <c r="L10" i="28"/>
  <c r="K10" i="28"/>
  <c r="J10" i="28"/>
  <c r="I10" i="28"/>
  <c r="L9" i="28"/>
  <c r="K9" i="28"/>
  <c r="J9" i="28"/>
  <c r="I9" i="28"/>
  <c r="L8" i="28"/>
  <c r="K8" i="28"/>
  <c r="J8" i="28"/>
  <c r="I8" i="28"/>
  <c r="L7" i="28"/>
  <c r="K7" i="28"/>
  <c r="J7" i="28"/>
  <c r="I7" i="28"/>
  <c r="L6" i="28"/>
  <c r="K6" i="28"/>
  <c r="J6" i="28"/>
  <c r="I6" i="28"/>
  <c r="L5" i="28"/>
  <c r="K5" i="28"/>
  <c r="J5" i="28"/>
  <c r="I5" i="28"/>
  <c r="L4" i="28"/>
  <c r="K4" i="28"/>
  <c r="J4" i="28"/>
  <c r="I4" i="28"/>
  <c r="L3" i="28"/>
  <c r="K3" i="28"/>
  <c r="J3" i="28"/>
  <c r="I3" i="28"/>
  <c r="L2" i="28"/>
  <c r="K2" i="28"/>
  <c r="J2" i="28"/>
  <c r="I2" i="28"/>
  <c r="J58" i="46"/>
  <c r="A58" i="46"/>
  <c r="I58" i="46" s="1"/>
  <c r="H58" i="46"/>
  <c r="F58" i="46"/>
  <c r="D58" i="46"/>
  <c r="J57" i="46"/>
  <c r="A57" i="46"/>
  <c r="I57" i="46" s="1"/>
  <c r="H57" i="46"/>
  <c r="F57" i="46"/>
  <c r="D57" i="46"/>
  <c r="J56" i="46"/>
  <c r="A56" i="46"/>
  <c r="I56" i="46" s="1"/>
  <c r="H56" i="46"/>
  <c r="F56" i="46"/>
  <c r="D56" i="46"/>
  <c r="J55" i="46"/>
  <c r="A55" i="46"/>
  <c r="I55" i="46" s="1"/>
  <c r="H55" i="46"/>
  <c r="F55" i="46"/>
  <c r="D55" i="46"/>
  <c r="J54" i="46"/>
  <c r="A54" i="46"/>
  <c r="I54" i="46" s="1"/>
  <c r="H54" i="46"/>
  <c r="F54" i="46"/>
  <c r="D54" i="46"/>
  <c r="J53" i="46"/>
  <c r="A53" i="46"/>
  <c r="I53" i="46" s="1"/>
  <c r="H53" i="46"/>
  <c r="F53" i="46"/>
  <c r="D53" i="46"/>
  <c r="J52" i="46"/>
  <c r="A52" i="46"/>
  <c r="I52" i="46" s="1"/>
  <c r="H52" i="46"/>
  <c r="F52" i="46"/>
  <c r="D52" i="46"/>
  <c r="J51" i="46"/>
  <c r="A51" i="46"/>
  <c r="I51" i="46" s="1"/>
  <c r="H51" i="46"/>
  <c r="F51" i="46"/>
  <c r="D51" i="46"/>
  <c r="J50" i="46"/>
  <c r="A50" i="46"/>
  <c r="I50" i="46" s="1"/>
  <c r="H50" i="46"/>
  <c r="F50" i="46"/>
  <c r="D50" i="46"/>
  <c r="J49" i="46"/>
  <c r="A49" i="46"/>
  <c r="I49" i="46" s="1"/>
  <c r="H49" i="46"/>
  <c r="F49" i="46"/>
  <c r="D49" i="46"/>
  <c r="J48" i="46"/>
  <c r="A48" i="46"/>
  <c r="I48" i="46" s="1"/>
  <c r="H48" i="46"/>
  <c r="F48" i="46"/>
  <c r="D48" i="46"/>
  <c r="J47" i="46"/>
  <c r="A47" i="46"/>
  <c r="I47" i="46" s="1"/>
  <c r="H47" i="46"/>
  <c r="F47" i="46"/>
  <c r="D47" i="46"/>
  <c r="A46" i="46"/>
  <c r="I46" i="46" s="1"/>
  <c r="H46" i="46"/>
  <c r="F46" i="46"/>
  <c r="A45" i="46"/>
  <c r="I45" i="46" s="1"/>
  <c r="H45" i="46"/>
  <c r="F45" i="46"/>
  <c r="A44" i="46"/>
  <c r="I44" i="46" s="1"/>
  <c r="H44" i="46"/>
  <c r="F44" i="46"/>
  <c r="A43" i="46"/>
  <c r="I43" i="46" s="1"/>
  <c r="H43" i="46"/>
  <c r="F43" i="46"/>
  <c r="A42" i="46"/>
  <c r="I42" i="46" s="1"/>
  <c r="H42" i="46"/>
  <c r="F42" i="46"/>
  <c r="A41" i="46"/>
  <c r="I41" i="46" s="1"/>
  <c r="H41" i="46"/>
  <c r="F41" i="46"/>
  <c r="A40" i="46"/>
  <c r="I40" i="46" s="1"/>
  <c r="H40" i="46"/>
  <c r="F40" i="46"/>
  <c r="A39" i="46"/>
  <c r="I39" i="46" s="1"/>
  <c r="H39" i="46"/>
  <c r="F39" i="46"/>
  <c r="A38" i="46"/>
  <c r="I38" i="46" s="1"/>
  <c r="H38" i="46"/>
  <c r="F38" i="46"/>
  <c r="A37" i="46"/>
  <c r="I37" i="46" s="1"/>
  <c r="H37" i="46"/>
  <c r="F37" i="46"/>
  <c r="A36" i="46"/>
  <c r="I36" i="46" s="1"/>
  <c r="H36" i="46"/>
  <c r="F36" i="46"/>
  <c r="A35" i="46"/>
  <c r="I35" i="46" s="1"/>
  <c r="H35" i="46"/>
  <c r="F35" i="46"/>
  <c r="J29" i="46"/>
  <c r="A29" i="46"/>
  <c r="I29" i="46" s="1"/>
  <c r="H29" i="46"/>
  <c r="F29" i="46"/>
  <c r="D29" i="46"/>
  <c r="J28" i="46"/>
  <c r="A28" i="46"/>
  <c r="I28" i="46" s="1"/>
  <c r="H28" i="46"/>
  <c r="F28" i="46"/>
  <c r="D28" i="46"/>
  <c r="J27" i="46"/>
  <c r="A27" i="46"/>
  <c r="I27" i="46" s="1"/>
  <c r="H27" i="46"/>
  <c r="F27" i="46"/>
  <c r="D27" i="46"/>
  <c r="J26" i="46"/>
  <c r="A26" i="46"/>
  <c r="I26" i="46" s="1"/>
  <c r="H26" i="46"/>
  <c r="F26" i="46"/>
  <c r="D26" i="46"/>
  <c r="J25" i="46"/>
  <c r="A25" i="46"/>
  <c r="I25" i="46" s="1"/>
  <c r="H25" i="46"/>
  <c r="F25" i="46"/>
  <c r="D25" i="46"/>
  <c r="J24" i="46"/>
  <c r="A24" i="46"/>
  <c r="I24" i="46" s="1"/>
  <c r="H24" i="46"/>
  <c r="F24" i="46"/>
  <c r="D24" i="46"/>
  <c r="J23" i="46"/>
  <c r="A23" i="46"/>
  <c r="I23" i="46" s="1"/>
  <c r="H23" i="46"/>
  <c r="F23" i="46"/>
  <c r="D23" i="46"/>
  <c r="J22" i="46"/>
  <c r="A22" i="46"/>
  <c r="I22" i="46" s="1"/>
  <c r="H22" i="46"/>
  <c r="F22" i="46"/>
  <c r="D22" i="46"/>
  <c r="J21" i="46"/>
  <c r="A21" i="46"/>
  <c r="I21" i="46" s="1"/>
  <c r="H21" i="46"/>
  <c r="F21" i="46"/>
  <c r="D21" i="46"/>
  <c r="J20" i="46"/>
  <c r="A20" i="46"/>
  <c r="I20" i="46" s="1"/>
  <c r="H20" i="46"/>
  <c r="F20" i="46"/>
  <c r="D20" i="46"/>
  <c r="J19" i="46"/>
  <c r="A19" i="46"/>
  <c r="I19" i="46" s="1"/>
  <c r="H19" i="46"/>
  <c r="F19" i="46"/>
  <c r="D19" i="46"/>
  <c r="J18" i="46"/>
  <c r="A18" i="46"/>
  <c r="I18" i="46" s="1"/>
  <c r="H18" i="46"/>
  <c r="F18" i="46"/>
  <c r="D18" i="46"/>
  <c r="A11" i="46"/>
  <c r="I11" i="46" s="1"/>
  <c r="H11" i="46"/>
  <c r="F11" i="46"/>
  <c r="A10" i="46"/>
  <c r="I10" i="46" s="1"/>
  <c r="H10" i="46"/>
  <c r="F10" i="46"/>
  <c r="A9" i="46"/>
  <c r="I9" i="46" s="1"/>
  <c r="H9" i="46"/>
  <c r="F9" i="46"/>
  <c r="A8" i="46"/>
  <c r="I8" i="46" s="1"/>
  <c r="H8" i="46"/>
  <c r="F8" i="46"/>
  <c r="A7" i="46"/>
  <c r="I7" i="46" s="1"/>
  <c r="H7" i="46"/>
  <c r="F7" i="46"/>
  <c r="A6" i="46"/>
  <c r="I6" i="46" s="1"/>
  <c r="H6" i="46"/>
  <c r="F6" i="46"/>
  <c r="J57" i="45"/>
  <c r="A57" i="45"/>
  <c r="I57" i="45" s="1"/>
  <c r="H57" i="45"/>
  <c r="F57" i="45"/>
  <c r="D57" i="45"/>
  <c r="J56" i="45"/>
  <c r="A56" i="45"/>
  <c r="I56" i="45" s="1"/>
  <c r="H56" i="45"/>
  <c r="F56" i="45"/>
  <c r="D56" i="45"/>
  <c r="J55" i="45"/>
  <c r="A55" i="45"/>
  <c r="I55" i="45" s="1"/>
  <c r="H55" i="45"/>
  <c r="F55" i="45"/>
  <c r="D55" i="45"/>
  <c r="J54" i="45"/>
  <c r="A54" i="45"/>
  <c r="I54" i="45" s="1"/>
  <c r="H54" i="45"/>
  <c r="F54" i="45"/>
  <c r="D54" i="45"/>
  <c r="J53" i="45"/>
  <c r="A53" i="45"/>
  <c r="I53" i="45" s="1"/>
  <c r="H53" i="45"/>
  <c r="F53" i="45"/>
  <c r="D53" i="45"/>
  <c r="J52" i="45"/>
  <c r="A52" i="45"/>
  <c r="I52" i="45" s="1"/>
  <c r="H52" i="45"/>
  <c r="F52" i="45"/>
  <c r="D52" i="45"/>
  <c r="J51" i="45"/>
  <c r="A51" i="45"/>
  <c r="I51" i="45" s="1"/>
  <c r="J50" i="45"/>
  <c r="A50" i="45"/>
  <c r="I50" i="45" s="1"/>
  <c r="J49" i="45"/>
  <c r="A49" i="45"/>
  <c r="I49" i="45" s="1"/>
  <c r="J48" i="45"/>
  <c r="A48" i="45"/>
  <c r="I48" i="45" s="1"/>
  <c r="J47" i="45"/>
  <c r="A47" i="45"/>
  <c r="I47" i="45" s="1"/>
  <c r="J46" i="45"/>
  <c r="A46" i="45"/>
  <c r="I46" i="45" s="1"/>
  <c r="A45" i="45"/>
  <c r="I45" i="45" s="1"/>
  <c r="H45" i="45"/>
  <c r="F45" i="45"/>
  <c r="A44" i="45"/>
  <c r="I44" i="45" s="1"/>
  <c r="H44" i="45"/>
  <c r="F44" i="45"/>
  <c r="A43" i="45"/>
  <c r="I43" i="45" s="1"/>
  <c r="H43" i="45"/>
  <c r="F43" i="45"/>
  <c r="A42" i="45"/>
  <c r="I42" i="45" s="1"/>
  <c r="H42" i="45"/>
  <c r="F42" i="45"/>
  <c r="A41" i="45"/>
  <c r="I41" i="45" s="1"/>
  <c r="H41" i="45"/>
  <c r="F41" i="45"/>
  <c r="A40" i="45"/>
  <c r="I40" i="45" s="1"/>
  <c r="H40" i="45"/>
  <c r="F40" i="45"/>
  <c r="A39" i="45"/>
  <c r="I39" i="45" s="1"/>
  <c r="H39" i="45"/>
  <c r="F39" i="45"/>
  <c r="A38" i="45"/>
  <c r="I38" i="45" s="1"/>
  <c r="H38" i="45"/>
  <c r="F38" i="45"/>
  <c r="A37" i="45"/>
  <c r="I37" i="45" s="1"/>
  <c r="H37" i="45"/>
  <c r="F37" i="45"/>
  <c r="A36" i="45"/>
  <c r="I36" i="45" s="1"/>
  <c r="H36" i="45"/>
  <c r="F36" i="45"/>
  <c r="A35" i="45"/>
  <c r="I35" i="45" s="1"/>
  <c r="H35" i="45"/>
  <c r="F35" i="45"/>
  <c r="A34" i="45"/>
  <c r="I34" i="45" s="1"/>
  <c r="H34" i="45"/>
  <c r="F34" i="45"/>
  <c r="J28" i="45"/>
  <c r="A28" i="45"/>
  <c r="I28" i="45" s="1"/>
  <c r="H28" i="45"/>
  <c r="F28" i="45"/>
  <c r="D28" i="45"/>
  <c r="J27" i="45"/>
  <c r="A27" i="45"/>
  <c r="I27" i="45" s="1"/>
  <c r="H27" i="45"/>
  <c r="F27" i="45"/>
  <c r="D27" i="45"/>
  <c r="J26" i="45"/>
  <c r="A26" i="45"/>
  <c r="I26" i="45" s="1"/>
  <c r="H26" i="45"/>
  <c r="F26" i="45"/>
  <c r="D26" i="45"/>
  <c r="J25" i="45"/>
  <c r="A25" i="45"/>
  <c r="I25" i="45" s="1"/>
  <c r="H25" i="45"/>
  <c r="F25" i="45"/>
  <c r="D25" i="45"/>
  <c r="J24" i="45"/>
  <c r="A24" i="45"/>
  <c r="I24" i="45" s="1"/>
  <c r="H24" i="45"/>
  <c r="F24" i="45"/>
  <c r="D24" i="45"/>
  <c r="J23" i="45"/>
  <c r="A23" i="45"/>
  <c r="I23" i="45" s="1"/>
  <c r="H23" i="45"/>
  <c r="F23" i="45"/>
  <c r="D23" i="45"/>
  <c r="J22" i="45"/>
  <c r="A22" i="45"/>
  <c r="I22" i="45" s="1"/>
  <c r="H22" i="45"/>
  <c r="F22" i="45"/>
  <c r="D22" i="45"/>
  <c r="J21" i="45"/>
  <c r="A21" i="45"/>
  <c r="I21" i="45" s="1"/>
  <c r="H21" i="45"/>
  <c r="F21" i="45"/>
  <c r="D21" i="45"/>
  <c r="J20" i="45"/>
  <c r="A20" i="45"/>
  <c r="I20" i="45" s="1"/>
  <c r="H20" i="45"/>
  <c r="F20" i="45"/>
  <c r="D20" i="45"/>
  <c r="J19" i="45"/>
  <c r="A19" i="45"/>
  <c r="I19" i="45" s="1"/>
  <c r="H19" i="45"/>
  <c r="F19" i="45"/>
  <c r="D19" i="45"/>
  <c r="J18" i="45"/>
  <c r="A18" i="45"/>
  <c r="I18" i="45" s="1"/>
  <c r="H18" i="45"/>
  <c r="F18" i="45"/>
  <c r="D18" i="45"/>
  <c r="J17" i="45"/>
  <c r="A17" i="45"/>
  <c r="I17" i="45" s="1"/>
  <c r="H17" i="45"/>
  <c r="F17" i="45"/>
  <c r="D17" i="45"/>
  <c r="A16" i="45"/>
  <c r="I16" i="45" s="1"/>
  <c r="H16" i="45"/>
  <c r="F16" i="45"/>
  <c r="A15" i="45"/>
  <c r="I15" i="45" s="1"/>
  <c r="H15" i="45"/>
  <c r="F15" i="45"/>
  <c r="A14" i="45"/>
  <c r="I14" i="45" s="1"/>
  <c r="H14" i="45"/>
  <c r="F14" i="45"/>
  <c r="A13" i="45"/>
  <c r="I13" i="45" s="1"/>
  <c r="H13" i="45"/>
  <c r="F13" i="45"/>
  <c r="A12" i="45"/>
  <c r="I12" i="45" s="1"/>
  <c r="H12" i="45"/>
  <c r="F12" i="45"/>
  <c r="A11" i="45"/>
  <c r="I11" i="45" s="1"/>
  <c r="H11" i="45"/>
  <c r="F11" i="45"/>
  <c r="A10" i="45"/>
  <c r="I10" i="45" s="1"/>
  <c r="H10" i="45"/>
  <c r="F10" i="45"/>
  <c r="A9" i="45"/>
  <c r="I9" i="45" s="1"/>
  <c r="H9" i="45"/>
  <c r="F9" i="45"/>
  <c r="A8" i="45"/>
  <c r="I8" i="45" s="1"/>
  <c r="H8" i="45"/>
  <c r="F8" i="45"/>
  <c r="A7" i="45"/>
  <c r="I7" i="45" s="1"/>
  <c r="H7" i="45"/>
  <c r="F7" i="45"/>
  <c r="A6" i="45"/>
  <c r="I6" i="45" s="1"/>
  <c r="H6" i="45"/>
  <c r="F6" i="45"/>
  <c r="A5" i="45"/>
  <c r="I5" i="45" s="1"/>
  <c r="H5" i="45"/>
  <c r="F5" i="45"/>
  <c r="U142" i="23"/>
  <c r="H142" i="23"/>
  <c r="H114" i="23"/>
  <c r="X57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F28" i="1"/>
  <c r="F24" i="1"/>
  <c r="AI38" i="2"/>
  <c r="F87" i="1"/>
  <c r="F85" i="1"/>
  <c r="F84" i="1"/>
  <c r="F83" i="1"/>
  <c r="AI75" i="2"/>
  <c r="L82" i="1" s="1"/>
  <c r="F81" i="1"/>
  <c r="F80" i="1"/>
  <c r="F79" i="1"/>
  <c r="AI71" i="2"/>
  <c r="L78" i="1" s="1"/>
  <c r="F77" i="1"/>
  <c r="F76" i="1"/>
  <c r="F75" i="1"/>
  <c r="AI67" i="2"/>
  <c r="L74" i="1" s="1"/>
  <c r="F73" i="1"/>
  <c r="F72" i="1"/>
  <c r="F71" i="1"/>
  <c r="AI63" i="2"/>
  <c r="L70" i="1" s="1"/>
  <c r="AI62" i="2"/>
  <c r="L69" i="1" s="1"/>
  <c r="F68" i="1"/>
  <c r="F67" i="1"/>
  <c r="AI59" i="2"/>
  <c r="L66" i="1" s="1"/>
  <c r="F65" i="1"/>
  <c r="F64" i="1"/>
  <c r="D55" i="47"/>
  <c r="D54" i="47"/>
  <c r="D53" i="47"/>
  <c r="D52" i="47"/>
  <c r="D51" i="47"/>
  <c r="T42" i="47"/>
  <c r="T41" i="47"/>
  <c r="E20" i="47"/>
  <c r="T37" i="47"/>
  <c r="T36" i="47"/>
  <c r="T16" i="47"/>
  <c r="T15" i="47"/>
  <c r="E10" i="47"/>
  <c r="T9" i="47"/>
  <c r="F17" i="47" s="1"/>
  <c r="E9" i="47"/>
  <c r="E8" i="47"/>
  <c r="E7" i="47"/>
  <c r="G5" i="47"/>
  <c r="AI84" i="35"/>
  <c r="AH84" i="35"/>
  <c r="AG84" i="35"/>
  <c r="AE84" i="35"/>
  <c r="AC84" i="35"/>
  <c r="AI83" i="35"/>
  <c r="AH83" i="35"/>
  <c r="AG83" i="35"/>
  <c r="AE83" i="35"/>
  <c r="AC83" i="35"/>
  <c r="AI82" i="35"/>
  <c r="AH82" i="35"/>
  <c r="AG82" i="35"/>
  <c r="AE82" i="35"/>
  <c r="AC82" i="35"/>
  <c r="AI81" i="35"/>
  <c r="AH81" i="35"/>
  <c r="AG81" i="35"/>
  <c r="AE81" i="35"/>
  <c r="AC81" i="35"/>
  <c r="AI80" i="35"/>
  <c r="AH80" i="35"/>
  <c r="AG80" i="35"/>
  <c r="AE80" i="35"/>
  <c r="AC80" i="35"/>
  <c r="AI79" i="35"/>
  <c r="AH79" i="35"/>
  <c r="AG79" i="35"/>
  <c r="AE79" i="35"/>
  <c r="AC79" i="35"/>
  <c r="AI78" i="35"/>
  <c r="AH78" i="35"/>
  <c r="AG78" i="35"/>
  <c r="AE78" i="35"/>
  <c r="AC78" i="35"/>
  <c r="AI77" i="35"/>
  <c r="AH77" i="35"/>
  <c r="AG77" i="35"/>
  <c r="AE77" i="35"/>
  <c r="AC77" i="35"/>
  <c r="AI76" i="35"/>
  <c r="AH76" i="35"/>
  <c r="AG76" i="35"/>
  <c r="AE76" i="35"/>
  <c r="AC76" i="35"/>
  <c r="AI75" i="35"/>
  <c r="AH75" i="35"/>
  <c r="AG75" i="35"/>
  <c r="AE75" i="35"/>
  <c r="AC75" i="35"/>
  <c r="AI74" i="35"/>
  <c r="AH74" i="35"/>
  <c r="AG74" i="35"/>
  <c r="AE74" i="35"/>
  <c r="AC74" i="35"/>
  <c r="AI73" i="35"/>
  <c r="AH73" i="35"/>
  <c r="AG73" i="35"/>
  <c r="AE73" i="35"/>
  <c r="AC73" i="35"/>
  <c r="AI72" i="35"/>
  <c r="AH72" i="35"/>
  <c r="AG72" i="35"/>
  <c r="AE72" i="35"/>
  <c r="AC72" i="35"/>
  <c r="AB72" i="35"/>
  <c r="AA72" i="35"/>
  <c r="AI71" i="35"/>
  <c r="AH71" i="35"/>
  <c r="AG71" i="35"/>
  <c r="AE71" i="35"/>
  <c r="AC71" i="35"/>
  <c r="AB71" i="35"/>
  <c r="AA71" i="35"/>
  <c r="AI70" i="35"/>
  <c r="AH70" i="35"/>
  <c r="AG70" i="35"/>
  <c r="AE70" i="35"/>
  <c r="AC70" i="35"/>
  <c r="AB70" i="35"/>
  <c r="AA70" i="35"/>
  <c r="AI69" i="35"/>
  <c r="AH69" i="35"/>
  <c r="AG69" i="35"/>
  <c r="AE69" i="35"/>
  <c r="AC69" i="35"/>
  <c r="AB69" i="35"/>
  <c r="AA69" i="35"/>
  <c r="AI68" i="35"/>
  <c r="AH68" i="35"/>
  <c r="AG68" i="35"/>
  <c r="AE68" i="35"/>
  <c r="AC68" i="35"/>
  <c r="AB68" i="35"/>
  <c r="AA68" i="35"/>
  <c r="AI67" i="35"/>
  <c r="AH67" i="35"/>
  <c r="AG67" i="35"/>
  <c r="AE67" i="35"/>
  <c r="AC67" i="35"/>
  <c r="AB67" i="35"/>
  <c r="AA67" i="35"/>
  <c r="AH66" i="35"/>
  <c r="AG66" i="35"/>
  <c r="AE66" i="35"/>
  <c r="AH65" i="35"/>
  <c r="AG65" i="35"/>
  <c r="AE65" i="35"/>
  <c r="AH64" i="35"/>
  <c r="AG64" i="35"/>
  <c r="AE64" i="35"/>
  <c r="AH63" i="35"/>
  <c r="AG63" i="35"/>
  <c r="AE63" i="35"/>
  <c r="AH62" i="35"/>
  <c r="AG62" i="35"/>
  <c r="AE62" i="35"/>
  <c r="AH61" i="35"/>
  <c r="AG61" i="35"/>
  <c r="AE61" i="35"/>
  <c r="AH60" i="35"/>
  <c r="AG60" i="35"/>
  <c r="AE60" i="35"/>
  <c r="AH59" i="35"/>
  <c r="AG59" i="35"/>
  <c r="AE59" i="35"/>
  <c r="AH55" i="35"/>
  <c r="AG55" i="35"/>
  <c r="AE55" i="35"/>
  <c r="AH54" i="35"/>
  <c r="AG54" i="35"/>
  <c r="AE54" i="35"/>
  <c r="AB84" i="35"/>
  <c r="AB39" i="35"/>
  <c r="AH53" i="35"/>
  <c r="AG53" i="35"/>
  <c r="AE53" i="35"/>
  <c r="AB83" i="35"/>
  <c r="AB38" i="35"/>
  <c r="AH52" i="35"/>
  <c r="AG52" i="35"/>
  <c r="AE52" i="35"/>
  <c r="AB82" i="35"/>
  <c r="AB37" i="35"/>
  <c r="AB81" i="35"/>
  <c r="AB80" i="35"/>
  <c r="AB35" i="35"/>
  <c r="X28" i="54"/>
  <c r="Y28" i="54" s="1"/>
  <c r="AB78" i="35"/>
  <c r="AB77" i="35"/>
  <c r="AB76" i="35"/>
  <c r="AI39" i="35"/>
  <c r="AH39" i="35"/>
  <c r="AG39" i="35"/>
  <c r="AE39" i="35"/>
  <c r="AC39" i="35"/>
  <c r="AB75" i="35"/>
  <c r="AI38" i="35"/>
  <c r="AH38" i="35"/>
  <c r="AG38" i="35"/>
  <c r="AE38" i="35"/>
  <c r="AC38" i="35"/>
  <c r="AB74" i="35"/>
  <c r="AI37" i="35"/>
  <c r="AH37" i="35"/>
  <c r="AG37" i="35"/>
  <c r="AE37" i="35"/>
  <c r="AC37" i="35"/>
  <c r="AB73" i="35"/>
  <c r="AI36" i="35"/>
  <c r="AH36" i="35"/>
  <c r="AG36" i="35"/>
  <c r="AE36" i="35"/>
  <c r="AC36" i="35"/>
  <c r="AI35" i="35"/>
  <c r="AH35" i="35"/>
  <c r="AG35" i="35"/>
  <c r="AE35" i="35"/>
  <c r="AC35" i="35"/>
  <c r="AI31" i="35"/>
  <c r="AH31" i="35"/>
  <c r="AG31" i="35"/>
  <c r="AE31" i="35"/>
  <c r="AC31" i="35"/>
  <c r="AB66" i="35"/>
  <c r="AC66" i="35"/>
  <c r="J46" i="46"/>
  <c r="J17" i="46"/>
  <c r="AB65" i="35"/>
  <c r="AC65" i="35"/>
  <c r="J45" i="46"/>
  <c r="J16" i="46"/>
  <c r="AB64" i="35"/>
  <c r="AC64" i="35"/>
  <c r="AI64" i="35"/>
  <c r="AB63" i="35"/>
  <c r="AC63" i="35"/>
  <c r="AI63" i="35"/>
  <c r="J14" i="46"/>
  <c r="AB62" i="35"/>
  <c r="AC62" i="35"/>
  <c r="J42" i="46"/>
  <c r="J13" i="46"/>
  <c r="C44" i="46"/>
  <c r="D45" i="46"/>
  <c r="J41" i="46"/>
  <c r="J12" i="46"/>
  <c r="AH18" i="35"/>
  <c r="AG18" i="35"/>
  <c r="AE18" i="35"/>
  <c r="AI60" i="35"/>
  <c r="AI18" i="35"/>
  <c r="AH17" i="35"/>
  <c r="AG17" i="35"/>
  <c r="AE17" i="35"/>
  <c r="AI59" i="35"/>
  <c r="J10" i="46"/>
  <c r="AH16" i="35"/>
  <c r="AG16" i="35"/>
  <c r="AE16" i="35"/>
  <c r="J38" i="46"/>
  <c r="AI16" i="35"/>
  <c r="AH15" i="35"/>
  <c r="AG15" i="35"/>
  <c r="AE15" i="35"/>
  <c r="J37" i="46"/>
  <c r="J8" i="46"/>
  <c r="AH14" i="35"/>
  <c r="AG14" i="35"/>
  <c r="AE14" i="35"/>
  <c r="J36" i="46"/>
  <c r="AI14" i="35"/>
  <c r="AH13" i="35"/>
  <c r="AG13" i="35"/>
  <c r="AE13" i="35"/>
  <c r="AI52" i="35"/>
  <c r="AI13" i="35"/>
  <c r="Z5" i="35"/>
  <c r="Z6" i="35" s="1"/>
  <c r="BM81" i="40"/>
  <c r="BK81" i="40"/>
  <c r="BI81" i="40"/>
  <c r="BG81" i="40"/>
  <c r="BM80" i="40"/>
  <c r="BL80" i="40"/>
  <c r="BK80" i="40"/>
  <c r="BI80" i="40"/>
  <c r="BG80" i="40"/>
  <c r="BM79" i="40"/>
  <c r="BL79" i="40"/>
  <c r="BK79" i="40"/>
  <c r="BI79" i="40"/>
  <c r="BG79" i="40"/>
  <c r="BM78" i="40"/>
  <c r="BL78" i="40"/>
  <c r="BK78" i="40"/>
  <c r="BI78" i="40"/>
  <c r="BG78" i="40"/>
  <c r="BM77" i="40"/>
  <c r="BL77" i="40"/>
  <c r="BK77" i="40"/>
  <c r="BI77" i="40"/>
  <c r="BG77" i="40"/>
  <c r="BM76" i="40"/>
  <c r="BL76" i="40"/>
  <c r="BK76" i="40"/>
  <c r="BI76" i="40"/>
  <c r="BG76" i="40"/>
  <c r="BM75" i="40"/>
  <c r="BL75" i="40"/>
  <c r="BK75" i="40"/>
  <c r="BI75" i="40"/>
  <c r="BG75" i="40"/>
  <c r="BM74" i="40"/>
  <c r="BL74" i="40"/>
  <c r="BK74" i="40"/>
  <c r="BI74" i="40"/>
  <c r="BG74" i="40"/>
  <c r="BM73" i="40"/>
  <c r="BL73" i="40"/>
  <c r="BK73" i="40"/>
  <c r="BI73" i="40"/>
  <c r="BG73" i="40"/>
  <c r="BM72" i="40"/>
  <c r="BL72" i="40"/>
  <c r="BK72" i="40"/>
  <c r="BI72" i="40"/>
  <c r="BG72" i="40"/>
  <c r="BM71" i="40"/>
  <c r="BL71" i="40"/>
  <c r="BK71" i="40"/>
  <c r="BI71" i="40"/>
  <c r="BG71" i="40"/>
  <c r="BF71" i="40"/>
  <c r="BE71" i="40"/>
  <c r="BM70" i="40"/>
  <c r="BL70" i="40"/>
  <c r="BK70" i="40"/>
  <c r="BI70" i="40"/>
  <c r="BG70" i="40"/>
  <c r="BF70" i="40"/>
  <c r="BE70" i="40"/>
  <c r="BM69" i="40"/>
  <c r="BL69" i="40"/>
  <c r="BK69" i="40"/>
  <c r="BI69" i="40"/>
  <c r="BG69" i="40"/>
  <c r="BF69" i="40"/>
  <c r="BE69" i="40"/>
  <c r="BM68" i="40"/>
  <c r="BL68" i="40"/>
  <c r="BK68" i="40"/>
  <c r="BI68" i="40"/>
  <c r="BG68" i="40"/>
  <c r="BF68" i="40"/>
  <c r="BE68" i="40"/>
  <c r="BM67" i="40"/>
  <c r="BL67" i="40"/>
  <c r="BK67" i="40"/>
  <c r="BI67" i="40"/>
  <c r="BG67" i="40"/>
  <c r="BF67" i="40"/>
  <c r="BE67" i="40"/>
  <c r="BM66" i="40"/>
  <c r="BL66" i="40"/>
  <c r="BK66" i="40"/>
  <c r="BI66" i="40"/>
  <c r="BG66" i="40"/>
  <c r="BF66" i="40"/>
  <c r="BE66" i="40"/>
  <c r="BL65" i="40"/>
  <c r="BK65" i="40"/>
  <c r="BI65" i="40"/>
  <c r="BL64" i="40"/>
  <c r="BK64" i="40"/>
  <c r="BI64" i="40"/>
  <c r="BL63" i="40"/>
  <c r="BK63" i="40"/>
  <c r="BI63" i="40"/>
  <c r="BL62" i="40"/>
  <c r="BK62" i="40"/>
  <c r="BI62" i="40"/>
  <c r="BL61" i="40"/>
  <c r="BK61" i="40"/>
  <c r="BI61" i="40"/>
  <c r="BL60" i="40"/>
  <c r="BK60" i="40"/>
  <c r="BI60" i="40"/>
  <c r="BL59" i="40"/>
  <c r="BI59" i="40"/>
  <c r="BL58" i="40"/>
  <c r="BI58" i="40"/>
  <c r="BL57" i="40"/>
  <c r="BI57" i="40"/>
  <c r="BL56" i="40"/>
  <c r="BI56" i="40"/>
  <c r="BL55" i="40"/>
  <c r="BI55" i="40"/>
  <c r="AA38" i="40"/>
  <c r="AN37" i="40"/>
  <c r="BF49" i="40"/>
  <c r="BM50" i="40"/>
  <c r="BL50" i="40"/>
  <c r="BK50" i="40"/>
  <c r="BI50" i="40"/>
  <c r="BG50" i="40"/>
  <c r="BF48" i="40"/>
  <c r="BM49" i="40"/>
  <c r="BL49" i="40"/>
  <c r="BK49" i="40"/>
  <c r="BI49" i="40"/>
  <c r="BG49" i="40"/>
  <c r="BF80" i="40"/>
  <c r="AA35" i="40"/>
  <c r="BM48" i="40"/>
  <c r="BL48" i="40"/>
  <c r="BK48" i="40"/>
  <c r="BI48" i="40"/>
  <c r="BG48" i="40"/>
  <c r="BF79" i="40"/>
  <c r="BF46" i="40"/>
  <c r="BM47" i="40"/>
  <c r="BL47" i="40"/>
  <c r="BK47" i="40"/>
  <c r="BI47" i="40"/>
  <c r="BG47" i="40"/>
  <c r="Y29" i="53"/>
  <c r="Z29" i="53" s="1"/>
  <c r="BM46" i="40"/>
  <c r="BL46" i="40"/>
  <c r="BK46" i="40"/>
  <c r="BI46" i="40"/>
  <c r="BG46" i="40"/>
  <c r="BM45" i="40"/>
  <c r="BL45" i="40"/>
  <c r="BK45" i="40"/>
  <c r="BI45" i="40"/>
  <c r="BG45" i="40"/>
  <c r="BM42" i="40"/>
  <c r="BL42" i="40"/>
  <c r="BK42" i="40"/>
  <c r="BI42" i="40"/>
  <c r="BG42" i="40"/>
  <c r="BM41" i="40"/>
  <c r="BL41" i="40"/>
  <c r="BK41" i="40"/>
  <c r="BI41" i="40"/>
  <c r="BG41" i="40"/>
  <c r="BF77" i="40"/>
  <c r="BF42" i="40"/>
  <c r="BM40" i="40"/>
  <c r="BL40" i="40"/>
  <c r="BK40" i="40"/>
  <c r="BI40" i="40"/>
  <c r="BG40" i="40"/>
  <c r="BF76" i="40"/>
  <c r="BF41" i="40"/>
  <c r="BM39" i="40"/>
  <c r="BL39" i="40"/>
  <c r="BK39" i="40"/>
  <c r="BI39" i="40"/>
  <c r="BG39" i="40"/>
  <c r="BF75" i="40"/>
  <c r="BF40" i="40"/>
  <c r="BM38" i="40"/>
  <c r="BL38" i="40"/>
  <c r="BK38" i="40"/>
  <c r="BI38" i="40"/>
  <c r="BG38" i="40"/>
  <c r="BF38" i="40"/>
  <c r="AU38" i="40"/>
  <c r="AT38" i="40"/>
  <c r="AS38" i="40"/>
  <c r="AQ38" i="40"/>
  <c r="AO38" i="40"/>
  <c r="AH38" i="40"/>
  <c r="AG38" i="40"/>
  <c r="AF38" i="40"/>
  <c r="AD38" i="40"/>
  <c r="AB38" i="40"/>
  <c r="BF74" i="40"/>
  <c r="BF39" i="40"/>
  <c r="BM37" i="40"/>
  <c r="BL37" i="40"/>
  <c r="BK37" i="40"/>
  <c r="BI37" i="40"/>
  <c r="BG37" i="40"/>
  <c r="AU37" i="40"/>
  <c r="AT37" i="40"/>
  <c r="AS37" i="40"/>
  <c r="AQ37" i="40"/>
  <c r="AO37" i="40"/>
  <c r="AH37" i="40"/>
  <c r="AG37" i="40"/>
  <c r="AF37" i="40"/>
  <c r="AD37" i="40"/>
  <c r="AB37" i="40"/>
  <c r="BF73" i="40"/>
  <c r="BM36" i="40"/>
  <c r="BL36" i="40"/>
  <c r="BK36" i="40"/>
  <c r="BI36" i="40"/>
  <c r="BG36" i="40"/>
  <c r="BF36" i="40"/>
  <c r="BE36" i="40"/>
  <c r="AU36" i="40"/>
  <c r="AT36" i="40"/>
  <c r="AS36" i="40"/>
  <c r="AQ36" i="40"/>
  <c r="AO36" i="40"/>
  <c r="AH36" i="40"/>
  <c r="AG36" i="40"/>
  <c r="AF36" i="40"/>
  <c r="AD36" i="40"/>
  <c r="AB36" i="40"/>
  <c r="BF37" i="40"/>
  <c r="BM35" i="40"/>
  <c r="BL35" i="40"/>
  <c r="BK35" i="40"/>
  <c r="BI35" i="40"/>
  <c r="BG35" i="40"/>
  <c r="BF35" i="40"/>
  <c r="BE35" i="40"/>
  <c r="AU35" i="40"/>
  <c r="AT35" i="40"/>
  <c r="AS35" i="40"/>
  <c r="AQ35" i="40"/>
  <c r="AO35" i="40"/>
  <c r="AH35" i="40"/>
  <c r="AG35" i="40"/>
  <c r="AF35" i="40"/>
  <c r="AD35" i="40"/>
  <c r="AB35" i="40"/>
  <c r="BL34" i="40"/>
  <c r="BK34" i="40"/>
  <c r="BI34" i="40"/>
  <c r="AU34" i="40"/>
  <c r="AT34" i="40"/>
  <c r="AS34" i="40"/>
  <c r="AQ34" i="40"/>
  <c r="AO34" i="40"/>
  <c r="AN34" i="40"/>
  <c r="AM34" i="40"/>
  <c r="AH34" i="40"/>
  <c r="AG34" i="40"/>
  <c r="AF34" i="40"/>
  <c r="AD34" i="40"/>
  <c r="AB34" i="40"/>
  <c r="AA34" i="40"/>
  <c r="Z34" i="40"/>
  <c r="BL33" i="40"/>
  <c r="BK33" i="40"/>
  <c r="BI33" i="40"/>
  <c r="AU33" i="40"/>
  <c r="BK59" i="40" s="1"/>
  <c r="AT33" i="40"/>
  <c r="AS33" i="40"/>
  <c r="AQ33" i="40"/>
  <c r="AO33" i="40"/>
  <c r="AN33" i="40"/>
  <c r="AM33" i="40"/>
  <c r="AH33" i="40"/>
  <c r="AG33" i="40"/>
  <c r="AF33" i="40"/>
  <c r="AD33" i="40"/>
  <c r="AB33" i="40"/>
  <c r="AA33" i="40"/>
  <c r="Z33" i="40"/>
  <c r="BL29" i="40"/>
  <c r="BK29" i="40"/>
  <c r="BI29" i="40"/>
  <c r="AU29" i="40"/>
  <c r="BK58" i="40" s="1"/>
  <c r="AT29" i="40"/>
  <c r="AS29" i="40"/>
  <c r="AQ29" i="40"/>
  <c r="AO29" i="40"/>
  <c r="AN29" i="40"/>
  <c r="AM29" i="40"/>
  <c r="AH29" i="40"/>
  <c r="AG29" i="40"/>
  <c r="AF29" i="40"/>
  <c r="AD29" i="40"/>
  <c r="AB29" i="40"/>
  <c r="AA29" i="40"/>
  <c r="Z29" i="40"/>
  <c r="J45" i="45"/>
  <c r="G29" i="40"/>
  <c r="F29" i="40"/>
  <c r="AH26" i="40" s="1"/>
  <c r="BL28" i="40"/>
  <c r="BK28" i="40"/>
  <c r="BI28" i="40"/>
  <c r="AU28" i="40"/>
  <c r="BK57" i="40" s="1"/>
  <c r="AT28" i="40"/>
  <c r="AS28" i="40"/>
  <c r="AQ28" i="40"/>
  <c r="AO28" i="40"/>
  <c r="AN28" i="40"/>
  <c r="AM28" i="40"/>
  <c r="AH28" i="40"/>
  <c r="AG28" i="40"/>
  <c r="AF28" i="40"/>
  <c r="AD28" i="40"/>
  <c r="AB28" i="40"/>
  <c r="AA28" i="40"/>
  <c r="Z28" i="40"/>
  <c r="J44" i="45"/>
  <c r="G28" i="40"/>
  <c r="F28" i="40"/>
  <c r="J15" i="45" s="1"/>
  <c r="BL27" i="40"/>
  <c r="BK27" i="40"/>
  <c r="BI27" i="40"/>
  <c r="AU27" i="40"/>
  <c r="BK56" i="40" s="1"/>
  <c r="AT27" i="40"/>
  <c r="AS27" i="40"/>
  <c r="AQ27" i="40"/>
  <c r="AO27" i="40"/>
  <c r="AN27" i="40"/>
  <c r="AM27" i="40"/>
  <c r="AH27" i="40"/>
  <c r="AG27" i="40"/>
  <c r="AF27" i="40"/>
  <c r="AD27" i="40"/>
  <c r="AB27" i="40"/>
  <c r="AA27" i="40"/>
  <c r="Z27" i="40"/>
  <c r="BM63" i="40"/>
  <c r="G27" i="40"/>
  <c r="F27" i="40"/>
  <c r="J14" i="45" s="1"/>
  <c r="BL26" i="40"/>
  <c r="BK26" i="40"/>
  <c r="BI26" i="40"/>
  <c r="AT26" i="40"/>
  <c r="AS26" i="40"/>
  <c r="AQ26" i="40"/>
  <c r="AG26" i="40"/>
  <c r="AF26" i="40"/>
  <c r="AD26" i="40"/>
  <c r="J42" i="45"/>
  <c r="G26" i="40"/>
  <c r="F26" i="40"/>
  <c r="J13" i="45" s="1"/>
  <c r="BL25" i="40"/>
  <c r="BK25" i="40"/>
  <c r="BI25" i="40"/>
  <c r="AT25" i="40"/>
  <c r="AS25" i="40"/>
  <c r="AQ25" i="40"/>
  <c r="AG25" i="40"/>
  <c r="AF25" i="40"/>
  <c r="AD25" i="40"/>
  <c r="J41" i="45"/>
  <c r="G25" i="40"/>
  <c r="F25" i="40"/>
  <c r="J12" i="45" s="1"/>
  <c r="AT24" i="40"/>
  <c r="AS24" i="40"/>
  <c r="AQ24" i="40"/>
  <c r="AG24" i="40"/>
  <c r="AF24" i="40"/>
  <c r="AD24" i="40"/>
  <c r="J40" i="45"/>
  <c r="G24" i="40"/>
  <c r="F24" i="40"/>
  <c r="J11" i="45" s="1"/>
  <c r="AT23" i="40"/>
  <c r="AS23" i="40"/>
  <c r="AQ23" i="40"/>
  <c r="AG23" i="40"/>
  <c r="AF23" i="40"/>
  <c r="AD23" i="40"/>
  <c r="AT22" i="40"/>
  <c r="AS22" i="40"/>
  <c r="AQ22" i="40"/>
  <c r="AG22" i="40"/>
  <c r="AF22" i="40"/>
  <c r="AD22" i="40"/>
  <c r="AT21" i="40"/>
  <c r="AS21" i="40"/>
  <c r="AQ21" i="40"/>
  <c r="AG21" i="40"/>
  <c r="AF21" i="40"/>
  <c r="AD21" i="40"/>
  <c r="AT18" i="40"/>
  <c r="AS18" i="40"/>
  <c r="AQ18" i="40"/>
  <c r="AG18" i="40"/>
  <c r="AF18" i="40"/>
  <c r="AD18" i="40"/>
  <c r="U18" i="40"/>
  <c r="AU18" i="40"/>
  <c r="BM33" i="40"/>
  <c r="AT17" i="40"/>
  <c r="AS17" i="40"/>
  <c r="AQ17" i="40"/>
  <c r="AG17" i="40"/>
  <c r="AF17" i="40"/>
  <c r="AD17" i="40"/>
  <c r="U17" i="40"/>
  <c r="AU17" i="40"/>
  <c r="BM29" i="40"/>
  <c r="AT16" i="40"/>
  <c r="AS16" i="40"/>
  <c r="AQ16" i="40"/>
  <c r="AG16" i="40"/>
  <c r="AF16" i="40"/>
  <c r="AD16" i="40"/>
  <c r="U16" i="40"/>
  <c r="AU16" i="40"/>
  <c r="BM28" i="40"/>
  <c r="AT15" i="40"/>
  <c r="AS15" i="40"/>
  <c r="AQ15" i="40"/>
  <c r="AG15" i="40"/>
  <c r="AF15" i="40"/>
  <c r="AD15" i="40"/>
  <c r="J36" i="45"/>
  <c r="J7" i="45"/>
  <c r="AT14" i="40"/>
  <c r="AS14" i="40"/>
  <c r="AQ14" i="40"/>
  <c r="AG14" i="40"/>
  <c r="AF14" i="40"/>
  <c r="AD14" i="40"/>
  <c r="U14" i="40"/>
  <c r="AU14" i="40"/>
  <c r="AH14" i="40"/>
  <c r="AT13" i="40"/>
  <c r="AS13" i="40"/>
  <c r="AQ13" i="40"/>
  <c r="AG13" i="40"/>
  <c r="AF13" i="40"/>
  <c r="AD13" i="40"/>
  <c r="J34" i="45"/>
  <c r="L3" i="53"/>
  <c r="AH13" i="40"/>
  <c r="AK64" i="44"/>
  <c r="B123" i="1" s="1"/>
  <c r="AJ64" i="44"/>
  <c r="G166" i="23" s="1"/>
  <c r="AI64" i="44"/>
  <c r="K166" i="23" s="1"/>
  <c r="AH64" i="44"/>
  <c r="AG64" i="44"/>
  <c r="AF64" i="44"/>
  <c r="L123" i="1" s="1"/>
  <c r="AE64" i="44"/>
  <c r="A123" i="1" s="1"/>
  <c r="AK63" i="44"/>
  <c r="B122" i="1" s="1"/>
  <c r="AJ63" i="44"/>
  <c r="G165" i="23" s="1"/>
  <c r="AI63" i="44"/>
  <c r="K165" i="23" s="1"/>
  <c r="AH63" i="44"/>
  <c r="AG63" i="44"/>
  <c r="AF63" i="44"/>
  <c r="L122" i="1" s="1"/>
  <c r="AE63" i="44"/>
  <c r="A122" i="1" s="1"/>
  <c r="AK62" i="44"/>
  <c r="B121" i="1" s="1"/>
  <c r="AJ62" i="44"/>
  <c r="G164" i="23" s="1"/>
  <c r="AI62" i="44"/>
  <c r="K164" i="23" s="1"/>
  <c r="AH62" i="44"/>
  <c r="AG62" i="44"/>
  <c r="AF62" i="44"/>
  <c r="L121" i="1" s="1"/>
  <c r="AE62" i="44"/>
  <c r="A121" i="1" s="1"/>
  <c r="AK61" i="44"/>
  <c r="B120" i="1" s="1"/>
  <c r="AJ61" i="44"/>
  <c r="G163" i="23" s="1"/>
  <c r="AI61" i="44"/>
  <c r="K163" i="23" s="1"/>
  <c r="AH61" i="44"/>
  <c r="AG61" i="44"/>
  <c r="AF61" i="44"/>
  <c r="L120" i="1" s="1"/>
  <c r="AE61" i="44"/>
  <c r="A120" i="1" s="1"/>
  <c r="AK60" i="44"/>
  <c r="B119" i="1" s="1"/>
  <c r="AJ60" i="44"/>
  <c r="G162" i="23" s="1"/>
  <c r="AI60" i="44"/>
  <c r="K162" i="23" s="1"/>
  <c r="AH60" i="44"/>
  <c r="AG60" i="44"/>
  <c r="AF60" i="44"/>
  <c r="L119" i="1" s="1"/>
  <c r="AE60" i="44"/>
  <c r="A119" i="1" s="1"/>
  <c r="AK59" i="44"/>
  <c r="B118" i="1" s="1"/>
  <c r="AJ59" i="44"/>
  <c r="G161" i="23" s="1"/>
  <c r="AI59" i="44"/>
  <c r="K161" i="23" s="1"/>
  <c r="AH59" i="44"/>
  <c r="AG59" i="44"/>
  <c r="AF59" i="44"/>
  <c r="L118" i="1" s="1"/>
  <c r="AE59" i="44"/>
  <c r="A118" i="1" s="1"/>
  <c r="AK58" i="44"/>
  <c r="B117" i="1" s="1"/>
  <c r="AJ58" i="44"/>
  <c r="G160" i="23" s="1"/>
  <c r="AI58" i="44"/>
  <c r="K160" i="23" s="1"/>
  <c r="AH58" i="44"/>
  <c r="AG58" i="44"/>
  <c r="AF58" i="44"/>
  <c r="L117" i="1" s="1"/>
  <c r="AE58" i="44"/>
  <c r="A117" i="1" s="1"/>
  <c r="AK57" i="44"/>
  <c r="B116" i="1" s="1"/>
  <c r="AJ57" i="44"/>
  <c r="G159" i="23" s="1"/>
  <c r="AI57" i="44"/>
  <c r="K159" i="23" s="1"/>
  <c r="AH57" i="44"/>
  <c r="AG57" i="44"/>
  <c r="AF57" i="44"/>
  <c r="L116" i="1" s="1"/>
  <c r="AE57" i="44"/>
  <c r="A116" i="1" s="1"/>
  <c r="AK56" i="44"/>
  <c r="B115" i="1" s="1"/>
  <c r="AJ56" i="44"/>
  <c r="G158" i="23" s="1"/>
  <c r="AI56" i="44"/>
  <c r="K158" i="23" s="1"/>
  <c r="AH56" i="44"/>
  <c r="AG56" i="44"/>
  <c r="AF56" i="44"/>
  <c r="L115" i="1" s="1"/>
  <c r="AE56" i="44"/>
  <c r="A115" i="1" s="1"/>
  <c r="AK55" i="44"/>
  <c r="B114" i="1" s="1"/>
  <c r="AJ55" i="44"/>
  <c r="G157" i="23" s="1"/>
  <c r="AI55" i="44"/>
  <c r="K157" i="23" s="1"/>
  <c r="AH55" i="44"/>
  <c r="AG55" i="44"/>
  <c r="AF55" i="44"/>
  <c r="L114" i="1" s="1"/>
  <c r="AE55" i="44"/>
  <c r="A114" i="1" s="1"/>
  <c r="AK54" i="44"/>
  <c r="B113" i="1" s="1"/>
  <c r="AJ54" i="44"/>
  <c r="G156" i="23" s="1"/>
  <c r="AI54" i="44"/>
  <c r="K156" i="23" s="1"/>
  <c r="AH54" i="44"/>
  <c r="AG54" i="44"/>
  <c r="AF54" i="44"/>
  <c r="L113" i="1" s="1"/>
  <c r="AE54" i="44"/>
  <c r="A113" i="1" s="1"/>
  <c r="AK53" i="44"/>
  <c r="B112" i="1" s="1"/>
  <c r="AJ53" i="44"/>
  <c r="G155" i="23" s="1"/>
  <c r="AI53" i="44"/>
  <c r="K155" i="23" s="1"/>
  <c r="AH53" i="44"/>
  <c r="AG53" i="44"/>
  <c r="AF53" i="44"/>
  <c r="L112" i="1" s="1"/>
  <c r="AE53" i="44"/>
  <c r="A112" i="1" s="1"/>
  <c r="AK52" i="44"/>
  <c r="B111" i="1" s="1"/>
  <c r="AJ52" i="44"/>
  <c r="G154" i="23" s="1"/>
  <c r="AI52" i="44"/>
  <c r="K154" i="23" s="1"/>
  <c r="AH52" i="44"/>
  <c r="AG52" i="44"/>
  <c r="AF52" i="44"/>
  <c r="L111" i="1" s="1"/>
  <c r="AE52" i="44"/>
  <c r="A111" i="1" s="1"/>
  <c r="AK51" i="44"/>
  <c r="B110" i="1" s="1"/>
  <c r="AJ51" i="44"/>
  <c r="G153" i="23" s="1"/>
  <c r="AI51" i="44"/>
  <c r="K153" i="23" s="1"/>
  <c r="AH51" i="44"/>
  <c r="AG51" i="44"/>
  <c r="AF51" i="44"/>
  <c r="L110" i="1" s="1"/>
  <c r="AE51" i="44"/>
  <c r="A110" i="1" s="1"/>
  <c r="AK50" i="44"/>
  <c r="B109" i="1" s="1"/>
  <c r="AJ50" i="44"/>
  <c r="G152" i="23" s="1"/>
  <c r="AI50" i="44"/>
  <c r="K152" i="23" s="1"/>
  <c r="AH50" i="44"/>
  <c r="AG50" i="44"/>
  <c r="AF50" i="44"/>
  <c r="L109" i="1" s="1"/>
  <c r="AE50" i="44"/>
  <c r="A109" i="1" s="1"/>
  <c r="AK49" i="44"/>
  <c r="B108" i="1" s="1"/>
  <c r="AJ49" i="44"/>
  <c r="G151" i="23" s="1"/>
  <c r="AI49" i="44"/>
  <c r="K151" i="23" s="1"/>
  <c r="AH49" i="44"/>
  <c r="AG49" i="44"/>
  <c r="AF49" i="44"/>
  <c r="L108" i="1" s="1"/>
  <c r="AE49" i="44"/>
  <c r="A108" i="1" s="1"/>
  <c r="AK48" i="44"/>
  <c r="B107" i="1" s="1"/>
  <c r="AJ48" i="44"/>
  <c r="G150" i="23" s="1"/>
  <c r="AI48" i="44"/>
  <c r="K150" i="23" s="1"/>
  <c r="AH48" i="44"/>
  <c r="AG48" i="44"/>
  <c r="AF48" i="44"/>
  <c r="L107" i="1" s="1"/>
  <c r="AE48" i="44"/>
  <c r="A107" i="1" s="1"/>
  <c r="AK47" i="44"/>
  <c r="B106" i="1" s="1"/>
  <c r="AJ47" i="44"/>
  <c r="G149" i="23" s="1"/>
  <c r="AI47" i="44"/>
  <c r="K149" i="23" s="1"/>
  <c r="AH47" i="44"/>
  <c r="AG47" i="44"/>
  <c r="AF47" i="44"/>
  <c r="L106" i="1" s="1"/>
  <c r="AE47" i="44"/>
  <c r="A106" i="1" s="1"/>
  <c r="AK46" i="44"/>
  <c r="B105" i="1" s="1"/>
  <c r="AJ46" i="44"/>
  <c r="G148" i="23" s="1"/>
  <c r="AI46" i="44"/>
  <c r="K148" i="23" s="1"/>
  <c r="AH46" i="44"/>
  <c r="AG46" i="44"/>
  <c r="AF46" i="44"/>
  <c r="L105" i="1" s="1"/>
  <c r="AE46" i="44"/>
  <c r="A105" i="1" s="1"/>
  <c r="AK45" i="44"/>
  <c r="B104" i="1" s="1"/>
  <c r="AJ45" i="44"/>
  <c r="G147" i="23" s="1"/>
  <c r="AI45" i="44"/>
  <c r="K147" i="23" s="1"/>
  <c r="AH45" i="44"/>
  <c r="AG45" i="44"/>
  <c r="AF45" i="44"/>
  <c r="L104" i="1" s="1"/>
  <c r="AE45" i="44"/>
  <c r="A104" i="1" s="1"/>
  <c r="AK44" i="44"/>
  <c r="B103" i="1" s="1"/>
  <c r="AJ44" i="44"/>
  <c r="G146" i="23" s="1"/>
  <c r="AI44" i="44"/>
  <c r="K146" i="23" s="1"/>
  <c r="AH44" i="44"/>
  <c r="AG44" i="44"/>
  <c r="AF44" i="44"/>
  <c r="L103" i="1" s="1"/>
  <c r="AE44" i="44"/>
  <c r="A103" i="1" s="1"/>
  <c r="AK43" i="44"/>
  <c r="B102" i="1" s="1"/>
  <c r="AJ43" i="44"/>
  <c r="G145" i="23" s="1"/>
  <c r="AI43" i="44"/>
  <c r="K145" i="23" s="1"/>
  <c r="AH43" i="44"/>
  <c r="AG43" i="44"/>
  <c r="AF43" i="44"/>
  <c r="L102" i="1" s="1"/>
  <c r="AE43" i="44"/>
  <c r="A102" i="1" s="1"/>
  <c r="AK42" i="44"/>
  <c r="B101" i="1" s="1"/>
  <c r="AJ42" i="44"/>
  <c r="G144" i="23" s="1"/>
  <c r="AI42" i="44"/>
  <c r="K144" i="23" s="1"/>
  <c r="AH42" i="44"/>
  <c r="AG42" i="44"/>
  <c r="AF42" i="44"/>
  <c r="L101" i="1" s="1"/>
  <c r="AE42" i="44"/>
  <c r="A101" i="1" s="1"/>
  <c r="AK41" i="44"/>
  <c r="B100" i="1" s="1"/>
  <c r="AJ41" i="44"/>
  <c r="G143" i="23" s="1"/>
  <c r="AI41" i="44"/>
  <c r="K143" i="23" s="1"/>
  <c r="AH41" i="44"/>
  <c r="AG41" i="44"/>
  <c r="AF41" i="44"/>
  <c r="L100" i="1" s="1"/>
  <c r="AE41" i="44"/>
  <c r="A100" i="1" s="1"/>
  <c r="AK40" i="44"/>
  <c r="B99" i="1" s="1"/>
  <c r="AJ40" i="44"/>
  <c r="G142" i="23" s="1"/>
  <c r="AI40" i="44"/>
  <c r="K142" i="23" s="1"/>
  <c r="AH40" i="44"/>
  <c r="AG40" i="44"/>
  <c r="AF40" i="44"/>
  <c r="L99" i="1" s="1"/>
  <c r="AE40" i="44"/>
  <c r="A99" i="1" s="1"/>
  <c r="AM37" i="44"/>
  <c r="AK37" i="44"/>
  <c r="B57" i="1" s="1"/>
  <c r="AJ37" i="44"/>
  <c r="G138" i="23" s="1"/>
  <c r="AI37" i="44"/>
  <c r="K138" i="23" s="1"/>
  <c r="AH37" i="44"/>
  <c r="AG37" i="44"/>
  <c r="AF37" i="44"/>
  <c r="AE37" i="44"/>
  <c r="A57" i="1" s="1"/>
  <c r="AM36" i="44"/>
  <c r="AK36" i="44"/>
  <c r="B56" i="1" s="1"/>
  <c r="AJ36" i="44"/>
  <c r="G137" i="23" s="1"/>
  <c r="AI36" i="44"/>
  <c r="K137" i="23" s="1"/>
  <c r="AH36" i="44"/>
  <c r="AG36" i="44"/>
  <c r="AF36" i="44"/>
  <c r="AE36" i="44"/>
  <c r="A56" i="1" s="1"/>
  <c r="AM35" i="44"/>
  <c r="AK35" i="44"/>
  <c r="B55" i="1" s="1"/>
  <c r="AJ35" i="44"/>
  <c r="G136" i="23" s="1"/>
  <c r="AI35" i="44"/>
  <c r="K136" i="23" s="1"/>
  <c r="AH35" i="44"/>
  <c r="AG35" i="44"/>
  <c r="AF35" i="44"/>
  <c r="AE35" i="44"/>
  <c r="A55" i="1" s="1"/>
  <c r="AM34" i="44"/>
  <c r="AK34" i="44"/>
  <c r="B54" i="1" s="1"/>
  <c r="AJ34" i="44"/>
  <c r="G135" i="23" s="1"/>
  <c r="AI34" i="44"/>
  <c r="K135" i="23" s="1"/>
  <c r="AH34" i="44"/>
  <c r="AG34" i="44"/>
  <c r="AF34" i="44"/>
  <c r="AE34" i="44"/>
  <c r="A54" i="1" s="1"/>
  <c r="AM33" i="44"/>
  <c r="AK33" i="44"/>
  <c r="B53" i="1" s="1"/>
  <c r="AJ33" i="44"/>
  <c r="G134" i="23" s="1"/>
  <c r="AI33" i="44"/>
  <c r="K134" i="23" s="1"/>
  <c r="AH33" i="44"/>
  <c r="AG33" i="44"/>
  <c r="AF33" i="44"/>
  <c r="AE33" i="44"/>
  <c r="A53" i="1" s="1"/>
  <c r="AK32" i="44"/>
  <c r="B52" i="1" s="1"/>
  <c r="AJ32" i="44"/>
  <c r="G133" i="23" s="1"/>
  <c r="AI32" i="44"/>
  <c r="K133" i="23" s="1"/>
  <c r="AH32" i="44"/>
  <c r="AG32" i="44"/>
  <c r="AF32" i="44"/>
  <c r="AE32" i="44"/>
  <c r="A52" i="1" s="1"/>
  <c r="AK31" i="44"/>
  <c r="B51" i="1" s="1"/>
  <c r="AJ31" i="44"/>
  <c r="G132" i="23" s="1"/>
  <c r="AI31" i="44"/>
  <c r="K132" i="23" s="1"/>
  <c r="AH31" i="44"/>
  <c r="AG31" i="44"/>
  <c r="AF31" i="44"/>
  <c r="AE31" i="44"/>
  <c r="A51" i="1" s="1"/>
  <c r="AK30" i="44"/>
  <c r="B50" i="1" s="1"/>
  <c r="AJ30" i="44"/>
  <c r="G131" i="23" s="1"/>
  <c r="AI30" i="44"/>
  <c r="K131" i="23" s="1"/>
  <c r="AH30" i="44"/>
  <c r="AG30" i="44"/>
  <c r="AF30" i="44"/>
  <c r="AE30" i="44"/>
  <c r="A50" i="1" s="1"/>
  <c r="AK29" i="44"/>
  <c r="B49" i="1" s="1"/>
  <c r="AJ29" i="44"/>
  <c r="G130" i="23" s="1"/>
  <c r="AI29" i="44"/>
  <c r="K130" i="23" s="1"/>
  <c r="AH29" i="44"/>
  <c r="AG29" i="44"/>
  <c r="AF29" i="44"/>
  <c r="AE29" i="44"/>
  <c r="A49" i="1" s="1"/>
  <c r="AK28" i="44"/>
  <c r="B48" i="1" s="1"/>
  <c r="AJ28" i="44"/>
  <c r="G129" i="23" s="1"/>
  <c r="AI28" i="44"/>
  <c r="K129" i="23" s="1"/>
  <c r="AH28" i="44"/>
  <c r="AG28" i="44"/>
  <c r="AF28" i="44"/>
  <c r="AE28" i="44"/>
  <c r="A48" i="1" s="1"/>
  <c r="AK27" i="44"/>
  <c r="B47" i="1" s="1"/>
  <c r="AJ27" i="44"/>
  <c r="G128" i="23" s="1"/>
  <c r="AI27" i="44"/>
  <c r="K128" i="23" s="1"/>
  <c r="AH27" i="44"/>
  <c r="AG27" i="44"/>
  <c r="AF27" i="44"/>
  <c r="AE27" i="44"/>
  <c r="A47" i="1" s="1"/>
  <c r="AK26" i="44"/>
  <c r="B46" i="1" s="1"/>
  <c r="AJ26" i="44"/>
  <c r="G127" i="23" s="1"/>
  <c r="AI26" i="44"/>
  <c r="K127" i="23" s="1"/>
  <c r="AH26" i="44"/>
  <c r="AG26" i="44"/>
  <c r="AF26" i="44"/>
  <c r="AE26" i="44"/>
  <c r="A46" i="1" s="1"/>
  <c r="AK25" i="44"/>
  <c r="B45" i="1" s="1"/>
  <c r="AJ25" i="44"/>
  <c r="G126" i="23" s="1"/>
  <c r="AI25" i="44"/>
  <c r="K126" i="23" s="1"/>
  <c r="AH25" i="44"/>
  <c r="AG25" i="44"/>
  <c r="AF25" i="44"/>
  <c r="AE25" i="44"/>
  <c r="A45" i="1" s="1"/>
  <c r="AK24" i="44"/>
  <c r="B44" i="1" s="1"/>
  <c r="AJ24" i="44"/>
  <c r="G125" i="23" s="1"/>
  <c r="AI24" i="44"/>
  <c r="K125" i="23" s="1"/>
  <c r="AH24" i="44"/>
  <c r="AG24" i="44"/>
  <c r="AF24" i="44"/>
  <c r="AE24" i="44"/>
  <c r="A44" i="1" s="1"/>
  <c r="AK23" i="44"/>
  <c r="B43" i="1" s="1"/>
  <c r="AJ23" i="44"/>
  <c r="G124" i="23" s="1"/>
  <c r="AI23" i="44"/>
  <c r="K124" i="23" s="1"/>
  <c r="AH23" i="44"/>
  <c r="AG23" i="44"/>
  <c r="AF23" i="44"/>
  <c r="AE23" i="44"/>
  <c r="A43" i="1" s="1"/>
  <c r="AK22" i="44"/>
  <c r="B42" i="1" s="1"/>
  <c r="AJ22" i="44"/>
  <c r="G123" i="23" s="1"/>
  <c r="AI22" i="44"/>
  <c r="K123" i="23" s="1"/>
  <c r="AH22" i="44"/>
  <c r="AG22" i="44"/>
  <c r="AF22" i="44"/>
  <c r="AE22" i="44"/>
  <c r="A42" i="1" s="1"/>
  <c r="AK21" i="44"/>
  <c r="B41" i="1" s="1"/>
  <c r="AJ21" i="44"/>
  <c r="G122" i="23" s="1"/>
  <c r="AI21" i="44"/>
  <c r="K122" i="23" s="1"/>
  <c r="AH21" i="44"/>
  <c r="AG21" i="44"/>
  <c r="AF21" i="44"/>
  <c r="AE21" i="44"/>
  <c r="A41" i="1" s="1"/>
  <c r="AK20" i="44"/>
  <c r="B40" i="1" s="1"/>
  <c r="AJ20" i="44"/>
  <c r="G121" i="23" s="1"/>
  <c r="AI20" i="44"/>
  <c r="K121" i="23" s="1"/>
  <c r="AH20" i="44"/>
  <c r="AG20" i="44"/>
  <c r="AF20" i="44"/>
  <c r="AE20" i="44"/>
  <c r="A40" i="1" s="1"/>
  <c r="AK19" i="44"/>
  <c r="B39" i="1" s="1"/>
  <c r="AJ19" i="44"/>
  <c r="G120" i="23" s="1"/>
  <c r="AI19" i="44"/>
  <c r="K120" i="23" s="1"/>
  <c r="AH19" i="44"/>
  <c r="AG19" i="44"/>
  <c r="AF19" i="44"/>
  <c r="AE19" i="44"/>
  <c r="A39" i="1" s="1"/>
  <c r="AK18" i="44"/>
  <c r="B38" i="1" s="1"/>
  <c r="AJ18" i="44"/>
  <c r="G119" i="23" s="1"/>
  <c r="AI18" i="44"/>
  <c r="K119" i="23" s="1"/>
  <c r="AH18" i="44"/>
  <c r="AG18" i="44"/>
  <c r="AF18" i="44"/>
  <c r="AE18" i="44"/>
  <c r="A38" i="1" s="1"/>
  <c r="AK17" i="44"/>
  <c r="B37" i="1" s="1"/>
  <c r="AJ17" i="44"/>
  <c r="G118" i="23" s="1"/>
  <c r="AI17" i="44"/>
  <c r="K118" i="23" s="1"/>
  <c r="AH17" i="44"/>
  <c r="AG17" i="44"/>
  <c r="AF17" i="44"/>
  <c r="AE17" i="44"/>
  <c r="A37" i="1" s="1"/>
  <c r="AK16" i="44"/>
  <c r="B36" i="1" s="1"/>
  <c r="AJ16" i="44"/>
  <c r="G117" i="23" s="1"/>
  <c r="AI16" i="44"/>
  <c r="K117" i="23" s="1"/>
  <c r="AH16" i="44"/>
  <c r="AG16" i="44"/>
  <c r="AF16" i="44"/>
  <c r="AE16" i="44"/>
  <c r="A36" i="1" s="1"/>
  <c r="AK15" i="44"/>
  <c r="B35" i="1" s="1"/>
  <c r="AJ15" i="44"/>
  <c r="G116" i="23" s="1"/>
  <c r="AI15" i="44"/>
  <c r="K116" i="23" s="1"/>
  <c r="AH15" i="44"/>
  <c r="AG15" i="44"/>
  <c r="AF15" i="44"/>
  <c r="AE15" i="44"/>
  <c r="A35" i="1" s="1"/>
  <c r="AK14" i="44"/>
  <c r="B34" i="1" s="1"/>
  <c r="AJ14" i="44"/>
  <c r="G115" i="23" s="1"/>
  <c r="AI14" i="44"/>
  <c r="K115" i="23" s="1"/>
  <c r="AH14" i="44"/>
  <c r="AG14" i="44"/>
  <c r="AF14" i="44"/>
  <c r="AE14" i="44"/>
  <c r="A34" i="1" s="1"/>
  <c r="AK13" i="44"/>
  <c r="B33" i="1" s="1"/>
  <c r="AJ13" i="44"/>
  <c r="G114" i="23" s="1"/>
  <c r="AI13" i="44"/>
  <c r="K114" i="23" s="1"/>
  <c r="AH13" i="44"/>
  <c r="AG13" i="44"/>
  <c r="AF13" i="44"/>
  <c r="AE13" i="44"/>
  <c r="A33" i="1" s="1"/>
  <c r="J108" i="23"/>
  <c r="K108" i="23"/>
  <c r="F108" i="23"/>
  <c r="B108" i="23" s="1"/>
  <c r="H108" i="23"/>
  <c r="J107" i="23"/>
  <c r="K107" i="23"/>
  <c r="F107" i="23"/>
  <c r="B107" i="23" s="1"/>
  <c r="H107" i="23"/>
  <c r="J106" i="23"/>
  <c r="K106" i="23"/>
  <c r="F106" i="23"/>
  <c r="B106" i="23" s="1"/>
  <c r="H106" i="23"/>
  <c r="J105" i="23"/>
  <c r="K105" i="23"/>
  <c r="F105" i="23"/>
  <c r="B105" i="23" s="1"/>
  <c r="H105" i="23"/>
  <c r="J104" i="23"/>
  <c r="K104" i="23"/>
  <c r="F104" i="23"/>
  <c r="B104" i="23" s="1"/>
  <c r="H104" i="23"/>
  <c r="J103" i="23"/>
  <c r="K103" i="23"/>
  <c r="F103" i="23"/>
  <c r="B103" i="23" s="1"/>
  <c r="H103" i="23"/>
  <c r="J102" i="23"/>
  <c r="K102" i="23"/>
  <c r="F102" i="23"/>
  <c r="B102" i="23" s="1"/>
  <c r="H102" i="23"/>
  <c r="J101" i="23"/>
  <c r="K101" i="23"/>
  <c r="F101" i="23"/>
  <c r="B101" i="23" s="1"/>
  <c r="H101" i="23"/>
  <c r="J100" i="23"/>
  <c r="K100" i="23"/>
  <c r="F100" i="23"/>
  <c r="B100" i="23" s="1"/>
  <c r="H100" i="23"/>
  <c r="J99" i="23"/>
  <c r="K99" i="23"/>
  <c r="F99" i="23"/>
  <c r="B99" i="23" s="1"/>
  <c r="H99" i="23"/>
  <c r="J98" i="23"/>
  <c r="K98" i="23"/>
  <c r="F98" i="23"/>
  <c r="B98" i="23" s="1"/>
  <c r="H98" i="23"/>
  <c r="J97" i="23"/>
  <c r="K97" i="23"/>
  <c r="F97" i="23"/>
  <c r="B97" i="23" s="1"/>
  <c r="H97" i="23"/>
  <c r="J96" i="23"/>
  <c r="K96" i="23"/>
  <c r="F96" i="23"/>
  <c r="B96" i="23" s="1"/>
  <c r="H96" i="23"/>
  <c r="J95" i="23"/>
  <c r="K95" i="23"/>
  <c r="F95" i="23"/>
  <c r="B95" i="23" s="1"/>
  <c r="H95" i="23"/>
  <c r="J94" i="23"/>
  <c r="K94" i="23"/>
  <c r="F94" i="23"/>
  <c r="B94" i="23" s="1"/>
  <c r="H94" i="23"/>
  <c r="J93" i="23"/>
  <c r="K93" i="23"/>
  <c r="F93" i="23"/>
  <c r="B93" i="23" s="1"/>
  <c r="H93" i="23"/>
  <c r="J92" i="23"/>
  <c r="K92" i="23"/>
  <c r="F92" i="23"/>
  <c r="B92" i="23" s="1"/>
  <c r="H92" i="23"/>
  <c r="J91" i="23"/>
  <c r="K91" i="23"/>
  <c r="F91" i="23"/>
  <c r="B91" i="23" s="1"/>
  <c r="H91" i="23"/>
  <c r="J90" i="23"/>
  <c r="K90" i="23"/>
  <c r="F90" i="23"/>
  <c r="B90" i="23" s="1"/>
  <c r="H90" i="23"/>
  <c r="J89" i="23"/>
  <c r="K89" i="23"/>
  <c r="F89" i="23"/>
  <c r="B89" i="23" s="1"/>
  <c r="H89" i="23"/>
  <c r="J88" i="23"/>
  <c r="K88" i="23"/>
  <c r="F88" i="23"/>
  <c r="B88" i="23" s="1"/>
  <c r="H88" i="23"/>
  <c r="J87" i="23"/>
  <c r="K87" i="23"/>
  <c r="F87" i="23"/>
  <c r="B87" i="23" s="1"/>
  <c r="H87" i="23"/>
  <c r="J86" i="23"/>
  <c r="K86" i="23"/>
  <c r="F86" i="23"/>
  <c r="B86" i="23" s="1"/>
  <c r="H86" i="23"/>
  <c r="J85" i="23"/>
  <c r="K85" i="23"/>
  <c r="F85" i="23"/>
  <c r="B85" i="23" s="1"/>
  <c r="H85" i="23"/>
  <c r="J84" i="23"/>
  <c r="K84" i="23"/>
  <c r="F84" i="23"/>
  <c r="B84" i="23" s="1"/>
  <c r="H84" i="23"/>
  <c r="D87" i="1"/>
  <c r="AL80" i="2"/>
  <c r="K83" i="23" s="1"/>
  <c r="AK80" i="2"/>
  <c r="G87" i="1" s="1"/>
  <c r="AJ80" i="2"/>
  <c r="E87" i="1" s="1"/>
  <c r="AM80" i="2"/>
  <c r="D86" i="1"/>
  <c r="AL79" i="2"/>
  <c r="K82" i="23" s="1"/>
  <c r="AK79" i="2"/>
  <c r="G86" i="1" s="1"/>
  <c r="AJ79" i="2"/>
  <c r="E86" i="1" s="1"/>
  <c r="AI79" i="2"/>
  <c r="L86" i="1" s="1"/>
  <c r="AM79" i="2"/>
  <c r="D85" i="1"/>
  <c r="AL78" i="2"/>
  <c r="K81" i="23" s="1"/>
  <c r="AK78" i="2"/>
  <c r="G85" i="1" s="1"/>
  <c r="AJ78" i="2"/>
  <c r="E85" i="1" s="1"/>
  <c r="AM78" i="2"/>
  <c r="D84" i="1"/>
  <c r="AL77" i="2"/>
  <c r="K80" i="23" s="1"/>
  <c r="AK77" i="2"/>
  <c r="G84" i="1" s="1"/>
  <c r="AJ77" i="2"/>
  <c r="E84" i="1" s="1"/>
  <c r="AM77" i="2"/>
  <c r="D83" i="1"/>
  <c r="AL76" i="2"/>
  <c r="K79" i="23" s="1"/>
  <c r="AK76" i="2"/>
  <c r="G83" i="1" s="1"/>
  <c r="AJ76" i="2"/>
  <c r="E83" i="1" s="1"/>
  <c r="AM76" i="2"/>
  <c r="D82" i="1"/>
  <c r="AL75" i="2"/>
  <c r="K78" i="23" s="1"/>
  <c r="AK75" i="2"/>
  <c r="G82" i="1" s="1"/>
  <c r="AJ75" i="2"/>
  <c r="E82" i="1" s="1"/>
  <c r="AM75" i="2"/>
  <c r="D81" i="1"/>
  <c r="AL74" i="2"/>
  <c r="K77" i="23" s="1"/>
  <c r="AK74" i="2"/>
  <c r="G81" i="1" s="1"/>
  <c r="AJ74" i="2"/>
  <c r="E81" i="1" s="1"/>
  <c r="AM74" i="2"/>
  <c r="D80" i="1"/>
  <c r="AL73" i="2"/>
  <c r="K76" i="23" s="1"/>
  <c r="AK73" i="2"/>
  <c r="G80" i="1" s="1"/>
  <c r="AJ73" i="2"/>
  <c r="E80" i="1" s="1"/>
  <c r="AM73" i="2"/>
  <c r="D79" i="1"/>
  <c r="AL72" i="2"/>
  <c r="K75" i="23" s="1"/>
  <c r="AK72" i="2"/>
  <c r="G79" i="1" s="1"/>
  <c r="AJ72" i="2"/>
  <c r="E79" i="1" s="1"/>
  <c r="AM72" i="2"/>
  <c r="D78" i="1"/>
  <c r="AL71" i="2"/>
  <c r="K74" i="23" s="1"/>
  <c r="AK71" i="2"/>
  <c r="G78" i="1" s="1"/>
  <c r="AJ71" i="2"/>
  <c r="E78" i="1" s="1"/>
  <c r="AM71" i="2"/>
  <c r="D77" i="1"/>
  <c r="AL70" i="2"/>
  <c r="K73" i="23" s="1"/>
  <c r="AK70" i="2"/>
  <c r="G77" i="1" s="1"/>
  <c r="AJ70" i="2"/>
  <c r="E77" i="1" s="1"/>
  <c r="AM70" i="2"/>
  <c r="D76" i="1"/>
  <c r="AL69" i="2"/>
  <c r="K72" i="23" s="1"/>
  <c r="AK69" i="2"/>
  <c r="G76" i="1" s="1"/>
  <c r="AJ69" i="2"/>
  <c r="E76" i="1" s="1"/>
  <c r="AM69" i="2"/>
  <c r="D75" i="1"/>
  <c r="AL68" i="2"/>
  <c r="K71" i="23" s="1"/>
  <c r="AK68" i="2"/>
  <c r="G75" i="1" s="1"/>
  <c r="AJ68" i="2"/>
  <c r="E75" i="1" s="1"/>
  <c r="AM68" i="2"/>
  <c r="D74" i="1"/>
  <c r="AL67" i="2"/>
  <c r="K70" i="23" s="1"/>
  <c r="AK67" i="2"/>
  <c r="G74" i="1" s="1"/>
  <c r="AJ67" i="2"/>
  <c r="E74" i="1" s="1"/>
  <c r="AM67" i="2"/>
  <c r="D73" i="1"/>
  <c r="AL66" i="2"/>
  <c r="K69" i="23" s="1"/>
  <c r="AK66" i="2"/>
  <c r="G73" i="1" s="1"/>
  <c r="AJ66" i="2"/>
  <c r="E73" i="1" s="1"/>
  <c r="AM66" i="2"/>
  <c r="D72" i="1"/>
  <c r="AL65" i="2"/>
  <c r="K68" i="23" s="1"/>
  <c r="AK65" i="2"/>
  <c r="G72" i="1" s="1"/>
  <c r="AJ65" i="2"/>
  <c r="E72" i="1" s="1"/>
  <c r="AM65" i="2"/>
  <c r="D71" i="1"/>
  <c r="AL64" i="2"/>
  <c r="K67" i="23" s="1"/>
  <c r="AK64" i="2"/>
  <c r="G71" i="1" s="1"/>
  <c r="AJ64" i="2"/>
  <c r="E71" i="1" s="1"/>
  <c r="AM64" i="2"/>
  <c r="D70" i="1"/>
  <c r="AL63" i="2"/>
  <c r="K66" i="23" s="1"/>
  <c r="AK63" i="2"/>
  <c r="G70" i="1" s="1"/>
  <c r="AJ63" i="2"/>
  <c r="E70" i="1" s="1"/>
  <c r="AM63" i="2"/>
  <c r="D69" i="1"/>
  <c r="AL62" i="2"/>
  <c r="K65" i="23" s="1"/>
  <c r="AK62" i="2"/>
  <c r="G69" i="1" s="1"/>
  <c r="AJ62" i="2"/>
  <c r="E69" i="1" s="1"/>
  <c r="AM62" i="2"/>
  <c r="D68" i="1"/>
  <c r="AL61" i="2"/>
  <c r="K64" i="23" s="1"/>
  <c r="AK61" i="2"/>
  <c r="G68" i="1" s="1"/>
  <c r="AJ61" i="2"/>
  <c r="E68" i="1" s="1"/>
  <c r="AM61" i="2"/>
  <c r="D67" i="1"/>
  <c r="AL60" i="2"/>
  <c r="K63" i="23" s="1"/>
  <c r="AK60" i="2"/>
  <c r="G67" i="1" s="1"/>
  <c r="AJ60" i="2"/>
  <c r="E67" i="1" s="1"/>
  <c r="AM60" i="2"/>
  <c r="D66" i="1"/>
  <c r="AL59" i="2"/>
  <c r="K62" i="23" s="1"/>
  <c r="AK59" i="2"/>
  <c r="G66" i="1" s="1"/>
  <c r="AJ59" i="2"/>
  <c r="E66" i="1" s="1"/>
  <c r="AM59" i="2"/>
  <c r="AL58" i="2"/>
  <c r="K61" i="23" s="1"/>
  <c r="AK58" i="2"/>
  <c r="AJ58" i="2"/>
  <c r="E65" i="1" s="1"/>
  <c r="AM58" i="2"/>
  <c r="AL57" i="2"/>
  <c r="K60" i="23" s="1"/>
  <c r="AK57" i="2"/>
  <c r="AJ57" i="2"/>
  <c r="E64" i="1" s="1"/>
  <c r="AM57" i="2"/>
  <c r="AJ56" i="2"/>
  <c r="E63" i="1" s="1"/>
  <c r="K54" i="23"/>
  <c r="F54" i="23"/>
  <c r="H54" i="23"/>
  <c r="G54" i="23"/>
  <c r="K53" i="23"/>
  <c r="H53" i="23"/>
  <c r="G53" i="23"/>
  <c r="K52" i="23"/>
  <c r="H52" i="23"/>
  <c r="G52" i="23"/>
  <c r="K51" i="23"/>
  <c r="H51" i="23"/>
  <c r="G51" i="23"/>
  <c r="K50" i="23"/>
  <c r="F50" i="23"/>
  <c r="H50" i="23"/>
  <c r="G50" i="23"/>
  <c r="K49" i="23"/>
  <c r="H49" i="23"/>
  <c r="G49" i="23"/>
  <c r="K48" i="23"/>
  <c r="H48" i="23"/>
  <c r="G48" i="23"/>
  <c r="K47" i="23"/>
  <c r="H47" i="23"/>
  <c r="G47" i="23"/>
  <c r="K46" i="23"/>
  <c r="F46" i="23"/>
  <c r="H46" i="23"/>
  <c r="G46" i="23"/>
  <c r="K45" i="23"/>
  <c r="H45" i="23"/>
  <c r="G45" i="23"/>
  <c r="K44" i="23"/>
  <c r="H44" i="23"/>
  <c r="G44" i="23"/>
  <c r="K43" i="23"/>
  <c r="H43" i="23"/>
  <c r="G43" i="23"/>
  <c r="K42" i="23"/>
  <c r="F42" i="23"/>
  <c r="H42" i="23"/>
  <c r="G42" i="23"/>
  <c r="K41" i="23"/>
  <c r="H41" i="23"/>
  <c r="G41" i="23"/>
  <c r="K40" i="23"/>
  <c r="H40" i="23"/>
  <c r="G40" i="23"/>
  <c r="K39" i="23"/>
  <c r="H39" i="23"/>
  <c r="G39" i="23"/>
  <c r="K38" i="23"/>
  <c r="F38" i="23"/>
  <c r="H38" i="23"/>
  <c r="G38" i="23"/>
  <c r="K37" i="23"/>
  <c r="H37" i="23"/>
  <c r="G37" i="23"/>
  <c r="K36" i="23"/>
  <c r="H36" i="23"/>
  <c r="G36" i="23"/>
  <c r="K35" i="23"/>
  <c r="H35" i="23"/>
  <c r="G35" i="23"/>
  <c r="K34" i="23"/>
  <c r="H34" i="23"/>
  <c r="G34" i="23"/>
  <c r="K33" i="23"/>
  <c r="H33" i="23"/>
  <c r="G33" i="23"/>
  <c r="K32" i="23"/>
  <c r="H32" i="23"/>
  <c r="G32" i="23"/>
  <c r="K31" i="23"/>
  <c r="H31" i="23"/>
  <c r="G31" i="23"/>
  <c r="K30" i="23"/>
  <c r="F30" i="23"/>
  <c r="H30" i="23"/>
  <c r="G30" i="23"/>
  <c r="D28" i="1"/>
  <c r="AL46" i="2"/>
  <c r="K29" i="23" s="1"/>
  <c r="AK46" i="2"/>
  <c r="G28" i="1" s="1"/>
  <c r="AJ46" i="2"/>
  <c r="H29" i="23"/>
  <c r="G29" i="23"/>
  <c r="D27" i="1"/>
  <c r="AL45" i="2"/>
  <c r="K28" i="23" s="1"/>
  <c r="AK45" i="2"/>
  <c r="G27" i="1" s="1"/>
  <c r="AJ45" i="2"/>
  <c r="H28" i="23"/>
  <c r="G28" i="23"/>
  <c r="D26" i="1"/>
  <c r="AL44" i="2"/>
  <c r="K27" i="23" s="1"/>
  <c r="AK44" i="2"/>
  <c r="G26" i="1" s="1"/>
  <c r="AJ44" i="2"/>
  <c r="H27" i="23"/>
  <c r="G27" i="23"/>
  <c r="D25" i="1"/>
  <c r="AL43" i="2"/>
  <c r="K26" i="23" s="1"/>
  <c r="AK43" i="2"/>
  <c r="G25" i="1" s="1"/>
  <c r="AJ43" i="2"/>
  <c r="H26" i="23"/>
  <c r="G26" i="23"/>
  <c r="D24" i="1"/>
  <c r="AL42" i="2"/>
  <c r="K25" i="23" s="1"/>
  <c r="AK42" i="2"/>
  <c r="G24" i="1" s="1"/>
  <c r="AJ42" i="2"/>
  <c r="H25" i="23"/>
  <c r="G25" i="23"/>
  <c r="D23" i="1"/>
  <c r="AL41" i="2"/>
  <c r="K24" i="23" s="1"/>
  <c r="AK41" i="2"/>
  <c r="G23" i="1" s="1"/>
  <c r="AJ41" i="2"/>
  <c r="H24" i="23"/>
  <c r="G24" i="23"/>
  <c r="D22" i="1"/>
  <c r="AL40" i="2"/>
  <c r="K23" i="23" s="1"/>
  <c r="AK40" i="2"/>
  <c r="G22" i="1" s="1"/>
  <c r="AJ40" i="2"/>
  <c r="H23" i="23"/>
  <c r="G23" i="23"/>
  <c r="D21" i="1"/>
  <c r="AL39" i="2"/>
  <c r="K22" i="23" s="1"/>
  <c r="AK39" i="2"/>
  <c r="AJ39" i="2"/>
  <c r="H22" i="23"/>
  <c r="G22" i="23"/>
  <c r="D20" i="1"/>
  <c r="AL38" i="2"/>
  <c r="K21" i="23" s="1"/>
  <c r="AK38" i="2"/>
  <c r="G20" i="1" s="1"/>
  <c r="AJ38" i="2"/>
  <c r="E20" i="1" s="1"/>
  <c r="H21" i="23"/>
  <c r="G21" i="23"/>
  <c r="D19" i="1"/>
  <c r="AL37" i="2"/>
  <c r="K20" i="23" s="1"/>
  <c r="AK37" i="2"/>
  <c r="G19" i="1" s="1"/>
  <c r="AJ37" i="2"/>
  <c r="E19" i="1" s="1"/>
  <c r="H20" i="23"/>
  <c r="G20" i="23"/>
  <c r="D18" i="1"/>
  <c r="AL36" i="2"/>
  <c r="K19" i="23" s="1"/>
  <c r="AK36" i="2"/>
  <c r="G18" i="1" s="1"/>
  <c r="AJ36" i="2"/>
  <c r="E18" i="1" s="1"/>
  <c r="H19" i="23"/>
  <c r="G19" i="23"/>
  <c r="D17" i="1"/>
  <c r="AL35" i="2"/>
  <c r="K18" i="23" s="1"/>
  <c r="AK35" i="2"/>
  <c r="G17" i="1" s="1"/>
  <c r="AJ35" i="2"/>
  <c r="E17" i="1" s="1"/>
  <c r="H18" i="23"/>
  <c r="G18" i="23"/>
  <c r="D16" i="1"/>
  <c r="AL34" i="2"/>
  <c r="K17" i="23" s="1"/>
  <c r="AK34" i="2"/>
  <c r="G16" i="1" s="1"/>
  <c r="AJ34" i="2"/>
  <c r="E16" i="1" s="1"/>
  <c r="H17" i="23"/>
  <c r="G17" i="23"/>
  <c r="D15" i="1"/>
  <c r="AL33" i="2"/>
  <c r="K16" i="23" s="1"/>
  <c r="AK33" i="2"/>
  <c r="G15" i="1" s="1"/>
  <c r="AJ33" i="2"/>
  <c r="E15" i="1" s="1"/>
  <c r="H16" i="23"/>
  <c r="G16" i="23"/>
  <c r="D14" i="1"/>
  <c r="AL32" i="2"/>
  <c r="K15" i="23" s="1"/>
  <c r="AK32" i="2"/>
  <c r="G14" i="1" s="1"/>
  <c r="AJ32" i="2"/>
  <c r="E14" i="1" s="1"/>
  <c r="H15" i="23"/>
  <c r="G15" i="23"/>
  <c r="D13" i="1"/>
  <c r="AL31" i="2"/>
  <c r="K14" i="23" s="1"/>
  <c r="AK31" i="2"/>
  <c r="AJ31" i="2"/>
  <c r="E13" i="1" s="1"/>
  <c r="H14" i="23"/>
  <c r="G14" i="23"/>
  <c r="D12" i="1"/>
  <c r="AL30" i="2"/>
  <c r="K13" i="23" s="1"/>
  <c r="AK30" i="2"/>
  <c r="G12" i="1" s="1"/>
  <c r="AJ30" i="2"/>
  <c r="E12" i="1" s="1"/>
  <c r="H13" i="23"/>
  <c r="G13" i="23"/>
  <c r="D11" i="1"/>
  <c r="AL29" i="2"/>
  <c r="K12" i="23" s="1"/>
  <c r="AK29" i="2"/>
  <c r="G11" i="1" s="1"/>
  <c r="AJ29" i="2"/>
  <c r="E11" i="1" s="1"/>
  <c r="H12" i="23"/>
  <c r="G12" i="23"/>
  <c r="D10" i="1"/>
  <c r="AL28" i="2"/>
  <c r="K11" i="23" s="1"/>
  <c r="AK28" i="2"/>
  <c r="G10" i="1" s="1"/>
  <c r="AJ28" i="2"/>
  <c r="E10" i="1" s="1"/>
  <c r="H11" i="23"/>
  <c r="G11" i="23"/>
  <c r="D9" i="1"/>
  <c r="AL27" i="2"/>
  <c r="K10" i="23" s="1"/>
  <c r="AK27" i="2"/>
  <c r="G9" i="1" s="1"/>
  <c r="AJ27" i="2"/>
  <c r="E9" i="1" s="1"/>
  <c r="H10" i="23"/>
  <c r="G10" i="23"/>
  <c r="D8" i="1"/>
  <c r="AL26" i="2"/>
  <c r="K9" i="23" s="1"/>
  <c r="AK26" i="2"/>
  <c r="G8" i="1" s="1"/>
  <c r="AJ26" i="2"/>
  <c r="E8" i="1" s="1"/>
  <c r="H9" i="23"/>
  <c r="G9" i="23"/>
  <c r="D7" i="1"/>
  <c r="AL25" i="2"/>
  <c r="K8" i="23" s="1"/>
  <c r="AK25" i="2"/>
  <c r="G7" i="1" s="1"/>
  <c r="AJ25" i="2"/>
  <c r="E7" i="1" s="1"/>
  <c r="H8" i="23"/>
  <c r="G8" i="23"/>
  <c r="D6" i="1"/>
  <c r="AL24" i="2"/>
  <c r="K7" i="23" s="1"/>
  <c r="AK24" i="2"/>
  <c r="G6" i="1" s="1"/>
  <c r="AJ24" i="2"/>
  <c r="E6" i="1" s="1"/>
  <c r="H7" i="23"/>
  <c r="G7" i="23"/>
  <c r="D5" i="1"/>
  <c r="AL23" i="2"/>
  <c r="K6" i="23" s="1"/>
  <c r="AK23" i="2"/>
  <c r="G5" i="1" s="1"/>
  <c r="AJ23" i="2"/>
  <c r="E5" i="1" s="1"/>
  <c r="D4" i="1"/>
  <c r="AL22" i="2"/>
  <c r="K5" i="23" s="1"/>
  <c r="AK22" i="2"/>
  <c r="G4" i="1" s="1"/>
  <c r="AJ22" i="2"/>
  <c r="E4" i="1" s="1"/>
  <c r="J15" i="46" l="1"/>
  <c r="C13" i="46"/>
  <c r="C17" i="46"/>
  <c r="C12" i="46"/>
  <c r="C16" i="46"/>
  <c r="C15" i="46"/>
  <c r="C14" i="46"/>
  <c r="D14" i="46"/>
  <c r="D13" i="46"/>
  <c r="D17" i="46"/>
  <c r="D12" i="46"/>
  <c r="D16" i="46"/>
  <c r="D15" i="46"/>
  <c r="BG61" i="40"/>
  <c r="U25" i="40"/>
  <c r="BF61" i="40" s="1"/>
  <c r="AB25" i="40"/>
  <c r="I28" i="40"/>
  <c r="AA25" i="40" s="1"/>
  <c r="D15" i="45"/>
  <c r="I24" i="40"/>
  <c r="C14" i="45" s="1"/>
  <c r="AB22" i="40"/>
  <c r="I25" i="40"/>
  <c r="AA22" i="40" s="1"/>
  <c r="D44" i="45"/>
  <c r="U24" i="40"/>
  <c r="C43" i="45" s="1"/>
  <c r="BG63" i="40"/>
  <c r="U27" i="40"/>
  <c r="BF63" i="40" s="1"/>
  <c r="BG62" i="40"/>
  <c r="U26" i="40"/>
  <c r="AN23" i="40" s="1"/>
  <c r="AB24" i="40"/>
  <c r="I27" i="40"/>
  <c r="AA24" i="40" s="1"/>
  <c r="BG65" i="40"/>
  <c r="U29" i="40"/>
  <c r="BF65" i="40" s="1"/>
  <c r="BG64" i="40"/>
  <c r="U28" i="40"/>
  <c r="BF64" i="40" s="1"/>
  <c r="AB26" i="40"/>
  <c r="I29" i="40"/>
  <c r="AA26" i="40" s="1"/>
  <c r="AB23" i="40"/>
  <c r="I26" i="40"/>
  <c r="D19" i="54"/>
  <c r="AC53" i="35"/>
  <c r="AB53" i="35"/>
  <c r="AC54" i="35"/>
  <c r="AC55" i="35"/>
  <c r="AB55" i="35"/>
  <c r="AC59" i="35"/>
  <c r="AB59" i="35"/>
  <c r="AC60" i="35"/>
  <c r="AB60" i="35"/>
  <c r="L3" i="54"/>
  <c r="BG27" i="40"/>
  <c r="BF27" i="40"/>
  <c r="BG29" i="40"/>
  <c r="BF29" i="40"/>
  <c r="AC18" i="35"/>
  <c r="AB18" i="35"/>
  <c r="AC17" i="35"/>
  <c r="AB17" i="35"/>
  <c r="AC16" i="35"/>
  <c r="AB16" i="35"/>
  <c r="AC15" i="35"/>
  <c r="AC14" i="35"/>
  <c r="AB14" i="35"/>
  <c r="D9" i="53"/>
  <c r="AO18" i="40"/>
  <c r="BF59" i="40"/>
  <c r="AO17" i="40"/>
  <c r="AN17" i="40"/>
  <c r="AO16" i="40"/>
  <c r="AN16" i="40"/>
  <c r="BG56" i="40"/>
  <c r="BF56" i="40"/>
  <c r="BG55" i="40"/>
  <c r="BF55" i="40"/>
  <c r="D7" i="45"/>
  <c r="D37" i="46"/>
  <c r="AI31" i="2"/>
  <c r="A14" i="23" s="1"/>
  <c r="D8" i="46"/>
  <c r="AI39" i="2"/>
  <c r="A22" i="23" s="1"/>
  <c r="AI35" i="2"/>
  <c r="L17" i="1" s="1"/>
  <c r="BF45" i="40"/>
  <c r="Y16" i="53"/>
  <c r="Z16" i="53" s="1"/>
  <c r="AB31" i="35"/>
  <c r="X15" i="54"/>
  <c r="Y15" i="54" s="1"/>
  <c r="AI82" i="2"/>
  <c r="L89" i="1" s="1"/>
  <c r="F89" i="1"/>
  <c r="AI81" i="2"/>
  <c r="L88" i="1" s="1"/>
  <c r="F88" i="1"/>
  <c r="AI85" i="2"/>
  <c r="L92" i="1" s="1"/>
  <c r="F92" i="1"/>
  <c r="AI84" i="2"/>
  <c r="L91" i="1" s="1"/>
  <c r="F91" i="1"/>
  <c r="F33" i="1"/>
  <c r="F115" i="23"/>
  <c r="B115" i="23" s="1"/>
  <c r="G34" i="1"/>
  <c r="J119" i="23"/>
  <c r="D38" i="1"/>
  <c r="A121" i="23"/>
  <c r="L40" i="1"/>
  <c r="J123" i="23"/>
  <c r="D42" i="1"/>
  <c r="N124" i="23"/>
  <c r="E43" i="1"/>
  <c r="F127" i="23"/>
  <c r="B127" i="23" s="1"/>
  <c r="G46" i="1"/>
  <c r="N128" i="23"/>
  <c r="E47" i="1"/>
  <c r="C134" i="23"/>
  <c r="F53" i="1"/>
  <c r="F135" i="23"/>
  <c r="G54" i="1"/>
  <c r="A145" i="23"/>
  <c r="F148" i="23"/>
  <c r="B148" i="23" s="1"/>
  <c r="G105" i="1"/>
  <c r="J148" i="23"/>
  <c r="D105" i="1"/>
  <c r="A149" i="23"/>
  <c r="F152" i="23"/>
  <c r="B152" i="23" s="1"/>
  <c r="G109" i="1"/>
  <c r="J152" i="23"/>
  <c r="D109" i="1"/>
  <c r="F156" i="23"/>
  <c r="B156" i="23" s="1"/>
  <c r="G113" i="1"/>
  <c r="J156" i="23"/>
  <c r="D113" i="1"/>
  <c r="F160" i="23"/>
  <c r="B160" i="23" s="1"/>
  <c r="G117" i="1"/>
  <c r="J160" i="23"/>
  <c r="D117" i="1"/>
  <c r="A161" i="23"/>
  <c r="F162" i="23"/>
  <c r="G119" i="1"/>
  <c r="F164" i="23"/>
  <c r="G121" i="1"/>
  <c r="A165" i="23"/>
  <c r="A114" i="23"/>
  <c r="L33" i="1"/>
  <c r="F34" i="1"/>
  <c r="F116" i="23"/>
  <c r="B116" i="23" s="1"/>
  <c r="G35" i="1"/>
  <c r="J116" i="23"/>
  <c r="D35" i="1"/>
  <c r="N117" i="23"/>
  <c r="E36" i="1"/>
  <c r="A118" i="23"/>
  <c r="L37" i="1"/>
  <c r="F38" i="1"/>
  <c r="F120" i="23"/>
  <c r="B120" i="23" s="1"/>
  <c r="G39" i="1"/>
  <c r="J120" i="23"/>
  <c r="D39" i="1"/>
  <c r="N121" i="23"/>
  <c r="E40" i="1"/>
  <c r="A122" i="23"/>
  <c r="L41" i="1"/>
  <c r="F42" i="1"/>
  <c r="F124" i="23"/>
  <c r="B124" i="23" s="1"/>
  <c r="G43" i="1"/>
  <c r="J124" i="23"/>
  <c r="D43" i="1"/>
  <c r="N125" i="23"/>
  <c r="E44" i="1"/>
  <c r="A126" i="23"/>
  <c r="L45" i="1"/>
  <c r="F46" i="1"/>
  <c r="F128" i="23"/>
  <c r="B128" i="23" s="1"/>
  <c r="G47" i="1"/>
  <c r="J128" i="23"/>
  <c r="D47" i="1"/>
  <c r="N129" i="23"/>
  <c r="E48" i="1"/>
  <c r="A130" i="23"/>
  <c r="L49" i="1"/>
  <c r="F50" i="1"/>
  <c r="F132" i="23"/>
  <c r="B132" i="23" s="1"/>
  <c r="G51" i="1"/>
  <c r="J132" i="23"/>
  <c r="D51" i="1"/>
  <c r="N133" i="23"/>
  <c r="E52" i="1"/>
  <c r="A134" i="23"/>
  <c r="L53" i="1"/>
  <c r="C135" i="23"/>
  <c r="F54" i="1"/>
  <c r="F136" i="23"/>
  <c r="G55" i="1"/>
  <c r="J136" i="23"/>
  <c r="D55" i="1"/>
  <c r="N137" i="23"/>
  <c r="E56" i="1"/>
  <c r="A138" i="23"/>
  <c r="L57" i="1"/>
  <c r="F99" i="1"/>
  <c r="N143" i="23"/>
  <c r="E100" i="1"/>
  <c r="F101" i="1"/>
  <c r="N145" i="23"/>
  <c r="E102" i="1"/>
  <c r="F103" i="1"/>
  <c r="N147" i="23"/>
  <c r="E104" i="1"/>
  <c r="F105" i="1"/>
  <c r="N149" i="23"/>
  <c r="E106" i="1"/>
  <c r="F107" i="1"/>
  <c r="N151" i="23"/>
  <c r="E108" i="1"/>
  <c r="F109" i="1"/>
  <c r="N153" i="23"/>
  <c r="E110" i="1"/>
  <c r="F111" i="1"/>
  <c r="N155" i="23"/>
  <c r="E112" i="1"/>
  <c r="F113" i="1"/>
  <c r="N157" i="23"/>
  <c r="E114" i="1"/>
  <c r="F115" i="1"/>
  <c r="N159" i="23"/>
  <c r="E116" i="1"/>
  <c r="F117" i="1"/>
  <c r="N161" i="23"/>
  <c r="E118" i="1"/>
  <c r="C162" i="23"/>
  <c r="F119" i="1"/>
  <c r="N163" i="23"/>
  <c r="E120" i="1"/>
  <c r="C164" i="23"/>
  <c r="F121" i="1"/>
  <c r="N165" i="23"/>
  <c r="E122" i="1"/>
  <c r="C166" i="23"/>
  <c r="F123" i="1"/>
  <c r="N116" i="23"/>
  <c r="E35" i="1"/>
  <c r="A117" i="23"/>
  <c r="L36" i="1"/>
  <c r="F41" i="1"/>
  <c r="F123" i="23"/>
  <c r="B123" i="23" s="1"/>
  <c r="G42" i="1"/>
  <c r="A125" i="23"/>
  <c r="L44" i="1"/>
  <c r="F49" i="1"/>
  <c r="F131" i="23"/>
  <c r="B131" i="23" s="1"/>
  <c r="G50" i="1"/>
  <c r="N132" i="23"/>
  <c r="E51" i="1"/>
  <c r="C138" i="23"/>
  <c r="F57" i="1"/>
  <c r="F142" i="23"/>
  <c r="B142" i="23" s="1"/>
  <c r="G99" i="1"/>
  <c r="J142" i="23"/>
  <c r="D99" i="1"/>
  <c r="A143" i="23"/>
  <c r="F146" i="23"/>
  <c r="B146" i="23" s="1"/>
  <c r="G103" i="1"/>
  <c r="J146" i="23"/>
  <c r="D103" i="1"/>
  <c r="A147" i="23"/>
  <c r="A153" i="23"/>
  <c r="A159" i="23"/>
  <c r="A163" i="23"/>
  <c r="F166" i="23"/>
  <c r="G123" i="1"/>
  <c r="J166" i="23"/>
  <c r="D123" i="1"/>
  <c r="N114" i="23"/>
  <c r="E33" i="1"/>
  <c r="A115" i="23"/>
  <c r="L34" i="1"/>
  <c r="F35" i="1"/>
  <c r="F117" i="23"/>
  <c r="B117" i="23" s="1"/>
  <c r="G36" i="1"/>
  <c r="J117" i="23"/>
  <c r="D36" i="1"/>
  <c r="N118" i="23"/>
  <c r="E37" i="1"/>
  <c r="A119" i="23"/>
  <c r="L38" i="1"/>
  <c r="F39" i="1"/>
  <c r="F121" i="23"/>
  <c r="B121" i="23" s="1"/>
  <c r="G40" i="1"/>
  <c r="J121" i="23"/>
  <c r="D40" i="1"/>
  <c r="N122" i="23"/>
  <c r="E41" i="1"/>
  <c r="A123" i="23"/>
  <c r="L42" i="1"/>
  <c r="F43" i="1"/>
  <c r="F125" i="23"/>
  <c r="B125" i="23" s="1"/>
  <c r="G44" i="1"/>
  <c r="J125" i="23"/>
  <c r="D44" i="1"/>
  <c r="N126" i="23"/>
  <c r="E45" i="1"/>
  <c r="A127" i="23"/>
  <c r="L46" i="1"/>
  <c r="F47" i="1"/>
  <c r="F129" i="23"/>
  <c r="B129" i="23" s="1"/>
  <c r="G48" i="1"/>
  <c r="J129" i="23"/>
  <c r="D48" i="1"/>
  <c r="N130" i="23"/>
  <c r="E49" i="1"/>
  <c r="A131" i="23"/>
  <c r="L50" i="1"/>
  <c r="F51" i="1"/>
  <c r="F133" i="23"/>
  <c r="B133" i="23" s="1"/>
  <c r="G52" i="1"/>
  <c r="J133" i="23"/>
  <c r="D52" i="1"/>
  <c r="N134" i="23"/>
  <c r="E53" i="1"/>
  <c r="A135" i="23"/>
  <c r="L54" i="1"/>
  <c r="C136" i="23"/>
  <c r="F55" i="1"/>
  <c r="F137" i="23"/>
  <c r="G56" i="1"/>
  <c r="J137" i="23"/>
  <c r="D56" i="1"/>
  <c r="N138" i="23"/>
  <c r="E57" i="1"/>
  <c r="A142" i="23"/>
  <c r="F143" i="23"/>
  <c r="B143" i="23" s="1"/>
  <c r="G100" i="1"/>
  <c r="J143" i="23"/>
  <c r="D100" i="1"/>
  <c r="A144" i="23"/>
  <c r="F145" i="23"/>
  <c r="B145" i="23" s="1"/>
  <c r="G102" i="1"/>
  <c r="J145" i="23"/>
  <c r="D102" i="1"/>
  <c r="A146" i="23"/>
  <c r="F147" i="23"/>
  <c r="B147" i="23" s="1"/>
  <c r="G104" i="1"/>
  <c r="J147" i="23"/>
  <c r="D104" i="1"/>
  <c r="A148" i="23"/>
  <c r="F149" i="23"/>
  <c r="B149" i="23" s="1"/>
  <c r="G106" i="1"/>
  <c r="J149" i="23"/>
  <c r="D106" i="1"/>
  <c r="A150" i="23"/>
  <c r="F151" i="23"/>
  <c r="B151" i="23" s="1"/>
  <c r="G108" i="1"/>
  <c r="J151" i="23"/>
  <c r="D108" i="1"/>
  <c r="A152" i="23"/>
  <c r="F153" i="23"/>
  <c r="B153" i="23" s="1"/>
  <c r="G110" i="1"/>
  <c r="J153" i="23"/>
  <c r="D110" i="1"/>
  <c r="A154" i="23"/>
  <c r="F155" i="23"/>
  <c r="B155" i="23" s="1"/>
  <c r="G112" i="1"/>
  <c r="J155" i="23"/>
  <c r="D112" i="1"/>
  <c r="A156" i="23"/>
  <c r="F157" i="23"/>
  <c r="B157" i="23" s="1"/>
  <c r="G114" i="1"/>
  <c r="J157" i="23"/>
  <c r="D114" i="1"/>
  <c r="A158" i="23"/>
  <c r="F159" i="23"/>
  <c r="B159" i="23" s="1"/>
  <c r="G116" i="1"/>
  <c r="J159" i="23"/>
  <c r="D116" i="1"/>
  <c r="A160" i="23"/>
  <c r="F161" i="23"/>
  <c r="B161" i="23" s="1"/>
  <c r="G118" i="1"/>
  <c r="J161" i="23"/>
  <c r="D118" i="1"/>
  <c r="A162" i="23"/>
  <c r="F163" i="23"/>
  <c r="G120" i="1"/>
  <c r="J163" i="23"/>
  <c r="D120" i="1"/>
  <c r="A164" i="23"/>
  <c r="F165" i="23"/>
  <c r="G122" i="1"/>
  <c r="J165" i="23"/>
  <c r="D122" i="1"/>
  <c r="A166" i="23"/>
  <c r="J115" i="23"/>
  <c r="D34" i="1"/>
  <c r="F37" i="1"/>
  <c r="F119" i="23"/>
  <c r="B119" i="23" s="1"/>
  <c r="G38" i="1"/>
  <c r="N120" i="23"/>
  <c r="E39" i="1"/>
  <c r="F45" i="1"/>
  <c r="J127" i="23"/>
  <c r="D46" i="1"/>
  <c r="A129" i="23"/>
  <c r="L48" i="1"/>
  <c r="J131" i="23"/>
  <c r="D50" i="1"/>
  <c r="A133" i="23"/>
  <c r="L52" i="1"/>
  <c r="J135" i="23"/>
  <c r="D54" i="1"/>
  <c r="N136" i="23"/>
  <c r="E55" i="1"/>
  <c r="A137" i="23"/>
  <c r="L56" i="1"/>
  <c r="F144" i="23"/>
  <c r="B144" i="23" s="1"/>
  <c r="G101" i="1"/>
  <c r="J144" i="23"/>
  <c r="D101" i="1"/>
  <c r="F150" i="23"/>
  <c r="B150" i="23" s="1"/>
  <c r="G107" i="1"/>
  <c r="J150" i="23"/>
  <c r="D107" i="1"/>
  <c r="A151" i="23"/>
  <c r="F154" i="23"/>
  <c r="B154" i="23" s="1"/>
  <c r="G111" i="1"/>
  <c r="J154" i="23"/>
  <c r="D111" i="1"/>
  <c r="A155" i="23"/>
  <c r="A157" i="23"/>
  <c r="F158" i="23"/>
  <c r="B158" i="23" s="1"/>
  <c r="G115" i="1"/>
  <c r="J158" i="23"/>
  <c r="D115" i="1"/>
  <c r="J162" i="23"/>
  <c r="D119" i="1"/>
  <c r="J164" i="23"/>
  <c r="D121" i="1"/>
  <c r="F114" i="23"/>
  <c r="B114" i="23" s="1"/>
  <c r="G33" i="1"/>
  <c r="J114" i="23"/>
  <c r="D33" i="1"/>
  <c r="N115" i="23"/>
  <c r="E34" i="1"/>
  <c r="A116" i="23"/>
  <c r="L35" i="1"/>
  <c r="F36" i="1"/>
  <c r="F118" i="23"/>
  <c r="B118" i="23" s="1"/>
  <c r="G37" i="1"/>
  <c r="J118" i="23"/>
  <c r="D37" i="1"/>
  <c r="N119" i="23"/>
  <c r="E38" i="1"/>
  <c r="A120" i="23"/>
  <c r="L39" i="1"/>
  <c r="F40" i="1"/>
  <c r="F122" i="23"/>
  <c r="B122" i="23" s="1"/>
  <c r="G41" i="1"/>
  <c r="J122" i="23"/>
  <c r="D41" i="1"/>
  <c r="N123" i="23"/>
  <c r="E42" i="1"/>
  <c r="A124" i="23"/>
  <c r="L43" i="1"/>
  <c r="F44" i="1"/>
  <c r="F126" i="23"/>
  <c r="B126" i="23" s="1"/>
  <c r="G45" i="1"/>
  <c r="J126" i="23"/>
  <c r="D45" i="1"/>
  <c r="N127" i="23"/>
  <c r="E46" i="1"/>
  <c r="A128" i="23"/>
  <c r="L47" i="1"/>
  <c r="F48" i="1"/>
  <c r="F130" i="23"/>
  <c r="B130" i="23" s="1"/>
  <c r="G49" i="1"/>
  <c r="J130" i="23"/>
  <c r="D49" i="1"/>
  <c r="N131" i="23"/>
  <c r="E50" i="1"/>
  <c r="A132" i="23"/>
  <c r="L51" i="1"/>
  <c r="F52" i="1"/>
  <c r="F134" i="23"/>
  <c r="G53" i="1"/>
  <c r="J134" i="23"/>
  <c r="D53" i="1"/>
  <c r="N135" i="23"/>
  <c r="E54" i="1"/>
  <c r="A136" i="23"/>
  <c r="L55" i="1"/>
  <c r="C137" i="23"/>
  <c r="F56" i="1"/>
  <c r="F138" i="23"/>
  <c r="G57" i="1"/>
  <c r="J138" i="23"/>
  <c r="D57" i="1"/>
  <c r="N142" i="23"/>
  <c r="E99" i="1"/>
  <c r="F100" i="1"/>
  <c r="N144" i="23"/>
  <c r="E101" i="1"/>
  <c r="F102" i="1"/>
  <c r="N146" i="23"/>
  <c r="E103" i="1"/>
  <c r="F104" i="1"/>
  <c r="N148" i="23"/>
  <c r="E105" i="1"/>
  <c r="F106" i="1"/>
  <c r="N150" i="23"/>
  <c r="E107" i="1"/>
  <c r="F108" i="1"/>
  <c r="N152" i="23"/>
  <c r="E109" i="1"/>
  <c r="F110" i="1"/>
  <c r="N154" i="23"/>
  <c r="E111" i="1"/>
  <c r="F112" i="1"/>
  <c r="N156" i="23"/>
  <c r="E113" i="1"/>
  <c r="F114" i="1"/>
  <c r="N158" i="23"/>
  <c r="E115" i="1"/>
  <c r="F116" i="1"/>
  <c r="N160" i="23"/>
  <c r="E117" i="1"/>
  <c r="F118" i="1"/>
  <c r="N162" i="23"/>
  <c r="E119" i="1"/>
  <c r="C163" i="23"/>
  <c r="F120" i="1"/>
  <c r="N164" i="23"/>
  <c r="E121" i="1"/>
  <c r="C165" i="23"/>
  <c r="F122" i="1"/>
  <c r="N166" i="23"/>
  <c r="E123" i="1"/>
  <c r="H62" i="23"/>
  <c r="AO59" i="2"/>
  <c r="C66" i="1" s="1"/>
  <c r="H66" i="23"/>
  <c r="AO63" i="2"/>
  <c r="C70" i="1" s="1"/>
  <c r="H74" i="23"/>
  <c r="AO71" i="2"/>
  <c r="C78" i="1" s="1"/>
  <c r="H78" i="23"/>
  <c r="AO75" i="2"/>
  <c r="C82" i="1" s="1"/>
  <c r="H61" i="23"/>
  <c r="AO58" i="2"/>
  <c r="C65" i="1" s="1"/>
  <c r="H63" i="23"/>
  <c r="AO60" i="2"/>
  <c r="C67" i="1" s="1"/>
  <c r="H67" i="23"/>
  <c r="AO64" i="2"/>
  <c r="C71" i="1" s="1"/>
  <c r="H71" i="23"/>
  <c r="AO68" i="2"/>
  <c r="C75" i="1" s="1"/>
  <c r="H73" i="23"/>
  <c r="AO70" i="2"/>
  <c r="C77" i="1" s="1"/>
  <c r="H77" i="23"/>
  <c r="AO74" i="2"/>
  <c r="C81" i="1" s="1"/>
  <c r="J60" i="23"/>
  <c r="D64" i="1"/>
  <c r="F61" i="23"/>
  <c r="B61" i="23" s="1"/>
  <c r="G65" i="1"/>
  <c r="H76" i="23"/>
  <c r="AO73" i="2"/>
  <c r="C80" i="1" s="1"/>
  <c r="H80" i="23"/>
  <c r="AO77" i="2"/>
  <c r="C84" i="1" s="1"/>
  <c r="J59" i="23"/>
  <c r="D63" i="1"/>
  <c r="F60" i="23"/>
  <c r="B60" i="23" s="1"/>
  <c r="G64" i="1"/>
  <c r="J61" i="23"/>
  <c r="D65" i="1"/>
  <c r="H65" i="23"/>
  <c r="AO62" i="2"/>
  <c r="C69" i="1" s="1"/>
  <c r="H69" i="23"/>
  <c r="AO66" i="2"/>
  <c r="C73" i="1" s="1"/>
  <c r="H75" i="23"/>
  <c r="AO72" i="2"/>
  <c r="C79" i="1" s="1"/>
  <c r="H79" i="23"/>
  <c r="AO76" i="2"/>
  <c r="C83" i="1" s="1"/>
  <c r="H81" i="23"/>
  <c r="AO78" i="2"/>
  <c r="C85" i="1" s="1"/>
  <c r="H83" i="23"/>
  <c r="AO80" i="2"/>
  <c r="C87" i="1" s="1"/>
  <c r="H60" i="23"/>
  <c r="AO57" i="2"/>
  <c r="C64" i="1" s="1"/>
  <c r="H64" i="23"/>
  <c r="AO61" i="2"/>
  <c r="C68" i="1" s="1"/>
  <c r="H68" i="23"/>
  <c r="AO65" i="2"/>
  <c r="C72" i="1" s="1"/>
  <c r="H72" i="23"/>
  <c r="AO69" i="2"/>
  <c r="C76" i="1" s="1"/>
  <c r="H70" i="23"/>
  <c r="AO67" i="2"/>
  <c r="C74" i="1" s="1"/>
  <c r="H82" i="23"/>
  <c r="AO79" i="2"/>
  <c r="C86" i="1" s="1"/>
  <c r="C35" i="23"/>
  <c r="C43" i="23"/>
  <c r="A45" i="23"/>
  <c r="A47" i="23"/>
  <c r="A49" i="23"/>
  <c r="C51" i="23"/>
  <c r="A53" i="23"/>
  <c r="AI51" i="2"/>
  <c r="C42" i="23"/>
  <c r="C44" i="23"/>
  <c r="C48" i="23"/>
  <c r="C50" i="23"/>
  <c r="F12" i="1"/>
  <c r="F82" i="23"/>
  <c r="B82" i="23" s="1"/>
  <c r="F83" i="23"/>
  <c r="B83" i="23" s="1"/>
  <c r="F16" i="1"/>
  <c r="F14" i="23"/>
  <c r="B14" i="23" s="1"/>
  <c r="G13" i="1"/>
  <c r="F22" i="23"/>
  <c r="B22" i="23" s="1"/>
  <c r="G21" i="1"/>
  <c r="F62" i="23"/>
  <c r="B62" i="23" s="1"/>
  <c r="F63" i="23"/>
  <c r="B63" i="23" s="1"/>
  <c r="F64" i="23"/>
  <c r="B64" i="23" s="1"/>
  <c r="F65" i="23"/>
  <c r="B65" i="23" s="1"/>
  <c r="F66" i="23"/>
  <c r="B66" i="23" s="1"/>
  <c r="F67" i="23"/>
  <c r="B67" i="23" s="1"/>
  <c r="F68" i="23"/>
  <c r="B68" i="23" s="1"/>
  <c r="F69" i="23"/>
  <c r="B69" i="23" s="1"/>
  <c r="F70" i="23"/>
  <c r="B70" i="23" s="1"/>
  <c r="F71" i="23"/>
  <c r="B71" i="23" s="1"/>
  <c r="F72" i="23"/>
  <c r="B72" i="23" s="1"/>
  <c r="F73" i="23"/>
  <c r="B73" i="23" s="1"/>
  <c r="F74" i="23"/>
  <c r="B74" i="23" s="1"/>
  <c r="F75" i="23"/>
  <c r="B75" i="23" s="1"/>
  <c r="F76" i="23"/>
  <c r="B76" i="23" s="1"/>
  <c r="F77" i="23"/>
  <c r="B77" i="23" s="1"/>
  <c r="F78" i="23"/>
  <c r="B78" i="23" s="1"/>
  <c r="F79" i="23"/>
  <c r="B79" i="23" s="1"/>
  <c r="F80" i="23"/>
  <c r="B80" i="23" s="1"/>
  <c r="F81" i="23"/>
  <c r="B81" i="23" s="1"/>
  <c r="AI48" i="2"/>
  <c r="C31" i="23"/>
  <c r="A21" i="23"/>
  <c r="L20" i="1"/>
  <c r="AI50" i="2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A62" i="23"/>
  <c r="A66" i="23"/>
  <c r="A70" i="23"/>
  <c r="A74" i="23"/>
  <c r="A78" i="23"/>
  <c r="H6" i="23"/>
  <c r="AO23" i="2"/>
  <c r="C5" i="1" s="1"/>
  <c r="J82" i="23"/>
  <c r="AI43" i="2"/>
  <c r="F7" i="1"/>
  <c r="F8" i="1"/>
  <c r="AI47" i="2"/>
  <c r="A82" i="23"/>
  <c r="J83" i="23"/>
  <c r="AI49" i="2"/>
  <c r="C32" i="23"/>
  <c r="H5" i="23"/>
  <c r="AO22" i="2"/>
  <c r="C4" i="1" s="1"/>
  <c r="A65" i="23"/>
  <c r="T18" i="47"/>
  <c r="F27" i="47" s="1"/>
  <c r="T44" i="47"/>
  <c r="F30" i="47" s="1"/>
  <c r="T13" i="47"/>
  <c r="F26" i="47" s="1"/>
  <c r="T39" i="47"/>
  <c r="H30" i="47" s="1"/>
  <c r="AN76" i="2"/>
  <c r="B83" i="1" s="1"/>
  <c r="AN77" i="2"/>
  <c r="B84" i="1" s="1"/>
  <c r="AN78" i="2"/>
  <c r="B85" i="1" s="1"/>
  <c r="AN79" i="2"/>
  <c r="B86" i="1" s="1"/>
  <c r="G103" i="23"/>
  <c r="G108" i="23"/>
  <c r="AN57" i="2"/>
  <c r="B64" i="1" s="1"/>
  <c r="AN58" i="2"/>
  <c r="B65" i="1" s="1"/>
  <c r="AN59" i="2"/>
  <c r="B66" i="1" s="1"/>
  <c r="AN60" i="2"/>
  <c r="B67" i="1" s="1"/>
  <c r="AN61" i="2"/>
  <c r="B68" i="1" s="1"/>
  <c r="AN62" i="2"/>
  <c r="B69" i="1" s="1"/>
  <c r="AN63" i="2"/>
  <c r="B70" i="1" s="1"/>
  <c r="AN64" i="2"/>
  <c r="B71" i="1" s="1"/>
  <c r="AN65" i="2"/>
  <c r="B72" i="1" s="1"/>
  <c r="AN66" i="2"/>
  <c r="B73" i="1" s="1"/>
  <c r="AN67" i="2"/>
  <c r="B74" i="1" s="1"/>
  <c r="AN80" i="2"/>
  <c r="B87" i="1" s="1"/>
  <c r="G104" i="23"/>
  <c r="AN68" i="2"/>
  <c r="B75" i="1" s="1"/>
  <c r="AN69" i="2"/>
  <c r="B76" i="1" s="1"/>
  <c r="AN70" i="2"/>
  <c r="B77" i="1" s="1"/>
  <c r="AN71" i="2"/>
  <c r="B78" i="1" s="1"/>
  <c r="AN72" i="2"/>
  <c r="B79" i="1" s="1"/>
  <c r="AN73" i="2"/>
  <c r="B80" i="1" s="1"/>
  <c r="G105" i="23"/>
  <c r="G106" i="23"/>
  <c r="G107" i="23"/>
  <c r="AN74" i="2"/>
  <c r="B81" i="1" s="1"/>
  <c r="AN75" i="2"/>
  <c r="B82" i="1" s="1"/>
  <c r="AI27" i="2"/>
  <c r="AI30" i="2"/>
  <c r="AB36" i="35"/>
  <c r="AN35" i="40"/>
  <c r="B47" i="45"/>
  <c r="F66" i="1"/>
  <c r="AA84" i="35"/>
  <c r="AO25" i="40"/>
  <c r="AZ28" i="2"/>
  <c r="I10" i="1" s="1"/>
  <c r="AZ27" i="2"/>
  <c r="I9" i="1" s="1"/>
  <c r="AZ24" i="2"/>
  <c r="I6" i="1" s="1"/>
  <c r="AN22" i="2"/>
  <c r="B4" i="1" s="1"/>
  <c r="AM22" i="2"/>
  <c r="G5" i="23" s="1"/>
  <c r="AZ26" i="2"/>
  <c r="I8" i="1" s="1"/>
  <c r="AZ25" i="2"/>
  <c r="I7" i="1" s="1"/>
  <c r="AZ29" i="2"/>
  <c r="I11" i="1" s="1"/>
  <c r="AZ30" i="2"/>
  <c r="I12" i="1" s="1"/>
  <c r="AZ31" i="2"/>
  <c r="I13" i="1" s="1"/>
  <c r="AZ32" i="2"/>
  <c r="I14" i="1" s="1"/>
  <c r="AZ33" i="2"/>
  <c r="I15" i="1" s="1"/>
  <c r="AZ34" i="2"/>
  <c r="I16" i="1" s="1"/>
  <c r="AZ35" i="2"/>
  <c r="I17" i="1" s="1"/>
  <c r="AZ36" i="2"/>
  <c r="I18" i="1" s="1"/>
  <c r="AZ37" i="2"/>
  <c r="I19" i="1" s="1"/>
  <c r="AZ38" i="2"/>
  <c r="I20" i="1" s="1"/>
  <c r="AZ39" i="2"/>
  <c r="I21" i="1" s="1"/>
  <c r="AZ40" i="2"/>
  <c r="I22" i="1" s="1"/>
  <c r="AZ41" i="2"/>
  <c r="I23" i="1" s="1"/>
  <c r="AZ42" i="2"/>
  <c r="I24" i="1" s="1"/>
  <c r="AZ43" i="2"/>
  <c r="I25" i="1" s="1"/>
  <c r="AZ44" i="2"/>
  <c r="I26" i="1" s="1"/>
  <c r="AZ45" i="2"/>
  <c r="I27" i="1" s="1"/>
  <c r="AZ46" i="2"/>
  <c r="I28" i="1" s="1"/>
  <c r="AZ23" i="2"/>
  <c r="I5" i="1" s="1"/>
  <c r="AM23" i="2"/>
  <c r="G6" i="23" s="1"/>
  <c r="AN23" i="2"/>
  <c r="B5" i="1" s="1"/>
  <c r="F21" i="1"/>
  <c r="F82" i="1"/>
  <c r="F17" i="1"/>
  <c r="F70" i="1"/>
  <c r="AI37" i="2"/>
  <c r="AI46" i="2"/>
  <c r="F69" i="1"/>
  <c r="AI77" i="2"/>
  <c r="L84" i="1" s="1"/>
  <c r="F86" i="1"/>
  <c r="F20" i="1"/>
  <c r="AI61" i="2"/>
  <c r="L68" i="1" s="1"/>
  <c r="G64" i="23"/>
  <c r="AI70" i="2"/>
  <c r="L77" i="1" s="1"/>
  <c r="F9" i="1"/>
  <c r="AI33" i="2"/>
  <c r="F25" i="1"/>
  <c r="F74" i="1"/>
  <c r="F78" i="1"/>
  <c r="AI78" i="2"/>
  <c r="L85" i="1" s="1"/>
  <c r="G88" i="23"/>
  <c r="AI45" i="2"/>
  <c r="AI69" i="2"/>
  <c r="L76" i="1" s="1"/>
  <c r="G72" i="23"/>
  <c r="G96" i="23"/>
  <c r="G80" i="23"/>
  <c r="AZ22" i="2"/>
  <c r="I4" i="1" s="1"/>
  <c r="F37" i="23"/>
  <c r="F44" i="23"/>
  <c r="F53" i="23"/>
  <c r="G63" i="23"/>
  <c r="G79" i="23"/>
  <c r="G95" i="23"/>
  <c r="F8" i="23"/>
  <c r="B8" i="23" s="1"/>
  <c r="F12" i="23"/>
  <c r="B12" i="23" s="1"/>
  <c r="F16" i="23"/>
  <c r="B16" i="23" s="1"/>
  <c r="F20" i="23"/>
  <c r="B20" i="23" s="1"/>
  <c r="F24" i="23"/>
  <c r="B24" i="23" s="1"/>
  <c r="F28" i="23"/>
  <c r="B28" i="23" s="1"/>
  <c r="F32" i="23"/>
  <c r="F43" i="23"/>
  <c r="F51" i="23"/>
  <c r="AI41" i="2"/>
  <c r="F41" i="23"/>
  <c r="F48" i="23"/>
  <c r="AI57" i="2"/>
  <c r="G60" i="23"/>
  <c r="AI66" i="2"/>
  <c r="L73" i="1" s="1"/>
  <c r="AI73" i="2"/>
  <c r="L80" i="1" s="1"/>
  <c r="G76" i="23"/>
  <c r="G92" i="23"/>
  <c r="F5" i="23"/>
  <c r="B5" i="23" s="1"/>
  <c r="F9" i="23"/>
  <c r="B9" i="23" s="1"/>
  <c r="F13" i="23"/>
  <c r="B13" i="23" s="1"/>
  <c r="F17" i="23"/>
  <c r="B17" i="23" s="1"/>
  <c r="F21" i="23"/>
  <c r="B21" i="23" s="1"/>
  <c r="F25" i="23"/>
  <c r="B25" i="23" s="1"/>
  <c r="F29" i="23"/>
  <c r="B29" i="23" s="1"/>
  <c r="F33" i="23"/>
  <c r="F36" i="23"/>
  <c r="F45" i="23"/>
  <c r="F52" i="23"/>
  <c r="G71" i="23"/>
  <c r="G87" i="23"/>
  <c r="F6" i="23"/>
  <c r="B6" i="23" s="1"/>
  <c r="F10" i="23"/>
  <c r="B10" i="23" s="1"/>
  <c r="F18" i="23"/>
  <c r="B18" i="23" s="1"/>
  <c r="F26" i="23"/>
  <c r="B26" i="23" s="1"/>
  <c r="F34" i="23"/>
  <c r="F39" i="23"/>
  <c r="F47" i="23"/>
  <c r="AI42" i="2"/>
  <c r="F40" i="23"/>
  <c r="F49" i="23"/>
  <c r="AI58" i="2"/>
  <c r="AI65" i="2"/>
  <c r="L72" i="1" s="1"/>
  <c r="G68" i="23"/>
  <c r="AI74" i="2"/>
  <c r="L81" i="1" s="1"/>
  <c r="G84" i="23"/>
  <c r="G100" i="23"/>
  <c r="F7" i="23"/>
  <c r="B7" i="23" s="1"/>
  <c r="F11" i="23"/>
  <c r="B11" i="23" s="1"/>
  <c r="F15" i="23"/>
  <c r="B15" i="23" s="1"/>
  <c r="F19" i="23"/>
  <c r="B19" i="23" s="1"/>
  <c r="F23" i="23"/>
  <c r="B23" i="23" s="1"/>
  <c r="F27" i="23"/>
  <c r="B27" i="23" s="1"/>
  <c r="F31" i="23"/>
  <c r="F35" i="23"/>
  <c r="AN38" i="40"/>
  <c r="BF83" i="40"/>
  <c r="BF82" i="40"/>
  <c r="BF81" i="40"/>
  <c r="BF72" i="40"/>
  <c r="C48" i="45"/>
  <c r="C46" i="45"/>
  <c r="C47" i="45"/>
  <c r="C49" i="45"/>
  <c r="C50" i="45"/>
  <c r="C51" i="45"/>
  <c r="BE41" i="40"/>
  <c r="B21" i="45"/>
  <c r="B19" i="45"/>
  <c r="B18" i="45"/>
  <c r="B22" i="45"/>
  <c r="B17" i="45"/>
  <c r="B20" i="45"/>
  <c r="J10" i="23"/>
  <c r="J18" i="23"/>
  <c r="BF50" i="40"/>
  <c r="BE37" i="40"/>
  <c r="B49" i="46"/>
  <c r="AI29" i="2"/>
  <c r="G67" i="23"/>
  <c r="G75" i="23"/>
  <c r="G83" i="23"/>
  <c r="G91" i="23"/>
  <c r="G99" i="23"/>
  <c r="BE39" i="40"/>
  <c r="F13" i="1"/>
  <c r="AI34" i="2"/>
  <c r="AU22" i="40"/>
  <c r="BE38" i="40"/>
  <c r="N6" i="23"/>
  <c r="N14" i="23"/>
  <c r="C24" i="45"/>
  <c r="F23" i="1"/>
  <c r="C24" i="23"/>
  <c r="F10" i="1"/>
  <c r="C11" i="23"/>
  <c r="F18" i="1"/>
  <c r="C19" i="23"/>
  <c r="F26" i="1"/>
  <c r="C27" i="23"/>
  <c r="C63" i="23"/>
  <c r="C71" i="23"/>
  <c r="C79" i="23"/>
  <c r="F19" i="1"/>
  <c r="C20" i="23"/>
  <c r="F27" i="1"/>
  <c r="C28" i="23"/>
  <c r="C64" i="23"/>
  <c r="C72" i="23"/>
  <c r="C80" i="23"/>
  <c r="F11" i="1"/>
  <c r="C12" i="23"/>
  <c r="F14" i="1"/>
  <c r="C15" i="23"/>
  <c r="F22" i="1"/>
  <c r="C23" i="23"/>
  <c r="C67" i="23"/>
  <c r="C75" i="23"/>
  <c r="C83" i="23"/>
  <c r="F15" i="1"/>
  <c r="C16" i="23"/>
  <c r="C60" i="23"/>
  <c r="C68" i="23"/>
  <c r="C76" i="23"/>
  <c r="B22" i="46"/>
  <c r="B18" i="46"/>
  <c r="B19" i="46"/>
  <c r="B23" i="46"/>
  <c r="B20" i="46"/>
  <c r="B21" i="46"/>
  <c r="E24" i="1"/>
  <c r="N25" i="23"/>
  <c r="N33" i="23"/>
  <c r="N37" i="23"/>
  <c r="N45" i="23"/>
  <c r="N53" i="23"/>
  <c r="N21" i="23"/>
  <c r="AI28" i="2"/>
  <c r="E23" i="1"/>
  <c r="N24" i="23"/>
  <c r="N40" i="23"/>
  <c r="N44" i="23"/>
  <c r="N48" i="23"/>
  <c r="N52" i="23"/>
  <c r="C61" i="23"/>
  <c r="AI60" i="2"/>
  <c r="L67" i="1" s="1"/>
  <c r="AI64" i="2"/>
  <c r="L71" i="1" s="1"/>
  <c r="C69" i="23"/>
  <c r="AI68" i="2"/>
  <c r="L75" i="1" s="1"/>
  <c r="C73" i="23"/>
  <c r="AI72" i="2"/>
  <c r="L79" i="1" s="1"/>
  <c r="C77" i="23"/>
  <c r="AI76" i="2"/>
  <c r="L83" i="1" s="1"/>
  <c r="C81" i="23"/>
  <c r="AI80" i="2"/>
  <c r="L87" i="1" s="1"/>
  <c r="C85" i="23"/>
  <c r="C93" i="23"/>
  <c r="C101" i="23"/>
  <c r="AB17" i="40"/>
  <c r="AO23" i="40"/>
  <c r="AN36" i="40"/>
  <c r="AA37" i="40"/>
  <c r="BE40" i="40"/>
  <c r="BE42" i="40"/>
  <c r="BF47" i="40"/>
  <c r="C27" i="46"/>
  <c r="C25" i="46"/>
  <c r="C29" i="46"/>
  <c r="C26" i="46"/>
  <c r="C28" i="46"/>
  <c r="C24" i="46"/>
  <c r="AI66" i="35"/>
  <c r="J7" i="23"/>
  <c r="J8" i="23"/>
  <c r="N11" i="23"/>
  <c r="N12" i="23"/>
  <c r="J15" i="23"/>
  <c r="J16" i="23"/>
  <c r="C17" i="23"/>
  <c r="N19" i="23"/>
  <c r="N20" i="23"/>
  <c r="J22" i="23"/>
  <c r="J23" i="23"/>
  <c r="C25" i="23"/>
  <c r="J26" i="23"/>
  <c r="J27" i="23"/>
  <c r="C29" i="23"/>
  <c r="J30" i="23"/>
  <c r="J31" i="23"/>
  <c r="J34" i="23"/>
  <c r="J35" i="23"/>
  <c r="J38" i="23"/>
  <c r="J39" i="23"/>
  <c r="J42" i="23"/>
  <c r="J43" i="23"/>
  <c r="J46" i="23"/>
  <c r="J47" i="23"/>
  <c r="J50" i="23"/>
  <c r="J51" i="23"/>
  <c r="J54" i="23"/>
  <c r="N5" i="23"/>
  <c r="J9" i="23"/>
  <c r="N13" i="23"/>
  <c r="J17" i="23"/>
  <c r="AI32" i="2"/>
  <c r="AI36" i="2"/>
  <c r="AI40" i="2"/>
  <c r="AI44" i="2"/>
  <c r="E27" i="1"/>
  <c r="N28" i="23"/>
  <c r="N32" i="23"/>
  <c r="N36" i="23"/>
  <c r="E22" i="1"/>
  <c r="N23" i="23"/>
  <c r="E26" i="1"/>
  <c r="N27" i="23"/>
  <c r="N31" i="23"/>
  <c r="N35" i="23"/>
  <c r="N39" i="23"/>
  <c r="N43" i="23"/>
  <c r="N47" i="23"/>
  <c r="N51" i="23"/>
  <c r="G62" i="23"/>
  <c r="G66" i="23"/>
  <c r="G70" i="23"/>
  <c r="G74" i="23"/>
  <c r="G78" i="23"/>
  <c r="G82" i="23"/>
  <c r="G86" i="23"/>
  <c r="G90" i="23"/>
  <c r="G94" i="23"/>
  <c r="G98" i="23"/>
  <c r="G102" i="23"/>
  <c r="AH24" i="40"/>
  <c r="AA36" i="40"/>
  <c r="C25" i="45"/>
  <c r="C26" i="45"/>
  <c r="C27" i="45"/>
  <c r="C23" i="45"/>
  <c r="C23" i="46"/>
  <c r="C19" i="46"/>
  <c r="C22" i="46"/>
  <c r="C21" i="46"/>
  <c r="C18" i="46"/>
  <c r="C20" i="46"/>
  <c r="C56" i="46"/>
  <c r="C58" i="46"/>
  <c r="C55" i="46"/>
  <c r="C54" i="46"/>
  <c r="C53" i="46"/>
  <c r="C57" i="46"/>
  <c r="J5" i="23"/>
  <c r="J6" i="23"/>
  <c r="N9" i="23"/>
  <c r="N10" i="23"/>
  <c r="J13" i="23"/>
  <c r="J14" i="23"/>
  <c r="N17" i="23"/>
  <c r="N18" i="23"/>
  <c r="J21" i="23"/>
  <c r="C28" i="45"/>
  <c r="J43" i="45"/>
  <c r="E28" i="1"/>
  <c r="N29" i="23"/>
  <c r="N41" i="23"/>
  <c r="N49" i="23"/>
  <c r="E21" i="1"/>
  <c r="N22" i="23"/>
  <c r="E25" i="1"/>
  <c r="N26" i="23"/>
  <c r="N30" i="23"/>
  <c r="N34" i="23"/>
  <c r="N38" i="23"/>
  <c r="N42" i="23"/>
  <c r="N46" i="23"/>
  <c r="N50" i="23"/>
  <c r="N54" i="23"/>
  <c r="G61" i="23"/>
  <c r="G65" i="23"/>
  <c r="G69" i="23"/>
  <c r="G73" i="23"/>
  <c r="G77" i="23"/>
  <c r="G81" i="23"/>
  <c r="G85" i="23"/>
  <c r="G89" i="23"/>
  <c r="G93" i="23"/>
  <c r="G97" i="23"/>
  <c r="G101" i="23"/>
  <c r="C55" i="45"/>
  <c r="C57" i="45"/>
  <c r="C54" i="45"/>
  <c r="C53" i="45"/>
  <c r="C52" i="45"/>
  <c r="C56" i="45"/>
  <c r="BF78" i="40"/>
  <c r="C52" i="46"/>
  <c r="C48" i="46"/>
  <c r="C50" i="46"/>
  <c r="C47" i="46"/>
  <c r="C51" i="46"/>
  <c r="C49" i="46"/>
  <c r="AB79" i="35"/>
  <c r="N7" i="23"/>
  <c r="N8" i="23"/>
  <c r="J11" i="23"/>
  <c r="J12" i="23"/>
  <c r="C13" i="23"/>
  <c r="N15" i="23"/>
  <c r="N16" i="23"/>
  <c r="J19" i="23"/>
  <c r="J20" i="23"/>
  <c r="J24" i="23"/>
  <c r="J25" i="23"/>
  <c r="J28" i="23"/>
  <c r="J29" i="23"/>
  <c r="J32" i="23"/>
  <c r="J33" i="23"/>
  <c r="J36" i="23"/>
  <c r="J37" i="23"/>
  <c r="J40" i="23"/>
  <c r="J41" i="23"/>
  <c r="J44" i="23"/>
  <c r="J45" i="23"/>
  <c r="J48" i="23"/>
  <c r="J49" i="23"/>
  <c r="J52" i="23"/>
  <c r="J53" i="23"/>
  <c r="J44" i="46"/>
  <c r="AI53" i="35"/>
  <c r="AI62" i="35"/>
  <c r="B43" i="46"/>
  <c r="AI55" i="35"/>
  <c r="AI17" i="35"/>
  <c r="AB61" i="35"/>
  <c r="D7" i="46"/>
  <c r="J7" i="46"/>
  <c r="D11" i="46"/>
  <c r="J11" i="46"/>
  <c r="D36" i="46"/>
  <c r="D40" i="46"/>
  <c r="J40" i="46"/>
  <c r="C43" i="46"/>
  <c r="D44" i="46"/>
  <c r="AB15" i="35"/>
  <c r="AI54" i="35"/>
  <c r="AC61" i="35"/>
  <c r="AI61" i="35"/>
  <c r="AI65" i="35"/>
  <c r="D6" i="46"/>
  <c r="J6" i="46"/>
  <c r="D10" i="46"/>
  <c r="D35" i="46"/>
  <c r="J35" i="46"/>
  <c r="D39" i="46"/>
  <c r="J39" i="46"/>
  <c r="C42" i="46"/>
  <c r="D43" i="46"/>
  <c r="J43" i="46"/>
  <c r="C46" i="46"/>
  <c r="AC13" i="35"/>
  <c r="AI15" i="35"/>
  <c r="D9" i="46"/>
  <c r="J9" i="46"/>
  <c r="D38" i="46"/>
  <c r="C41" i="46"/>
  <c r="D42" i="46"/>
  <c r="C45" i="46"/>
  <c r="D46" i="46"/>
  <c r="AC52" i="35"/>
  <c r="D41" i="46"/>
  <c r="AO14" i="40"/>
  <c r="AU21" i="40"/>
  <c r="AB21" i="40"/>
  <c r="AO22" i="40"/>
  <c r="BG25" i="40"/>
  <c r="D43" i="45"/>
  <c r="AO21" i="40"/>
  <c r="D6" i="45"/>
  <c r="J6" i="45"/>
  <c r="AH22" i="40"/>
  <c r="AU24" i="40"/>
  <c r="AU26" i="40"/>
  <c r="BK55" i="40" s="1"/>
  <c r="AU23" i="40"/>
  <c r="AO24" i="40"/>
  <c r="J39" i="45"/>
  <c r="BM55" i="40"/>
  <c r="BM59" i="40"/>
  <c r="J35" i="45"/>
  <c r="AU15" i="40"/>
  <c r="AH21" i="40"/>
  <c r="AH23" i="40"/>
  <c r="BG34" i="40"/>
  <c r="BM34" i="40"/>
  <c r="AH25" i="40"/>
  <c r="D14" i="45"/>
  <c r="BM25" i="40"/>
  <c r="AB15" i="40"/>
  <c r="AH15" i="40"/>
  <c r="BM27" i="40"/>
  <c r="D10" i="45"/>
  <c r="AH18" i="40"/>
  <c r="J10" i="45"/>
  <c r="AU13" i="40"/>
  <c r="AU25" i="40"/>
  <c r="BM26" i="40"/>
  <c r="BG58" i="40"/>
  <c r="BM58" i="40"/>
  <c r="BM62" i="40"/>
  <c r="D5" i="45"/>
  <c r="J5" i="45"/>
  <c r="D9" i="45"/>
  <c r="J9" i="45"/>
  <c r="D13" i="45"/>
  <c r="J38" i="45"/>
  <c r="D42" i="45"/>
  <c r="AH17" i="40"/>
  <c r="AB13" i="40"/>
  <c r="AO26" i="40"/>
  <c r="BG57" i="40"/>
  <c r="BM57" i="40"/>
  <c r="BM61" i="40"/>
  <c r="BM65" i="40"/>
  <c r="D8" i="45"/>
  <c r="J8" i="45"/>
  <c r="D12" i="45"/>
  <c r="D16" i="45"/>
  <c r="J16" i="45"/>
  <c r="J37" i="45"/>
  <c r="D41" i="45"/>
  <c r="D45" i="45"/>
  <c r="AH16" i="40"/>
  <c r="BG59" i="40"/>
  <c r="AO15" i="40"/>
  <c r="BM56" i="40"/>
  <c r="BG60" i="40"/>
  <c r="BM60" i="40"/>
  <c r="BM64" i="40"/>
  <c r="D11" i="45"/>
  <c r="D40" i="45"/>
  <c r="T46" i="47"/>
  <c r="F19" i="47" s="1"/>
  <c r="G20" i="47"/>
  <c r="BF34" i="40" l="1"/>
  <c r="AN22" i="40"/>
  <c r="C42" i="45"/>
  <c r="AN26" i="40"/>
  <c r="C16" i="45"/>
  <c r="E45" i="47"/>
  <c r="B12" i="46"/>
  <c r="B16" i="46"/>
  <c r="B15" i="46"/>
  <c r="B14" i="46"/>
  <c r="B13" i="46"/>
  <c r="B17" i="46"/>
  <c r="D9" i="54"/>
  <c r="C15" i="45"/>
  <c r="C45" i="45"/>
  <c r="C11" i="45"/>
  <c r="AA21" i="40"/>
  <c r="C13" i="45"/>
  <c r="C44" i="45"/>
  <c r="BF60" i="40"/>
  <c r="C41" i="45"/>
  <c r="C12" i="45"/>
  <c r="AN24" i="40"/>
  <c r="J26" i="40"/>
  <c r="I6" i="40" s="1"/>
  <c r="AN25" i="40"/>
  <c r="V26" i="40"/>
  <c r="B42" i="45" s="1"/>
  <c r="BF62" i="40"/>
  <c r="C40" i="45"/>
  <c r="AN21" i="40"/>
  <c r="AA23" i="40"/>
  <c r="B39" i="46"/>
  <c r="T25" i="47"/>
  <c r="J36" i="47" s="1"/>
  <c r="AM36" i="40"/>
  <c r="AA17" i="40"/>
  <c r="C36" i="46"/>
  <c r="C37" i="46"/>
  <c r="AB52" i="35"/>
  <c r="AB54" i="35"/>
  <c r="C39" i="46"/>
  <c r="AA52" i="35"/>
  <c r="X23" i="54"/>
  <c r="Y23" i="54" s="1"/>
  <c r="C38" i="46"/>
  <c r="C35" i="46"/>
  <c r="B35" i="46"/>
  <c r="C40" i="46"/>
  <c r="AA55" i="35"/>
  <c r="AA15" i="40"/>
  <c r="C11" i="46"/>
  <c r="L13" i="1"/>
  <c r="AA60" i="35"/>
  <c r="B37" i="46"/>
  <c r="B40" i="46"/>
  <c r="B38" i="46"/>
  <c r="AA53" i="35"/>
  <c r="AA54" i="35"/>
  <c r="AA59" i="35"/>
  <c r="B36" i="46"/>
  <c r="BG33" i="40"/>
  <c r="AB14" i="40"/>
  <c r="BG28" i="40"/>
  <c r="C8" i="46"/>
  <c r="C7" i="46"/>
  <c r="C9" i="46"/>
  <c r="AB13" i="35"/>
  <c r="C6" i="46"/>
  <c r="C10" i="46"/>
  <c r="X10" i="54"/>
  <c r="Y10" i="54" s="1"/>
  <c r="C7" i="45"/>
  <c r="C10" i="45"/>
  <c r="C6" i="45"/>
  <c r="BF25" i="40"/>
  <c r="C9" i="45"/>
  <c r="C8" i="45"/>
  <c r="AA13" i="40"/>
  <c r="C5" i="45"/>
  <c r="Y10" i="53"/>
  <c r="Z10" i="53" s="1"/>
  <c r="AN18" i="40"/>
  <c r="BF58" i="40"/>
  <c r="BF57" i="40"/>
  <c r="AN15" i="40"/>
  <c r="AN14" i="40"/>
  <c r="A18" i="23"/>
  <c r="L21" i="1"/>
  <c r="A88" i="23"/>
  <c r="A85" i="23"/>
  <c r="A87" i="23"/>
  <c r="A93" i="23"/>
  <c r="A38" i="23"/>
  <c r="C96" i="23"/>
  <c r="C52" i="23"/>
  <c r="A95" i="23"/>
  <c r="A92" i="23"/>
  <c r="A101" i="23"/>
  <c r="BG26" i="40"/>
  <c r="AB18" i="40"/>
  <c r="C84" i="23"/>
  <c r="A84" i="23"/>
  <c r="C89" i="23"/>
  <c r="C91" i="23"/>
  <c r="A96" i="23"/>
  <c r="C37" i="23"/>
  <c r="A48" i="23"/>
  <c r="A91" i="23"/>
  <c r="A41" i="23"/>
  <c r="C53" i="23"/>
  <c r="C45" i="23"/>
  <c r="A40" i="23"/>
  <c r="A51" i="23"/>
  <c r="A99" i="23"/>
  <c r="A100" i="23"/>
  <c r="A52" i="23"/>
  <c r="C97" i="23"/>
  <c r="C95" i="23"/>
  <c r="C99" i="23"/>
  <c r="C92" i="23"/>
  <c r="C87" i="23"/>
  <c r="C39" i="23"/>
  <c r="C49" i="23"/>
  <c r="A39" i="23"/>
  <c r="C46" i="23"/>
  <c r="A43" i="23"/>
  <c r="A35" i="23"/>
  <c r="C47" i="23"/>
  <c r="C88" i="23"/>
  <c r="A32" i="23"/>
  <c r="A89" i="23"/>
  <c r="A46" i="23"/>
  <c r="AB16" i="40"/>
  <c r="A31" i="23"/>
  <c r="C33" i="23"/>
  <c r="C100" i="23"/>
  <c r="A97" i="23"/>
  <c r="AI83" i="2"/>
  <c r="A61" i="23"/>
  <c r="L65" i="1"/>
  <c r="A60" i="23"/>
  <c r="L64" i="1"/>
  <c r="C41" i="23"/>
  <c r="A33" i="23"/>
  <c r="A44" i="23"/>
  <c r="A37" i="23"/>
  <c r="A27" i="23"/>
  <c r="L26" i="1"/>
  <c r="A17" i="23"/>
  <c r="L16" i="1"/>
  <c r="A12" i="23"/>
  <c r="L11" i="1"/>
  <c r="A77" i="23"/>
  <c r="A76" i="23"/>
  <c r="A72" i="23"/>
  <c r="A64" i="23"/>
  <c r="A80" i="23"/>
  <c r="A29" i="23"/>
  <c r="L28" i="1"/>
  <c r="A10" i="23"/>
  <c r="L9" i="1"/>
  <c r="A54" i="23"/>
  <c r="A36" i="23"/>
  <c r="A26" i="23"/>
  <c r="L25" i="1"/>
  <c r="A11" i="23"/>
  <c r="L10" i="1"/>
  <c r="A75" i="23"/>
  <c r="A19" i="23"/>
  <c r="L18" i="1"/>
  <c r="A63" i="23"/>
  <c r="C40" i="23"/>
  <c r="A25" i="23"/>
  <c r="L24" i="1"/>
  <c r="A69" i="23"/>
  <c r="A24" i="23"/>
  <c r="L23" i="1"/>
  <c r="A20" i="23"/>
  <c r="L19" i="1"/>
  <c r="A13" i="23"/>
  <c r="L12" i="1"/>
  <c r="A50" i="23"/>
  <c r="A34" i="23"/>
  <c r="A28" i="23"/>
  <c r="L27" i="1"/>
  <c r="A23" i="23"/>
  <c r="L22" i="1"/>
  <c r="A83" i="23"/>
  <c r="A67" i="23"/>
  <c r="A15" i="23"/>
  <c r="L14" i="1"/>
  <c r="A79" i="23"/>
  <c r="A71" i="23"/>
  <c r="AI26" i="2"/>
  <c r="A68" i="23"/>
  <c r="AI25" i="2"/>
  <c r="A81" i="23"/>
  <c r="A16" i="23"/>
  <c r="L15" i="1"/>
  <c r="A73" i="23"/>
  <c r="A42" i="23"/>
  <c r="A30" i="23"/>
  <c r="BE75" i="40"/>
  <c r="C36" i="23"/>
  <c r="C9" i="23"/>
  <c r="C62" i="23"/>
  <c r="C8" i="23"/>
  <c r="B54" i="46"/>
  <c r="B46" i="45"/>
  <c r="B53" i="45"/>
  <c r="C74" i="23"/>
  <c r="C18" i="23"/>
  <c r="AA79" i="35"/>
  <c r="B57" i="46"/>
  <c r="B50" i="45"/>
  <c r="BE73" i="40"/>
  <c r="BE74" i="40"/>
  <c r="B52" i="45"/>
  <c r="C70" i="23"/>
  <c r="B48" i="45"/>
  <c r="BE77" i="40"/>
  <c r="B56" i="45"/>
  <c r="BE72" i="40"/>
  <c r="BE76" i="40"/>
  <c r="B51" i="45"/>
  <c r="B49" i="45"/>
  <c r="AM37" i="40"/>
  <c r="AA82" i="35"/>
  <c r="B58" i="46"/>
  <c r="B55" i="46"/>
  <c r="B53" i="46"/>
  <c r="AA80" i="35"/>
  <c r="C21" i="23"/>
  <c r="AA83" i="35"/>
  <c r="B56" i="46"/>
  <c r="AA81" i="35"/>
  <c r="C22" i="23"/>
  <c r="AA63" i="35"/>
  <c r="AA65" i="35"/>
  <c r="AA62" i="35"/>
  <c r="AA64" i="35"/>
  <c r="AA61" i="35"/>
  <c r="AA66" i="35"/>
  <c r="C26" i="23"/>
  <c r="C65" i="23"/>
  <c r="C66" i="23"/>
  <c r="C78" i="23"/>
  <c r="C54" i="23"/>
  <c r="C14" i="23"/>
  <c r="C34" i="23"/>
  <c r="C38" i="23"/>
  <c r="C10" i="23"/>
  <c r="T20" i="47"/>
  <c r="R49" i="47" s="1"/>
  <c r="C82" i="23"/>
  <c r="C30" i="23"/>
  <c r="B50" i="46"/>
  <c r="B47" i="46"/>
  <c r="B48" i="46"/>
  <c r="B51" i="46"/>
  <c r="AA76" i="35"/>
  <c r="AA74" i="35"/>
  <c r="B52" i="46"/>
  <c r="AA78" i="35"/>
  <c r="B55" i="45"/>
  <c r="BE78" i="40"/>
  <c r="BE82" i="40"/>
  <c r="BE83" i="40"/>
  <c r="BE81" i="40"/>
  <c r="B57" i="45"/>
  <c r="B54" i="45"/>
  <c r="BE79" i="40"/>
  <c r="AM35" i="40"/>
  <c r="BE80" i="40"/>
  <c r="AM38" i="40"/>
  <c r="AA75" i="35"/>
  <c r="AA73" i="35"/>
  <c r="AA77" i="35"/>
  <c r="B28" i="45"/>
  <c r="B24" i="45"/>
  <c r="B23" i="45"/>
  <c r="B27" i="45"/>
  <c r="B25" i="45"/>
  <c r="B26" i="45"/>
  <c r="BE46" i="40"/>
  <c r="Z35" i="40"/>
  <c r="BE50" i="40"/>
  <c r="BE48" i="40"/>
  <c r="Z38" i="40"/>
  <c r="Z36" i="40"/>
  <c r="BE49" i="40"/>
  <c r="BE47" i="40"/>
  <c r="BE45" i="40"/>
  <c r="Z37" i="40"/>
  <c r="B46" i="46"/>
  <c r="B44" i="46"/>
  <c r="B45" i="46"/>
  <c r="B41" i="46"/>
  <c r="B42" i="46"/>
  <c r="T45" i="47"/>
  <c r="J45" i="47" s="1"/>
  <c r="B43" i="45" l="1"/>
  <c r="B45" i="45"/>
  <c r="B44" i="45"/>
  <c r="B40" i="45"/>
  <c r="T24" i="47"/>
  <c r="H36" i="47" s="1"/>
  <c r="B14" i="45"/>
  <c r="B11" i="45"/>
  <c r="BE34" i="40"/>
  <c r="BE65" i="40"/>
  <c r="AM21" i="40"/>
  <c r="B12" i="45"/>
  <c r="Z21" i="40"/>
  <c r="AM23" i="40"/>
  <c r="BE62" i="40"/>
  <c r="B15" i="45"/>
  <c r="B41" i="45"/>
  <c r="AM26" i="40"/>
  <c r="Z26" i="40"/>
  <c r="B16" i="45"/>
  <c r="Z24" i="40"/>
  <c r="BE61" i="40"/>
  <c r="AM22" i="40"/>
  <c r="Z23" i="40"/>
  <c r="AM25" i="40"/>
  <c r="BE60" i="40"/>
  <c r="B13" i="45"/>
  <c r="Z22" i="40"/>
  <c r="Z25" i="40"/>
  <c r="AM24" i="40"/>
  <c r="BE63" i="40"/>
  <c r="BE64" i="40"/>
  <c r="B38" i="45"/>
  <c r="U6" i="40"/>
  <c r="T28" i="47" s="1"/>
  <c r="J37" i="47" s="1"/>
  <c r="BE26" i="40"/>
  <c r="T27" i="47"/>
  <c r="Z14" i="40"/>
  <c r="Z17" i="40"/>
  <c r="BE33" i="40"/>
  <c r="BE29" i="40"/>
  <c r="Z15" i="40"/>
  <c r="Z13" i="40"/>
  <c r="B7" i="45"/>
  <c r="BE25" i="40"/>
  <c r="BE28" i="40"/>
  <c r="Z16" i="40"/>
  <c r="B5" i="45"/>
  <c r="B6" i="45"/>
  <c r="BE27" i="40"/>
  <c r="B8" i="45"/>
  <c r="Z18" i="40"/>
  <c r="B10" i="45"/>
  <c r="B9" i="45"/>
  <c r="AM18" i="40"/>
  <c r="AM13" i="40"/>
  <c r="AM17" i="40"/>
  <c r="B39" i="45"/>
  <c r="BE57" i="40"/>
  <c r="B34" i="45"/>
  <c r="B37" i="45"/>
  <c r="BE55" i="40"/>
  <c r="BF28" i="40"/>
  <c r="AA16" i="40"/>
  <c r="AA18" i="40"/>
  <c r="BF33" i="40"/>
  <c r="AA14" i="40"/>
  <c r="BF26" i="40"/>
  <c r="AA18" i="35"/>
  <c r="AA15" i="35"/>
  <c r="B9" i="46"/>
  <c r="B11" i="46"/>
  <c r="AA13" i="35"/>
  <c r="B7" i="46"/>
  <c r="AA14" i="35"/>
  <c r="B8" i="46"/>
  <c r="B6" i="46"/>
  <c r="B10" i="46"/>
  <c r="AA16" i="35"/>
  <c r="AA17" i="35"/>
  <c r="AA37" i="35"/>
  <c r="AA31" i="35"/>
  <c r="AA36" i="35"/>
  <c r="AA35" i="35"/>
  <c r="B28" i="46"/>
  <c r="AA39" i="35"/>
  <c r="B26" i="46"/>
  <c r="B29" i="46"/>
  <c r="B25" i="46"/>
  <c r="AA38" i="35"/>
  <c r="B27" i="46"/>
  <c r="B24" i="46"/>
  <c r="AM16" i="40"/>
  <c r="B36" i="45"/>
  <c r="B35" i="45"/>
  <c r="BE58" i="40"/>
  <c r="AM15" i="40"/>
  <c r="BE56" i="40"/>
  <c r="BE59" i="40"/>
  <c r="AM14" i="40"/>
  <c r="C98" i="23"/>
  <c r="C103" i="23"/>
  <c r="A94" i="23"/>
  <c r="C104" i="23"/>
  <c r="C94" i="23"/>
  <c r="C102" i="23"/>
  <c r="C90" i="23"/>
  <c r="C106" i="23"/>
  <c r="A104" i="23"/>
  <c r="C107" i="23"/>
  <c r="F90" i="1"/>
  <c r="C86" i="23"/>
  <c r="C108" i="23"/>
  <c r="L90" i="1"/>
  <c r="A86" i="23"/>
  <c r="A102" i="23"/>
  <c r="A103" i="23"/>
  <c r="A108" i="23"/>
  <c r="C105" i="23"/>
  <c r="A105" i="23"/>
  <c r="A90" i="23"/>
  <c r="A98" i="23"/>
  <c r="A106" i="23"/>
  <c r="A107" i="23"/>
  <c r="A9" i="23"/>
  <c r="L8" i="1"/>
  <c r="A8" i="23"/>
  <c r="L7" i="1"/>
  <c r="R50" i="47"/>
  <c r="R51" i="47" s="1"/>
  <c r="F32" i="47" s="1"/>
  <c r="F29" i="47"/>
  <c r="D39" i="45"/>
  <c r="AO13" i="40"/>
  <c r="D38" i="45"/>
  <c r="D34" i="45"/>
  <c r="D37" i="45"/>
  <c r="D35" i="45"/>
  <c r="D36" i="45"/>
  <c r="C35" i="45"/>
  <c r="T26" i="47" l="1"/>
  <c r="F36" i="47" s="1"/>
  <c r="H37" i="47"/>
  <c r="T29" i="47"/>
  <c r="Y23" i="53"/>
  <c r="Z23" i="53" s="1"/>
  <c r="C34" i="45"/>
  <c r="C37" i="45"/>
  <c r="AN13" i="40"/>
  <c r="D19" i="53"/>
  <c r="C36" i="45"/>
  <c r="C39" i="45"/>
  <c r="C38" i="45"/>
  <c r="F37" i="47" l="1"/>
  <c r="T30" i="47"/>
  <c r="AI24" i="2"/>
  <c r="AI23" i="2"/>
  <c r="F39" i="47" l="1"/>
  <c r="E44" i="47"/>
  <c r="AI22" i="2"/>
  <c r="L4" i="1" s="1"/>
  <c r="L6" i="1"/>
  <c r="A7" i="23"/>
  <c r="C5" i="23"/>
  <c r="F4" i="1"/>
  <c r="L5" i="1"/>
  <c r="A6" i="23"/>
  <c r="A5" i="23" l="1"/>
  <c r="C7" i="23"/>
  <c r="F6" i="1"/>
  <c r="F5" i="1"/>
  <c r="C6" i="23"/>
  <c r="J56" i="2"/>
  <c r="AL56" i="2" s="1"/>
  <c r="K59" i="23" s="1"/>
  <c r="K56" i="2"/>
  <c r="H59" i="23" s="1"/>
  <c r="AK56" i="2"/>
  <c r="G63" i="1" s="1"/>
  <c r="I56" i="2"/>
  <c r="L56" i="2"/>
  <c r="T14" i="47"/>
  <c r="T19" i="47" s="1"/>
  <c r="AI56" i="2" l="1"/>
  <c r="L63" i="1" s="1"/>
  <c r="AR56" i="2"/>
  <c r="AQ56" i="2"/>
  <c r="AN56" i="2"/>
  <c r="B63" i="1" s="1"/>
  <c r="F59" i="23"/>
  <c r="B59" i="23" s="1"/>
  <c r="F18" i="47"/>
  <c r="AM56" i="2"/>
  <c r="G59" i="23" s="1"/>
  <c r="AO56" i="2"/>
  <c r="C63" i="1" s="1"/>
  <c r="A59" i="23" l="1"/>
  <c r="C59" i="23"/>
  <c r="F63" i="1"/>
  <c r="F22" i="47"/>
  <c r="I18" i="47"/>
  <c r="E43" i="47" s="1"/>
  <c r="J43" i="47" s="1"/>
  <c r="I47" i="4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N4" authorId="0" shapeId="0" xr:uid="{5981C9D1-11F7-473D-A7B7-BBF0ED50F287}">
      <text>
        <r>
          <rPr>
            <b/>
            <sz val="14"/>
            <color indexed="81"/>
            <rFont val="MS P ゴシック"/>
            <family val="3"/>
            <charset val="128"/>
          </rPr>
          <t>学校名は必ず明記！</t>
        </r>
      </text>
    </comment>
    <comment ref="E8" authorId="0" shapeId="0" xr:uid="{00000000-0006-0000-0300-000001000000}">
      <text>
        <r>
          <rPr>
            <b/>
            <sz val="12"/>
            <color indexed="10"/>
            <rFont val="MS P ゴシック"/>
            <family val="3"/>
            <charset val="128"/>
          </rPr>
          <t>必ず入力ください</t>
        </r>
      </text>
    </comment>
    <comment ref="F21" authorId="0" shapeId="0" xr:uid="{ECA02AB9-24F4-4BA2-9F04-F3706FB090C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21" authorId="0" shapeId="0" xr:uid="{CFB66D8E-AEFF-4F62-8206-29A95EFE9832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21" authorId="0" shapeId="0" xr:uid="{A60DACCC-E666-4B0E-8D9A-6D83BD57670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21" authorId="0" shapeId="0" xr:uid="{A1F42B41-4B73-44DA-868D-B29DC466933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21" authorId="0" shapeId="0" xr:uid="{3ABD2D8B-F819-4200-B295-3808ED2B0A1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21" authorId="0" shapeId="0" xr:uid="{CB5F8F1D-0E07-4FC8-BADD-01E96CCF710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21" authorId="0" shapeId="0" xr:uid="{98975F58-B96D-45F0-91E8-CDC38AE3026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N21" authorId="0" shapeId="0" xr:uid="{BC09B06E-E285-4E9E-A185-25C9C4876C8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1" authorId="0" shapeId="0" xr:uid="{A08D8218-D3B0-4B8A-A867-B07381D1CF7C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P21" authorId="0" shapeId="0" xr:uid="{F4BE909A-4ACF-4DD3-851E-B6D60774413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Q21" authorId="0" shapeId="0" xr:uid="{B660A349-C740-48C1-B263-6A7FCA50EA9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1" authorId="0" shapeId="0" xr:uid="{E57160C4-F937-4616-AA0B-476DF73B5AD4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S21" authorId="0" shapeId="0" xr:uid="{2B7431FA-C8B4-4202-A926-977B4D7AE716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1" authorId="0" shapeId="0" xr:uid="{C05A0F98-6C8E-4C67-98A6-AEBCCC3A732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21" authorId="0" shapeId="0" xr:uid="{1EC84AF0-4BE5-4B22-8E18-2B341C7A3D9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C22" authorId="0" shapeId="0" xr:uid="{00000000-0006-0000-0300-000011000000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H22" authorId="0" shapeId="0" xr:uid="{00000000-0006-0000-0300-000012000000}">
      <text>
        <r>
          <rPr>
            <b/>
            <sz val="12"/>
            <color indexed="81"/>
            <rFont val="MS P ゴシック"/>
            <family val="3"/>
            <charset val="128"/>
          </rPr>
          <t>登録ﾅﾝﾊﾞｰを入力して下さい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F55" authorId="0" shapeId="0" xr:uid="{29A738B6-4F8F-4A20-A403-DC8A3F00BF9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55" authorId="0" shapeId="0" xr:uid="{0A70CEA4-D694-48DB-BD2B-B49EBFD3DDD4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55" authorId="0" shapeId="0" xr:uid="{6688999A-8E7C-40B2-8DBF-3F8F9A5A75E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55" authorId="0" shapeId="0" xr:uid="{E310DA9F-48C2-4F37-8F82-D99F3D0C74A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55" authorId="0" shapeId="0" xr:uid="{C5E13CAF-6373-4496-8033-35A74D292DF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55" authorId="0" shapeId="0" xr:uid="{FC603D85-CEE0-44ED-8A91-C2DC97AFDFF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55" authorId="0" shapeId="0" xr:uid="{5C7696EB-62B8-4831-A292-A0782D53169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N55" authorId="0" shapeId="0" xr:uid="{3E77EA79-FFEB-45CD-A109-68E094704B3A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55" authorId="0" shapeId="0" xr:uid="{97C30EF9-3C52-42E8-82C4-8FEB4078048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P55" authorId="0" shapeId="0" xr:uid="{CC4FA355-4670-47D1-BCE4-81E7C562B6D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Q55" authorId="0" shapeId="0" xr:uid="{DE25D034-A1FD-43FA-B52F-6F51EF5B4557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55" authorId="0" shapeId="0" xr:uid="{1D01D73D-57E1-4531-ADEE-900B1170DE89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S55" authorId="0" shapeId="0" xr:uid="{BACABC21-D2F7-4A6E-B9AA-31330E3EEFF7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55" authorId="0" shapeId="0" xr:uid="{4B154E6F-A11B-43CB-9A46-46F0C039578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55" authorId="0" shapeId="0" xr:uid="{FCDD799B-CA8D-4772-B032-0B4EF5652DF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C56" authorId="0" shapeId="0" xr:uid="{00000000-0006-0000-0300-00002200000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F12" authorId="0" shapeId="0" xr:uid="{A66BCD0A-B2AD-4D8B-8013-98D53A71E67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12" authorId="0" shapeId="0" xr:uid="{7FA97195-8275-4B1C-A1E0-969A24B8F401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12" authorId="1" shapeId="0" xr:uid="{8FC8D092-544E-473F-BF80-97FDF9829D9E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J12" authorId="0" shapeId="0" xr:uid="{FA904CA2-2D1B-4DF4-B171-88ECAAD7CD95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1" shapeId="0" xr:uid="{9C74C2F4-B37E-417B-B4EB-192D303E6368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L12" authorId="1" shapeId="0" xr:uid="{08B7E2C2-024E-4AE0-8C4D-B69C9AC3B8A7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M12" authorId="0" shapeId="0" xr:uid="{694656D3-D2EA-464A-9170-BD85B61DF6A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2" authorId="0" shapeId="0" xr:uid="{AF14C224-B542-498D-B445-9CC331FDA17A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 xr:uid="{2FE6C33C-983E-45AE-90F6-556068C74C3D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P12" authorId="0" shapeId="0" xr:uid="{E13E8A22-1D1B-4A9D-A7C6-5D37335A9F6D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EAF2538D-2025-47A5-9790-D26E0593203E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2" authorId="0" shapeId="0" xr:uid="{B0C0C98A-02C5-42B7-8F4B-A268B31ADE7E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S12" authorId="0" shapeId="0" xr:uid="{266003C7-FF02-421F-B1B7-1F47EE0024E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3A42AC62-B453-4581-8806-BD13006FA7C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2" authorId="0" shapeId="0" xr:uid="{DB6C5E6A-0D6F-4762-9ECD-21829EFCF5A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B14" authorId="0" shapeId="0" xr:uid="{B19B5B0F-696C-4092-A3C7-EA5CD97ED17C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F39" authorId="0" shapeId="0" xr:uid="{E16AE836-75A6-4AF9-96E3-CA19B0EFAF4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39" authorId="0" shapeId="0" xr:uid="{4BAA8884-C5DA-4645-8BBF-5E1C885BDB18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39" authorId="1" shapeId="0" xr:uid="{88BEB93E-F3D9-4528-94D9-9385A4644C63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J39" authorId="0" shapeId="0" xr:uid="{8DFDABB2-4C30-42C6-9DAB-912F069CCEEA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9" authorId="1" shapeId="0" xr:uid="{D4EB9230-A5CA-4AAB-AE2E-B0E6EA6ED7D3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L39" authorId="1" shapeId="0" xr:uid="{729504B5-0C4D-4D2A-97F7-A26F15D4971E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M39" authorId="0" shapeId="0" xr:uid="{B16F1F90-A8E8-4E00-BCA1-DC3058E5E22A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9" authorId="0" shapeId="0" xr:uid="{406B7C68-8893-41AF-8DDA-26C486E4D7A6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9" authorId="0" shapeId="0" xr:uid="{1C2A1711-5125-4851-8A5E-E72E23FC1362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P39" authorId="0" shapeId="0" xr:uid="{D7996CA4-EE4B-498A-BE92-3EB5E540CA3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39" authorId="0" shapeId="0" xr:uid="{7BC562A1-3235-47AB-8E95-4A1C303E06F6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9" authorId="0" shapeId="0" xr:uid="{C05BA7F3-6948-4EFB-A7B0-4C5B5FEF960F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S39" authorId="0" shapeId="0" xr:uid="{8C3F3BE9-B5B9-4D36-BD6B-F0562F8E3B2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9" authorId="0" shapeId="0" xr:uid="{5C6AE2AD-A769-44A2-8457-830E1EBD254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9" authorId="0" shapeId="0" xr:uid="{C01C2BBE-F33D-43EB-8840-DF1986BFD28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B41" authorId="0" shapeId="0" xr:uid="{066B626F-4B5D-4506-B4A0-65A03F218C06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C3D2DF38-3D0E-48F0-97B9-5E81456D1C03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1ED71301-BCFF-41A9-A4E0-90F97FD6B925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0" authorId="1" shapeId="0" xr:uid="{C312866C-8978-4586-B4B5-B2823818A44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43．67</t>
        </r>
      </text>
    </comment>
    <comment ref="T10" authorId="1" shapeId="0" xr:uid="{52E5B5E0-8B2C-4FFF-9BAF-4169123CD1F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3.23..50</t>
        </r>
      </text>
    </comment>
    <comment ref="C12" authorId="0" shapeId="0" xr:uid="{443B13CE-E9AC-4CFA-84D1-875EFC62856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 xr:uid="{4C681A69-4AE6-4F00-86C8-5EB2EAC7AA9D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2" authorId="0" shapeId="0" xr:uid="{83A15428-E3CA-4382-905D-864A2FDF14D5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2" authorId="0" shapeId="0" xr:uid="{27A116B3-A724-49B9-95BD-B1AAB8C3E244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8FFC34DA-354F-40C8-AB1F-3B51C53C7FB3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2" authorId="0" shapeId="0" xr:uid="{2BD556F5-9E85-4044-855B-8A54A70ACA8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2" authorId="0" shapeId="0" xr:uid="{00000000-0006-0000-0500-00000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 xr:uid="{782CF572-FF41-4688-A15B-B12E36C7959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D914D793-3353-4304-9576-1B9650895B32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2" authorId="0" shapeId="0" xr:uid="{700B86F6-4BA2-4688-8AB5-9785862EAB20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2" authorId="0" shapeId="0" xr:uid="{9083493E-D42D-4032-B728-33FA76A221D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B0F22EAE-5912-4FF9-AFAC-AF9A1BFCDE3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2" authorId="0" shapeId="0" xr:uid="{C1B81546-1F96-4FEC-B805-CB19BBC3F7E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 xr:uid="{00000000-0006-0000-0500-00001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1" authorId="1" shapeId="0" xr:uid="{5A336496-A1C3-400D-A75B-4671682D89C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43．67</t>
        </r>
      </text>
    </comment>
    <comment ref="T21" authorId="1" shapeId="0" xr:uid="{7100E41C-C4E2-4DD3-B1BE-0F56AAF6ED3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3.23..50</t>
        </r>
      </text>
    </comment>
    <comment ref="C23" authorId="0" shapeId="0" xr:uid="{1F502559-5277-4D09-B8EA-BC5762F83E8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23" authorId="0" shapeId="0" xr:uid="{9682CCAD-C430-45E3-B4BF-38AA5F67D417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23" authorId="0" shapeId="0" xr:uid="{7881060B-D822-4BE0-89FE-1E8FB4A04205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23" authorId="0" shapeId="0" xr:uid="{92F082F6-C994-4F16-A38D-298FB1F08BF2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3" authorId="0" shapeId="0" xr:uid="{824C3DB4-B3C6-4BD0-9085-FC202B41A1C5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23" authorId="0" shapeId="0" xr:uid="{714A8851-ACD6-43F0-8216-D8F0D32BCB6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23" authorId="0" shapeId="0" xr:uid="{1927B790-6100-4F0E-9245-9280766130F2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71340A9A-0805-4D6E-BD4A-4F50DCEEE8AF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23" authorId="0" shapeId="0" xr:uid="{1860018B-A1F3-45B2-AC97-4276590E3672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23" authorId="0" shapeId="0" xr:uid="{5A7ABE96-E0AC-4F2A-BE0A-C6BCB531D11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C985EF5F-4ED8-4C8F-AC4B-DEF35B0E820E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23" authorId="0" shapeId="0" xr:uid="{3E7DB3E8-1330-4E38-B904-B6D75A477BBB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32" authorId="1" shapeId="0" xr:uid="{13DDA7B1-2B7C-42B8-9BA3-983E01D3876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43．67</t>
        </r>
      </text>
    </comment>
    <comment ref="T32" authorId="1" shapeId="0" xr:uid="{349CC5D7-5674-4F76-9E00-B60943B7131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3.23..50</t>
        </r>
      </text>
    </comment>
    <comment ref="C35" authorId="0" shapeId="0" xr:uid="{00000000-0006-0000-0500-000013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5" authorId="0" shapeId="0" xr:uid="{00000000-0006-0000-0500-000014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5" authorId="1" shapeId="0" xr:uid="{00000000-0006-0000-0500-000015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5" authorId="1" shapeId="0" xr:uid="{00000000-0006-0000-0500-000016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H35" authorId="0" shapeId="0" xr:uid="{00000000-0006-0000-0500-000017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　
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I35" authorId="0" shapeId="0" xr:uid="{00000000-0006-0000-0500-000018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5" authorId="0" shapeId="0" xr:uid="{00000000-0006-0000-0500-00001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5" authorId="0" shapeId="0" xr:uid="{00000000-0006-0000-0500-00001A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5" authorId="0" shapeId="0" xr:uid="{00000000-0006-0000-0500-00001B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5" authorId="1" shapeId="0" xr:uid="{00000000-0006-0000-0500-00001C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5" authorId="1" shapeId="0" xr:uid="{00000000-0006-0000-0500-00001D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T35" authorId="0" shapeId="0" xr:uid="{00000000-0006-0000-0500-00001E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を入力して下さい</t>
        </r>
      </text>
    </comment>
    <comment ref="U35" authorId="0" shapeId="0" xr:uid="{00000000-0006-0000-0500-00001F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5" authorId="0" shapeId="0" xr:uid="{00000000-0006-0000-0500-00002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3" authorId="1" shapeId="0" xr:uid="{F02DCE66-A72C-49D6-AA3B-4D1ADE1D75D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43．67</t>
        </r>
      </text>
    </comment>
    <comment ref="T43" authorId="1" shapeId="0" xr:uid="{AAC2B4C7-FA98-4D3C-A7B9-1AFEB873E22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3.23..50</t>
        </r>
      </text>
    </comment>
    <comment ref="C46" authorId="0" shapeId="0" xr:uid="{D26715FF-5000-4B4A-8E7E-9E00F4F36B7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6" authorId="0" shapeId="0" xr:uid="{72A4BCA2-D633-4BCF-8C51-7A98E1621BCA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6" authorId="1" shapeId="0" xr:uid="{EA3D69CD-C88C-46DF-B23E-2612F3A06BFE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6" authorId="0" shapeId="0" xr:uid="{9B4AE3F4-BEAC-4AB2-B4F2-58D6353C351C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6" authorId="0" shapeId="0" xr:uid="{0DF540ED-271B-4B0B-96E8-1930876ECB48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6" authorId="0" shapeId="0" xr:uid="{662EA015-EE20-41CF-AE19-ECDF4541FD1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6" authorId="0" shapeId="0" xr:uid="{00000000-0006-0000-0500-00002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6" authorId="0" shapeId="0" xr:uid="{4FEA8610-D529-42C1-A92E-D9597D2D36F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6" authorId="0" shapeId="0" xr:uid="{0C23D6B3-A110-4D59-8CA9-15008C89F2D9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6" authorId="1" shapeId="0" xr:uid="{8E2BC32A-D202-4463-A59F-479CBBF0DDD9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6" authorId="0" shapeId="0" xr:uid="{18228445-CB5E-4959-ADD1-973406D8A7AF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6" authorId="0" shapeId="0" xr:uid="{D5548C18-BAD7-45E9-8479-4F59D1CBAE15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6" authorId="0" shapeId="0" xr:uid="{7533F469-607E-4065-A16E-A5A83404A4B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6" authorId="0" shapeId="0" xr:uid="{00000000-0006-0000-0500-00003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B2D906A9-C334-4B4B-A6E7-15E64395A584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1AB76D8D-3875-464B-A8CD-95A3884FB9A0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0" authorId="1" shapeId="0" xr:uid="{AFE4B9BE-25A3-4023-B9EB-4FACBDA8B3C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48秒00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48.00
</t>
        </r>
      </text>
    </comment>
    <comment ref="T10" authorId="1" shapeId="0" xr:uid="{6C9C8AA4-4988-42EB-AE6B-E977CE27517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4分10秒50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4.10..50</t>
        </r>
      </text>
    </comment>
    <comment ref="C12" authorId="0" shapeId="0" xr:uid="{00000000-0006-0000-0700-00000500000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 xr:uid="{00000000-0006-0000-0700-000006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2" authorId="0" shapeId="0" xr:uid="{00000000-0006-0000-0700-000007000000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2" authorId="0" shapeId="0" xr:uid="{00000000-0006-0000-0700-00000800000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00000000-0006-0000-0700-000009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2" authorId="0" shapeId="0" xr:uid="{00000000-0006-0000-0700-00000A00000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2" authorId="0" shapeId="0" xr:uid="{00000000-0006-0000-0700-00000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 xr:uid="{F4018279-7140-478D-A955-220A518BDE63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C699EAEE-0E3F-46B4-B5A6-EC60F8B61FB1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2" authorId="0" shapeId="0" xr:uid="{C6AECF57-6DEC-4055-99B8-62BB96440A24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2" authorId="0" shapeId="0" xr:uid="{AB86CEEF-77E7-4FB2-9B97-B7E8EA1AB0F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5F567F46-9884-4386-9B04-F96F34CC7EB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2" authorId="0" shapeId="0" xr:uid="{ACA481D0-ABDB-4614-A3CB-DFBCCBB8D8F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 xr:uid="{00000000-0006-0000-0700-00001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1" authorId="1" shapeId="0" xr:uid="{89FC4F9B-2555-4876-B857-62C9AB975DC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48秒00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48.00
</t>
        </r>
      </text>
    </comment>
    <comment ref="T21" authorId="1" shapeId="0" xr:uid="{69CA67EA-B3D7-498B-BB96-E3CD8E0606A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4分10秒50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4.10..50</t>
        </r>
      </text>
    </comment>
    <comment ref="H33" authorId="1" shapeId="0" xr:uid="{34B99A63-B2B8-4B44-B3FC-9631CA6D8D1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48秒00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48.00
</t>
        </r>
      </text>
    </comment>
    <comment ref="T33" authorId="1" shapeId="0" xr:uid="{FBEE788B-2441-44CE-B9B9-55FBBCFC22E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4分10秒50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4.10..50</t>
        </r>
      </text>
    </comment>
    <comment ref="C36" authorId="0" shapeId="0" xr:uid="{00000000-0006-0000-0700-000013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6" authorId="0" shapeId="0" xr:uid="{00000000-0006-0000-0700-000014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6" authorId="1" shapeId="0" xr:uid="{00000000-0006-0000-0700-000015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6" authorId="1" shapeId="0" xr:uid="{00000000-0006-0000-0700-000016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H36" authorId="0" shapeId="0" xr:uid="{00000000-0006-0000-0700-000017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I36" authorId="0" shapeId="0" xr:uid="{00000000-0006-0000-0700-000018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6" authorId="0" shapeId="0" xr:uid="{00000000-0006-0000-0700-00001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6" authorId="0" shapeId="0" xr:uid="{00000000-0006-0000-0700-00001A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6" authorId="0" shapeId="0" xr:uid="{00000000-0006-0000-0700-00001B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6" authorId="1" shapeId="0" xr:uid="{00000000-0006-0000-0700-00001C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6" authorId="1" shapeId="0" xr:uid="{00000000-0006-0000-0700-00001D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T36" authorId="0" shapeId="0" xr:uid="{00000000-0006-0000-0700-00001E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U36" authorId="0" shapeId="0" xr:uid="{00000000-0006-0000-0700-00001F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6" authorId="0" shapeId="0" xr:uid="{00000000-0006-0000-0700-00002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5" authorId="1" shapeId="0" xr:uid="{3946A4F3-816E-4ADF-9556-3407C028241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48秒00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48.00
</t>
        </r>
      </text>
    </comment>
    <comment ref="T45" authorId="1" shapeId="0" xr:uid="{F2E613C0-C7CB-444A-A4ED-A29A329089B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4分10秒50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4.10..50</t>
        </r>
      </text>
    </comment>
    <comment ref="C48" authorId="0" shapeId="0" xr:uid="{E025A1F8-F372-4E29-8946-EFD87ECFB72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8" authorId="0" shapeId="0" xr:uid="{2D7AFC45-283D-4AE6-9FE4-5C26FF6785F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8" authorId="1" shapeId="0" xr:uid="{D8F3A667-7F11-48B3-BB98-EE65DF324325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8" authorId="0" shapeId="0" xr:uid="{02250140-BF95-43CE-954A-D930D307ED3A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8" authorId="0" shapeId="0" xr:uid="{4CAE59B1-6A0E-4EA5-8428-D6F986D64B7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8" authorId="0" shapeId="0" xr:uid="{C6D2B918-FFED-48D3-B80B-87D3B270D25A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8" authorId="0" shapeId="0" xr:uid="{00000000-0006-0000-0700-00002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8" authorId="0" shapeId="0" xr:uid="{E2074E48-11E3-4E92-88D0-2E393AF66CB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8" authorId="0" shapeId="0" xr:uid="{4AB8EFC7-4624-4C53-AB4C-63FB846A7742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8" authorId="1" shapeId="0" xr:uid="{88BC305C-1131-4962-A345-505B568443EC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8" authorId="0" shapeId="0" xr:uid="{9F189F25-7107-429C-9172-481C25C15505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8" authorId="0" shapeId="0" xr:uid="{8EC18044-2B9F-4A70-BA90-8E606A744CA3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8" authorId="0" shapeId="0" xr:uid="{B6875C8C-3FEE-438F-8A40-BF59D7BD5B0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8" authorId="0" shapeId="0" xr:uid="{00000000-0006-0000-0700-00003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D2" authorId="0" shapeId="0" xr:uid="{00000000-0006-0000-0A00-000001000000}">
      <text>
        <r>
          <rPr>
            <b/>
            <sz val="20"/>
            <color indexed="10"/>
            <rFont val="MS P 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12"/>
            <color indexed="12"/>
            <rFont val="MS P ゴシック"/>
            <family val="3"/>
            <charset val="128"/>
          </rPr>
          <t xml:space="preserve">申し込み入力したデータをもとに反映され
  ていますので確認ください
</t>
        </r>
      </text>
    </comment>
  </commentList>
</comments>
</file>

<file path=xl/sharedStrings.xml><?xml version="1.0" encoding="utf-8"?>
<sst xmlns="http://schemas.openxmlformats.org/spreadsheetml/2006/main" count="21649" uniqueCount="13822">
  <si>
    <t>学 校 名</t>
    <rPh sb="0" eb="1">
      <t>ガク</t>
    </rPh>
    <rPh sb="2" eb="3">
      <t>コウ</t>
    </rPh>
    <rPh sb="4" eb="5">
      <t>メイ</t>
    </rPh>
    <phoneticPr fontId="3"/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</si>
  <si>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</si>
  <si>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</si>
  <si>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</si>
  <si>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</si>
  <si>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</si>
  <si>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</si>
  <si>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</si>
  <si>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</si>
  <si>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</si>
  <si>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</si>
  <si>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DB</t>
    <phoneticPr fontId="1"/>
  </si>
  <si>
    <t>N1</t>
    <phoneticPr fontId="1"/>
  </si>
  <si>
    <t>N2</t>
    <phoneticPr fontId="1"/>
  </si>
  <si>
    <t>SX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</si>
  <si>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</si>
  <si>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</si>
  <si>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</si>
  <si>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</si>
  <si>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S2</t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</si>
  <si>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</si>
  <si>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</si>
  <si>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種別</t>
    <rPh sb="0" eb="2">
      <t>シュベツ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</si>
  <si>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</si>
  <si>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</si>
  <si>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ｶﾀｶﾅ氏名</t>
    <rPh sb="4" eb="6">
      <t>シメイ</t>
    </rPh>
    <phoneticPr fontId="1"/>
  </si>
  <si>
    <t>提出用シートのデータをコピーで　　形式を選択して値のみ貼り付けてください</t>
    <rPh sb="0" eb="3">
      <t>テイシュツヨウ</t>
    </rPh>
    <rPh sb="17" eb="19">
      <t>ケイシキ</t>
    </rPh>
    <rPh sb="20" eb="22">
      <t>センタク</t>
    </rPh>
    <rPh sb="24" eb="25">
      <t>アタイ</t>
    </rPh>
    <rPh sb="27" eb="28">
      <t>ハ</t>
    </rPh>
    <rPh sb="29" eb="30">
      <t>ツ</t>
    </rPh>
    <phoneticPr fontId="3"/>
  </si>
  <si>
    <t>ﾅﾝﾊﾞｰｶｰﾄﾞ</t>
    <phoneticPr fontId="3"/>
  </si>
  <si>
    <t>ﾌﾘｶﾞﾅ</t>
    <phoneticPr fontId="3"/>
  </si>
  <si>
    <t>性別</t>
    <rPh sb="0" eb="2">
      <t>セイベツ</t>
    </rPh>
    <phoneticPr fontId="3"/>
  </si>
  <si>
    <t>都道府県</t>
    <rPh sb="0" eb="4">
      <t>トドウフケン</t>
    </rPh>
    <phoneticPr fontId="3"/>
  </si>
  <si>
    <t>学校番号</t>
    <rPh sb="0" eb="2">
      <t>ガッコウ</t>
    </rPh>
    <rPh sb="2" eb="4">
      <t>バンゴウ</t>
    </rPh>
    <phoneticPr fontId="3"/>
  </si>
  <si>
    <t>種目記録コード</t>
    <rPh sb="0" eb="2">
      <t>シュモク</t>
    </rPh>
    <rPh sb="2" eb="4">
      <t>キロク</t>
    </rPh>
    <phoneticPr fontId="3"/>
  </si>
  <si>
    <t>種目１</t>
    <rPh sb="0" eb="2">
      <t>シュモク</t>
    </rPh>
    <phoneticPr fontId="1"/>
  </si>
  <si>
    <t>種目２</t>
    <rPh sb="0" eb="2">
      <t>シュモク</t>
    </rPh>
    <phoneticPr fontId="1"/>
  </si>
  <si>
    <t>Ｓ１</t>
    <phoneticPr fontId="1"/>
  </si>
  <si>
    <t>Ｓ２</t>
    <phoneticPr fontId="1"/>
  </si>
  <si>
    <t>種目３</t>
    <rPh sb="0" eb="2">
      <t>シュモク</t>
    </rPh>
    <phoneticPr fontId="1"/>
  </si>
  <si>
    <t>Ｓ３</t>
    <phoneticPr fontId="1"/>
  </si>
  <si>
    <t>ＭＣ</t>
    <phoneticPr fontId="1"/>
  </si>
  <si>
    <t>S3</t>
    <phoneticPr fontId="1"/>
  </si>
  <si>
    <t>名前</t>
    <rPh sb="0" eb="2">
      <t>ナマエ</t>
    </rPh>
    <phoneticPr fontId="3"/>
  </si>
  <si>
    <t>４００ｍ</t>
    <phoneticPr fontId="4"/>
  </si>
  <si>
    <t>８００ｍ</t>
    <phoneticPr fontId="4"/>
  </si>
  <si>
    <t>学校名</t>
    <rPh sb="0" eb="2">
      <t>ガッコウ</t>
    </rPh>
    <rPh sb="2" eb="3">
      <t>メイ</t>
    </rPh>
    <phoneticPr fontId="1"/>
  </si>
  <si>
    <t>都道府県</t>
    <rPh sb="0" eb="4">
      <t>トドウフケン</t>
    </rPh>
    <phoneticPr fontId="1"/>
  </si>
  <si>
    <t>岩手</t>
    <rPh sb="0" eb="2">
      <t>イワテ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</si>
  <si>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</si>
  <si>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</si>
  <si>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</si>
  <si>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</si>
  <si>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</si>
  <si>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</si>
  <si>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</si>
  <si>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</si>
  <si>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</si>
  <si>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</si>
  <si>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</si>
  <si>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</si>
  <si>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</si>
  <si>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</si>
  <si>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</si>
  <si>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</si>
  <si>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</si>
  <si>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</si>
  <si>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</si>
  <si>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</si>
  <si>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</si>
  <si>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</si>
  <si>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</si>
  <si>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</si>
  <si>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</si>
  <si>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</si>
  <si>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</si>
  <si>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</si>
  <si>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</si>
  <si>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</si>
  <si>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</si>
  <si>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</si>
  <si>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</si>
  <si>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</si>
  <si>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高校</t>
    <rPh sb="0" eb="2">
      <t>コウコウ</t>
    </rPh>
    <phoneticPr fontId="3"/>
  </si>
  <si>
    <t>中学</t>
    <rPh sb="0" eb="2">
      <t>チュウガク</t>
    </rPh>
    <phoneticPr fontId="3"/>
  </si>
  <si>
    <t>共通</t>
    <rPh sb="0" eb="2">
      <t>キョウツウ</t>
    </rPh>
    <phoneticPr fontId="1"/>
  </si>
  <si>
    <t>一関学院</t>
  </si>
  <si>
    <t>八幡平市陸協</t>
  </si>
  <si>
    <t>山田</t>
  </si>
  <si>
    <t>釧路公立大</t>
  </si>
  <si>
    <t>１００ｍ</t>
    <phoneticPr fontId="4"/>
  </si>
  <si>
    <t>002</t>
    <phoneticPr fontId="7"/>
  </si>
  <si>
    <t>一関工</t>
  </si>
  <si>
    <t>岩手陸協</t>
  </si>
  <si>
    <t>磐井中</t>
  </si>
  <si>
    <t>星槎道都大</t>
  </si>
  <si>
    <t>２００ｍ</t>
    <phoneticPr fontId="4"/>
  </si>
  <si>
    <t>003</t>
    <phoneticPr fontId="7"/>
  </si>
  <si>
    <t>一関工高専</t>
  </si>
  <si>
    <t>岩手自衛隊</t>
  </si>
  <si>
    <t>興田中</t>
  </si>
  <si>
    <t>藤女子大</t>
  </si>
  <si>
    <t>005</t>
    <phoneticPr fontId="7"/>
  </si>
  <si>
    <t>しらゆりﾚﾃﾞｨｰｽ</t>
  </si>
  <si>
    <t>厳美中</t>
  </si>
  <si>
    <t>北海道教育大</t>
  </si>
  <si>
    <t>006</t>
    <phoneticPr fontId="7"/>
  </si>
  <si>
    <t>笹間ｸﾗﾌﾞ</t>
  </si>
  <si>
    <t>大東中</t>
  </si>
  <si>
    <t>青森大</t>
  </si>
  <si>
    <t>１５００ｍ</t>
    <phoneticPr fontId="4"/>
  </si>
  <si>
    <t>008</t>
    <phoneticPr fontId="7"/>
  </si>
  <si>
    <t>一戸</t>
  </si>
  <si>
    <t>胆沢南走会</t>
  </si>
  <si>
    <t>東山中</t>
  </si>
  <si>
    <t>岩手県大</t>
  </si>
  <si>
    <t>３０００ｍ</t>
    <phoneticPr fontId="4"/>
  </si>
  <si>
    <t>010</t>
    <phoneticPr fontId="7"/>
  </si>
  <si>
    <t>岩泉</t>
  </si>
  <si>
    <t>ＴＭＥＪ</t>
  </si>
  <si>
    <t>室根中</t>
  </si>
  <si>
    <t>岩手大</t>
  </si>
  <si>
    <t>５０００ｍ</t>
    <phoneticPr fontId="4"/>
  </si>
  <si>
    <t>011</t>
    <phoneticPr fontId="7"/>
  </si>
  <si>
    <t>岩手</t>
  </si>
  <si>
    <t>一関高専</t>
  </si>
  <si>
    <t>桜町中</t>
  </si>
  <si>
    <t>富士大</t>
  </si>
  <si>
    <t>岩手女</t>
  </si>
  <si>
    <t>岩手銀行</t>
  </si>
  <si>
    <t>一戸中</t>
  </si>
  <si>
    <t>盛岡大</t>
  </si>
  <si>
    <t>044</t>
    <phoneticPr fontId="7"/>
  </si>
  <si>
    <t>岩谷堂</t>
  </si>
  <si>
    <t>岩手県庁走友会</t>
  </si>
  <si>
    <t>奥中山中</t>
  </si>
  <si>
    <t>仙台大</t>
  </si>
  <si>
    <t>大船渡</t>
  </si>
  <si>
    <t>ｅＡ東北</t>
  </si>
  <si>
    <t>岩泉中</t>
  </si>
  <si>
    <t>東北学大</t>
  </si>
  <si>
    <t>大船渡東</t>
  </si>
  <si>
    <t>一関AC</t>
  </si>
  <si>
    <t>小本中</t>
  </si>
  <si>
    <t>東北工大</t>
  </si>
  <si>
    <t>053</t>
    <phoneticPr fontId="7"/>
  </si>
  <si>
    <t>金ケ崎</t>
  </si>
  <si>
    <t>盛岡走友会</t>
  </si>
  <si>
    <t>小川中</t>
  </si>
  <si>
    <t>東北大</t>
  </si>
  <si>
    <t>釜石</t>
  </si>
  <si>
    <t>岩手戦車</t>
  </si>
  <si>
    <t>一関一附属中</t>
  </si>
  <si>
    <t>宮城教大</t>
  </si>
  <si>
    <t>５０００ｍＷ</t>
    <phoneticPr fontId="4"/>
  </si>
  <si>
    <t>061</t>
    <phoneticPr fontId="7"/>
  </si>
  <si>
    <t>釜石商工</t>
  </si>
  <si>
    <t>久慈市陸協</t>
  </si>
  <si>
    <t>岩大附属中</t>
  </si>
  <si>
    <t>秋田大</t>
  </si>
  <si>
    <t>４×１００ｍ</t>
    <phoneticPr fontId="4"/>
  </si>
  <si>
    <t>軽米</t>
  </si>
  <si>
    <t>花巻市陸協</t>
  </si>
  <si>
    <t>岩手中</t>
  </si>
  <si>
    <t>米沢女短大</t>
  </si>
  <si>
    <t>４×４００ｍ</t>
    <phoneticPr fontId="4"/>
  </si>
  <si>
    <t>北上翔南</t>
  </si>
  <si>
    <t>大船渡ＡＣ</t>
  </si>
  <si>
    <t>一方井中</t>
  </si>
  <si>
    <t>福島大</t>
  </si>
  <si>
    <t>走高跳</t>
    <phoneticPr fontId="4"/>
  </si>
  <si>
    <t>071</t>
    <phoneticPr fontId="7"/>
  </si>
  <si>
    <t>久慈</t>
  </si>
  <si>
    <t>金ヶ崎町陸協</t>
  </si>
  <si>
    <t>川口中</t>
  </si>
  <si>
    <t>茨城大</t>
  </si>
  <si>
    <t>棒高跳</t>
    <phoneticPr fontId="4"/>
  </si>
  <si>
    <t>072</t>
    <phoneticPr fontId="7"/>
  </si>
  <si>
    <t>久慈東</t>
  </si>
  <si>
    <t>奥州ｱｽﾘｰﾄ</t>
  </si>
  <si>
    <t>沼宮内中</t>
  </si>
  <si>
    <t>筑波大</t>
  </si>
  <si>
    <t>走幅跳</t>
    <phoneticPr fontId="4"/>
  </si>
  <si>
    <t>073</t>
    <phoneticPr fontId="7"/>
  </si>
  <si>
    <t>葛巻</t>
  </si>
  <si>
    <t>盛岡消防女子</t>
  </si>
  <si>
    <t>奥州東水沢中</t>
  </si>
  <si>
    <t>流通経済大</t>
  </si>
  <si>
    <t>三段跳</t>
    <phoneticPr fontId="4"/>
  </si>
  <si>
    <t>074</t>
    <phoneticPr fontId="7"/>
  </si>
  <si>
    <t>黒沢尻北</t>
  </si>
  <si>
    <t>花巻ＡＣ</t>
  </si>
  <si>
    <t>奥州前沢中</t>
  </si>
  <si>
    <t>群馬大</t>
  </si>
  <si>
    <t>黒沢尻工</t>
  </si>
  <si>
    <t>盛岡市役所</t>
  </si>
  <si>
    <t>奥州水沢中</t>
  </si>
  <si>
    <t>上武大</t>
  </si>
  <si>
    <t>不来方</t>
  </si>
  <si>
    <t>住田町陸協</t>
  </si>
  <si>
    <t>奥州水沢南中</t>
  </si>
  <si>
    <t>城西大</t>
  </si>
  <si>
    <t>雫石</t>
  </si>
  <si>
    <t>宮古市陸協</t>
  </si>
  <si>
    <t>大船渡越喜来中</t>
  </si>
  <si>
    <t>駿河台大</t>
  </si>
  <si>
    <t>紫波総合</t>
  </si>
  <si>
    <t>白堊ランナーズ</t>
  </si>
  <si>
    <t>大船渡中</t>
  </si>
  <si>
    <t>大東文化大</t>
  </si>
  <si>
    <t>住田</t>
  </si>
  <si>
    <t>森山クラブ</t>
  </si>
  <si>
    <t>大船渡一中</t>
  </si>
  <si>
    <t>東京国際大</t>
  </si>
  <si>
    <t>専修大学北上</t>
  </si>
  <si>
    <t>ｱｲｼﾝ東北</t>
  </si>
  <si>
    <t>金ケ崎中</t>
  </si>
  <si>
    <t>東洋大</t>
  </si>
  <si>
    <t>千厩</t>
  </si>
  <si>
    <t>北上市陸協</t>
  </si>
  <si>
    <t>釜石甲子中</t>
  </si>
  <si>
    <t>平成国際大</t>
  </si>
  <si>
    <t>大東</t>
  </si>
  <si>
    <t>TEAMアテルイ</t>
  </si>
  <si>
    <t>釜石中</t>
  </si>
  <si>
    <t>早稲田大</t>
  </si>
  <si>
    <t>平舘</t>
  </si>
  <si>
    <t>ホームエコノTC</t>
  </si>
  <si>
    <t>国際武道大</t>
  </si>
  <si>
    <t>高田</t>
  </si>
  <si>
    <t>チームネクサス</t>
  </si>
  <si>
    <t>北上飯豊中</t>
  </si>
  <si>
    <t>順天堂大</t>
  </si>
  <si>
    <t>種市</t>
  </si>
  <si>
    <t>八幡平市ﾄﾗ協</t>
  </si>
  <si>
    <t>北上上野中</t>
  </si>
  <si>
    <t>千葉大</t>
  </si>
  <si>
    <t>遠野</t>
  </si>
  <si>
    <t>TAKAHIRO RC</t>
  </si>
  <si>
    <t>北上江釣子中</t>
  </si>
  <si>
    <t>亜細亜大</t>
  </si>
  <si>
    <t>遠野緑峰</t>
  </si>
  <si>
    <t>一戸町陸協</t>
  </si>
  <si>
    <t>北上中</t>
  </si>
  <si>
    <t>桜美林大</t>
  </si>
  <si>
    <t>西和賀</t>
  </si>
  <si>
    <t>矢巾町陸協</t>
  </si>
  <si>
    <t>北上東陵中</t>
  </si>
  <si>
    <t>國學院大</t>
  </si>
  <si>
    <t>花北青雲</t>
  </si>
  <si>
    <t>紫波郡陸協</t>
  </si>
  <si>
    <t>北上南中</t>
  </si>
  <si>
    <t>国士舘大</t>
  </si>
  <si>
    <t>花巻北</t>
  </si>
  <si>
    <t>大船渡陸倶</t>
  </si>
  <si>
    <t>北上和賀東中</t>
  </si>
  <si>
    <t>駒澤大</t>
  </si>
  <si>
    <t>花巻農</t>
  </si>
  <si>
    <t>盛岡市陸協</t>
  </si>
  <si>
    <t>久慈大川目中</t>
  </si>
  <si>
    <t>拓殖大</t>
  </si>
  <si>
    <t>花巻東</t>
  </si>
  <si>
    <t>軽米町陸協</t>
  </si>
  <si>
    <t>久慈長内中</t>
  </si>
  <si>
    <t>電気通信大</t>
  </si>
  <si>
    <t>花巻南</t>
  </si>
  <si>
    <t>ヨコミチＲＣ</t>
  </si>
  <si>
    <t>久慈中</t>
  </si>
  <si>
    <t>東京学芸大</t>
  </si>
  <si>
    <t>福岡</t>
  </si>
  <si>
    <t>雫石町陸協</t>
  </si>
  <si>
    <t>侍浜中</t>
  </si>
  <si>
    <t>東京女子体育大</t>
  </si>
  <si>
    <t>水沢</t>
  </si>
  <si>
    <t>遠野市陸協</t>
  </si>
  <si>
    <t>久慈夏井中</t>
  </si>
  <si>
    <t>東京大</t>
  </si>
  <si>
    <t>水沢工</t>
  </si>
  <si>
    <t>情報中隊</t>
  </si>
  <si>
    <t>久慈三崎中</t>
  </si>
  <si>
    <t>東京農業大</t>
  </si>
  <si>
    <t>水沢商</t>
  </si>
  <si>
    <t>盛岡消防本部</t>
  </si>
  <si>
    <t>久慈山形中</t>
  </si>
  <si>
    <t>日本女子体育大</t>
  </si>
  <si>
    <t>下閉伊ｸﾗﾌﾞ</t>
  </si>
  <si>
    <t>葛巻江刈中</t>
  </si>
  <si>
    <t>日本大</t>
  </si>
  <si>
    <t>水沢農</t>
  </si>
  <si>
    <t>釜石市陸協</t>
  </si>
  <si>
    <t>葛巻中</t>
  </si>
  <si>
    <t>武蔵野大</t>
  </si>
  <si>
    <t>宮古</t>
  </si>
  <si>
    <t>遠野AC</t>
  </si>
  <si>
    <t>葛巻小屋瀬中</t>
  </si>
  <si>
    <t>慶應義塾大</t>
  </si>
  <si>
    <t>宮古工</t>
  </si>
  <si>
    <t>大槌走友会</t>
  </si>
  <si>
    <t>九戸中</t>
  </si>
  <si>
    <t>専修大</t>
  </si>
  <si>
    <t>宮古商</t>
  </si>
  <si>
    <t>上野法律</t>
  </si>
  <si>
    <t>雫石中</t>
  </si>
  <si>
    <t>東海大</t>
  </si>
  <si>
    <t>盛岡北</t>
  </si>
  <si>
    <t>北上ＧＡＣ</t>
  </si>
  <si>
    <t>紫波一中</t>
  </si>
  <si>
    <t>日本体育大</t>
  </si>
  <si>
    <t>盛岡工</t>
  </si>
  <si>
    <t>NOW</t>
  </si>
  <si>
    <t>紫波三中</t>
  </si>
  <si>
    <t>横浜国立大</t>
  </si>
  <si>
    <t>盛岡商</t>
  </si>
  <si>
    <t>洋野町陸協</t>
  </si>
  <si>
    <t>紫波二中</t>
  </si>
  <si>
    <t>山梨学院大</t>
  </si>
  <si>
    <t>盛岡白百合</t>
  </si>
  <si>
    <t>西和賀町陸協</t>
    <rPh sb="5" eb="6">
      <t>キョウ</t>
    </rPh>
    <phoneticPr fontId="3"/>
  </si>
  <si>
    <t>住田有住中</t>
  </si>
  <si>
    <t>岐阜経済大</t>
  </si>
  <si>
    <t>盛岡市立</t>
  </si>
  <si>
    <t>北上市役所</t>
  </si>
  <si>
    <t>滝沢一本木中</t>
  </si>
  <si>
    <t>中京大</t>
  </si>
  <si>
    <t>盛岡スコーレ</t>
  </si>
  <si>
    <t>杜陵</t>
  </si>
  <si>
    <t>滝沢二中</t>
  </si>
  <si>
    <t>名城大</t>
  </si>
  <si>
    <t>盛岡誠桜</t>
  </si>
  <si>
    <t>奥州市陸協</t>
  </si>
  <si>
    <t>滝沢中</t>
  </si>
  <si>
    <t>関西外国語大</t>
  </si>
  <si>
    <t>一関市陸協</t>
  </si>
  <si>
    <t>滝沢南中</t>
  </si>
  <si>
    <t>岩手医科大学</t>
  </si>
  <si>
    <t>盛大附</t>
  </si>
  <si>
    <t>滝沢市陸恊</t>
  </si>
  <si>
    <t>滝沢柳沢中</t>
  </si>
  <si>
    <t>岩手マスターズ</t>
  </si>
  <si>
    <t>田野畑中</t>
  </si>
  <si>
    <t>紫波町陸協</t>
  </si>
  <si>
    <t>遠野中</t>
  </si>
  <si>
    <t>遠野西中</t>
  </si>
  <si>
    <t>盛岡中央</t>
  </si>
  <si>
    <t>遠野東中</t>
  </si>
  <si>
    <t>盛岡聴覚支援</t>
  </si>
  <si>
    <t>西和賀沢内中</t>
  </si>
  <si>
    <t>盛岡農</t>
  </si>
  <si>
    <t>二戸金田一中</t>
  </si>
  <si>
    <t>盛岡南</t>
  </si>
  <si>
    <t>御返地中</t>
  </si>
  <si>
    <t>二戸浄法寺中</t>
  </si>
  <si>
    <t>二戸福岡中</t>
  </si>
  <si>
    <t>八幡平安代中</t>
  </si>
  <si>
    <t>八幡平西根一中</t>
  </si>
  <si>
    <t>八幡平西根中</t>
  </si>
  <si>
    <t>八幡平松尾中</t>
  </si>
  <si>
    <t>花巻石鳥谷中</t>
  </si>
  <si>
    <t>花巻大迫中</t>
  </si>
  <si>
    <t>花巻西南中</t>
  </si>
  <si>
    <t>花巻東和中</t>
  </si>
  <si>
    <t>花巻南城中</t>
  </si>
  <si>
    <t>花巻北中</t>
  </si>
  <si>
    <t>花巻中</t>
  </si>
  <si>
    <t>花巻宮野目中</t>
  </si>
  <si>
    <t>花巻矢沢中</t>
  </si>
  <si>
    <t>花巻湯口中</t>
  </si>
  <si>
    <t>花巻湯本中</t>
  </si>
  <si>
    <t>平泉中</t>
  </si>
  <si>
    <t>洋野大野中</t>
  </si>
  <si>
    <t>洋野宿戸中</t>
  </si>
  <si>
    <t>洋野種市中</t>
  </si>
  <si>
    <t>宮古河南中</t>
  </si>
  <si>
    <t>宮古川井中</t>
  </si>
  <si>
    <t>宮古崎山中</t>
  </si>
  <si>
    <t>宮古一中</t>
  </si>
  <si>
    <t>宮古二中</t>
  </si>
  <si>
    <t>宮古田老一中</t>
  </si>
  <si>
    <t>宮古津軽石中</t>
  </si>
  <si>
    <t>宮古新里中</t>
  </si>
  <si>
    <t>宮古花輪中</t>
  </si>
  <si>
    <t>宮古西中</t>
  </si>
  <si>
    <t>盛岡飯岡中</t>
  </si>
  <si>
    <t>上田中</t>
  </si>
  <si>
    <t>盛岡大宮中</t>
  </si>
  <si>
    <t>学年</t>
    <rPh sb="0" eb="2">
      <t>ガクネン</t>
    </rPh>
    <phoneticPr fontId="1"/>
  </si>
  <si>
    <t>ナンバー</t>
    <phoneticPr fontId="1"/>
  </si>
  <si>
    <t>1</t>
    <phoneticPr fontId="3"/>
  </si>
  <si>
    <t>2</t>
    <phoneticPr fontId="3"/>
  </si>
  <si>
    <t>3</t>
    <phoneticPr fontId="3"/>
  </si>
  <si>
    <t>4</t>
    <phoneticPr fontId="3"/>
  </si>
  <si>
    <t>M1</t>
    <phoneticPr fontId="3"/>
  </si>
  <si>
    <t>M2</t>
    <phoneticPr fontId="3"/>
  </si>
  <si>
    <t>記録</t>
    <rPh sb="0" eb="2">
      <t>キロク</t>
    </rPh>
    <phoneticPr fontId="1"/>
  </si>
  <si>
    <t>一般・大学</t>
    <rPh sb="0" eb="2">
      <t>イッパン</t>
    </rPh>
    <rPh sb="3" eb="5">
      <t>ダイガク</t>
    </rPh>
    <phoneticPr fontId="3"/>
  </si>
  <si>
    <t>コード</t>
    <phoneticPr fontId="3"/>
  </si>
  <si>
    <t>岩手</t>
    <rPh sb="0" eb="2">
      <t>イワテ</t>
    </rPh>
    <phoneticPr fontId="3"/>
  </si>
  <si>
    <t>小学校</t>
    <rPh sb="0" eb="3">
      <t>ショウガッコウ</t>
    </rPh>
    <phoneticPr fontId="3"/>
  </si>
  <si>
    <t>鈴木　　美咲</t>
  </si>
  <si>
    <t>ｵﾘｲ ﾘｮｳ</t>
  </si>
  <si>
    <t>ﾀｶﾊｼ ｺｳｾｲ</t>
  </si>
  <si>
    <t>ﾀｶﾊｼ ﾀﾞｲﾁ</t>
  </si>
  <si>
    <t>ｽｽﾞｷ ﾐｻｷ</t>
  </si>
  <si>
    <t>ｻｲﾄｳ ﾊﾙﾅ</t>
  </si>
  <si>
    <t>ﾖｼﾀﾞ ﾓﾓｺ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</si>
  <si>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</si>
  <si>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</si>
  <si>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</si>
  <si>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</si>
  <si>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</si>
  <si>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</si>
  <si>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</si>
  <si>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</si>
  <si>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</si>
  <si>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</si>
  <si>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</si>
  <si>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尾樽部　里奈</t>
  </si>
  <si>
    <t>北　　有希子</t>
  </si>
  <si>
    <t>佐藤　　　優</t>
  </si>
  <si>
    <t>山本　　紗佳</t>
  </si>
  <si>
    <t>合川　　ハコ</t>
  </si>
  <si>
    <t>峠　　　楓音</t>
  </si>
  <si>
    <t>及川　　朝賀</t>
  </si>
  <si>
    <t>阿邉　いつき</t>
  </si>
  <si>
    <t>佐々木　　舞</t>
  </si>
  <si>
    <t>菊池　　七霞</t>
  </si>
  <si>
    <t>佐々木　遥菜</t>
  </si>
  <si>
    <t>野地　　秋音</t>
  </si>
  <si>
    <t>菊地　　愛梨</t>
  </si>
  <si>
    <t>佐々木日花里</t>
  </si>
  <si>
    <t>三浦　智奈美</t>
  </si>
  <si>
    <t>柏原　　夏実</t>
  </si>
  <si>
    <t>及川　　奈々</t>
  </si>
  <si>
    <t>佐藤　　日奈</t>
  </si>
  <si>
    <t>多田　千紗都</t>
  </si>
  <si>
    <t>三浦　　茉友</t>
  </si>
  <si>
    <t>太野　　有紗</t>
  </si>
  <si>
    <t>山影　佳成子</t>
  </si>
  <si>
    <t>渡部　　希沙</t>
  </si>
  <si>
    <t>小山　　愛結</t>
  </si>
  <si>
    <t>岩渕　　　悠</t>
  </si>
  <si>
    <t>畠山　　　遥</t>
  </si>
  <si>
    <t>菅原　　佳奈</t>
  </si>
  <si>
    <t>佐藤　　優心</t>
  </si>
  <si>
    <t>野田　くるみ</t>
  </si>
  <si>
    <t>菊地　　風花</t>
  </si>
  <si>
    <t>佐藤　　　愛</t>
  </si>
  <si>
    <t>千葉　　愛華</t>
  </si>
  <si>
    <t>佐藤　真由子</t>
  </si>
  <si>
    <t>藤野　　夏帆</t>
  </si>
  <si>
    <t>中嶋　　　梢</t>
  </si>
  <si>
    <t>菅野　　真奈</t>
  </si>
  <si>
    <t>戸刺　菜々花</t>
  </si>
  <si>
    <t>星　　ひなの</t>
  </si>
  <si>
    <t>山根　　桃佳</t>
  </si>
  <si>
    <t>坂本　　美優</t>
  </si>
  <si>
    <t>内澤　　莉子</t>
  </si>
  <si>
    <t>上山　　礼香</t>
  </si>
  <si>
    <t>久保　　美乃</t>
  </si>
  <si>
    <t>山根　　未鈴</t>
  </si>
  <si>
    <t>熊谷　　奈保</t>
  </si>
  <si>
    <t>駒ヶ嶺　光瑠</t>
  </si>
  <si>
    <t>金子　　遥果</t>
  </si>
  <si>
    <t>大山　　里花</t>
  </si>
  <si>
    <t>津田　　奈朋</t>
  </si>
  <si>
    <t>八重樫　叶子</t>
  </si>
  <si>
    <t>酒井　　小麦</t>
  </si>
  <si>
    <t>田屋　　萌夏</t>
  </si>
  <si>
    <t>樋口　　由衣</t>
  </si>
  <si>
    <t>鷹木　　未結</t>
  </si>
  <si>
    <t>及川　　明音</t>
  </si>
  <si>
    <t>熊谷　　咲愛</t>
  </si>
  <si>
    <t>藤代　　彩佳</t>
  </si>
  <si>
    <t>熊谷　　桃華</t>
  </si>
  <si>
    <t>及川　　　桜</t>
  </si>
  <si>
    <t>千葉　　南美</t>
  </si>
  <si>
    <t>白椛　みずき</t>
  </si>
  <si>
    <t>小原　ゆうゆ</t>
  </si>
  <si>
    <t>滝沢　　花月</t>
  </si>
  <si>
    <t>佐藤　　央都</t>
  </si>
  <si>
    <t>川村　美優菜</t>
  </si>
  <si>
    <t>前田　　桃華</t>
  </si>
  <si>
    <t>栃内　　清花</t>
  </si>
  <si>
    <t>井上　　詩野</t>
  </si>
  <si>
    <t>土樋　奏乃子</t>
  </si>
  <si>
    <t>藤原　　朱里</t>
  </si>
  <si>
    <t>内藤　　若菜</t>
  </si>
  <si>
    <t>小野　紗恵花</t>
  </si>
  <si>
    <t>小松　　沙菜</t>
  </si>
  <si>
    <t>佐々木　未夢</t>
  </si>
  <si>
    <t>髙橋　　祐佳</t>
  </si>
  <si>
    <t>中田　　美里</t>
  </si>
  <si>
    <t>伊東　　和奏</t>
  </si>
  <si>
    <t>渡部　沙和子</t>
  </si>
  <si>
    <t>佐藤　萌々花</t>
  </si>
  <si>
    <t>佐藤　　　泉</t>
  </si>
  <si>
    <t>工藤　　　涼</t>
  </si>
  <si>
    <t>藏　　ひかり</t>
  </si>
  <si>
    <t>狐﨑　　亜実</t>
  </si>
  <si>
    <t>竹内　　彩乃</t>
  </si>
  <si>
    <t>藤田　　莉奈</t>
  </si>
  <si>
    <t>髙橋　菜々子</t>
  </si>
  <si>
    <t>田口　　奎乃</t>
  </si>
  <si>
    <t>福田　　栄里</t>
  </si>
  <si>
    <t>用　　　呼々</t>
  </si>
  <si>
    <t>藤原　　麻衣</t>
  </si>
  <si>
    <t>五内川　志歩</t>
  </si>
  <si>
    <t>菊池　優那</t>
  </si>
  <si>
    <t>小原　　蘭夢</t>
  </si>
  <si>
    <t>山形　　美聡</t>
  </si>
  <si>
    <t>澤口　　由記</t>
  </si>
  <si>
    <t>小野寺　花音</t>
  </si>
  <si>
    <t>佐藤　　茉衣</t>
  </si>
  <si>
    <t>小野寺　新菜</t>
  </si>
  <si>
    <t>小野寺　杏華</t>
  </si>
  <si>
    <t>菅原　　里菜</t>
  </si>
  <si>
    <t>佐々木　南緒</t>
  </si>
  <si>
    <t>石澤　　美空</t>
  </si>
  <si>
    <t>鎌田　　伊織</t>
  </si>
  <si>
    <t>千葉　　有紗</t>
  </si>
  <si>
    <t>関　　　柚月</t>
  </si>
  <si>
    <t>渡邉　　玲花</t>
  </si>
  <si>
    <t>高橋　　りん</t>
  </si>
  <si>
    <t>菊池　　美乃</t>
  </si>
  <si>
    <t>岩渕　　美優</t>
  </si>
  <si>
    <t>遠藤　　沙華</t>
  </si>
  <si>
    <t>渡邊　　悠菜</t>
  </si>
  <si>
    <t>鈴木　　華奈</t>
  </si>
  <si>
    <t>佐々木　　慧</t>
  </si>
  <si>
    <t>佐藤　　聖奈</t>
  </si>
  <si>
    <t>藤澤　　楓華</t>
  </si>
  <si>
    <t>民部田　若葉</t>
  </si>
  <si>
    <t>吉田　ひより</t>
  </si>
  <si>
    <t>髙橋　　知里</t>
  </si>
  <si>
    <t>只野　　新菜</t>
  </si>
  <si>
    <t>齋藤　　祐美</t>
  </si>
  <si>
    <t>簗場　　ゆい</t>
  </si>
  <si>
    <t>廣田　　有香</t>
  </si>
  <si>
    <t>野村　　美海</t>
  </si>
  <si>
    <t>藤原　夢莉亜</t>
  </si>
  <si>
    <t>市橋　二千翔</t>
  </si>
  <si>
    <t>大鷲　いくみ</t>
  </si>
  <si>
    <t>南　　　百華</t>
  </si>
  <si>
    <t>高橋　　里沙</t>
  </si>
  <si>
    <t>葛巻　　唯華</t>
  </si>
  <si>
    <t>五日市雅侑子</t>
  </si>
  <si>
    <t>村上　　萌衣</t>
  </si>
  <si>
    <t>川原　　侑莉</t>
  </si>
  <si>
    <t>小林　　利桜</t>
  </si>
  <si>
    <t>澤口　佳奈子</t>
  </si>
  <si>
    <t>藤倉　明日香</t>
  </si>
  <si>
    <t>安倍　　菜穂</t>
  </si>
  <si>
    <t>後藤　　凜翔</t>
  </si>
  <si>
    <t>﨑山　　優美</t>
  </si>
  <si>
    <t>飯倉　　果朋</t>
  </si>
  <si>
    <t>須知　みさと</t>
  </si>
  <si>
    <t>千田　　彩果</t>
  </si>
  <si>
    <t>井上　米里日</t>
  </si>
  <si>
    <t>仲道　　百花</t>
  </si>
  <si>
    <t>上正路こがね</t>
  </si>
  <si>
    <t>桜庭　　美鈴</t>
  </si>
  <si>
    <t>副島　　玲美</t>
  </si>
  <si>
    <t>松葉　　みゆ</t>
  </si>
  <si>
    <t>金澤　　采桜</t>
  </si>
  <si>
    <t>阿部　　風薫</t>
  </si>
  <si>
    <t>岩渕　　有純</t>
  </si>
  <si>
    <t>大津　　果穂</t>
  </si>
  <si>
    <t>小松　　未夢</t>
  </si>
  <si>
    <t>朝倉　　楓華</t>
  </si>
  <si>
    <t>高橋　　香凜</t>
  </si>
  <si>
    <t>千田　　彩香</t>
  </si>
  <si>
    <t>福田　　淑玲</t>
  </si>
  <si>
    <t>畠山　　　萌</t>
  </si>
  <si>
    <t>鈴木　　理子</t>
  </si>
  <si>
    <t>阿部　　朔太</t>
  </si>
  <si>
    <t>芳賀　　悠矢</t>
  </si>
  <si>
    <t>菅原　　颯大</t>
  </si>
  <si>
    <t>平坂　　誠至</t>
  </si>
  <si>
    <t>鹿内　　　葵</t>
  </si>
  <si>
    <t>田河原　篤史</t>
  </si>
  <si>
    <t>チーム名称</t>
    <rPh sb="3" eb="5">
      <t>メイショウ</t>
    </rPh>
    <phoneticPr fontId="3"/>
  </si>
  <si>
    <t>川又　ミドリ</t>
  </si>
  <si>
    <t>ｶﾜﾏﾀ ﾐﾄﾞﾘ</t>
  </si>
  <si>
    <t>藤村　　尚志</t>
  </si>
  <si>
    <t>ﾌｼﾞﾑﾗ ﾀｶｼ</t>
  </si>
  <si>
    <t>佐々木麻伊子</t>
  </si>
  <si>
    <t>ｻｻｷ ﾏｲｺ</t>
  </si>
  <si>
    <t>遠藤　　一正</t>
  </si>
  <si>
    <t>ｴﾝﾄﾞｳ ｶｽﾞﾏｻ</t>
  </si>
  <si>
    <t>高橋　　洋子</t>
  </si>
  <si>
    <t>ﾀｶﾊｼ ﾖｳｺ</t>
  </si>
  <si>
    <t>遠藤　　光志</t>
  </si>
  <si>
    <t>ｴﾝﾄﾞｳ ﾐﾂｼ</t>
  </si>
  <si>
    <t>山本　　恵里</t>
  </si>
  <si>
    <t>ﾔﾏﾓﾄ ｴﾘ</t>
  </si>
  <si>
    <t>大和田　昭彦</t>
  </si>
  <si>
    <t>ｵｵﾜﾀﾞ ｱｷﾋｺ</t>
  </si>
  <si>
    <t>山内　　彩花</t>
  </si>
  <si>
    <t>ﾔﾏｳﾁ ｱﾔｶ</t>
  </si>
  <si>
    <t>川又　　昭人</t>
  </si>
  <si>
    <t>ｶﾜﾏﾀ ｱｷﾋﾄ</t>
  </si>
  <si>
    <t>小野寺　右佳</t>
  </si>
  <si>
    <t>ｵﾉﾃﾞﾗ ﾕｶ</t>
  </si>
  <si>
    <t>工藤　　郁也</t>
  </si>
  <si>
    <t>ｸﾄﾞｳ ﾌﾐﾔ</t>
  </si>
  <si>
    <t>松浦　　未希</t>
  </si>
  <si>
    <t>ﾏﾂｳﾗ ﾐｷ</t>
  </si>
  <si>
    <t>小武方　健一</t>
  </si>
  <si>
    <t>ｺﾌﾞｶﾀ ｹﾝｲﾁ</t>
  </si>
  <si>
    <t>江良　佳奈子</t>
  </si>
  <si>
    <t>ｴﾗ ｶﾅｺ</t>
  </si>
  <si>
    <t>佐々木　正昭</t>
  </si>
  <si>
    <t>ｻｻｷ ﾏｻｱｷ</t>
  </si>
  <si>
    <t>関根　めぐみ</t>
  </si>
  <si>
    <t>ｾｷﾈ ﾒｸﾞﾐ</t>
  </si>
  <si>
    <t>高橋　　　涼</t>
  </si>
  <si>
    <t>ﾀｶﾊｼ ﾘｮｳ</t>
  </si>
  <si>
    <t>古川　　真朴</t>
  </si>
  <si>
    <t>ｺｶﾞﾜ ﾏﾅｵ</t>
  </si>
  <si>
    <t>大橋　　麗子</t>
  </si>
  <si>
    <t>ｵｵﾊｼ ﾚｲｺ</t>
  </si>
  <si>
    <t>立花　　　海</t>
  </si>
  <si>
    <t>ﾀﾁﾊﾞﾅ ｶｲ</t>
  </si>
  <si>
    <t>田村　　　孝</t>
  </si>
  <si>
    <t>ﾀﾑﾗ ﾀｶｼ</t>
  </si>
  <si>
    <t>大志田　紀子</t>
  </si>
  <si>
    <t>ｵｵｼﾀﾞ ﾉﾘｺ</t>
  </si>
  <si>
    <t>児玉　　由美</t>
  </si>
  <si>
    <t>ｺﾀﾞﾏ ﾕﾐ</t>
  </si>
  <si>
    <t>千葉　　健太</t>
  </si>
  <si>
    <t>ﾁﾊﾞ ｹﾝﾀ</t>
  </si>
  <si>
    <t>高橋　　紀子</t>
  </si>
  <si>
    <t>ﾀｶﾊｼ ﾉﾘｺ</t>
  </si>
  <si>
    <t>照井　　泰孝</t>
  </si>
  <si>
    <t>ﾃﾙｲ ﾀｲｺｳ</t>
  </si>
  <si>
    <t>八幡　　和樹</t>
  </si>
  <si>
    <t>ﾔﾊﾀ ｶｽﾞｷ</t>
  </si>
  <si>
    <t>小笠原　有理</t>
  </si>
  <si>
    <t>ｵｶﾞｻﾜﾗ ﾕｳﾘ</t>
  </si>
  <si>
    <t>柴田　真由美</t>
  </si>
  <si>
    <t>ｼﾊﾞﾀ ﾏﾕﾐ</t>
  </si>
  <si>
    <t>山本　雄太郎</t>
  </si>
  <si>
    <t>ﾔﾏﾓﾄ ﾕｳﾀﾛｳ</t>
  </si>
  <si>
    <t>相馬　　陽子</t>
  </si>
  <si>
    <t>ｿｳﾏ ﾖｳｺ</t>
  </si>
  <si>
    <t>阿部　　亮介</t>
  </si>
  <si>
    <t>ｱﾍﾞ ﾘｮｳｽｹ</t>
  </si>
  <si>
    <t>坂本　　理絵</t>
  </si>
  <si>
    <t>ｻｶﾓﾄ ﾘｴ</t>
  </si>
  <si>
    <t>安藤　　　智</t>
  </si>
  <si>
    <t>ｱﾝﾄﾞｳ ﾄﾓ</t>
  </si>
  <si>
    <t>土橋　　真美</t>
  </si>
  <si>
    <t>ﾄﾞﾊﾞｼ ﾏｽﾐ</t>
  </si>
  <si>
    <t>伊藤　　大樹</t>
  </si>
  <si>
    <t>ｲﾄｳ ﾀｲｷ</t>
  </si>
  <si>
    <t>伊藤　　英樹</t>
  </si>
  <si>
    <t>ｲﾄｳ ﾋﾃﾞｷ</t>
  </si>
  <si>
    <t>大瀧　あすか</t>
  </si>
  <si>
    <t>ｵｵﾀｷ ｱｽｶ</t>
  </si>
  <si>
    <t>奥地　　弘幸</t>
  </si>
  <si>
    <t>ｵｸﾁ ﾋﾛﾕｷ</t>
  </si>
  <si>
    <t>阿部　美由紀</t>
  </si>
  <si>
    <t>ｱﾍﾞ ﾐﾕｷ</t>
  </si>
  <si>
    <t>石川　美知江</t>
  </si>
  <si>
    <t>ｲｼｶﾜ ﾐﾁｴ</t>
  </si>
  <si>
    <t>鎌田　　健佑</t>
  </si>
  <si>
    <t>ｶﾏﾀﾞ ｹﾝﾕｳ</t>
  </si>
  <si>
    <t>菊地　　聖子</t>
  </si>
  <si>
    <t>ｷｸﾁ ｼｮｳｺ</t>
  </si>
  <si>
    <t>駒場　　隆行</t>
  </si>
  <si>
    <t>ｺﾏﾊﾞ ﾀｶﾕｷ</t>
  </si>
  <si>
    <t>佐々木　　潔</t>
  </si>
  <si>
    <t>ｻｻｷ ｷﾖｼ</t>
  </si>
  <si>
    <t>庄司　　夏子</t>
  </si>
  <si>
    <t>ｼｮｳｼﾞ ﾅﾂｺ</t>
  </si>
  <si>
    <t>菅原　めぐみ</t>
  </si>
  <si>
    <t>ｽｶﾞﾜﾗ ﾒｸﾞﾐ</t>
  </si>
  <si>
    <t>笹山　　　明</t>
  </si>
  <si>
    <t>ｻｻﾔﾏ ｱｷﾗ</t>
  </si>
  <si>
    <t>杉　　佳世子</t>
  </si>
  <si>
    <t>ｽｷﾞ ｶﾖｺ</t>
  </si>
  <si>
    <t>佐藤　　寛紀</t>
  </si>
  <si>
    <t>ｻﾄｳ ﾋﾛｷ</t>
  </si>
  <si>
    <t>長野　　信悟</t>
  </si>
  <si>
    <t>ﾅｶﾞﾉ ｼﾝｺﾞ</t>
  </si>
  <si>
    <t>田村　　朋子</t>
  </si>
  <si>
    <t>ﾀﾑﾗ ﾄﾓｺ</t>
  </si>
  <si>
    <t>根子　　祐也</t>
  </si>
  <si>
    <t>ﾈｺ ﾕｳﾔ</t>
  </si>
  <si>
    <t>平藤　　規康</t>
  </si>
  <si>
    <t>ﾋﾗﾌｼﾞ ﾉﾘﾔｽ</t>
  </si>
  <si>
    <t>本舘　　正雄</t>
  </si>
  <si>
    <t>ﾓﾄﾀﾞﾃ ﾏｻｵ</t>
  </si>
  <si>
    <t>八重樫　裕洸</t>
  </si>
  <si>
    <t>ﾔｴｶﾞｼ ﾕｳｺｳ</t>
  </si>
  <si>
    <t>大和　　真吾</t>
  </si>
  <si>
    <t>ﾔﾏﾄ ｼﾝｺﾞ</t>
  </si>
  <si>
    <t>梶田　　加菜</t>
  </si>
  <si>
    <t>ｶｼﾞﾀ ｶﾅ</t>
  </si>
  <si>
    <t>村上　　映人</t>
  </si>
  <si>
    <t>ﾑﾗｶﾐ ｴｲﾄ</t>
  </si>
  <si>
    <t>最上　　会子</t>
  </si>
  <si>
    <t>ﾓｶﾞﾐ ｴｺ</t>
  </si>
  <si>
    <t>伊藤　　憲司</t>
  </si>
  <si>
    <t>ｲﾄｳ ｹﾝｼﾞ</t>
  </si>
  <si>
    <t>高橋　　麗佳</t>
  </si>
  <si>
    <t>ﾀｶﾊｼ ﾚｲｶ</t>
  </si>
  <si>
    <t>照井　　貴子</t>
  </si>
  <si>
    <t>ﾃﾙｲ ﾀｶｺ</t>
  </si>
  <si>
    <t>川又　　講平</t>
  </si>
  <si>
    <t>ｶﾜﾏﾀ ｺｳﾍｲ</t>
  </si>
  <si>
    <t>工藤　はるみ</t>
  </si>
  <si>
    <t>ｸﾄﾞｳ ﾊﾙﾐ</t>
  </si>
  <si>
    <t>齋藤　　　航</t>
  </si>
  <si>
    <t>ｻｲﾄｳ ﾜﾀﾙ</t>
  </si>
  <si>
    <t>大友　　拡樹</t>
  </si>
  <si>
    <t>ｵｵﾄﾓ ﾋﾛｷ</t>
  </si>
  <si>
    <t>小泉　　美里</t>
  </si>
  <si>
    <t>ｺｲｽﾞﾐ ﾐｻﾄ</t>
  </si>
  <si>
    <t>菅原　　諾子</t>
  </si>
  <si>
    <t>ｽｶﾞﾜﾗ ﾅｷﾞｺ</t>
  </si>
  <si>
    <t>加藤　　智弘</t>
  </si>
  <si>
    <t>ｶﾄｳ ﾄﾓﾋﾛ</t>
  </si>
  <si>
    <t>鈴木　優美子</t>
  </si>
  <si>
    <t>ｽｽﾞｷ ﾕﾐｺ</t>
  </si>
  <si>
    <t>髙橋　　弘樹</t>
  </si>
  <si>
    <t>ﾀｶﾊｼ ﾋﾛｷ</t>
  </si>
  <si>
    <t>舘　　亜祐美</t>
  </si>
  <si>
    <t>ﾀﾃ ｱﾕﾐ</t>
  </si>
  <si>
    <t>野間　　崇宏</t>
  </si>
  <si>
    <t>ﾉﾏ ﾀｶﾋﾛ</t>
  </si>
  <si>
    <t>ワヤマアマンダマ</t>
  </si>
  <si>
    <t>ﾜﾔﾏ ｱﾏﾝﾀﾞﾏﾘｰ</t>
  </si>
  <si>
    <t>一倉　　寿樹</t>
  </si>
  <si>
    <t>ｲﾁｸﾗ ﾄｼｷ</t>
  </si>
  <si>
    <t>吉宮　　仁美</t>
  </si>
  <si>
    <t>ﾖｼﾐﾔ ﾋﾄﾐ</t>
  </si>
  <si>
    <t>佐藤　　宏樹</t>
  </si>
  <si>
    <t>大和田　治美</t>
  </si>
  <si>
    <t>ｵｵﾜﾀﾞ ﾊﾙﾐ</t>
  </si>
  <si>
    <t>佐藤　　　稜</t>
  </si>
  <si>
    <t>ｻﾄｳ ﾘｮｳ</t>
  </si>
  <si>
    <t>菅原　　初江</t>
  </si>
  <si>
    <t>ｽｶﾞﾜﾗ ﾊﾂｴ</t>
  </si>
  <si>
    <t>大向　　翔平</t>
  </si>
  <si>
    <t>ｵｵﾑｶｲ ｼｮｳﾍｲ</t>
  </si>
  <si>
    <t>佐々木　美晴</t>
  </si>
  <si>
    <t>ｻｻｷ ﾐﾊﾙ</t>
  </si>
  <si>
    <t>藤村　　晃誠</t>
  </si>
  <si>
    <t>ﾌｼﾞﾑﾗ ｺｳｾｲ</t>
  </si>
  <si>
    <t>蒲澤　美恵子</t>
  </si>
  <si>
    <t>ｶﾞﾏｻﾜ ﾐｴｺ</t>
  </si>
  <si>
    <t>根津　　友樹</t>
  </si>
  <si>
    <t>ﾈﾂﾞ ﾕｳｷ</t>
  </si>
  <si>
    <t>米澤　　浩一</t>
  </si>
  <si>
    <t>ﾖﾈｻﾞﾜ ｺｳｲﾁ</t>
  </si>
  <si>
    <t>大越　　麻子</t>
  </si>
  <si>
    <t>ｵｵｺｼ ｱｻｺ</t>
  </si>
  <si>
    <t>斉田　美佐子</t>
  </si>
  <si>
    <t>ｻｲﾀ ﾐｻｺ</t>
  </si>
  <si>
    <t>阿部　　清孝</t>
  </si>
  <si>
    <t>ｱﾍﾞ ｷﾖﾀｶ</t>
  </si>
  <si>
    <t>吉田　　幸江</t>
  </si>
  <si>
    <t>ﾖｼﾀﾞ ｻﾁｴ</t>
  </si>
  <si>
    <t>村山　　隆行</t>
  </si>
  <si>
    <t>ﾑﾗﾔﾏ ﾀｶﾕｷ</t>
  </si>
  <si>
    <t>齊藤　みゆき</t>
  </si>
  <si>
    <t>ｻｲﾄｳ ﾐﾕｷ</t>
  </si>
  <si>
    <t>菊池　　　翔</t>
  </si>
  <si>
    <t>ｷｸﾁ ｼｮｳ</t>
  </si>
  <si>
    <t>矢内　　正一</t>
  </si>
  <si>
    <t>ﾔﾅｲ ﾏｻｶｽﾞ</t>
  </si>
  <si>
    <t>鈴木　　麻里</t>
  </si>
  <si>
    <t>ｽｽﾞｷ ﾏﾘ</t>
  </si>
  <si>
    <t>工藤　　光広</t>
  </si>
  <si>
    <t>ｸﾄﾞｳ ﾐﾂﾋﾛ</t>
  </si>
  <si>
    <t>平澤　　優子</t>
  </si>
  <si>
    <t>ﾋﾗｻﾜ ﾕｳｺ</t>
  </si>
  <si>
    <t>角田　悠太郎</t>
  </si>
  <si>
    <t>ｶｸﾀ ﾕｳﾀﾛｳ</t>
  </si>
  <si>
    <t>関根　　芳樹</t>
  </si>
  <si>
    <t>ｾｷﾈ ﾖｼｷ</t>
  </si>
  <si>
    <t>佐藤　　祐貴</t>
  </si>
  <si>
    <t>ｻﾄｳ ﾕｳｷ</t>
  </si>
  <si>
    <t>上野　　洸平</t>
  </si>
  <si>
    <t>ｳﾜﾉ ｺｳﾍｲ</t>
  </si>
  <si>
    <t>白岩　　光芳</t>
  </si>
  <si>
    <t>ｼﾗｲﾜ ﾐﾂﾖｼ</t>
  </si>
  <si>
    <t>竹花　　雄生</t>
  </si>
  <si>
    <t>ﾀｹﾊﾅ ﾕｳｷ</t>
  </si>
  <si>
    <t>神　　　裕也</t>
  </si>
  <si>
    <t>ｼﾞﾝ ﾕｳﾔ</t>
  </si>
  <si>
    <t>中村　　啓太</t>
  </si>
  <si>
    <t>ﾅｶﾑﾗ ｹｲﾀ</t>
  </si>
  <si>
    <t>五十嵐　晃一</t>
  </si>
  <si>
    <t>ｲｶﾞﾗｼ ｺｳｲﾁ</t>
  </si>
  <si>
    <t>畠山　　拓也</t>
  </si>
  <si>
    <t>ﾊﾀｹﾔ ﾀｸﾔ</t>
  </si>
  <si>
    <t>藤原　　啓光</t>
  </si>
  <si>
    <t>ﾌｼﾞﾜﾗ ｹｲｺｳ</t>
  </si>
  <si>
    <t>太野　　　豊</t>
  </si>
  <si>
    <t>ﾌﾄﾉ ﾕﾀｶ</t>
  </si>
  <si>
    <t>七ツ役　友美</t>
  </si>
  <si>
    <t>ﾅﾅﾂﾔｸ ﾄﾓﾐ</t>
  </si>
  <si>
    <t>新井谷　麻衣</t>
  </si>
  <si>
    <t>ﾆｲﾔ ﾏｲ</t>
  </si>
  <si>
    <t>松田　　弘樹</t>
  </si>
  <si>
    <t>ﾏﾂﾀﾞ ﾋﾛｷ</t>
  </si>
  <si>
    <t>新井谷麻里江</t>
  </si>
  <si>
    <t>ﾆｲﾔ ﾏﾘｴ</t>
  </si>
  <si>
    <t>関口　　　賢</t>
  </si>
  <si>
    <t>ｾｷｸﾞﾁ ｻﾄｼ</t>
  </si>
  <si>
    <t>新田　　彩乃</t>
  </si>
  <si>
    <t>ﾆｯﾀ ｱﾔﾉ</t>
  </si>
  <si>
    <t>高橋　　拓也</t>
  </si>
  <si>
    <t>ﾀｶﾊｼ ﾀｸﾔ</t>
  </si>
  <si>
    <t>野田　　栞莉</t>
  </si>
  <si>
    <t>ﾉﾀﾞ ｼｵﾘ</t>
  </si>
  <si>
    <t>松坂　　龍司</t>
  </si>
  <si>
    <t>ﾏﾂｻﾞｶ ﾘｭｳｼﾞ</t>
  </si>
  <si>
    <t>蕨野　　聖子</t>
  </si>
  <si>
    <t>ﾜﾗﾋﾞﾉ ｾｲｺ</t>
  </si>
  <si>
    <t>国枝　　　怜</t>
  </si>
  <si>
    <t>ｸﾆｴﾀﾞ ﾚﾝ</t>
  </si>
  <si>
    <t>古宅　　範子</t>
  </si>
  <si>
    <t>ﾌﾙﾀｸ ﾉﾘｺ</t>
  </si>
  <si>
    <t>小森田　優輝</t>
  </si>
  <si>
    <t>ｺﾓﾘﾀ ﾕｳｷ</t>
  </si>
  <si>
    <t>志田　　光恵</t>
  </si>
  <si>
    <t>ｼﾀﾞ ﾐﾂｴ</t>
  </si>
  <si>
    <t>昆　　　和史</t>
  </si>
  <si>
    <t>ｺﾝ ｶｽﾞﾌﾐ</t>
  </si>
  <si>
    <t>粟津　　文恵</t>
  </si>
  <si>
    <t>ｱﾜﾂ ﾌﾐｴ</t>
  </si>
  <si>
    <t>菊地　　雅也</t>
  </si>
  <si>
    <t>ｷｸﾁ ﾏｻﾔ</t>
  </si>
  <si>
    <t>菊地　　正行</t>
  </si>
  <si>
    <t>ｷｸﾁ ﾏｻﾕｷ</t>
  </si>
  <si>
    <t>前野　　佳那</t>
  </si>
  <si>
    <t>ﾏｴﾉ ｶﾅ</t>
  </si>
  <si>
    <t>佐藤　　庄示</t>
  </si>
  <si>
    <t>ｻﾄｳ ｼｮｳｼﾞ</t>
  </si>
  <si>
    <t>小野　　愛未</t>
  </si>
  <si>
    <t>ｵﾉ ﾅﾙﾐ</t>
  </si>
  <si>
    <t>高橋　　晴香</t>
  </si>
  <si>
    <t>ﾀｶﾊｼ ﾊﾙｶ</t>
  </si>
  <si>
    <t>高橋　　芽依</t>
  </si>
  <si>
    <t>ﾀｶﾊｼ ﾒｲ</t>
  </si>
  <si>
    <t>高橋　　　優</t>
  </si>
  <si>
    <t>ﾀｶﾊｼ ﾕｳ</t>
  </si>
  <si>
    <t>江本　　英卓</t>
  </si>
  <si>
    <t>ｴﾓﾄ ｽｸﾞﾙ</t>
  </si>
  <si>
    <t>谷藤　　麻衣</t>
  </si>
  <si>
    <t>ﾀﾆﾌｼﾞ ﾏｲ</t>
  </si>
  <si>
    <t>長谷川みなみ</t>
  </si>
  <si>
    <t>ﾊｾｶﾞﾜ ﾐﾅﾐ</t>
  </si>
  <si>
    <t>菊池　　雅輝</t>
  </si>
  <si>
    <t>ｷｸﾁ ﾏｻｷ</t>
  </si>
  <si>
    <t>古舘　　　優</t>
  </si>
  <si>
    <t>ﾌﾙﾀﾞﾃ ﾕｳ</t>
  </si>
  <si>
    <t>袰岩　　智穂</t>
  </si>
  <si>
    <t>ﾎﾛｲﾜ ﾁﾎ</t>
  </si>
  <si>
    <t>本城　　綾子</t>
  </si>
  <si>
    <t>ﾎﾝｼﾞｮｳ ｱﾔｺ</t>
  </si>
  <si>
    <t>宮川　　泰季</t>
  </si>
  <si>
    <t>ﾐﾔｶﾜ ﾔｽﾄｼ</t>
  </si>
  <si>
    <t>伊藤　由希恵</t>
  </si>
  <si>
    <t>ｲﾄｳ ﾕｷｴ</t>
  </si>
  <si>
    <t>瀬川　　翔太</t>
  </si>
  <si>
    <t>ｾｶﾞﾜ ｼｮｳﾀ</t>
  </si>
  <si>
    <t>鬼柳　　純子</t>
  </si>
  <si>
    <t>ｷﾔﾅｷﾞ ｼﾞｭﾝｺ</t>
  </si>
  <si>
    <t>江渡　　正顕</t>
  </si>
  <si>
    <t>ｴﾄ ﾏｻｱｷ</t>
  </si>
  <si>
    <t>千葉　　善幹</t>
  </si>
  <si>
    <t>ﾁﾊﾞ ﾖｼﾓﾄ</t>
  </si>
  <si>
    <t>工藤　　陽子</t>
  </si>
  <si>
    <t>ｸﾄﾞｳ ﾖｳｺ</t>
  </si>
  <si>
    <t>佐藤　　理恵</t>
  </si>
  <si>
    <t>ｻﾄｳ ﾘｴ</t>
  </si>
  <si>
    <t>高橋　　佑輔</t>
  </si>
  <si>
    <t>ﾀｶﾊｼ ﾕｳｽｹ</t>
  </si>
  <si>
    <t>福田　　弘子</t>
  </si>
  <si>
    <t>ﾌｸﾀﾞ ﾋﾛｺ</t>
  </si>
  <si>
    <t>菊池　　正美</t>
  </si>
  <si>
    <t>ｷｸﾁ ﾏｻﾐ</t>
  </si>
  <si>
    <t>畠山　　秀治</t>
  </si>
  <si>
    <t>ﾊﾀｹﾔﾏ ﾋﾃﾞﾊﾙ</t>
  </si>
  <si>
    <t>吉岡　　朋美</t>
  </si>
  <si>
    <t>ﾖｼｵｶ ﾄﾓﾐ</t>
  </si>
  <si>
    <t>鬼柳　　広樹</t>
  </si>
  <si>
    <t>ｵﾆﾔﾅｷﾞ ﾋﾛｷ</t>
  </si>
  <si>
    <t>今野　　杏菜</t>
  </si>
  <si>
    <t>ｲﾏﾉ ｱﾝﾅ</t>
  </si>
  <si>
    <t>照井　　正樹</t>
  </si>
  <si>
    <t>ﾃﾙｲ ﾏｻｷ</t>
  </si>
  <si>
    <t>小野寺　那海</t>
  </si>
  <si>
    <t>ｵﾉﾃﾞﾗ ﾅﾐ</t>
  </si>
  <si>
    <t>佐藤　　　嶺</t>
  </si>
  <si>
    <t>小野寺　晴菜</t>
  </si>
  <si>
    <t>ｵﾉﾃﾞﾗ ﾊﾙﾅ</t>
  </si>
  <si>
    <t>高橋　　秀信</t>
  </si>
  <si>
    <t>ﾀｶﾊｼ ﾋﾃﾞﾉﾌﾞ</t>
  </si>
  <si>
    <t>佐藤　　千徳</t>
  </si>
  <si>
    <t>ｻﾄｳ ﾁｴﾘ</t>
  </si>
  <si>
    <t>行川　　裕治</t>
  </si>
  <si>
    <t>ﾅﾒｶﾜ ﾕｳｼﾞ</t>
  </si>
  <si>
    <t>佐々木　早苗</t>
  </si>
  <si>
    <t>ｻｻｷ ｻﾅｴ</t>
  </si>
  <si>
    <t>藤井　　慎二</t>
  </si>
  <si>
    <t>ﾌｼﾞｲ ｼﾝｼﾞ</t>
  </si>
  <si>
    <t>久保田　哲也</t>
  </si>
  <si>
    <t>ｸﾎﾞﾀ ﾃﾂﾔ</t>
  </si>
  <si>
    <t>津田　　博子</t>
  </si>
  <si>
    <t>ﾂﾀﾞ ﾋﾛｺ</t>
  </si>
  <si>
    <t>中山　　貴史</t>
  </si>
  <si>
    <t>ﾅｶﾔﾏ ﾀｶｼ</t>
  </si>
  <si>
    <t>久保田　健太</t>
  </si>
  <si>
    <t>ｸﾎﾞﾀ ｹﾝﾀ</t>
  </si>
  <si>
    <t>佐藤　　　達</t>
  </si>
  <si>
    <t>ｻﾄｳ ｻﾄﾙ</t>
  </si>
  <si>
    <t>菊池　　知之</t>
  </si>
  <si>
    <t>ｷｸﾁ ﾄﾓﾕｷ</t>
  </si>
  <si>
    <t>林　　　克博</t>
  </si>
  <si>
    <t>ﾊﾔｼ ｶﾂﾋﾛ</t>
  </si>
  <si>
    <t>小野寺　　敬</t>
  </si>
  <si>
    <t>ｵﾉﾃﾞﾗ ｹｲ</t>
  </si>
  <si>
    <t>谷口　　義樹</t>
  </si>
  <si>
    <t>ﾀﾆｸﾞﾁ ﾖｼｷ</t>
  </si>
  <si>
    <t>松原　　彩人</t>
  </si>
  <si>
    <t>ﾏﾂﾊﾞﾗ ｱﾔﾄ</t>
  </si>
  <si>
    <t>高橋　　勇太</t>
  </si>
  <si>
    <t>ﾀｶﾊｼ ﾕｳﾀ</t>
  </si>
  <si>
    <t>宮崎　　　真</t>
  </si>
  <si>
    <t>ﾐﾔｻﾞｷ ﾏｺﾄ</t>
  </si>
  <si>
    <t>加藤　　　学</t>
  </si>
  <si>
    <t>ｶﾄｳ ﾏﾅﾌﾞ</t>
  </si>
  <si>
    <t>小林　　泰則</t>
  </si>
  <si>
    <t>ｺﾊﾞﾔｼ ﾔｽﾉﾘ</t>
  </si>
  <si>
    <t>村上　　浩樹</t>
  </si>
  <si>
    <t>ﾑﾗｶﾐ ｺｳｷ</t>
  </si>
  <si>
    <t>阿部　　広大</t>
  </si>
  <si>
    <t>ｱﾍﾞ ｺｳﾀﾞｲ</t>
  </si>
  <si>
    <t>及川　　仁一</t>
  </si>
  <si>
    <t>ｵｲｶﾜ ｼﾞﾝｲﾁ</t>
  </si>
  <si>
    <t>大山　　悦男</t>
  </si>
  <si>
    <t>ｵｵﾔﾏ ｴﾂｵ</t>
  </si>
  <si>
    <t>阿部　　　学</t>
  </si>
  <si>
    <t>ｱﾍﾞ ﾏﾅﾌﾞ</t>
  </si>
  <si>
    <t>朝倉　　敏典</t>
  </si>
  <si>
    <t>ｱｻｸﾗ ﾄｼﾉﾘ</t>
  </si>
  <si>
    <t>高橋　　政好</t>
  </si>
  <si>
    <t>ﾀｶﾊｼ ﾏｻﾖｼ</t>
  </si>
  <si>
    <t>遠藤　　祐貴</t>
  </si>
  <si>
    <t>ｴﾝﾄﾞｳ ﾋﾛｷ</t>
  </si>
  <si>
    <t>菊池　　友和</t>
  </si>
  <si>
    <t>ｷｸﾁ ﾄﾓｶｽﾞ</t>
  </si>
  <si>
    <t>井上　　拓巳</t>
  </si>
  <si>
    <t>ｲﾉｳｴ ﾀｸﾐ</t>
  </si>
  <si>
    <t>千葉　　大輝</t>
  </si>
  <si>
    <t>ﾁﾊﾞ ﾋﾛｷ</t>
  </si>
  <si>
    <t>島　　　智也</t>
  </si>
  <si>
    <t>ｼﾏ ﾄﾓﾔ</t>
  </si>
  <si>
    <t>千田　　祐太</t>
  </si>
  <si>
    <t>ﾁﾀﾞ ﾕｳﾀ</t>
  </si>
  <si>
    <t>佐々木　幸英</t>
  </si>
  <si>
    <t>ｻｻｷ ﾕｷﾖｼ</t>
  </si>
  <si>
    <t>千葉　　雄大</t>
  </si>
  <si>
    <t>ﾁﾊﾞ ﾕｳﾀ</t>
  </si>
  <si>
    <t>千枝　　友亮</t>
  </si>
  <si>
    <t>ﾁｴﾀﾞ ﾄﾓｱｷ</t>
  </si>
  <si>
    <t>川村　　浩一</t>
  </si>
  <si>
    <t>ｶﾜﾑﾗ ﾋﾛｶｽﾞ</t>
  </si>
  <si>
    <t>渡邊　　強輝</t>
  </si>
  <si>
    <t>ﾜﾀﾅﾍﾞ ﾂﾖｷ</t>
  </si>
  <si>
    <t>早川　　　真</t>
  </si>
  <si>
    <t>ﾊﾔｶﾜ ﾏｺﾄ</t>
  </si>
  <si>
    <t>桝本　　和大</t>
  </si>
  <si>
    <t>ﾏｽﾓﾄ ｶｽﾞﾋﾛ</t>
  </si>
  <si>
    <t>佐藤　　淳一</t>
  </si>
  <si>
    <t>ｻﾄｳ ｼﾞｭﾝｲﾁ</t>
  </si>
  <si>
    <t>小原　　雄史</t>
  </si>
  <si>
    <t>ｵﾊﾞﾗ ﾕｳｼﾞ</t>
  </si>
  <si>
    <t>石母田　拓也</t>
  </si>
  <si>
    <t>ｲｼﾓﾀ ﾀｸﾔ</t>
  </si>
  <si>
    <t>佐々木　真純</t>
  </si>
  <si>
    <t>ｻｻｷ ﾏｽﾐ</t>
  </si>
  <si>
    <t>西郷　　孝一</t>
  </si>
  <si>
    <t>ｻｲｺﾞｳ ﾀｶﾋﾄ</t>
  </si>
  <si>
    <t>沼倉　　達也</t>
  </si>
  <si>
    <t>ﾇﾏｸﾗ ﾀﾂﾔ</t>
  </si>
  <si>
    <t>工藤　　進作</t>
  </si>
  <si>
    <t>ｸﾄﾞｳ ｼﾝｻｸ</t>
  </si>
  <si>
    <t>永山　　史朗</t>
  </si>
  <si>
    <t>ﾅｶﾞﾔﾏ ｼﾛｳ</t>
  </si>
  <si>
    <t>松本　　泰斗</t>
  </si>
  <si>
    <t>ﾏﾂﾓﾄ ﾀｲﾄ</t>
  </si>
  <si>
    <t>嶋田　　宏章</t>
  </si>
  <si>
    <t>ｼﾏﾀﾞ ﾋﾛｱｷ</t>
  </si>
  <si>
    <t>菊池　　諒介</t>
  </si>
  <si>
    <t>ｷｸﾁ ﾘｮｳｽｹ</t>
  </si>
  <si>
    <t>佐藤　　賢哉</t>
  </si>
  <si>
    <t>ｻﾄｳ ｹﾝﾔ</t>
  </si>
  <si>
    <t>平栗　　悠揮</t>
  </si>
  <si>
    <t>ﾋﾗｸﾞﾘ ﾕｳｷ</t>
  </si>
  <si>
    <t>折居　　　涼</t>
  </si>
  <si>
    <t>佐藤　　優気</t>
  </si>
  <si>
    <t>本城　　蔵馬</t>
  </si>
  <si>
    <t>ﾎﾝｼﾞｮｳ ｸﾗﾏ</t>
  </si>
  <si>
    <t>高橋　　　陸</t>
  </si>
  <si>
    <t>佐々木　順市</t>
  </si>
  <si>
    <t>ｻｻｷ ｼﾞｭﾝｲﾁ</t>
  </si>
  <si>
    <t>及川　　勝政</t>
  </si>
  <si>
    <t>ｵｲｶﾜ ｶﾂﾏｻ</t>
  </si>
  <si>
    <t>宇都宮　浩人</t>
  </si>
  <si>
    <t>ｳﾂﾉﾐﾔ ﾋﾛﾄ</t>
  </si>
  <si>
    <t>八重樫　隆夫</t>
  </si>
  <si>
    <t>ﾔｴｶﾞｼ ﾀｶｵ</t>
  </si>
  <si>
    <t>山崎　　浩一</t>
  </si>
  <si>
    <t>ﾔﾏｻﾞｷ ｺｳｲﾁ</t>
  </si>
  <si>
    <t>小野寺　勝彦</t>
  </si>
  <si>
    <t>ｵﾉﾃﾞﾗ ｶﾂﾋｺ</t>
  </si>
  <si>
    <t>藤田　　　一</t>
  </si>
  <si>
    <t>ﾌｼﾞﾀ ﾊｼﾞﾒ</t>
  </si>
  <si>
    <t>菊池　　勇貴</t>
  </si>
  <si>
    <t>ｷｸﾁ ﾕｳｷ</t>
  </si>
  <si>
    <t>佐々木　孝仁</t>
  </si>
  <si>
    <t>ｻｻｷ ﾀｶﾉﾘ</t>
  </si>
  <si>
    <t>小野　　克也</t>
  </si>
  <si>
    <t>ｵﾉ ｶﾂﾔ</t>
  </si>
  <si>
    <t>高橋　　利彦</t>
  </si>
  <si>
    <t>ﾀｶﾊｼ ﾄｼﾋｺ</t>
  </si>
  <si>
    <t>高橋　　清樹</t>
  </si>
  <si>
    <t>ﾀｶﾊｼ ｾｲｷ</t>
  </si>
  <si>
    <t>菅原　　　剛</t>
  </si>
  <si>
    <t>ｽｶﾞﾜﾗ ﾂﾖｼ</t>
  </si>
  <si>
    <t>藤原　　裕規</t>
  </si>
  <si>
    <t>ﾌｼﾞﾜﾗ ﾕｳｷ</t>
  </si>
  <si>
    <t>新田　　　慧</t>
  </si>
  <si>
    <t>ﾆｯﾀ ｻﾄｼ</t>
  </si>
  <si>
    <t>樋渡　　翔太</t>
  </si>
  <si>
    <t>ﾋﾜﾀｼ ｼｮｳﾀ</t>
  </si>
  <si>
    <t>照井　　翔太</t>
  </si>
  <si>
    <t>ﾃﾙｲ ｼｮｳﾀ</t>
  </si>
  <si>
    <t>菊地　　　亮</t>
  </si>
  <si>
    <t>ｷｸﾁ ﾘｮｳ</t>
  </si>
  <si>
    <t>菊地　　拓人</t>
  </si>
  <si>
    <t>ｷｸﾁ ﾀｸﾄ</t>
  </si>
  <si>
    <t>菅野　　卓思</t>
  </si>
  <si>
    <t>ｶﾝﾉ ﾀｶｼ</t>
  </si>
  <si>
    <t>小野　　祐耶</t>
  </si>
  <si>
    <t>ｵﾉ ﾕｳﾔ</t>
  </si>
  <si>
    <t>佐藤　　広隆</t>
  </si>
  <si>
    <t>ｻﾄｳ ﾋﾛﾀｶ</t>
  </si>
  <si>
    <t>清水　翔一朗</t>
  </si>
  <si>
    <t>ｼﾐｽﾞ ｼｮｳｲﾁﾛｳ</t>
  </si>
  <si>
    <t>阿部　　真哉</t>
  </si>
  <si>
    <t>ｱﾍﾞ ｼﾝﾔ</t>
  </si>
  <si>
    <t>懸田　　正之</t>
  </si>
  <si>
    <t>ｶｹﾀ ﾏｻﾕｷ</t>
  </si>
  <si>
    <t>高橋　　智也</t>
  </si>
  <si>
    <t>ﾀｶﾊｼ ﾄﾓﾔ</t>
  </si>
  <si>
    <t>及川　　裕貴</t>
  </si>
  <si>
    <t>ｵｲｶﾜ ﾕｳｷ</t>
  </si>
  <si>
    <t>村田　　雅宏</t>
  </si>
  <si>
    <t>ﾑﾗﾀ ﾏｻﾋﾛ</t>
  </si>
  <si>
    <t>髙橋　　祥基</t>
  </si>
  <si>
    <t>ﾀｶﾊｼ ﾖｼｷ</t>
  </si>
  <si>
    <t>山崎　　幸一</t>
  </si>
  <si>
    <t>浅利　　政喜</t>
  </si>
  <si>
    <t>ｱｻﾘ ﾏｻｷ</t>
  </si>
  <si>
    <t>小野寺　宣人</t>
  </si>
  <si>
    <t>ｵﾉﾃﾞﾗ ﾉﾌﾞﾋﾄ</t>
  </si>
  <si>
    <t>小野寺　　実</t>
  </si>
  <si>
    <t>ｵﾉﾃﾞﾗ ﾐﾉﾙ</t>
  </si>
  <si>
    <t>小川　　丈晴</t>
  </si>
  <si>
    <t>ｵｶﾞﾜ ﾀｹﾊﾙ</t>
  </si>
  <si>
    <t>小野寺　栄光</t>
  </si>
  <si>
    <t>ｵﾉﾃﾞﾗ ｴｲｺｳ</t>
  </si>
  <si>
    <t>髙橋　　　巧</t>
  </si>
  <si>
    <t>ﾀｶﾊｼ ﾀｸﾐ</t>
  </si>
  <si>
    <t>安倍　　義博</t>
  </si>
  <si>
    <t>ｱﾝﾊﾞｲ ﾖｼﾋﾛ</t>
  </si>
  <si>
    <t>阿部　　　稔</t>
  </si>
  <si>
    <t>ｱﾍﾞ ﾐﾉﾙ</t>
  </si>
  <si>
    <t>鳴海　　昭紀</t>
  </si>
  <si>
    <t>ﾅﾙﾐ ｱｷﾉﾘ</t>
  </si>
  <si>
    <t>佐藤　　　潤</t>
  </si>
  <si>
    <t>ｻﾄｳ ｼﾞｭﾝ</t>
  </si>
  <si>
    <t>大内　　尊文</t>
  </si>
  <si>
    <t>ｵｵｳﾁ ﾀｶﾌﾐ</t>
  </si>
  <si>
    <t>石田　　　良</t>
  </si>
  <si>
    <t>ｲｼﾀﾞ ﾘｮｳ</t>
  </si>
  <si>
    <t>千田　布美夫</t>
  </si>
  <si>
    <t>ﾁﾀﾞ ﾌﾐｵ</t>
  </si>
  <si>
    <t>菅原　　孝弘</t>
  </si>
  <si>
    <t>ｽｶﾞﾜﾗ ﾀｶﾋﾛ</t>
  </si>
  <si>
    <t>吉田　　　均</t>
  </si>
  <si>
    <t>ﾖｼﾀﾞ ﾋﾄｼ</t>
  </si>
  <si>
    <t>畠山　　竜司</t>
  </si>
  <si>
    <t>ﾊﾀｹﾔﾏ ﾘｭｳｼﾞ</t>
  </si>
  <si>
    <t>金田　　和成</t>
  </si>
  <si>
    <t>ｶﾈﾀﾞ ｶｽﾞﾅﾘ</t>
  </si>
  <si>
    <t>明戸　　寿雄</t>
  </si>
  <si>
    <t>ｱｹﾄ ﾄｼｵ</t>
  </si>
  <si>
    <t>菊池　　　大</t>
  </si>
  <si>
    <t>ｷｸﾁ ﾀﾞｲ</t>
  </si>
  <si>
    <t>高橋　　裕二</t>
  </si>
  <si>
    <t>ﾀｶﾊｼ ﾕｳｼﾞ</t>
  </si>
  <si>
    <t>吉田　　晃一</t>
  </si>
  <si>
    <t>ﾖｼﾀﾞ ｺｳｲﾁ</t>
  </si>
  <si>
    <t>石川　　次夫</t>
  </si>
  <si>
    <t>ｲｼｶﾜ ﾂｷﾞｵ</t>
  </si>
  <si>
    <t>佐々木　悦男</t>
  </si>
  <si>
    <t>ｻｻｷ ｴﾂｵ</t>
  </si>
  <si>
    <t>佐藤　　慶仁</t>
  </si>
  <si>
    <t>ｻﾄｳ ﾖｼﾋﾄ</t>
  </si>
  <si>
    <t>平　　　秀紀</t>
  </si>
  <si>
    <t>ﾀｲﾗ ﾋﾃﾞｷ</t>
  </si>
  <si>
    <t>高橋　　文弥</t>
  </si>
  <si>
    <t>ﾀｶﾊｼ ﾌﾞﾝﾔ</t>
  </si>
  <si>
    <t>千葉　　　修</t>
  </si>
  <si>
    <t>ﾁﾊﾞ ｵｻﾑ</t>
  </si>
  <si>
    <t>村上　　伸哉</t>
  </si>
  <si>
    <t>ﾑﾗｶﾐ ｼﾝﾔ</t>
  </si>
  <si>
    <t>吉見　　慎介</t>
  </si>
  <si>
    <t>ﾖｼﾐ ｼﾝｽｹ</t>
  </si>
  <si>
    <t>伊東　　幸浩</t>
  </si>
  <si>
    <t>ｲﾄｳ ﾕｷﾋﾛ</t>
  </si>
  <si>
    <t>及川　　和麻</t>
  </si>
  <si>
    <t>ｵｲｶﾜ ｶｽﾞﾏ</t>
  </si>
  <si>
    <t>小坂　　英之</t>
  </si>
  <si>
    <t>ｺｻｶ ﾋﾃﾞﾕｷ</t>
  </si>
  <si>
    <t>佐藤　将太郎</t>
  </si>
  <si>
    <t>ｻﾄｳ ｼｮｳﾀﾛｳ</t>
  </si>
  <si>
    <t>澤村　　和友</t>
  </si>
  <si>
    <t>ｻﾜﾑﾗ ｶｽﾞﾄﾓ</t>
  </si>
  <si>
    <t>杉　　　聖基</t>
  </si>
  <si>
    <t>ｽｷﾞ ｾｲｷ</t>
  </si>
  <si>
    <t>高橋　　時智</t>
  </si>
  <si>
    <t>ﾀｶﾊｼ ﾄｷﾉﾘ</t>
  </si>
  <si>
    <t>千葉　　勝明</t>
  </si>
  <si>
    <t>ﾁﾊﾞ ｶﾂｱｷ</t>
  </si>
  <si>
    <t>千葉　　智宏</t>
  </si>
  <si>
    <t>ﾁﾊﾞ ﾄﾓﾋﾛ</t>
  </si>
  <si>
    <t>李　　　国斉</t>
  </si>
  <si>
    <t>ﾘ ｺｸｻｲ</t>
  </si>
  <si>
    <t>赤坂　　秀樹</t>
  </si>
  <si>
    <t>ｱｶｻｶ ﾋﾃﾞｷ</t>
  </si>
  <si>
    <t>藤井　　正博</t>
  </si>
  <si>
    <t>ﾌｼﾞｲ ﾏｻﾋﾛ</t>
  </si>
  <si>
    <t>佐々木　英樹</t>
  </si>
  <si>
    <t>ｻｻｷ ﾋﾃﾞｷ</t>
  </si>
  <si>
    <t>柴田　　和成</t>
  </si>
  <si>
    <t>ｼﾊﾞﾀ ｶｽﾞﾅﾘ</t>
  </si>
  <si>
    <t>畠山　　浩熙</t>
  </si>
  <si>
    <t>ﾊﾀｹﾔﾏ ﾋﾛｷ</t>
  </si>
  <si>
    <t>佐々木　貴広</t>
  </si>
  <si>
    <t>ｻｻｷ ﾀｶﾋﾛ</t>
  </si>
  <si>
    <t>佐々木　裕治</t>
  </si>
  <si>
    <t>ｻｻｷ ﾕｳｼﾞ</t>
  </si>
  <si>
    <t>佐々木　　豊</t>
  </si>
  <si>
    <t>ｻｻｷ ﾕﾀｶ</t>
  </si>
  <si>
    <t>柴田　　良幸</t>
  </si>
  <si>
    <t>ｼﾊﾞﾀ ﾖｼﾕｷ</t>
  </si>
  <si>
    <t>鳥居　　邦彦</t>
  </si>
  <si>
    <t>ﾄﾘｲ ｸﾆﾋｺ</t>
  </si>
  <si>
    <t>岩渕　　貴光</t>
  </si>
  <si>
    <t>ｲﾜﾌﾞﾁ ﾀｶﾐﾂ</t>
  </si>
  <si>
    <t>高橋　　伸也</t>
  </si>
  <si>
    <t>ﾀｶﾊｼ ｼﾝﾔ</t>
  </si>
  <si>
    <t>細川　　　慧</t>
  </si>
  <si>
    <t>ﾎｿｶﾜ ｻﾄｼ</t>
  </si>
  <si>
    <t>八角　　　寿</t>
  </si>
  <si>
    <t>ﾔｽﾐ ﾋｻｼ</t>
  </si>
  <si>
    <t>山本　　裕貴</t>
  </si>
  <si>
    <t>ﾔﾏﾓﾄ ﾕｳｷ</t>
  </si>
  <si>
    <t>渡辺　　良平</t>
  </si>
  <si>
    <t>ﾜﾀﾅﾍﾞ ﾘｮｳﾍｲ</t>
  </si>
  <si>
    <t>安部　　貴博</t>
  </si>
  <si>
    <t>ｱﾍﾞ ﾀｶﾋﾛ</t>
  </si>
  <si>
    <t>小野寺　　卓</t>
  </si>
  <si>
    <t>ｵﾉﾃﾞﾗ ﾀｸ</t>
  </si>
  <si>
    <t>千葉　　慎一</t>
  </si>
  <si>
    <t>ﾁﾊﾞ ｼﾝｲﾁ</t>
  </si>
  <si>
    <t>千葉　　悠太</t>
  </si>
  <si>
    <t>千葉　　洋太</t>
  </si>
  <si>
    <t>ﾁﾊﾞ ﾖｳﾀ</t>
  </si>
  <si>
    <t>千葉　　義則</t>
  </si>
  <si>
    <t>ﾁﾊﾞ ﾖｼﾉﾘ</t>
  </si>
  <si>
    <t>伊勢　　　登</t>
  </si>
  <si>
    <t>ｲｾ ﾉﾎﾞﾙ</t>
  </si>
  <si>
    <t>小田島　敏之</t>
  </si>
  <si>
    <t>ｵﾀﾞｼﾏ ﾄｼﾕｷ</t>
  </si>
  <si>
    <t>高橋　　　元</t>
  </si>
  <si>
    <t>ﾀｶﾊｼ ﾊｼﾞﾒ</t>
  </si>
  <si>
    <t>三宅　　清房</t>
  </si>
  <si>
    <t>ﾐﾔｹ ｷﾖﾌｻ</t>
  </si>
  <si>
    <t>千田　　　勤</t>
  </si>
  <si>
    <t>ﾁﾀﾞ ﾂﾄﾑ</t>
  </si>
  <si>
    <t>有原　　啓介</t>
  </si>
  <si>
    <t>ｱﾘﾊﾗ ｹｲｽｹ</t>
  </si>
  <si>
    <t>小原　　航洋</t>
  </si>
  <si>
    <t>ｵﾊﾞﾗ ｺｳﾖｳ</t>
  </si>
  <si>
    <t>菊地　　文耶</t>
  </si>
  <si>
    <t>ｷｸﾁ ﾌﾐﾔ</t>
  </si>
  <si>
    <t>瀬川　　将平</t>
  </si>
  <si>
    <t>ｾｶﾞﾜ ｼｮｳﾍｲ</t>
  </si>
  <si>
    <t>長野　　尚人</t>
  </si>
  <si>
    <t>ﾅｶﾞﾉ ﾅｵﾄ</t>
  </si>
  <si>
    <t>沼﨑　　友哉</t>
  </si>
  <si>
    <t>ﾇﾏｻﾞｷ ﾄﾓﾔ</t>
  </si>
  <si>
    <t>山中　　崚矢</t>
  </si>
  <si>
    <t>ﾔﾏﾅｶ ﾘｮｳﾔ</t>
  </si>
  <si>
    <t>及川　　　央</t>
  </si>
  <si>
    <t>ｵｲｶﾜ ﾋﾛ</t>
  </si>
  <si>
    <t>中山　　広志</t>
  </si>
  <si>
    <t>ﾅｶﾔﾏ ﾋﾛｼ</t>
  </si>
  <si>
    <t>佐藤　　正佳</t>
  </si>
  <si>
    <t>ｻﾄｳ ﾏｻﾖｼ</t>
  </si>
  <si>
    <t>相馬　　晃平</t>
  </si>
  <si>
    <t>ｿｳﾏ ｺｳﾍｲ</t>
  </si>
  <si>
    <t>原子　　崇史</t>
  </si>
  <si>
    <t>ﾊﾗｺ ﾀｶｼ</t>
  </si>
  <si>
    <t>岩崎　　友優</t>
  </si>
  <si>
    <t>ｲﾜｻｷ ﾕｳﾏ</t>
  </si>
  <si>
    <t>佐藤　　誠也</t>
  </si>
  <si>
    <t>ｻﾄｳ ｾｲﾔ</t>
  </si>
  <si>
    <t>中澤　　俊介</t>
  </si>
  <si>
    <t>ﾅｶｻﾞﾜ ｼｭﾝｽｹ</t>
  </si>
  <si>
    <t>長谷川　雄大</t>
  </si>
  <si>
    <t>ﾊｾｶﾞﾜ ﾕｳﾀﾞｲ</t>
  </si>
  <si>
    <t>佐藤　　代和</t>
  </si>
  <si>
    <t>ｻﾄｳ ﾋﾛｶｽﾞ</t>
  </si>
  <si>
    <t>柴田　　恭輔</t>
  </si>
  <si>
    <t>ｼﾊﾞﾀ ｷｮｳｽｹ</t>
  </si>
  <si>
    <t>平船　　太陽</t>
  </si>
  <si>
    <t>ﾀｲﾗﾌﾞﾈ ﾀｲﾖｳ</t>
  </si>
  <si>
    <t>田子　未知瑠</t>
  </si>
  <si>
    <t>ﾀｺ ﾐﾁﾙ</t>
  </si>
  <si>
    <t>徳永　　　創</t>
  </si>
  <si>
    <t>ﾄｸﾅｶﾞ ﾊｼﾞﾒ</t>
  </si>
  <si>
    <t>中嶌　　雄一</t>
  </si>
  <si>
    <t>ﾅｶｼﾞﾏ ﾕｳｲﾁ</t>
  </si>
  <si>
    <t>西舘　　　敦</t>
  </si>
  <si>
    <t>ﾆｼﾀﾞﾃ ｱﾂｼ</t>
  </si>
  <si>
    <t>西舘　　直貴</t>
  </si>
  <si>
    <t>ﾆｼﾀﾞﾃ ﾅｵｷ</t>
  </si>
  <si>
    <t>古舘　　正輝</t>
  </si>
  <si>
    <t>ﾌﾙﾀﾞﾃ ﾏｻｷ</t>
  </si>
  <si>
    <t>米田　　哲也</t>
  </si>
  <si>
    <t>ﾏｲﾀ ﾃﾂﾔ</t>
  </si>
  <si>
    <t>丸木　　利也</t>
  </si>
  <si>
    <t>ﾏﾙｷ ﾄｼﾔ</t>
  </si>
  <si>
    <t>三浦　康次郎</t>
  </si>
  <si>
    <t>ﾐｳﾗ ｺｳｼﾞﾛｳ</t>
  </si>
  <si>
    <t>三谷　　剛史</t>
  </si>
  <si>
    <t>ﾐﾀﾆ ﾀｹｼ</t>
  </si>
  <si>
    <t>阿部　　　悟</t>
  </si>
  <si>
    <t>ｱﾍﾞ ｻﾄﾙ</t>
  </si>
  <si>
    <t>佐々木　佑輔</t>
  </si>
  <si>
    <t>ｻｻｷ ﾕｳｽｹ</t>
  </si>
  <si>
    <t>髙野　　和文</t>
  </si>
  <si>
    <t>ﾀｶﾉ ｶｽﾞﾕｷ</t>
  </si>
  <si>
    <t>村松　　勇夫</t>
  </si>
  <si>
    <t>ﾑﾗﾏﾂ ｲｻｵ</t>
  </si>
  <si>
    <t>村松　　進一</t>
  </si>
  <si>
    <t>ﾑﾗﾏﾂ ｼﾝｲﾁ</t>
  </si>
  <si>
    <t>阿部　　貴志</t>
  </si>
  <si>
    <t>ｱﾍﾞ ﾀｶｼ</t>
  </si>
  <si>
    <t>岩井　　優也</t>
  </si>
  <si>
    <t>ｲﾜｲ ﾕｳﾔ</t>
  </si>
  <si>
    <t>大河原　瑛一</t>
  </si>
  <si>
    <t>ｵｵｶﾊﾗ ｴｲｲﾁ</t>
  </si>
  <si>
    <t>大河原　雄平</t>
  </si>
  <si>
    <t>ｵｵｶﾜﾗ ﾕｳﾍｲ</t>
  </si>
  <si>
    <t>大河原　龍馬</t>
  </si>
  <si>
    <t>ｵｵｶﾜﾗ ﾘｭｳﾏ</t>
  </si>
  <si>
    <t>大志田　　誠</t>
  </si>
  <si>
    <t>ｵｵｼﾀﾞ ﾏｺﾄ</t>
  </si>
  <si>
    <t>菊池　　　裕</t>
  </si>
  <si>
    <t>ｷｸﾁ ﾕﾀｶ</t>
  </si>
  <si>
    <t>越場　　　孝</t>
  </si>
  <si>
    <t>ｺｴﾊﾞ ﾀｶｼ</t>
  </si>
  <si>
    <t>比企野　創典</t>
  </si>
  <si>
    <t>ﾋｷﾉ ｿｳｽｹ</t>
  </si>
  <si>
    <t>小野寺　　理</t>
  </si>
  <si>
    <t>ｵﾉﾃﾞﾗ ｵｻﾑ</t>
  </si>
  <si>
    <t>菅野　　　章</t>
  </si>
  <si>
    <t>ｶﾝﾉ ｱｷﾗ</t>
  </si>
  <si>
    <t>熊谷　　和典</t>
  </si>
  <si>
    <t>ｸﾏｶﾞｲ ｶｽﾞﾉﾘ</t>
  </si>
  <si>
    <t>佐々木　　勝</t>
  </si>
  <si>
    <t>ｻｻｷ ﾏｻﾙ</t>
  </si>
  <si>
    <t>高橋　　友三</t>
  </si>
  <si>
    <t>ﾀｶﾊｼ ﾕｳｿﾞｳ</t>
  </si>
  <si>
    <t>藤森　　祐司</t>
  </si>
  <si>
    <t>ﾌｼﾞﾓﾘ ﾕｳｼﾞ</t>
  </si>
  <si>
    <t>古屋敷　友陽</t>
  </si>
  <si>
    <t>ﾌﾙﾔｼｷ ﾄﾓｱｷ</t>
  </si>
  <si>
    <t>村上　　　正</t>
  </si>
  <si>
    <t>ﾑﾗｶﾐ ﾀﾀﾞｼ</t>
  </si>
  <si>
    <t>山田　　壮史</t>
  </si>
  <si>
    <t>ﾔﾏﾀﾞ ﾂﾖｼ</t>
  </si>
  <si>
    <t>杉村　　国良</t>
  </si>
  <si>
    <t>ｽｷﾞﾑﾗ ｸﾆﾖｼ</t>
  </si>
  <si>
    <t>大和田　　智</t>
  </si>
  <si>
    <t>ｵｵﾜﾀﾞ ﾄﾓ</t>
  </si>
  <si>
    <t>金野　　拓也</t>
  </si>
  <si>
    <t>ｷﾝﾉ ﾀｸﾔ</t>
  </si>
  <si>
    <t>近藤　　一樹</t>
  </si>
  <si>
    <t>ｺﾝﾄﾞｳ ｶｽﾞｷ</t>
  </si>
  <si>
    <t>佐々木　周作</t>
  </si>
  <si>
    <t>ｻｻｷ ｼｭｳｻｸ</t>
  </si>
  <si>
    <t>鈴木　　恒希</t>
  </si>
  <si>
    <t>ｽｽﾞｷ ｺｳｷ</t>
  </si>
  <si>
    <t>高橋　　祐輝</t>
  </si>
  <si>
    <t>ﾀｶﾊｼ ﾕｳｷ</t>
  </si>
  <si>
    <t>千田　　翔平</t>
  </si>
  <si>
    <t>ﾁﾀﾞ ｼｮｳﾍｲ</t>
  </si>
  <si>
    <t>千葉　　敦司</t>
  </si>
  <si>
    <t>ﾁﾊﾞ ｱﾂｼ</t>
  </si>
  <si>
    <t>中村　　淳一</t>
  </si>
  <si>
    <t>ﾅｶﾑﾗ ｼﾞｭﾝｲﾁ</t>
  </si>
  <si>
    <t>畠山　　泰成</t>
  </si>
  <si>
    <t>ﾊﾀｹﾔﾏ ﾀｲｾｲ</t>
  </si>
  <si>
    <t>宮守　　基光</t>
  </si>
  <si>
    <t>ﾐﾔﾓﾘ ﾓﾄﾐﾂ</t>
  </si>
  <si>
    <t>村田　　英誠</t>
  </si>
  <si>
    <t>ﾑﾗﾀ ﾋﾃﾞﾅﾘ</t>
  </si>
  <si>
    <t>森　　　　繁</t>
  </si>
  <si>
    <t>ﾓﾘ ｼｹﾞﾙ</t>
  </si>
  <si>
    <t>橋本　　康弘</t>
  </si>
  <si>
    <t>ﾊｼﾓﾄ ﾔｽﾋﾛ</t>
  </si>
  <si>
    <t>永井　　英威</t>
  </si>
  <si>
    <t>ﾅｶﾞｲ ﾋﾃﾞﾀｹ</t>
  </si>
  <si>
    <t>平野　　康二</t>
  </si>
  <si>
    <t>ﾋﾗﾉ ｺｳｼﾞ</t>
  </si>
  <si>
    <t>福島　　　保</t>
  </si>
  <si>
    <t>ﾌｸｼﾏ ﾀﾓﾂ</t>
  </si>
  <si>
    <t>大川　　正毅</t>
  </si>
  <si>
    <t>ｵｵｶﾜ ﾏｻｷ</t>
  </si>
  <si>
    <t>村川　　宏海</t>
  </si>
  <si>
    <t>ﾑﾗｶﾜ ﾋﾛﾐ</t>
  </si>
  <si>
    <t>石川　　平八</t>
  </si>
  <si>
    <t>ｲｼｶﾜ ﾍｲﾊﾁ</t>
  </si>
  <si>
    <t>小野寺　　恵</t>
  </si>
  <si>
    <t>本間　　功洋</t>
  </si>
  <si>
    <t>ﾎﾝﾏ ｺｳﾖｳ</t>
  </si>
  <si>
    <t>庄子　　裕之</t>
  </si>
  <si>
    <t>ｼｮｳｼﾞ ﾋﾛﾕｷ</t>
  </si>
  <si>
    <t>松本　　裕二</t>
  </si>
  <si>
    <t>ﾏﾂﾓﾄ ﾕｳｼﾞ</t>
  </si>
  <si>
    <t>貴戸　　文隆</t>
  </si>
  <si>
    <t>ｷﾄﾞ ﾌﾐﾀｶ</t>
  </si>
  <si>
    <t>芦部　　智宏</t>
  </si>
  <si>
    <t>ｱｼﾍﾞ ﾄﾓﾋﾛ</t>
  </si>
  <si>
    <t>佐藤　　秀雄</t>
  </si>
  <si>
    <t>ｻﾄｳ ﾋﾃﾞｵ</t>
  </si>
  <si>
    <t>松原　　吉宏</t>
  </si>
  <si>
    <t>ﾏﾂﾊﾞﾗ ﾖｼﾋﾛ</t>
  </si>
  <si>
    <t>佐久間　誠司</t>
  </si>
  <si>
    <t>ｻｸﾏ ｾｲｼﾞ</t>
  </si>
  <si>
    <t>飯村　　　亮</t>
  </si>
  <si>
    <t>ｲｲﾑﾗ ﾘｮｳ</t>
  </si>
  <si>
    <t>谷本　　佳隆</t>
  </si>
  <si>
    <t>ﾀﾆﾓﾄ ﾖｼﾀｶ</t>
  </si>
  <si>
    <t>多田　　誠一</t>
  </si>
  <si>
    <t>ﾀﾀﾞ ｾｲｲﾁ</t>
  </si>
  <si>
    <t>福田　　浩也</t>
  </si>
  <si>
    <t>ﾌｸﾀﾞ ﾋﾛﾔ</t>
  </si>
  <si>
    <t>遠藤　　凌平</t>
  </si>
  <si>
    <t>ｴﾝﾄﾞｳ ﾘｮｳﾍｲ</t>
  </si>
  <si>
    <t>佐藤　　優介</t>
  </si>
  <si>
    <t>ｻﾄｳ ﾕｳｽｹ</t>
  </si>
  <si>
    <t>中瀬　　　薫</t>
  </si>
  <si>
    <t>ﾅｶｾ ｶｵﾙ</t>
  </si>
  <si>
    <t>菅原　　孝一</t>
  </si>
  <si>
    <t>ｽｶﾞﾜﾗ ｺｳｲﾁ</t>
  </si>
  <si>
    <t>伊東　　　純</t>
  </si>
  <si>
    <t>ｲﾄｳ ｼﾞｭﾝ</t>
  </si>
  <si>
    <t>米倉　　将周</t>
  </si>
  <si>
    <t>ﾖﾈｸﾗ ﾏｻﾉﾘ</t>
  </si>
  <si>
    <t>松谷　　俊克</t>
  </si>
  <si>
    <t>ﾏﾂﾔ ﾄｼｶﾂ</t>
  </si>
  <si>
    <t>佐々木　慶徳</t>
  </si>
  <si>
    <t>ｻｻｷ ﾖｼﾉﾘ</t>
  </si>
  <si>
    <t>小野寺裕太郎</t>
  </si>
  <si>
    <t>ｵﾉﾃﾞﾗ ﾕｳﾀﾛｳ</t>
  </si>
  <si>
    <t>太田　　勝也</t>
  </si>
  <si>
    <t>ｵｵﾀ ｶﾂﾔ</t>
  </si>
  <si>
    <t>中沢　　翔馬</t>
  </si>
  <si>
    <t>ﾅｶｻﾞﾜ ｼｮｳﾏ</t>
  </si>
  <si>
    <t>家子　　　猛</t>
  </si>
  <si>
    <t>ｲｴｺ ﾀｹﾙ</t>
  </si>
  <si>
    <t>上山　　友裕</t>
  </si>
  <si>
    <t>ｶﾐﾔﾏ ﾄﾓﾋﾛ</t>
  </si>
  <si>
    <t>古舘　　昭久</t>
  </si>
  <si>
    <t>ﾌﾙﾀﾞﾃ ｱｷﾋｻ</t>
  </si>
  <si>
    <t>本城　　　昇</t>
  </si>
  <si>
    <t>ﾎﾝｼﾞｮｳ ﾉﾎﾞﾙ</t>
  </si>
  <si>
    <t>須藤　　一成</t>
  </si>
  <si>
    <t>ｽﾄﾞｳ ｶｽﾞﾅﾘ</t>
  </si>
  <si>
    <t>大清水　一敬</t>
  </si>
  <si>
    <t>ｵｵｼﾐｽﾞ ｶｽﾞﾉﾘ</t>
  </si>
  <si>
    <t>田ノ上　　彰</t>
  </si>
  <si>
    <t>ﾀﾉｳｴ ｱｷﾗ</t>
  </si>
  <si>
    <t>小笠原　健一</t>
  </si>
  <si>
    <t>ｵｶﾞｻﾜﾗ ｹﾝｲﾁ</t>
  </si>
  <si>
    <t>山田　　　智</t>
  </si>
  <si>
    <t>ﾔﾏﾀﾞ ｻﾄﾙ</t>
  </si>
  <si>
    <t>円舘　　和馬</t>
  </si>
  <si>
    <t>ｴﾝﾀﾞﾃ ｶｽﾞﾏ</t>
  </si>
  <si>
    <t>得能　　博允</t>
  </si>
  <si>
    <t>ﾄｸﾉｳ ﾋﾛﾉﾌﾞ</t>
  </si>
  <si>
    <t>上山　　　誠</t>
  </si>
  <si>
    <t>ｶﾐﾔﾏ ﾏｺﾄ</t>
  </si>
  <si>
    <t>髙橋　　　翔</t>
  </si>
  <si>
    <t>ﾀｶﾊｼ ｼｮｳ</t>
  </si>
  <si>
    <t>中屋敷　創也</t>
  </si>
  <si>
    <t>ﾅｶﾔｼｷ ｿｳﾔ</t>
  </si>
  <si>
    <t>高橋　　一雄</t>
  </si>
  <si>
    <t>ﾀｶﾊｼ ｶｽﾞｵ</t>
  </si>
  <si>
    <t>中村　　悟雄</t>
  </si>
  <si>
    <t>ﾅｶﾑﾗ ﾉﾘｵ</t>
  </si>
  <si>
    <t>佐々木　啓之</t>
  </si>
  <si>
    <t>ｻｻｷ ﾋﾛﾕｷ</t>
  </si>
  <si>
    <t>川村　　明宏</t>
  </si>
  <si>
    <t>ｶﾜﾑﾗ ｱｷﾋﾛ</t>
  </si>
  <si>
    <t>三井　　隆弘</t>
  </si>
  <si>
    <t>ﾐﾂｲ ﾀｶﾋﾛ</t>
  </si>
  <si>
    <t>柳村　　武史</t>
  </si>
  <si>
    <t>ﾔﾅｷﾞﾑﾗ ﾀｹｼ</t>
  </si>
  <si>
    <t>大矢　　一良</t>
  </si>
  <si>
    <t>ｵｵﾔ ｶｽﾞﾖｼ</t>
  </si>
  <si>
    <t>山口　　正行</t>
  </si>
  <si>
    <t>ﾔﾏｸﾞﾁ ﾏｻﾕｷ</t>
  </si>
  <si>
    <t>千葉　　義弘</t>
  </si>
  <si>
    <t>ﾁﾊﾞ ﾖｼﾋﾛ</t>
  </si>
  <si>
    <t>大音　　光生</t>
  </si>
  <si>
    <t>ｵｵﾄ ﾐﾂｵ</t>
  </si>
  <si>
    <t>吉田　　幸志</t>
  </si>
  <si>
    <t>ﾖｼﾀﾞ ｺｳｼﾞ</t>
  </si>
  <si>
    <t>加藤　　　篤</t>
  </si>
  <si>
    <t>ｶﾄｳ ｱﾂｼ</t>
  </si>
  <si>
    <t>藤野　　崇之</t>
  </si>
  <si>
    <t>ﾌｼﾞﾉ ﾀｶﾕｷ</t>
  </si>
  <si>
    <t>中舘　弥寿夫</t>
  </si>
  <si>
    <t>ﾅｶﾀﾞﾃ ﾔｽｵ</t>
  </si>
  <si>
    <t>道下　　明彦</t>
  </si>
  <si>
    <t>ﾐﾁｼﾀ ｱｷﾋｺ</t>
  </si>
  <si>
    <t>斎藤　　達也</t>
  </si>
  <si>
    <t>ｻｲﾄｳ ﾀﾂﾔ</t>
  </si>
  <si>
    <t>小野寺　嘉広</t>
  </si>
  <si>
    <t>ｵﾉﾃﾞﾗ ﾖｼﾋﾛ</t>
  </si>
  <si>
    <t>多田　　謙一</t>
  </si>
  <si>
    <t>ﾀﾀﾞ ｹﾝｲﾁ</t>
  </si>
  <si>
    <t>後藤　　勝貴</t>
  </si>
  <si>
    <t>ｺﾞﾄｳ ｼｮｳｷ</t>
  </si>
  <si>
    <t>鈴木　　良彦</t>
  </si>
  <si>
    <t>ｽｽﾞｷ ﾖｼﾋｺ</t>
  </si>
  <si>
    <t>鈴木　　　慎</t>
  </si>
  <si>
    <t>ｽｽﾞｷ ｼﾝ</t>
  </si>
  <si>
    <t>長澤　　晃也</t>
  </si>
  <si>
    <t>ﾅｶﾞｻﾜ ｺｳﾔ</t>
  </si>
  <si>
    <t>目移　　和行</t>
  </si>
  <si>
    <t>ﾒｳﾂﾘ ｶｽﾞﾕｷ</t>
  </si>
  <si>
    <t>高橋　　正治</t>
  </si>
  <si>
    <t>ﾀｶﾊｼ ﾏｻﾊﾙ</t>
  </si>
  <si>
    <t>小田　　倫義</t>
  </si>
  <si>
    <t>ｵﾀﾞ ﾄﾓﾖｼ</t>
  </si>
  <si>
    <t>高橋　　直也</t>
  </si>
  <si>
    <t>ﾀｶﾊｼ ﾅｵﾔ</t>
  </si>
  <si>
    <t>大村　　和臣</t>
  </si>
  <si>
    <t>ｵｵﾑﾗ ｶｽﾞｵﾐ</t>
  </si>
  <si>
    <t>三河　　　智</t>
  </si>
  <si>
    <t>ﾐｶﾜ ｻﾄｼ</t>
  </si>
  <si>
    <t>大坪　　貴明</t>
  </si>
  <si>
    <t>ｵｵﾂﾎﾞ ﾀｶｱｷ</t>
  </si>
  <si>
    <t>高橋　　辰哉</t>
  </si>
  <si>
    <t>ﾀｶﾊｼ ﾀﾂﾔ</t>
  </si>
  <si>
    <t>柴草　　陽祐</t>
  </si>
  <si>
    <t>ｼﾊﾞｸｻ ﾖｳｽｹ</t>
  </si>
  <si>
    <t>馬場　　貴之</t>
  </si>
  <si>
    <t>ﾊﾞﾊﾞ ﾀｶﾕｷ</t>
  </si>
  <si>
    <t>櫻田　　和志</t>
  </si>
  <si>
    <t>ｻｸﾗﾀﾞ ｶｽﾞｼ</t>
  </si>
  <si>
    <t>平山　　貴士</t>
  </si>
  <si>
    <t>ﾋﾗﾔﾏ ﾀｶｼ</t>
  </si>
  <si>
    <t>小園　　　守</t>
  </si>
  <si>
    <t>ｺｿﾞﾉ ﾏﾓﾙ</t>
  </si>
  <si>
    <t>高橋　　健治</t>
  </si>
  <si>
    <t>ﾀｶﾊｼ ｹﾝｼﾞ</t>
  </si>
  <si>
    <t>村田　　政民</t>
  </si>
  <si>
    <t>ﾑﾗﾀ ﾏｻﾐ</t>
  </si>
  <si>
    <t>阿部　　　洋</t>
  </si>
  <si>
    <t>ｱﾍﾞ ﾋﾛｼ</t>
  </si>
  <si>
    <t>大崎　　健司</t>
  </si>
  <si>
    <t>ｵｵｻｷ ｹﾝｼﾞ</t>
  </si>
  <si>
    <t>太田　　伸也</t>
  </si>
  <si>
    <t>ｵｵﾀ ｼﾝﾔ</t>
  </si>
  <si>
    <t>大道　　　涼</t>
  </si>
  <si>
    <t>ｵｵﾐﾁ ﾘｮｳ</t>
  </si>
  <si>
    <t>長内　　将宏</t>
  </si>
  <si>
    <t>ｵｻﾅｲ ﾏｻﾋﾛ</t>
  </si>
  <si>
    <t>梶谷　　直高</t>
  </si>
  <si>
    <t>ｶｼﾞﾔ ﾅｵﾀｶ</t>
  </si>
  <si>
    <t>柏木　　良昭</t>
  </si>
  <si>
    <t>ｶｼﾜｷﾞ ﾖｼｱｷ</t>
  </si>
  <si>
    <t>柏木　　良幸</t>
  </si>
  <si>
    <t>ｶｼﾜｷﾞ ﾖｼﾕｷ</t>
  </si>
  <si>
    <t>久慈　　剛史</t>
  </si>
  <si>
    <t>ｸｼﾞ ﾂﾖｼ</t>
  </si>
  <si>
    <t>栗林　　達也</t>
  </si>
  <si>
    <t>ｸﾘﾊﾞﾔｼ ﾀﾂﾔ</t>
  </si>
  <si>
    <t>沢里　　光浩</t>
  </si>
  <si>
    <t>ｻﾜｻﾄ ﾐﾂﾋﾛ</t>
  </si>
  <si>
    <t>竹下　　敏光</t>
  </si>
  <si>
    <t>ﾀｹｼﾀ ﾄｼﾐﾂ</t>
  </si>
  <si>
    <t>竹根　　祐哉</t>
  </si>
  <si>
    <t>ﾀｹﾈ ﾕｳﾔ</t>
  </si>
  <si>
    <t>七ツ役　英継</t>
  </si>
  <si>
    <t>ﾅﾅﾂﾔｸ ﾋﾃﾞﾂｸﾞ</t>
  </si>
  <si>
    <t>新井谷　　潤</t>
  </si>
  <si>
    <t>ﾆｲﾔ ｼﾞｭﾝ</t>
  </si>
  <si>
    <t>日影　　　輝</t>
  </si>
  <si>
    <t>ﾋｶｹﾞ ｱｷﾗ</t>
  </si>
  <si>
    <t>藤原　　和幸</t>
  </si>
  <si>
    <t>ﾌｼﾞﾜﾗ ｶｽﾞﾕｷ</t>
  </si>
  <si>
    <t>細越　　翔太</t>
  </si>
  <si>
    <t>ﾎｿｺﾞｴ ｼｮｳﾀ</t>
  </si>
  <si>
    <t>柾谷　　幸宏</t>
  </si>
  <si>
    <t>ﾏｻﾔ ﾕｷﾋﾛ</t>
  </si>
  <si>
    <t>谷地　　良太</t>
  </si>
  <si>
    <t>ﾔﾁ ﾘｮｳﾀ</t>
  </si>
  <si>
    <t>飯村　　要輔</t>
  </si>
  <si>
    <t>ｲｲﾑﾗ ﾖｳｽｹ</t>
  </si>
  <si>
    <t>大山　　直人</t>
  </si>
  <si>
    <t>ｵｵﾔﾏ ﾅｵﾄ</t>
  </si>
  <si>
    <t>川村　　知輝</t>
  </si>
  <si>
    <t>ｶﾜﾑﾗ ﾄﾓｷ</t>
  </si>
  <si>
    <t>藤原　　　誠</t>
  </si>
  <si>
    <t>ﾌｼﾞﾜﾗ ﾏｺﾄ</t>
  </si>
  <si>
    <t>山影　　大蔵</t>
  </si>
  <si>
    <t>ﾔﾏｶｹﾞ ﾀｲｿﾞｳ</t>
  </si>
  <si>
    <t>大木　　信彦</t>
  </si>
  <si>
    <t>ｵｵｷ ﾉﾌﾞﾋｺ</t>
  </si>
  <si>
    <t>佐藤　　伴行</t>
  </si>
  <si>
    <t>ｻﾄｳ ﾄﾓﾕｷ</t>
  </si>
  <si>
    <t>晴山　　原子</t>
  </si>
  <si>
    <t>ﾊﾚﾔﾏ ｱﾄﾑ</t>
  </si>
  <si>
    <t>岩渕　　慎矢</t>
  </si>
  <si>
    <t>ｲﾜﾌﾞﾁ ｼﾝﾔ</t>
  </si>
  <si>
    <t>大澤　　高弘</t>
  </si>
  <si>
    <t>ｵｵｻﾜ ﾀｶﾋﾛ</t>
  </si>
  <si>
    <t>張磨　　陽祐</t>
  </si>
  <si>
    <t>ﾊﾘﾏ ﾖｳｽｹ</t>
  </si>
  <si>
    <t>照井　　秀浩</t>
  </si>
  <si>
    <t>ﾃﾙｲ ﾋﾃﾞﾋﾛ</t>
  </si>
  <si>
    <t>斉藤　　時勝</t>
  </si>
  <si>
    <t>ｻｲﾄｳ ﾄｷｶﾂ</t>
  </si>
  <si>
    <t>盛田　　知広</t>
  </si>
  <si>
    <t>ﾓﾘﾀ ﾄﾓﾋﾛ</t>
  </si>
  <si>
    <t>黒沼　　雅行</t>
  </si>
  <si>
    <t>ｸﾛﾇﾏ ﾏｻﾕｷ</t>
  </si>
  <si>
    <t>増川　　徹哉</t>
  </si>
  <si>
    <t>ﾏｽｶﾜ ﾃﾂﾔ</t>
  </si>
  <si>
    <t>小原　　隆弘</t>
  </si>
  <si>
    <t>ｵﾊﾞﾗ ﾀｶﾋﾛ</t>
  </si>
  <si>
    <t>阿部　　　慎</t>
  </si>
  <si>
    <t>ｱﾍﾞ ｼﾝ</t>
  </si>
  <si>
    <t>有田　　　真</t>
  </si>
  <si>
    <t>ｱﾘﾀ ﾏｺﾄ</t>
  </si>
  <si>
    <t>菊池　　雅也</t>
  </si>
  <si>
    <t>佐々木　健一</t>
  </si>
  <si>
    <t>ｻｻｷ ｹﾝｲﾁ</t>
  </si>
  <si>
    <t>渋谷　　良平</t>
  </si>
  <si>
    <t>ｼﾌﾞﾔ ﾘｮｳﾍｲ</t>
  </si>
  <si>
    <t>高舘　　信人</t>
  </si>
  <si>
    <t>ﾀｶﾀﾞﾃ ﾉﾌﾞﾄ</t>
  </si>
  <si>
    <t>髙橋　　央樹</t>
  </si>
  <si>
    <t>ﾀｶﾊｼ ﾋｻｷ</t>
  </si>
  <si>
    <t>中村　　周平</t>
  </si>
  <si>
    <t>ﾅｶﾑﾗ ｼｭｳﾍｲ</t>
  </si>
  <si>
    <t>野沢　　　遼</t>
  </si>
  <si>
    <t>ﾉｻﾜ ﾘｮｳ</t>
  </si>
  <si>
    <t>野村　　貴裕</t>
  </si>
  <si>
    <t>ﾉﾑﾗ ﾀｶﾋﾛ</t>
  </si>
  <si>
    <t>吉田　　雅昂</t>
  </si>
  <si>
    <t>ﾖｼﾀﾞ ﾏｻﾀｶ</t>
  </si>
  <si>
    <t>泉山　　翔太</t>
  </si>
  <si>
    <t>ｲｽﾞﾐﾔﾏ ｼｮｳﾀ</t>
  </si>
  <si>
    <t>熊谷　　朋宏</t>
  </si>
  <si>
    <t>ｸﾏｶﾞｲ ﾄﾓﾋﾛ</t>
  </si>
  <si>
    <t>佐藤　　智浩</t>
  </si>
  <si>
    <t>ｻﾄｳ ﾄｼﾋﾛ</t>
  </si>
  <si>
    <t>田中　　匠瑛</t>
  </si>
  <si>
    <t>ﾀﾅｶ ｼｮｳｴｲ</t>
  </si>
  <si>
    <t>永井　　健弘</t>
  </si>
  <si>
    <t>ﾅｶﾞｲ ﾀｹﾋﾛ</t>
  </si>
  <si>
    <t>松井　　　貴</t>
  </si>
  <si>
    <t>ﾏﾂｲ ﾀｶｼ</t>
  </si>
  <si>
    <t>武藤　　正則</t>
  </si>
  <si>
    <t>ﾑﾄｳ ﾏｻﾉﾘ</t>
  </si>
  <si>
    <t>吉田　　清光</t>
  </si>
  <si>
    <t>ﾖｼﾀﾞ ｾｲｺｳ</t>
  </si>
  <si>
    <t>吉田　　琢哉</t>
  </si>
  <si>
    <t>ﾖｼﾀﾞ ﾀｸﾔ</t>
  </si>
  <si>
    <t>船越　　敬也</t>
  </si>
  <si>
    <t>ﾌﾅｺｼ ﾀｶﾔ</t>
  </si>
  <si>
    <t>難波　　　海</t>
  </si>
  <si>
    <t>ﾅﾝﾊﾞ ｶｲ</t>
  </si>
  <si>
    <t>高橋　　由樹</t>
  </si>
  <si>
    <t>内村　　哲也</t>
  </si>
  <si>
    <t>ｳﾁﾑﾗ ﾃﾂﾔ</t>
  </si>
  <si>
    <t>町平　　柊斗</t>
  </si>
  <si>
    <t>ﾏﾁﾋﾗ ｼｭｳﾄ</t>
  </si>
  <si>
    <t>大石　　義樹</t>
  </si>
  <si>
    <t>ｵｵｲｼ ﾖｼｷ</t>
  </si>
  <si>
    <t>小野　　順市</t>
  </si>
  <si>
    <t>ｵﾉ ｼﾞｭﾝｲﾁ</t>
  </si>
  <si>
    <t>鹿糠　　広行</t>
  </si>
  <si>
    <t>ｶﾇｶ ﾋﾛﾕｷ</t>
  </si>
  <si>
    <t>鹿糠　　雄二</t>
  </si>
  <si>
    <t>ｶﾇｶ ﾕｳｼﾞ</t>
  </si>
  <si>
    <t>川戸　　善徳</t>
  </si>
  <si>
    <t>ｶﾜﾄ ﾖｼﾉﾘ</t>
  </si>
  <si>
    <t>川畑　　勝也</t>
  </si>
  <si>
    <t>ｶﾜﾊﾀ ｶﾂﾔ</t>
  </si>
  <si>
    <t>佐々木　　潤</t>
  </si>
  <si>
    <t>ｻｻｷ ｼﾞｭﾝ</t>
  </si>
  <si>
    <t>佐々木　優育</t>
  </si>
  <si>
    <t>佐藤　　公盛</t>
  </si>
  <si>
    <t>ｻﾄｳ ｷﾐﾓﾘ</t>
  </si>
  <si>
    <t>新屋　　一郎</t>
  </si>
  <si>
    <t>ｼﾝﾔ ｲﾁﾛｳ</t>
  </si>
  <si>
    <t>中田　　和利</t>
  </si>
  <si>
    <t>ﾅｶﾀ ｶｽﾞﾄｼ</t>
  </si>
  <si>
    <t>中村　　　修</t>
  </si>
  <si>
    <t>ﾅｶﾑﾗ ｵｻﾑ</t>
  </si>
  <si>
    <t>畠山　　　誠</t>
  </si>
  <si>
    <t>ﾊﾀｹﾔﾏ ﾏｺﾄ</t>
  </si>
  <si>
    <t>水野　　　肇</t>
  </si>
  <si>
    <t>ﾐｽﾞﾉ ﾊｼﾞﾒ</t>
  </si>
  <si>
    <t>道畑　　　誠</t>
  </si>
  <si>
    <t>ﾐﾁﾊﾀ ﾏｺﾄ</t>
  </si>
  <si>
    <t>佐々木　健太</t>
  </si>
  <si>
    <t>ｻｻｷ ｹﾝﾀ</t>
  </si>
  <si>
    <t>佐藤　　貴紀</t>
  </si>
  <si>
    <t>ｻﾄｳ ﾀｶﾉﾘ</t>
  </si>
  <si>
    <t>佐藤　　貴弘</t>
  </si>
  <si>
    <t>ｻﾄｳ ﾀｶﾋﾛ</t>
  </si>
  <si>
    <t>佐藤　　芳行</t>
  </si>
  <si>
    <t>ｻﾄｳ ﾖｼﾕｷ</t>
  </si>
  <si>
    <t>中館　　崇裕</t>
  </si>
  <si>
    <t>ﾅｶﾀﾞﾃ ﾀｶﾋﾛ</t>
  </si>
  <si>
    <t>藤井　　　豊</t>
  </si>
  <si>
    <t>ﾌｼﾞｲ ﾕﾀｶ</t>
  </si>
  <si>
    <t>藤田　　　洸</t>
  </si>
  <si>
    <t>ﾌｼﾞﾀ ﾋｶﾙ</t>
  </si>
  <si>
    <t>古川　　由憲</t>
  </si>
  <si>
    <t>ﾌﾙｶﾜ ﾖｼﾉﾘ</t>
  </si>
  <si>
    <t>芳賀　　祐介</t>
  </si>
  <si>
    <t>ﾊｶﾞ ﾕｳｽｹ</t>
  </si>
  <si>
    <t>三浦　　悠哉</t>
  </si>
  <si>
    <t>ﾐｳﾗ ﾕｳﾔ</t>
  </si>
  <si>
    <t>菊地　　敦也</t>
  </si>
  <si>
    <t>ｷｸﾁ ｱﾂﾔ</t>
  </si>
  <si>
    <t>新田　　和也</t>
  </si>
  <si>
    <t>ﾆｯﾀ ｶｽﾞﾔ</t>
  </si>
  <si>
    <t>伊五澤　弘樹</t>
  </si>
  <si>
    <t>ｲｺﾞｻﾜ ﾋﾛｷ</t>
  </si>
  <si>
    <t>箱石　　公久</t>
  </si>
  <si>
    <t>ﾊｺｲｼ ｷﾐﾋｻ</t>
  </si>
  <si>
    <t>熊谷　　　航</t>
  </si>
  <si>
    <t>ｸﾏｶﾞｲ ﾜﾀﾙ</t>
  </si>
  <si>
    <t>菊池　　忠幸</t>
  </si>
  <si>
    <t>ｷｸﾁ ﾀﾀﾞﾕｷ</t>
  </si>
  <si>
    <t>浅沼　　高徳</t>
  </si>
  <si>
    <t>ｱｻﾇﾏ ﾀｶﾉﾘ</t>
  </si>
  <si>
    <t>佐藤　　秀幸</t>
  </si>
  <si>
    <t>ｻﾄｳ ﾋﾃﾞﾕｷ</t>
  </si>
  <si>
    <t>菊池　　俊孝</t>
  </si>
  <si>
    <t>ｷｸﾁ ﾖｼﾕｷ</t>
  </si>
  <si>
    <t>若松　　瑞樹</t>
  </si>
  <si>
    <t>ﾜｶﾏﾂ ﾐｽﾞｷ</t>
  </si>
  <si>
    <t>多田　　裕聡</t>
  </si>
  <si>
    <t>ﾀﾀﾞ ﾋﾛﾄｼ</t>
  </si>
  <si>
    <t>野呂　　汰成</t>
  </si>
  <si>
    <t>ﾉﾛ ﾀｲｾｲ</t>
  </si>
  <si>
    <t>大衡　　真基</t>
  </si>
  <si>
    <t>ｵｵﾋﾗ ﾏｻｷ</t>
  </si>
  <si>
    <t>佐々木　一基</t>
  </si>
  <si>
    <t>ｻｻｷ ｶｽﾞｷ</t>
  </si>
  <si>
    <t>多田　　直倖</t>
  </si>
  <si>
    <t>ﾀﾀﾞ ﾅｵﾕｷ</t>
  </si>
  <si>
    <t>菊池　　春樹</t>
  </si>
  <si>
    <t>ｷｸﾁ ﾊﾙｷ</t>
  </si>
  <si>
    <t>新田　　佳祐</t>
  </si>
  <si>
    <t>ﾆｯﾀ ｹｲｽｹ</t>
  </si>
  <si>
    <t>菊池　　　悟</t>
  </si>
  <si>
    <t>ｷｸﾁ ｻﾄﾙ</t>
  </si>
  <si>
    <t>藤井　　克伸</t>
  </si>
  <si>
    <t>ﾌｼﾞｲ ｶﾂﾉﾌﾞ</t>
  </si>
  <si>
    <t>水野　　　審</t>
  </si>
  <si>
    <t>ﾐｽﾞﾉ ｼﾝ</t>
  </si>
  <si>
    <t>千葉　　周一</t>
  </si>
  <si>
    <t>ﾁﾊﾞ ｼｭｳｲﾁ</t>
  </si>
  <si>
    <t>佐藤　　　一</t>
  </si>
  <si>
    <t>ｻﾄｳ ﾋﾄｼ</t>
  </si>
  <si>
    <t>及川　　秀明</t>
  </si>
  <si>
    <t>ｵｲｶﾜ ﾋﾃﾞｱｷ</t>
  </si>
  <si>
    <t>佐藤　　　淳</t>
  </si>
  <si>
    <t>田中　　正志</t>
  </si>
  <si>
    <t>ﾀﾅｶ ﾏｻｼ</t>
  </si>
  <si>
    <t>野田　　重幸</t>
  </si>
  <si>
    <t>ﾉﾀﾞ ｼｹﾞﾕｷ</t>
  </si>
  <si>
    <t>吉見　　政志</t>
  </si>
  <si>
    <t>ﾖｼﾐ ﾏｻｼ</t>
  </si>
  <si>
    <t>金濱　裕太郎</t>
  </si>
  <si>
    <t>ｶﾈﾊﾏ ﾕｳﾀﾛｳ</t>
  </si>
  <si>
    <t>鈴木　　健二</t>
  </si>
  <si>
    <t>ｽｽﾞｷ ｹﾝｼﾞ</t>
  </si>
  <si>
    <t>高岡　　　豊</t>
  </si>
  <si>
    <t>ﾀｶｵｶ ﾕﾀｶ</t>
  </si>
  <si>
    <t>畑中　　優祐</t>
  </si>
  <si>
    <t>ﾊﾀﾅｶ ﾕｳｽｹ</t>
  </si>
  <si>
    <t>藤原　　孝志</t>
  </si>
  <si>
    <t>ﾌｼﾞﾜﾗ ﾀｶｼ</t>
  </si>
  <si>
    <t>皀　　　海維</t>
  </si>
  <si>
    <t>ｻｲｶﾁ ｶｲ</t>
  </si>
  <si>
    <t>皀　　　陸玖</t>
  </si>
  <si>
    <t>ｻｲｶﾁ ﾘｸ</t>
  </si>
  <si>
    <t>高柳　　寛樹</t>
  </si>
  <si>
    <t>ﾀｶﾔﾅｷﾞ ﾋﾛｷ</t>
  </si>
  <si>
    <t>齋藤　　浩平</t>
  </si>
  <si>
    <t>ｻｲﾄｳ ｺｳﾍｲ</t>
  </si>
  <si>
    <t>淺沼　　敦識</t>
  </si>
  <si>
    <t>ｱｻﾇﾏ ｱﾂｼ</t>
  </si>
  <si>
    <t>内野　　　俊</t>
  </si>
  <si>
    <t>ｳﾁﾉ ｼｭﾝ</t>
  </si>
  <si>
    <t>久保　　叶祐</t>
  </si>
  <si>
    <t>ｸﾎﾞ ｷｮｳｽｹ</t>
  </si>
  <si>
    <t>近田　　和也</t>
  </si>
  <si>
    <t>ｺﾝﾀﾞ ｶｽﾞﾔ</t>
  </si>
  <si>
    <t>髙橋　　勝徳</t>
  </si>
  <si>
    <t>ﾀｶﾊｼ ｶﾂﾉﾘ</t>
  </si>
  <si>
    <t>内田　　梓文</t>
  </si>
  <si>
    <t>ｳﾁﾀﾞ ｼﾓﾝ</t>
  </si>
  <si>
    <t>斉藤　　大輔</t>
  </si>
  <si>
    <t>ｻｲﾄｳ ﾀﾞｲｽｹ</t>
  </si>
  <si>
    <t>去石　　匡樹</t>
  </si>
  <si>
    <t>ｻﾘｲｼ ﾏｻｷ</t>
  </si>
  <si>
    <t>高橋　　政宏</t>
  </si>
  <si>
    <t>ﾀｶﾊｼ ﾏｻﾋﾛ</t>
  </si>
  <si>
    <t>田中　　雄也</t>
  </si>
  <si>
    <t>ﾀﾅｶ ｶｽﾞﾔ</t>
  </si>
  <si>
    <t>矢野　　赳夫</t>
  </si>
  <si>
    <t>ﾔﾉ ﾀｹｵ</t>
  </si>
  <si>
    <t>赤澤　　雄一</t>
  </si>
  <si>
    <t>ｱｶｻﾞﾜ ﾕｳｲﾁ</t>
  </si>
  <si>
    <t>川又　　謙也</t>
  </si>
  <si>
    <t>ｶﾜﾏﾀ ｹﾝﾔ</t>
  </si>
  <si>
    <t>菅原　　克也</t>
  </si>
  <si>
    <t>ｽｶﾞﾜﾗ ｶﾂﾔ</t>
  </si>
  <si>
    <t>高橋　　直希</t>
  </si>
  <si>
    <t>ﾀｶﾊｼ ﾅｵｷ</t>
  </si>
  <si>
    <t>山口　　直人</t>
  </si>
  <si>
    <t>ﾔﾏｸﾞﾁ ﾅｵﾄ</t>
  </si>
  <si>
    <t>小田島　　寛</t>
  </si>
  <si>
    <t>ｺﾀﾞｼﾏ ﾋﾛｼ</t>
  </si>
  <si>
    <t>安倍　　政輝</t>
  </si>
  <si>
    <t>ｱﾝﾊﾞｲ ﾏｻｷ</t>
  </si>
  <si>
    <t>永井　　雅人</t>
  </si>
  <si>
    <t>ﾅｶﾞｲ ﾏｻﾄ</t>
  </si>
  <si>
    <t>佐藤　　陽平</t>
  </si>
  <si>
    <t>ｻﾄｳ ﾖｳﾍｲ</t>
  </si>
  <si>
    <t>橋場　　英雄</t>
  </si>
  <si>
    <t>ﾊｼﾊﾞ ﾋﾃﾞｵ</t>
  </si>
  <si>
    <t>大下　　稔樹</t>
  </si>
  <si>
    <t>ｵｵｼﾀ ﾄｼｷ</t>
  </si>
  <si>
    <t>堅谷　　　真</t>
  </si>
  <si>
    <t>ｶﾀﾔ ﾏｺﾄ</t>
  </si>
  <si>
    <t>小茅生　大輔</t>
  </si>
  <si>
    <t>ｺｶﾞﾖｳ ﾀﾞｲｽｹ</t>
  </si>
  <si>
    <t>田毛　　英明</t>
  </si>
  <si>
    <t>ﾀｹ ﾋﾃﾞｱｷ</t>
  </si>
  <si>
    <t>舘石　　盛行</t>
  </si>
  <si>
    <t>ﾀﾃｲｼ ﾓﾘﾕｷ</t>
  </si>
  <si>
    <t>新沼　　　拓</t>
  </si>
  <si>
    <t>ﾆｲﾇﾏ ﾀｸ</t>
  </si>
  <si>
    <t>野田　　耕生</t>
  </si>
  <si>
    <t>ﾉﾀﾞ ｺｳｾｲ</t>
  </si>
  <si>
    <t>番沢　　鋭治</t>
  </si>
  <si>
    <t>ﾊﾞﾝｻﾞﾜ ﾄｼﾊﾙ</t>
  </si>
  <si>
    <t>百鳥　　光太</t>
  </si>
  <si>
    <t>ﾓﾓﾄﾘ ｺｳﾀ</t>
  </si>
  <si>
    <t>津田　　伸一</t>
  </si>
  <si>
    <t>ﾂﾀﾞ ｼﾝｲﾁ</t>
  </si>
  <si>
    <t>佐藤　　　聡</t>
  </si>
  <si>
    <t>ｻﾄｳ ｻﾄｼ</t>
  </si>
  <si>
    <t>阿曾　　健治</t>
  </si>
  <si>
    <t>ｱｿ ｹﾝｼﾞ</t>
  </si>
  <si>
    <t>鈴木　　　修</t>
  </si>
  <si>
    <t>ｽｽﾞｷ ｵｻﾑ</t>
  </si>
  <si>
    <t>槻木澤　勇貴</t>
  </si>
  <si>
    <t>ﾂｷﾉｷｻﾞﾜ ﾕｳｷ</t>
  </si>
  <si>
    <t>近谷　　　海</t>
  </si>
  <si>
    <t>ｺﾝﾔ ｳﾐ</t>
  </si>
  <si>
    <t>多田　　　航</t>
  </si>
  <si>
    <t>ﾀﾀﾞ ﾜﾀﾙ</t>
  </si>
  <si>
    <t>及川　　大樹</t>
  </si>
  <si>
    <t>ｵｲｶﾜ ﾀﾞｲｷ</t>
  </si>
  <si>
    <t>小野寺　秀哉</t>
  </si>
  <si>
    <t>ｵﾉﾃﾞﾗ ﾋﾃﾞﾔ</t>
  </si>
  <si>
    <t>佐藤　　大介</t>
  </si>
  <si>
    <t>ｻﾄｳ ﾀﾞｲｽｹ</t>
  </si>
  <si>
    <t>志和　　宏昭</t>
  </si>
  <si>
    <t>ｼﾜ ﾋﾛｱｷ</t>
  </si>
  <si>
    <t>志和　　芳郎</t>
  </si>
  <si>
    <t>ｼﾜ ﾖｼﾛｳ</t>
  </si>
  <si>
    <t>三浦　　佑気</t>
  </si>
  <si>
    <t>ﾐｳﾗ ﾕｳｷ</t>
  </si>
  <si>
    <t>前川　　政人</t>
  </si>
  <si>
    <t>ﾏｴｶﾜ ｼｮｳﾄ</t>
  </si>
  <si>
    <t>小澤　　　真</t>
  </si>
  <si>
    <t>ｵｻﾞﾜ ｼﾝ</t>
  </si>
  <si>
    <t>唐津　　雅則</t>
  </si>
  <si>
    <t>ｶﾗﾂ ﾏｻﾉﾘ</t>
  </si>
  <si>
    <t>工藤　　和也</t>
  </si>
  <si>
    <t>ｸﾄﾞｳ ｶｽﾞﾔ</t>
  </si>
  <si>
    <t>福田　　　翔</t>
  </si>
  <si>
    <t>ﾌｸﾀﾞ ｶｹﾙ</t>
  </si>
  <si>
    <t>長岡　　圭祐</t>
  </si>
  <si>
    <t>ﾅｶﾞｵｶ ｹｲｽｹ</t>
  </si>
  <si>
    <t>中西　　俊紀</t>
  </si>
  <si>
    <t>ﾅｶﾆｼ ﾄｼｷ</t>
  </si>
  <si>
    <t>玉澤　　拓海</t>
  </si>
  <si>
    <t>ﾀﾏｻﾞﾜ ﾀｸﾐ</t>
  </si>
  <si>
    <t>藤川　　芳徳</t>
  </si>
  <si>
    <t>ﾌｼﾞｶﾜ ﾖｼﾉﾘ</t>
  </si>
  <si>
    <t>葛尾　　欣児</t>
  </si>
  <si>
    <t>ｸｽﾞｵ ｷﾝｼﾞ</t>
  </si>
  <si>
    <t>佐藤　　武瑠</t>
  </si>
  <si>
    <t>ｻﾄｳ ﾀｹﾙ</t>
  </si>
  <si>
    <t>冨田　　隆裕</t>
  </si>
  <si>
    <t>ﾄﾐﾀ ﾀｶﾋﾛ</t>
  </si>
  <si>
    <t>八幡　　和也</t>
  </si>
  <si>
    <t>ﾔﾊﾀ ｶｽﾞﾔ</t>
  </si>
  <si>
    <t>及川　　瑠音</t>
  </si>
  <si>
    <t>ｵｲｶﾜ ﾙｵﾝ</t>
  </si>
  <si>
    <t>小倉　　朝陽</t>
  </si>
  <si>
    <t>ｵｸﾞﾗ ｱｻﾋ</t>
  </si>
  <si>
    <t>川仁　　稜平</t>
  </si>
  <si>
    <t>ｶﾜﾆ ﾘｮｳﾍｲ</t>
  </si>
  <si>
    <t>齋藤　　芳輝</t>
  </si>
  <si>
    <t>ｻｲﾄｳ ﾖｼｷ</t>
  </si>
  <si>
    <t>佐々木　　峻</t>
  </si>
  <si>
    <t>ｻｻｷ ｼｭﾝ</t>
  </si>
  <si>
    <t>佐々木　大耀</t>
  </si>
  <si>
    <t>ｻｻｷ ﾀｲﾖｳ</t>
  </si>
  <si>
    <t>佐藤　　友治</t>
  </si>
  <si>
    <t>ｻﾄｳ ﾕｳｼﾞ</t>
  </si>
  <si>
    <t>佐藤　　　陸</t>
  </si>
  <si>
    <t>ｻﾄｳ ﾘｸ</t>
  </si>
  <si>
    <t>澤田　　大輝</t>
  </si>
  <si>
    <t>ｻﾜﾀﾞ ﾀﾞｲｷ</t>
  </si>
  <si>
    <t>下舘　　真樹</t>
  </si>
  <si>
    <t>ｼﾓﾀﾞﾃ ﾏｻｷ</t>
  </si>
  <si>
    <t>菅原　　　立</t>
  </si>
  <si>
    <t>ｽｶﾞﾜﾗ ﾀﾂﾙ</t>
  </si>
  <si>
    <t>高橋　　拓暉</t>
  </si>
  <si>
    <t>外舘　　　凌</t>
  </si>
  <si>
    <t>ﾄﾀﾞﾃ ﾘｮｳ</t>
  </si>
  <si>
    <t>東　　　太陽</t>
  </si>
  <si>
    <t>ﾋｶﾞｼ ﾀｲﾖｳ</t>
  </si>
  <si>
    <t>本舘　　航平</t>
  </si>
  <si>
    <t>ﾓﾄﾀﾞﾃ ｺｳﾍｲ</t>
  </si>
  <si>
    <t>石川　　大輔</t>
  </si>
  <si>
    <t>ｲｼｶﾜ ﾀﾞｲｽｹ</t>
  </si>
  <si>
    <t>伊東　　尚哉</t>
  </si>
  <si>
    <t>ｲﾄｳ ｼｮｳﾔ</t>
  </si>
  <si>
    <t>岩山　　奈生</t>
  </si>
  <si>
    <t>ｲﾜﾔﾏ ﾀﾞｲｷ</t>
  </si>
  <si>
    <t>金野　　健太</t>
  </si>
  <si>
    <t>ｺﾝﾉ ｹﾝﾀ</t>
  </si>
  <si>
    <t>佐々木　　翼</t>
  </si>
  <si>
    <t>ｻｻｷ ﾂﾊﾞｻ</t>
  </si>
  <si>
    <t>菅原　　　笙</t>
  </si>
  <si>
    <t>ｽｶﾞﾜﾗ ｼｮｳ</t>
  </si>
  <si>
    <t>菅原　　拓巳</t>
  </si>
  <si>
    <t>ｽｶﾞﾜﾗ ﾀｸﾐ</t>
  </si>
  <si>
    <t>菅原　　武流</t>
  </si>
  <si>
    <t>ｽｶﾞﾜﾗ ﾀｹﾙ</t>
  </si>
  <si>
    <t>高橋　　海斗</t>
  </si>
  <si>
    <t>ﾀｶﾊｼ ｶｲﾄ</t>
  </si>
  <si>
    <t>高橋　　隆史</t>
  </si>
  <si>
    <t>ﾀｶﾊｼ ﾀｶｼ</t>
  </si>
  <si>
    <t>千田　　　葵</t>
  </si>
  <si>
    <t>ﾁﾀﾞ ﾏﾓﾙ</t>
  </si>
  <si>
    <t>橋本　　　和</t>
  </si>
  <si>
    <t>ﾊｼﾓﾄ ﾅｺﾞﾐ</t>
  </si>
  <si>
    <t>村上　　龍輝</t>
  </si>
  <si>
    <t>ﾑﾗｶﾐ ﾘｭｳｷ</t>
  </si>
  <si>
    <t>安藤　　　諒</t>
  </si>
  <si>
    <t>ｱﾝﾄﾞｳ ﾘｮｳ</t>
  </si>
  <si>
    <t>伊藤　　智征</t>
  </si>
  <si>
    <t>ｲﾄｳ ﾄﾓﾕｷ</t>
  </si>
  <si>
    <t>井上　　巴暁</t>
  </si>
  <si>
    <t>ｲﾉｳｴ ﾄﾓﾀｶ</t>
  </si>
  <si>
    <t>内海　　良理</t>
  </si>
  <si>
    <t>ｳﾂﾐ ﾘｮｳｽｹ</t>
  </si>
  <si>
    <t>及川　　竜一</t>
  </si>
  <si>
    <t>ｵｲｶﾜ ﾘｭｳｲﾁ</t>
  </si>
  <si>
    <t>及川　　　玲</t>
  </si>
  <si>
    <t>ｵｲｶﾜ ﾚｲ</t>
  </si>
  <si>
    <t>小野寺絵里花</t>
  </si>
  <si>
    <t>ｵﾉﾃﾞﾗ ｴﾘｶ</t>
  </si>
  <si>
    <t>佐々木　柊哉</t>
  </si>
  <si>
    <t>ｻｻｷ ｼｭｳﾔ</t>
  </si>
  <si>
    <t>佐藤　　文香</t>
  </si>
  <si>
    <t>ｻﾄｳ ﾌﾐｶ</t>
  </si>
  <si>
    <t>白石　　紗輝</t>
  </si>
  <si>
    <t>ｼﾗｲｼ ｻｷ</t>
  </si>
  <si>
    <t>白藤　　一綺</t>
  </si>
  <si>
    <t>ｼﾗﾌｼﾞ ｲﾂｷ</t>
  </si>
  <si>
    <t>菅原　　翔太</t>
  </si>
  <si>
    <t>ｽｶﾞﾜﾗ ｼｮｳﾀ</t>
  </si>
  <si>
    <t>菅原　　　凛</t>
  </si>
  <si>
    <t>ｽｶﾞﾜﾗ ﾘﾝ</t>
  </si>
  <si>
    <t>鈴木　　涼太</t>
  </si>
  <si>
    <t>ｽｽﾞｷ ﾘｮｳﾀ</t>
  </si>
  <si>
    <t>髙橋　　薫司</t>
  </si>
  <si>
    <t>ﾀｶﾊｼ ｸﾝｼﾞ</t>
  </si>
  <si>
    <t>高橋　　龍也</t>
  </si>
  <si>
    <t>長谷部　太朗</t>
  </si>
  <si>
    <t>ﾊｾﾍﾞ ﾀﾛｳ</t>
  </si>
  <si>
    <t>林崎　　祐汰</t>
  </si>
  <si>
    <t>ﾊﾔｼｻﾞｷ ﾕｳﾀ</t>
  </si>
  <si>
    <t>皆川　　　敬</t>
  </si>
  <si>
    <t>ﾐﾅｶﾜ ｹｲ</t>
  </si>
  <si>
    <t>阿部　　慶吾</t>
  </si>
  <si>
    <t>ｱﾍﾞ ｹｲｺﾞ</t>
  </si>
  <si>
    <t>安藤　　太斗</t>
  </si>
  <si>
    <t>ｱﾝﾄﾞｳ ﾀｲﾄ</t>
  </si>
  <si>
    <t>石島　　勇真</t>
  </si>
  <si>
    <t>ｲｼｼﾞﾏ ﾕｳﾏ</t>
  </si>
  <si>
    <t>伊藤　　卓優</t>
  </si>
  <si>
    <t>ｲﾄｳ ﾀｸﾕｳ</t>
  </si>
  <si>
    <t>伊藤　　理乃</t>
  </si>
  <si>
    <t>ｲﾄｳ ﾘﾉ</t>
  </si>
  <si>
    <t>岩渕　　昭人</t>
  </si>
  <si>
    <t>ｲﾜﾌﾞﾁ ｱｷﾄ</t>
  </si>
  <si>
    <t>岩渕　　大志</t>
  </si>
  <si>
    <t>ｲﾜﾌﾞﾁ ﾋﾛｼ</t>
  </si>
  <si>
    <t>大木　　雄斗</t>
  </si>
  <si>
    <t>ｵｵｷ ﾕｳﾄ</t>
  </si>
  <si>
    <t>小野寺　彩水</t>
  </si>
  <si>
    <t>ｵﾉﾃﾞﾗ ｱﾐ</t>
  </si>
  <si>
    <t>金子　　暖慈</t>
  </si>
  <si>
    <t>ｶﾈｺ ﾀﾞﾝｼﾞ</t>
  </si>
  <si>
    <t>ｷｸﾁ ﾌｳｶ</t>
  </si>
  <si>
    <t>菊池　　瑞穂</t>
  </si>
  <si>
    <t>ｷｸﾁ ﾐｽﾞﾎ</t>
  </si>
  <si>
    <t>久保田　直季</t>
  </si>
  <si>
    <t>ｸﾎﾞﾀ ﾅｵｷ</t>
  </si>
  <si>
    <t>熊谷　　紫帆</t>
  </si>
  <si>
    <t>ｸﾏｶﾞｲ ｼﾎ</t>
  </si>
  <si>
    <t>古玉　　　颯</t>
  </si>
  <si>
    <t>ｺﾀﾞﾏ ｿｳ</t>
  </si>
  <si>
    <t>小松　　乃恵</t>
  </si>
  <si>
    <t>ｺﾏﾂ ﾉｴ</t>
  </si>
  <si>
    <t>金野　　隆充</t>
  </si>
  <si>
    <t>ｺﾝﾉ ﾀｶﾐﾂ</t>
  </si>
  <si>
    <t>ｻﾄｳ ﾏﾅ</t>
  </si>
  <si>
    <t>佐藤　　愛美</t>
  </si>
  <si>
    <t>ｻﾄｳ ﾏﾅﾐ</t>
  </si>
  <si>
    <t>ｻﾄｳ ﾏﾕｺ</t>
  </si>
  <si>
    <t>佐藤　　瑠一</t>
  </si>
  <si>
    <t>ｻﾄｳ ﾘｭｳｲﾁ</t>
  </si>
  <si>
    <t>菅原　　未佳</t>
  </si>
  <si>
    <t>ｽｶﾞﾜﾗ ﾐｶ</t>
  </si>
  <si>
    <t>鈴木　　尚実</t>
  </si>
  <si>
    <t>ｽｽﾞｷ ﾅｵﾐ</t>
  </si>
  <si>
    <t>千田　　朋実</t>
  </si>
  <si>
    <t>ﾁﾀﾞ ﾄﾓﾐ</t>
  </si>
  <si>
    <t>千葉　　汐莉</t>
  </si>
  <si>
    <t>ﾁﾊﾞ ｼｵﾘ</t>
  </si>
  <si>
    <t>千葉　　壮太</t>
  </si>
  <si>
    <t>ﾁﾊﾞ ｿｳﾀ</t>
  </si>
  <si>
    <t>千葉　眞威人</t>
  </si>
  <si>
    <t>ﾁﾊﾞ ﾏｲﾄ</t>
  </si>
  <si>
    <t>ﾁﾊﾞ ﾏﾅｶ</t>
  </si>
  <si>
    <t>千葉　　　涼</t>
  </si>
  <si>
    <t>ﾁﾊﾞ ﾘｮｳ</t>
  </si>
  <si>
    <t>長尾　　　遼</t>
  </si>
  <si>
    <t>ﾅｶﾞｵ ﾘｮｳ</t>
  </si>
  <si>
    <t>成田　　健一</t>
  </si>
  <si>
    <t>ﾅﾘﾀ ｹﾝｲﾁ</t>
  </si>
  <si>
    <t>芳賀　信之介</t>
  </si>
  <si>
    <t>ﾊｶﾞ ｼﾝﾉｽｹ</t>
  </si>
  <si>
    <t>平間　そよか</t>
  </si>
  <si>
    <t>ﾋﾗﾏ ｿﾖｶ</t>
  </si>
  <si>
    <t>ﾌｼﾞﾉ ｶﾎ</t>
  </si>
  <si>
    <t>正木　　里歩</t>
  </si>
  <si>
    <t>ﾏｻｷ ﾘﾎ</t>
  </si>
  <si>
    <t>三浦　　栄誠</t>
  </si>
  <si>
    <t>ﾐｳﾗ ｴｲｾｲ</t>
  </si>
  <si>
    <t>三浦　　颯太</t>
  </si>
  <si>
    <t>ﾐｳﾗ ｿｳﾀ</t>
  </si>
  <si>
    <t>谷木　　優斗</t>
  </si>
  <si>
    <t>ﾔｷﾞ ﾕｳﾄ</t>
  </si>
  <si>
    <t>山下　さくら</t>
  </si>
  <si>
    <t>ﾔﾏｼﾀ ｻｸﾗ</t>
  </si>
  <si>
    <t>米倉　　悠葵</t>
  </si>
  <si>
    <t>ﾖﾈｸﾗ ﾕｳｷ</t>
  </si>
  <si>
    <t>伊東　　彩香</t>
  </si>
  <si>
    <t>ｲﾄｳ ｱﾔｶ</t>
  </si>
  <si>
    <t>伊藤　　聖菜</t>
  </si>
  <si>
    <t>ｲﾄｳ ｾﾅ</t>
  </si>
  <si>
    <t>伊藤　　　史</t>
  </si>
  <si>
    <t>ｲﾄｳ ﾌﾐ</t>
  </si>
  <si>
    <t>岩淵　　礼菜</t>
  </si>
  <si>
    <t>ｲﾜﾌﾞﾁ ﾚﾅ</t>
  </si>
  <si>
    <t>及川　　　彗</t>
  </si>
  <si>
    <t>ｵｲｶﾜ ｹｲ</t>
  </si>
  <si>
    <t>大貫　　雅弥</t>
  </si>
  <si>
    <t>ｵｵﾇｷ ﾏｻﾔ</t>
  </si>
  <si>
    <t>小野寺　杏実</t>
  </si>
  <si>
    <t>ｵﾉﾃﾞﾗ ｶﾉﾝ</t>
  </si>
  <si>
    <t>ｵﾉﾃﾞﾗ ｷｮｳｶ</t>
  </si>
  <si>
    <t>小野寺　晟矢</t>
  </si>
  <si>
    <t>ｵﾉﾃﾞﾗ ｾｲﾔ</t>
  </si>
  <si>
    <t>小野寺　尚哉</t>
  </si>
  <si>
    <t>ｵﾉﾃﾞﾗ ﾅｵﾔ</t>
  </si>
  <si>
    <t>ｵﾉﾃﾞﾗ ﾆｲﾅ</t>
  </si>
  <si>
    <t>金今　　来輝</t>
  </si>
  <si>
    <t>ｶﾈｺﾝ ﾗｲｷ</t>
  </si>
  <si>
    <t>吉家　　葉月</t>
  </si>
  <si>
    <t>ｷｯｶ ﾊﾂﾞｷ</t>
  </si>
  <si>
    <t>木村　　直亮</t>
  </si>
  <si>
    <t>ｷﾑﾗ ﾅｵｱｷ</t>
  </si>
  <si>
    <t>小岩　　茉由</t>
  </si>
  <si>
    <t>ｺｲﾜ ﾏﾕ</t>
  </si>
  <si>
    <t>小宮　　柊祐</t>
  </si>
  <si>
    <t>ｺﾐﾔ ｼｭｳｽｹ</t>
  </si>
  <si>
    <t>ｻｻｷ ﾅｵ</t>
  </si>
  <si>
    <t>佐々木　瑞樹</t>
  </si>
  <si>
    <t>ｻｻｷ ﾐｽﾞｷ</t>
  </si>
  <si>
    <t>佐藤　　海李</t>
  </si>
  <si>
    <t>ｻﾄｳ ｶｲﾘ</t>
  </si>
  <si>
    <t>佐藤　　秀繁</t>
  </si>
  <si>
    <t>ｻﾄｳ ﾋﾃﾞﾄｼ</t>
  </si>
  <si>
    <t>ｻﾄｳ ﾏｲ</t>
  </si>
  <si>
    <t>佐藤　　未来</t>
  </si>
  <si>
    <t>ｻﾄｳ ﾐｸ</t>
  </si>
  <si>
    <t>佐藤　　　雅</t>
  </si>
  <si>
    <t>ｻﾄｳ ﾐﾔﾋﾞ</t>
  </si>
  <si>
    <t>佐藤　　理乃</t>
  </si>
  <si>
    <t>ｻﾄｳ ﾘﾉ</t>
  </si>
  <si>
    <t>菅原　　裕斗</t>
  </si>
  <si>
    <t>ｽｶﾞﾜﾗ ﾋﾛﾄ</t>
  </si>
  <si>
    <t>菅原　　優哉</t>
  </si>
  <si>
    <t>ｽｶﾞﾜﾗ ﾕｳﾔ</t>
  </si>
  <si>
    <t>ｽｶﾞﾜﾗ ﾘﾅ</t>
  </si>
  <si>
    <t>鈴木　　優弥</t>
  </si>
  <si>
    <t>ｽｽﾞｷ ﾕｳﾔ</t>
  </si>
  <si>
    <t>鈴木　　陵我</t>
  </si>
  <si>
    <t>ｽｽﾞｷ ﾘｮｳｶﾞ</t>
  </si>
  <si>
    <t>須藤　航太郎</t>
  </si>
  <si>
    <t>ｽﾄﾞｳ ｺｳﾀﾛｳ</t>
  </si>
  <si>
    <t>滝上　　寧々</t>
  </si>
  <si>
    <t>ﾀｷｶﾞﾐ ﾈﾈ</t>
  </si>
  <si>
    <t>千葉　　智弘</t>
  </si>
  <si>
    <t>千葉　　　諒</t>
  </si>
  <si>
    <t>富川　心之輔</t>
  </si>
  <si>
    <t>ﾄﾐｶﾜ ｼﾝﾉｽｹ</t>
  </si>
  <si>
    <t>那須　　広登</t>
  </si>
  <si>
    <t>ﾅｽ ﾋﾛﾄ</t>
  </si>
  <si>
    <t>蜂谷　　茉鈴</t>
  </si>
  <si>
    <t>ﾊﾁﾔ ﾏﾘﾝ</t>
  </si>
  <si>
    <t>原田　　綺羅</t>
  </si>
  <si>
    <t>ﾊﾗﾀﾞ ｷﾗ</t>
  </si>
  <si>
    <t>山平　　朋菜</t>
  </si>
  <si>
    <t>ﾔﾏﾀﾞｲﾗ ﾄﾓﾅ</t>
  </si>
  <si>
    <t>吉田　　尚人</t>
  </si>
  <si>
    <t>ﾖｼﾀﾞ ﾅｵﾄ</t>
  </si>
  <si>
    <t>大橋　　　光</t>
  </si>
  <si>
    <t>ｵｵﾊｼ ﾋｶﾙ</t>
  </si>
  <si>
    <t>小笠原　隆人</t>
  </si>
  <si>
    <t>ｵｶﾞｻﾜﾗ ﾘｭｳﾄ</t>
  </si>
  <si>
    <t>加藤　　聖也</t>
  </si>
  <si>
    <t>ｶﾄｳ ｾｲﾔ</t>
  </si>
  <si>
    <t>上舘　　　出</t>
  </si>
  <si>
    <t>ｶﾐﾀﾞﾃ ｲｽﾞﾙ</t>
  </si>
  <si>
    <t>菊地　　里菜</t>
  </si>
  <si>
    <t>ｷｸﾁ ﾘﾅ</t>
  </si>
  <si>
    <t>熊谷　　直通</t>
  </si>
  <si>
    <t>ｸﾏｶﾞｲ ﾅｵﾐﾁ</t>
  </si>
  <si>
    <t>熊谷　　真帆</t>
  </si>
  <si>
    <t>ｸﾏｶﾞｲ ﾏﾎ</t>
  </si>
  <si>
    <t>昆野　　雄斗</t>
  </si>
  <si>
    <t>ｺﾝﾉ ﾕｳﾄ</t>
  </si>
  <si>
    <t>佐藤　　徹平</t>
  </si>
  <si>
    <t>ｻﾄｳ ﾃｯﾍﾟｲ</t>
  </si>
  <si>
    <t>佐藤　　豊樹</t>
  </si>
  <si>
    <t>ｻﾄｳ ﾄﾖｷ</t>
  </si>
  <si>
    <t>佐藤　　弥翔</t>
  </si>
  <si>
    <t>ｻﾄｳ ﾋﾛﾄ</t>
  </si>
  <si>
    <t>中里　　　保</t>
  </si>
  <si>
    <t>ﾅｶｻﾄ ﾀﾓﾂ</t>
  </si>
  <si>
    <t>中村　真裕美</t>
  </si>
  <si>
    <t>ﾅｶﾑﾗ ﾏﾕﾐ</t>
  </si>
  <si>
    <t>三浦　　伊織</t>
  </si>
  <si>
    <t>ﾐｳﾗ ｲｵﾘ</t>
  </si>
  <si>
    <t>村上　　　舞</t>
  </si>
  <si>
    <t>ﾑﾗｶﾐ ﾏｲ</t>
  </si>
  <si>
    <t>吉塚　　壮太</t>
  </si>
  <si>
    <t>ﾖｼﾂﾞｶ ｿｳﾀ</t>
  </si>
  <si>
    <t>安部　　都雲</t>
  </si>
  <si>
    <t>ｱﾍﾞ ﾂｸﾓ</t>
  </si>
  <si>
    <t>今松　　隼也</t>
  </si>
  <si>
    <t>ｲﾏﾏﾂ ｼｭﾝﾔ</t>
  </si>
  <si>
    <t>梅木　　章伍</t>
  </si>
  <si>
    <t>ｳﾒｷ ｼｮｳｺﾞ</t>
  </si>
  <si>
    <t>佐々木　奏斗</t>
  </si>
  <si>
    <t>ｻｻｷ ｶﾅﾄ</t>
  </si>
  <si>
    <t>中坪　航太郎</t>
  </si>
  <si>
    <t>ﾅｶﾂﾎﾞ ｺｳﾀﾛｳ</t>
  </si>
  <si>
    <t>松岡　　瑠星</t>
  </si>
  <si>
    <t>ﾏﾂｵｶ ﾘｭｳｾｲ</t>
  </si>
  <si>
    <t>矢吹　凜太郎</t>
  </si>
  <si>
    <t>ﾔﾌﾞｷ ﾘﾝﾀﾛｳ</t>
  </si>
  <si>
    <t>岩間　　未紗</t>
  </si>
  <si>
    <t>ｲﾜﾏ ﾐｻ</t>
  </si>
  <si>
    <t>小山　　萌華</t>
  </si>
  <si>
    <t>ｵﾔﾏ ﾓｶ</t>
  </si>
  <si>
    <t>熊谷　　瑞葵</t>
  </si>
  <si>
    <t>ｸﾏｶﾞｲ ﾐｽﾞｷ</t>
  </si>
  <si>
    <t>櫻田　菜々花</t>
  </si>
  <si>
    <t>ｻｸﾗﾀﾞ ﾅﾅｶ</t>
  </si>
  <si>
    <t>笹森　　愛美</t>
  </si>
  <si>
    <t>ｻｻﾓﾘ ﾏﾅﾐ</t>
  </si>
  <si>
    <t>佐藤　　礼音</t>
  </si>
  <si>
    <t>ｻﾄｳ ﾚﾉﾝ</t>
  </si>
  <si>
    <t>下澤　　美空</t>
  </si>
  <si>
    <t>ｼﾓｻﾜ ﾐｸ</t>
  </si>
  <si>
    <t>田村　　理紗</t>
  </si>
  <si>
    <t>ﾀﾑﾗ ﾘｻ</t>
  </si>
  <si>
    <t>苫米地　玲愛</t>
  </si>
  <si>
    <t>ﾄﾏﾍﾞﾁ ﾚｲｱ</t>
  </si>
  <si>
    <t>中道　　麗愛</t>
  </si>
  <si>
    <t>ﾅｶﾐﾁ ﾚｲｱ</t>
  </si>
  <si>
    <t>東舘　　朋花</t>
  </si>
  <si>
    <t>ﾋｶﾞｼﾀﾞﾃ ﾄﾓｶ</t>
  </si>
  <si>
    <t>船木　　詩乃</t>
  </si>
  <si>
    <t>ﾌﾅｷ ｼﾉ</t>
  </si>
  <si>
    <t>南幅　　　栞</t>
  </si>
  <si>
    <t>ﾐﾅﾐﾊﾊﾞ ｼｵﾘ</t>
  </si>
  <si>
    <t>山内　　李香</t>
  </si>
  <si>
    <t>ﾔﾏｳﾁ ﾘﾝｶ</t>
  </si>
  <si>
    <t>安部　　萌絵</t>
  </si>
  <si>
    <t>ｱﾍﾞ ﾓｴ</t>
  </si>
  <si>
    <t>阿部　　諭季</t>
  </si>
  <si>
    <t>ｱﾍﾞ ﾕｷ</t>
  </si>
  <si>
    <t>石川　　一郎</t>
  </si>
  <si>
    <t>ｲｼｶﾜ ｲﾁﾛｳ</t>
  </si>
  <si>
    <t>梅原　　聖歩</t>
  </si>
  <si>
    <t>ｳﾒﾊﾗ ｾｲﾎ</t>
  </si>
  <si>
    <t>小澤　　花菜</t>
  </si>
  <si>
    <t>ｵｻﾞﾜ ｶﾅ</t>
  </si>
  <si>
    <t>菊池　このみ</t>
  </si>
  <si>
    <t>ｷｸﾁ ｺﾉﾐ</t>
  </si>
  <si>
    <t>菊池　　　空</t>
  </si>
  <si>
    <t>ｷｸﾁ ｿﾗ</t>
  </si>
  <si>
    <t>菊地　　友香</t>
  </si>
  <si>
    <t>ｷｸﾁ ﾕｳｶ</t>
  </si>
  <si>
    <t>菊地　　竜人</t>
  </si>
  <si>
    <t>ｷｸﾁ ﾘｭｳﾄ</t>
  </si>
  <si>
    <t>栗村　　明李</t>
  </si>
  <si>
    <t>ｸﾘﾑﾗ ｱｶﾘ</t>
  </si>
  <si>
    <t>河内山　春樹</t>
  </si>
  <si>
    <t>ｺｳﾁﾔﾏ ﾊﾙｷ</t>
  </si>
  <si>
    <t>今野　　　塁</t>
  </si>
  <si>
    <t>ｺﾝﾉ ﾙｲ</t>
  </si>
  <si>
    <t>佐々木　優希</t>
  </si>
  <si>
    <t>ｻｻｷ ﾕｳｷ</t>
  </si>
  <si>
    <t>佐々木由里花</t>
  </si>
  <si>
    <t>ｻｻｷ ﾕﾘｶ</t>
  </si>
  <si>
    <t>佐藤　　純麗</t>
  </si>
  <si>
    <t>ｻﾄｳ ｽﾐﾚ</t>
  </si>
  <si>
    <t>佐藤　　瑠夏</t>
  </si>
  <si>
    <t>ｻﾄｳ ﾙｶ</t>
  </si>
  <si>
    <t>髙田　　乙羽</t>
  </si>
  <si>
    <t>ﾀｶﾀﾞ ｵﾄﾊ</t>
  </si>
  <si>
    <t>髙橋　　遥斗</t>
  </si>
  <si>
    <t>ﾀｶﾊｼ ﾊﾙﾄ</t>
  </si>
  <si>
    <t>高橋　　真桜</t>
  </si>
  <si>
    <t>ﾀｶﾊｼ ﾏｵ</t>
  </si>
  <si>
    <t>中嶋　日陽里</t>
  </si>
  <si>
    <t>ﾅｶｼﾞﾏ ﾋﾖﾘ</t>
  </si>
  <si>
    <t>ｱｻｸﾗ ﾌｳｶ</t>
  </si>
  <si>
    <t>淺沼　　慶太</t>
  </si>
  <si>
    <t>ｱｻﾇﾏ ｹｲﾀ</t>
  </si>
  <si>
    <t>東　　くるみ</t>
  </si>
  <si>
    <t>ｱﾂﾞﾏ ｸﾙﾐ</t>
  </si>
  <si>
    <t>ｱﾍﾞ ﾌｳｶ</t>
  </si>
  <si>
    <t>泉田　　朱里</t>
  </si>
  <si>
    <t>ｲｽﾞﾐﾀﾞ ｱｶﾘ</t>
  </si>
  <si>
    <t>泉田　　宗志</t>
  </si>
  <si>
    <t>ｲｽﾞﾐﾀ ｿｳｼ</t>
  </si>
  <si>
    <t>今川　　成世</t>
  </si>
  <si>
    <t>ｲﾏｶﾜ ﾅﾙｾ</t>
  </si>
  <si>
    <t>ｲﾜﾌﾞﾁ ｱｽﾐ</t>
  </si>
  <si>
    <t>臼井　　夕菜</t>
  </si>
  <si>
    <t>ｳｽｲ ﾕｳﾅ</t>
  </si>
  <si>
    <t>ｵｵﾂ ｶﾎ</t>
  </si>
  <si>
    <t>菅野　　　頌</t>
  </si>
  <si>
    <t>ｶﾝﾉ ｼｮｳ</t>
  </si>
  <si>
    <t>菊地　みのり</t>
  </si>
  <si>
    <t>ｷｸﾁ ﾐﾉﾘ</t>
  </si>
  <si>
    <t>金野　　竜大</t>
  </si>
  <si>
    <t>ｷﾝﾉ ﾘｮｳﾀﾞｲ</t>
  </si>
  <si>
    <t>熊谷　　優佑</t>
  </si>
  <si>
    <t>ｸﾏｶﾞｲ ﾕｳｽｹ</t>
  </si>
  <si>
    <t>熊谷　　莉那</t>
  </si>
  <si>
    <t>ｸﾏｶﾞｲ ﾘﾅ</t>
  </si>
  <si>
    <t>熊谷　　亮太</t>
  </si>
  <si>
    <t>ｸﾏｶﾞｲ ﾘｮｳﾀ</t>
  </si>
  <si>
    <t>ｺﾏﾂ ﾐﾕ</t>
  </si>
  <si>
    <t>今野　　明音</t>
  </si>
  <si>
    <t>ｺﾝﾉ ｱｶﾈ</t>
  </si>
  <si>
    <t>佐々木　美空</t>
  </si>
  <si>
    <t>ｻｻｷ ﾐｸ</t>
  </si>
  <si>
    <t>佐藤　　秀星</t>
  </si>
  <si>
    <t>ｻﾄｳ ｼｭｳｾｲ</t>
  </si>
  <si>
    <t>志田　　宙彌</t>
  </si>
  <si>
    <t>ｼﾀﾞ ﾋﾛﾔ</t>
  </si>
  <si>
    <t>志田　　桃香</t>
  </si>
  <si>
    <t>ｼﾀﾞ ﾓﾓｶ</t>
  </si>
  <si>
    <t>菅原　　太一</t>
  </si>
  <si>
    <t>ｽｶﾞﾜﾗ ﾀｲﾁ</t>
  </si>
  <si>
    <t>ﾀｶﾊｼ ｶﾘﾝ</t>
  </si>
  <si>
    <t>田中　　杏奈</t>
  </si>
  <si>
    <t>ﾀﾅｶ ｱﾝﾅ</t>
  </si>
  <si>
    <t>千葉　　彩乃</t>
  </si>
  <si>
    <t>ﾁﾊﾞ ｱﾔﾉ</t>
  </si>
  <si>
    <t>千葉　　敬世</t>
  </si>
  <si>
    <t>ﾁﾊﾞ ﾋﾛｾ</t>
  </si>
  <si>
    <t>新沼　　宏典</t>
  </si>
  <si>
    <t>ﾆｲﾇﾏ ｺｳｽｹ</t>
  </si>
  <si>
    <t>新沼　　瑠菜</t>
  </si>
  <si>
    <t>ﾆｲﾇﾏ ﾙﾅ</t>
  </si>
  <si>
    <t>平田　　峻士</t>
  </si>
  <si>
    <t>ﾋﾗﾀ ﾀｶｼ</t>
  </si>
  <si>
    <t>森　　　飛竜</t>
  </si>
  <si>
    <t>ﾓﾘ ﾋﾘｭｳ</t>
  </si>
  <si>
    <t>吉田　　宜永</t>
  </si>
  <si>
    <t>ﾖｼﾀﾞ ﾉﾘﾅｶﾞ</t>
  </si>
  <si>
    <t>上野　　未結</t>
  </si>
  <si>
    <t>ｳｴﾉ ﾐﾕｳ</t>
  </si>
  <si>
    <t>大山　　友樹</t>
  </si>
  <si>
    <t>ｵｵﾔﾏ ﾄﾓｷ</t>
  </si>
  <si>
    <t>金澤　　　楓</t>
  </si>
  <si>
    <t>ｶﾅｻﾞﾜ ｶｴﾃﾞ</t>
  </si>
  <si>
    <t>菅野　　星華</t>
  </si>
  <si>
    <t>ｶﾝﾉ ｾｲｶ</t>
  </si>
  <si>
    <t>菊地　　　暖</t>
  </si>
  <si>
    <t>ｷｸﾁ ｱﾂｼ</t>
  </si>
  <si>
    <t>菊池　　　輝</t>
  </si>
  <si>
    <t>ｷｸﾁ ﾋｶﾙ</t>
  </si>
  <si>
    <t>木村　　有沙</t>
  </si>
  <si>
    <t>ｷﾑﾗ ｱﾘｻ</t>
  </si>
  <si>
    <t>工藤　　美結</t>
  </si>
  <si>
    <t>ｸﾄﾞｳ ﾐﾕ</t>
  </si>
  <si>
    <t>熊谷　　　彩</t>
  </si>
  <si>
    <t>ｸﾏｶﾞｲ ｱﾔ</t>
  </si>
  <si>
    <t>紺野　　　岬</t>
  </si>
  <si>
    <t>ｺﾝﾉ ﾐｻｷ</t>
  </si>
  <si>
    <t>今野　　道治</t>
  </si>
  <si>
    <t>ｺﾝﾉ ﾐﾁﾊﾙ</t>
  </si>
  <si>
    <t>坂本　　瀬那</t>
  </si>
  <si>
    <t>ｻｶﾓﾄ ｾﾅ</t>
  </si>
  <si>
    <t>佐々木　皓雄</t>
  </si>
  <si>
    <t>ｻｻｷ ﾋﾛﾀｶ</t>
  </si>
  <si>
    <t>澤田　　恵人</t>
  </si>
  <si>
    <t>ｻﾜﾀﾞ ｹｲﾄ</t>
  </si>
  <si>
    <t>志田　佳奈美</t>
  </si>
  <si>
    <t>ｼﾀﾞ ｶﾅﾐ</t>
  </si>
  <si>
    <t>菅原　　綾乃</t>
  </si>
  <si>
    <t>ｽｶﾞﾜﾗ ｱﾔﾉ</t>
  </si>
  <si>
    <t>田端　優美子</t>
  </si>
  <si>
    <t>ﾀﾊﾞﾀ ﾕﾐｺ</t>
  </si>
  <si>
    <t>千葉　　洸汰</t>
  </si>
  <si>
    <t>ﾁﾊﾞ ｺｳﾀ</t>
  </si>
  <si>
    <t>千葉　　俊佑</t>
  </si>
  <si>
    <t>ﾁﾊﾞ ｼｭﾝｽｹ</t>
  </si>
  <si>
    <t>千葉　　楓月</t>
  </si>
  <si>
    <t>ﾁﾊﾞ ﾌﾂﾞｷ</t>
  </si>
  <si>
    <t>中田　　優佑</t>
  </si>
  <si>
    <t>ﾅｶﾀ ﾕｳｽｹ</t>
  </si>
  <si>
    <t>新沼　　美蘭</t>
  </si>
  <si>
    <t>ﾆｲﾇﾏ ﾐﾗﾝ</t>
  </si>
  <si>
    <t>花輪　　美月</t>
  </si>
  <si>
    <t>ﾊﾅﾜ ﾐﾂﾞｷ</t>
  </si>
  <si>
    <t>平野　　桃子</t>
  </si>
  <si>
    <t>ﾋﾗﾉ ﾓﾓｺ</t>
  </si>
  <si>
    <t>水野　　　楓</t>
  </si>
  <si>
    <t>ﾐｽﾞﾉ ｶｴﾃﾞ</t>
  </si>
  <si>
    <t>村上　　崇樹</t>
  </si>
  <si>
    <t>ﾑﾗｶﾐ ﾀｶｷ</t>
  </si>
  <si>
    <t>村上　　萌笑</t>
  </si>
  <si>
    <t>ﾑﾗｶﾐ ﾓｴ</t>
  </si>
  <si>
    <t>吉田　　彩音</t>
  </si>
  <si>
    <t>ﾖｼﾀﾞ ｱﾔﾈ</t>
  </si>
  <si>
    <t>ｱﾝﾊﾞｲ ﾅﾎ</t>
  </si>
  <si>
    <t>ｲｲｸﾗ ｶﾎ</t>
  </si>
  <si>
    <t>河津　　一輝</t>
  </si>
  <si>
    <t>ｶﾜﾂﾞ ｶｽﾞｷ</t>
  </si>
  <si>
    <t>管野　　瑠美</t>
  </si>
  <si>
    <t>ｶﾝﾉ ﾙﾐ</t>
  </si>
  <si>
    <t>ｺﾞﾄｳ ﾘﾘｶ</t>
  </si>
  <si>
    <t>近藤　　　大</t>
  </si>
  <si>
    <t>ｺﾝﾄﾞｳ ﾕﾀｶ</t>
  </si>
  <si>
    <t>境田　　雄太</t>
  </si>
  <si>
    <t>ｻｶｲﾀﾞ ﾕｳﾀ</t>
  </si>
  <si>
    <t>ｻｷﾔﾏ ﾕﾐ</t>
  </si>
  <si>
    <t>佐藤　　郁弥</t>
  </si>
  <si>
    <t>ｻﾄｳ ﾌﾐﾔ</t>
  </si>
  <si>
    <t>菅原　　　望</t>
  </si>
  <si>
    <t>ｽｶﾞﾜﾗ ﾉｿﾞﾐ</t>
  </si>
  <si>
    <t>菅原　　雅生</t>
  </si>
  <si>
    <t>ｽｶﾞﾜﾗ ﾏｻｷ</t>
  </si>
  <si>
    <t>ｽﾁ ﾐｻﾄ</t>
  </si>
  <si>
    <t>髙橋　　奈々</t>
  </si>
  <si>
    <t>ﾀｶﾊｼ ﾅﾅ</t>
  </si>
  <si>
    <t>ﾀｶﾊｼ ﾘｸ</t>
  </si>
  <si>
    <t>髙橋　　　怜</t>
  </si>
  <si>
    <t>ﾀｶﾊｼ ﾚﾝ</t>
  </si>
  <si>
    <t>ﾁﾀﾞ ｱﾔｶ</t>
  </si>
  <si>
    <t>千田　　紗彩</t>
  </si>
  <si>
    <t>ﾁﾀﾞ ｻｱﾔ</t>
  </si>
  <si>
    <t>永山　　愛夏</t>
  </si>
  <si>
    <t>ﾅｶﾞﾔﾏ ｱｲｶ</t>
  </si>
  <si>
    <t>藤根　　誠也</t>
  </si>
  <si>
    <t>ﾌｼﾞﾈ ｾｲﾔ</t>
  </si>
  <si>
    <t>矢嶋　　暖人</t>
  </si>
  <si>
    <t>ﾔｼﾞﾏ ﾊﾙﾄ</t>
  </si>
  <si>
    <t>吉村　　星那</t>
  </si>
  <si>
    <t>ﾖｼﾑﾗ ｾｲﾅ</t>
  </si>
  <si>
    <t>阿部　　泰征</t>
  </si>
  <si>
    <t>ｱﾍﾞ ﾀｲｾｲ</t>
  </si>
  <si>
    <t>阿部　由美香</t>
  </si>
  <si>
    <t>ｱﾍﾞ ﾕﾐｶ</t>
  </si>
  <si>
    <t>今出　　響香</t>
  </si>
  <si>
    <t>ｲﾏﾃﾞ ｷｮｳｶ</t>
  </si>
  <si>
    <t>小川　　智也</t>
  </si>
  <si>
    <t>ｵｶﾞﾜ ﾄﾓﾔ</t>
  </si>
  <si>
    <t>奥寺　　汰一</t>
  </si>
  <si>
    <t>ｵｸﾃﾞﾗ ﾀｲﾁ</t>
  </si>
  <si>
    <t>小田島　佑門</t>
  </si>
  <si>
    <t>ｵﾀﾞｼﾏ ﾕｳﾄ</t>
  </si>
  <si>
    <t>小山田　将人</t>
  </si>
  <si>
    <t>ｵﾔﾏﾀﾞ ﾏｻﾄ</t>
  </si>
  <si>
    <t>釜石　　りお</t>
  </si>
  <si>
    <t>ｶﾏｲｼ ﾘｵ</t>
  </si>
  <si>
    <t>栗澤　　　暖</t>
  </si>
  <si>
    <t>ｸﾘｻﾜ ﾉﾄﾞｶ</t>
  </si>
  <si>
    <t>小湊　　凪斗</t>
  </si>
  <si>
    <t>ｺﾐﾅﾄ ﾅｷﾞﾄ</t>
  </si>
  <si>
    <t>佐々木　大志</t>
  </si>
  <si>
    <t>ｻｻｷ ﾀｲｼ</t>
  </si>
  <si>
    <t>佐藤　　　和</t>
  </si>
  <si>
    <t>ｻﾄｳ ﾅｺﾞﾐ</t>
  </si>
  <si>
    <t>杉本　　祐一</t>
  </si>
  <si>
    <t>ｽｷﾞﾓﾄ ﾕｳｲﾁ</t>
  </si>
  <si>
    <t>鈴木　　生真</t>
  </si>
  <si>
    <t>ｽｽﾞｷ ｲｸﾏ</t>
  </si>
  <si>
    <t>髙橋　　奈那</t>
  </si>
  <si>
    <t>中島　　彩夏</t>
  </si>
  <si>
    <t>ﾅｶｼﾏ ｻｲｶ</t>
  </si>
  <si>
    <t>新沼　　翔吾</t>
  </si>
  <si>
    <t>ﾆｲﾇﾏ ｼｮｳｺﾞ</t>
  </si>
  <si>
    <t>新田　　愛里</t>
  </si>
  <si>
    <t>ﾆｯﾀ ｱｲﾘ</t>
  </si>
  <si>
    <t>長谷川あかり</t>
  </si>
  <si>
    <t>ﾊｾｶﾞﾜ ｱｶﾘ</t>
  </si>
  <si>
    <t>古川　　実佳</t>
  </si>
  <si>
    <t>ﾌﾙｶﾜ ﾐｶ</t>
  </si>
  <si>
    <t>松橋　　悠人</t>
  </si>
  <si>
    <t>ﾏﾂﾊｼ ﾕｳﾄ</t>
  </si>
  <si>
    <t>村木　香渚美</t>
  </si>
  <si>
    <t>ﾑﾗｷ ｶﾅﾐ</t>
  </si>
  <si>
    <t>阿部　　裕樹</t>
  </si>
  <si>
    <t>ｱﾍﾞ ﾕｳｷ</t>
  </si>
  <si>
    <t>小原　　朋也</t>
  </si>
  <si>
    <t>ｵﾊﾞﾗ ﾄﾓﾔ</t>
  </si>
  <si>
    <t>菊池　　悠斗</t>
  </si>
  <si>
    <t>ｷｸﾁ ﾕｳﾄ</t>
  </si>
  <si>
    <t>佐々木　唯人</t>
  </si>
  <si>
    <t>ｻｻｷ ﾕｲﾄ</t>
  </si>
  <si>
    <t>澤田　　　駿</t>
  </si>
  <si>
    <t>ｻﾜﾀﾞ ｼｭﾝ</t>
  </si>
  <si>
    <t>瀬川　　隼斗</t>
  </si>
  <si>
    <t>ｾｶﾞﾜ ﾊﾔﾄ</t>
  </si>
  <si>
    <t>千田　　愛梨</t>
  </si>
  <si>
    <t>ﾁﾀﾞ ｱｲﾘ</t>
  </si>
  <si>
    <t>藤原　　理久</t>
  </si>
  <si>
    <t>ﾌｼﾞﾜﾗ ﾘｸ</t>
  </si>
  <si>
    <t>山下　　維織</t>
  </si>
  <si>
    <t>ﾔﾏｼﾀ ｲｵﾘ</t>
  </si>
  <si>
    <t>ｳﾁｻﾜ ﾘｺ</t>
  </si>
  <si>
    <t>大橋　　拓夢</t>
  </si>
  <si>
    <t>ｵｵﾊｼ ﾀｸﾑ</t>
  </si>
  <si>
    <t>神山　　卓也</t>
  </si>
  <si>
    <t>ｶﾐﾔﾏ ﾀｸﾔ</t>
  </si>
  <si>
    <t>ｶﾐﾔﾏ ﾚｲｶ</t>
  </si>
  <si>
    <t>ｸﾎﾞ ﾖｼﾉ</t>
  </si>
  <si>
    <t>沢田　　涼将</t>
  </si>
  <si>
    <t>ｻﾜﾀﾞ ｱｷﾗ</t>
  </si>
  <si>
    <t>下斗米　海規</t>
  </si>
  <si>
    <t>ｼﾓﾄﾏｲ ﾐﾉﾘ</t>
  </si>
  <si>
    <t>戸田　　眞人</t>
  </si>
  <si>
    <t>ﾄﾀﾞ ﾏﾅﾄ</t>
  </si>
  <si>
    <t>圃田　　悠翔</t>
  </si>
  <si>
    <t>ﾊﾀｹﾀﾞ ﾊﾙﾄ</t>
  </si>
  <si>
    <t>兵藤　すみれ</t>
  </si>
  <si>
    <t>ﾋｮｳﾄﾞｳ ｽﾐﾚ</t>
  </si>
  <si>
    <t>古川　　直人</t>
  </si>
  <si>
    <t>ﾌﾙｶﾜ ﾅｵﾄ</t>
  </si>
  <si>
    <t>門前　　拓希</t>
  </si>
  <si>
    <t>ﾓﾝｾﾞﾝ ﾋﾛｷ</t>
  </si>
  <si>
    <t>ﾔﾏﾈ ﾐｽｽﾞ</t>
  </si>
  <si>
    <t>若山　　一星</t>
  </si>
  <si>
    <t>ﾜｶﾔﾏ ｲｯｾｲ</t>
  </si>
  <si>
    <t>ｱﾍﾞ ｲﾂｷ</t>
  </si>
  <si>
    <t>今野　　萌香</t>
  </si>
  <si>
    <t>ｲﾏﾉ ﾓｶ</t>
  </si>
  <si>
    <t>ｵｲｶﾜ ｱｻｶ</t>
  </si>
  <si>
    <t>及川　　拓未</t>
  </si>
  <si>
    <t>ｵｲｶﾜ ﾀｸﾐ</t>
  </si>
  <si>
    <t>及川　　幸姫</t>
  </si>
  <si>
    <t>ｵｲｶﾜ ﾕｷ</t>
  </si>
  <si>
    <t>小澤　　秋恵</t>
  </si>
  <si>
    <t>ｵｻﾞﾜ ｱｷｴ</t>
  </si>
  <si>
    <t>小澤　　駿太</t>
  </si>
  <si>
    <t>ｵｻﾞﾜ ｼｭﾝﾀ</t>
  </si>
  <si>
    <t>小田島　杏美</t>
  </si>
  <si>
    <t>ｵﾀﾞｼﾏ ｱﾝﾋﾞ</t>
  </si>
  <si>
    <t>川端　　隆登</t>
  </si>
  <si>
    <t>ｶﾜﾊﾞﾀ ﾘｭｳﾄ</t>
  </si>
  <si>
    <t>ｷｸﾁ ﾅﾅｶ</t>
  </si>
  <si>
    <t>ｻｻｷ ﾊﾙﾅ</t>
  </si>
  <si>
    <t>ｻｻｷ ﾏｲ</t>
  </si>
  <si>
    <t>佐々木　琉那</t>
  </si>
  <si>
    <t>ｻｻｷ ﾙﾅ</t>
  </si>
  <si>
    <t>下田　　花奈</t>
  </si>
  <si>
    <t>ｼﾓﾀﾞ ｶﾅ</t>
  </si>
  <si>
    <t>菅生　瑛莉奈</t>
  </si>
  <si>
    <t>ｽｺﾞｳ ｴﾘﾅ</t>
  </si>
  <si>
    <t>髙橋　　朋花</t>
  </si>
  <si>
    <t>ﾀｶﾊｼ ﾄﾓｶ</t>
  </si>
  <si>
    <t>田嶋　　紗耶</t>
  </si>
  <si>
    <t>ﾀｼﾞﾏ ｻﾔ</t>
  </si>
  <si>
    <t>千田　　洸斗</t>
  </si>
  <si>
    <t>ﾁﾀﾞ ﾋﾛﾄ</t>
  </si>
  <si>
    <t>千葉　　秋子</t>
  </si>
  <si>
    <t>ﾁﾊﾞ ｱｷｺ</t>
  </si>
  <si>
    <t>ﾉﾁ ｱｷﾈ</t>
  </si>
  <si>
    <t>ﾊﾀｹﾔﾏ ﾓｴ</t>
  </si>
  <si>
    <t>深澤　　奈々</t>
  </si>
  <si>
    <t>ﾌｶｻﾞﾜ ﾅﾅ</t>
  </si>
  <si>
    <t>ﾌｸﾀﾞ ｽﾐﾚ</t>
  </si>
  <si>
    <t>吉田　茉由香</t>
  </si>
  <si>
    <t>ﾖｼﾀﾞ ﾏﾕｶ</t>
  </si>
  <si>
    <t>石井　　愛美</t>
  </si>
  <si>
    <t>ｲｼｲ ｱﾐ</t>
  </si>
  <si>
    <t>五日市　樹志</t>
  </si>
  <si>
    <t>ｲﾂｶｲﾁ ﾀﾂｼ</t>
  </si>
  <si>
    <t>ｲﾄｳ ﾜｶﾅ</t>
  </si>
  <si>
    <t>大久保　智貴</t>
  </si>
  <si>
    <t>ｵｵｸﾎﾞ ﾄﾓｷ</t>
  </si>
  <si>
    <t>大谷　　　蓮</t>
  </si>
  <si>
    <t>ｵｵﾔ ﾚﾝ</t>
  </si>
  <si>
    <t>ｵﾉ ｻｴｶ</t>
  </si>
  <si>
    <t>小野　莉加子</t>
  </si>
  <si>
    <t>ｵﾉ ﾘｶｺ</t>
  </si>
  <si>
    <t>堅谷　　　暖</t>
  </si>
  <si>
    <t>ｶﾀﾔ ﾉﾝ</t>
  </si>
  <si>
    <t>北田　ひなた</t>
  </si>
  <si>
    <t>ｷﾀﾀﾞ ﾋﾅﾀ</t>
  </si>
  <si>
    <t>久慈　　悠太</t>
  </si>
  <si>
    <t>ｸｼﾞ ﾕｳﾀ</t>
  </si>
  <si>
    <t>黒坂　美香子</t>
  </si>
  <si>
    <t>ｸﾛｻｶ ﾐｶｺ</t>
  </si>
  <si>
    <t>小袖　菜津実</t>
  </si>
  <si>
    <t>ｺｿﾃﾞ ﾅﾂﾐ</t>
  </si>
  <si>
    <t>小峠　　尚輝</t>
  </si>
  <si>
    <t>ｺﾄｳｹﾞ ｼｮｳｷ</t>
  </si>
  <si>
    <t>ｺﾏﾂ ｻﾅ</t>
  </si>
  <si>
    <t>嵯峨　　主徳</t>
  </si>
  <si>
    <t>ｻｶﾞ ｶｽﾞﾉﾘ</t>
  </si>
  <si>
    <t>嵯峨　　龍迅</t>
  </si>
  <si>
    <t>ｻｶﾞ ﾘｭｳｼﾞﾝ</t>
  </si>
  <si>
    <t>ｻｻｷ ﾐﾕ</t>
  </si>
  <si>
    <t>猪石　　直希</t>
  </si>
  <si>
    <t>ｼｼｲｼ ﾅｵｷ</t>
  </si>
  <si>
    <t>鈴木　　康平</t>
  </si>
  <si>
    <t>ｽｽﾞｷ ｺｳﾍｲ</t>
  </si>
  <si>
    <t>ﾀｶﾊｼ ﾕｶ</t>
  </si>
  <si>
    <t>舘場　　航汰</t>
  </si>
  <si>
    <t>ﾀﾃﾊﾞ ｺｳﾀ</t>
  </si>
  <si>
    <t>ﾅｶﾀ ﾐｻﾄ</t>
  </si>
  <si>
    <t>仲村　　款汰</t>
  </si>
  <si>
    <t>ﾅｶﾑﾗ ｶﾝﾀ</t>
  </si>
  <si>
    <t>中村　　雪乃</t>
  </si>
  <si>
    <t>ﾅｶﾑﾗ ﾕｷﾉ</t>
  </si>
  <si>
    <t>夏井　　勇輝</t>
  </si>
  <si>
    <t>ﾅﾂｲ ﾕｳｷ</t>
  </si>
  <si>
    <t>新井谷　亘輝</t>
  </si>
  <si>
    <t>ﾆｲﾔ ｺｳｷ</t>
  </si>
  <si>
    <t>西前　　飛来</t>
  </si>
  <si>
    <t>ﾆｼﾏｴ ﾋﾗｲ</t>
  </si>
  <si>
    <t>野場　　知聡</t>
  </si>
  <si>
    <t>ﾉﾊﾞ ﾁｻﾄ</t>
  </si>
  <si>
    <t>畠山　　千果</t>
  </si>
  <si>
    <t>ﾊﾀｹﾔﾏ ﾁｶ</t>
  </si>
  <si>
    <t>馬場　　喜生</t>
  </si>
  <si>
    <t>ﾊﾞﾊﾞ ﾋｻﾅﾘ</t>
  </si>
  <si>
    <t>古館　　慶哉</t>
  </si>
  <si>
    <t>ﾌﾙﾀﾞﾃ ｹｲﾔ</t>
  </si>
  <si>
    <t>三浦　　　見</t>
  </si>
  <si>
    <t>ﾐｳﾗ ｹﾞﾝ</t>
  </si>
  <si>
    <t>武藤　　　陽</t>
  </si>
  <si>
    <t>ﾑﾄｳ ﾊﾙ</t>
  </si>
  <si>
    <t>四役　ひかり</t>
  </si>
  <si>
    <t>ﾖﾂﾔｸ ﾋｶﾘ</t>
  </si>
  <si>
    <t>伊川　　元生</t>
  </si>
  <si>
    <t>ｲｶﾜ ｹﾞﾝｷ</t>
  </si>
  <si>
    <t>ｲﾉｳｴ ﾏﾘｶ</t>
  </si>
  <si>
    <t>大上　　直起</t>
  </si>
  <si>
    <t>ｵｵｶﾐ ﾅｵｷ</t>
  </si>
  <si>
    <t>大淵　　　竜</t>
  </si>
  <si>
    <t>ｵｵﾌﾞﾁ ﾘｭｳ</t>
  </si>
  <si>
    <t>小子内　琉聖</t>
  </si>
  <si>
    <t>ｵｺﾅｲ ﾘｭｳｾｲ</t>
  </si>
  <si>
    <t>ｶﾐｼｮｳｼﾞ ｺｶﾞﾈ</t>
  </si>
  <si>
    <t>川端　　楓眞</t>
  </si>
  <si>
    <t>ｶﾜﾊﾞﾀ ﾌｳﾏ</t>
  </si>
  <si>
    <t>木ノ下　陸人</t>
  </si>
  <si>
    <t>ｷﾉｼﾀ ﾘｸﾄ</t>
  </si>
  <si>
    <t>久慈　佳奈美</t>
  </si>
  <si>
    <t>ｸｼﾞ ｶﾅﾐ</t>
  </si>
  <si>
    <t>葛巻　　　信</t>
  </si>
  <si>
    <t>ｸｽﾞﾏｷ ﾏｺﾄ</t>
  </si>
  <si>
    <t>久保　　綾愛</t>
  </si>
  <si>
    <t>ｸﾎﾞ ﾘｮｳｱ</t>
  </si>
  <si>
    <t>甲地　　大輝</t>
  </si>
  <si>
    <t>ｺｳﾁ ﾀﾞｲｷ</t>
  </si>
  <si>
    <t>越戸　　和輝</t>
  </si>
  <si>
    <t>ｺｼﾄﾞ ｶｽﾞｷ</t>
  </si>
  <si>
    <t>坂本　　裕也</t>
  </si>
  <si>
    <t>ｻｶﾓﾄ ﾕｳﾔ</t>
  </si>
  <si>
    <t>坂本　龍太郎</t>
  </si>
  <si>
    <t>ｻｶﾓﾄ ﾘｭｳﾀﾛｳ</t>
  </si>
  <si>
    <t>ｻｸﾗﾊﾞ ﾐｽｽﾞ</t>
  </si>
  <si>
    <t>佐々木　源暉</t>
  </si>
  <si>
    <t>ｻｻｷ ｹﾞﾝｷ</t>
  </si>
  <si>
    <t>澤里　　皓輝</t>
  </si>
  <si>
    <t>ｻﾜｻﾄ ｺｳｷ</t>
  </si>
  <si>
    <t>菅原　　優里</t>
  </si>
  <si>
    <t>ｽｶﾞﾜﾗ ﾕﾘ</t>
  </si>
  <si>
    <t>鈴木　　智之</t>
  </si>
  <si>
    <t>ｽｽﾞｷ ﾄﾓﾕｷ</t>
  </si>
  <si>
    <t>ｿｴｼﾞﾏ ﾚﾐ</t>
  </si>
  <si>
    <t>瀧　　　晃也</t>
  </si>
  <si>
    <t>ﾀｷ ｺｳﾔ</t>
  </si>
  <si>
    <t>竹根　　未来</t>
  </si>
  <si>
    <t>ﾀｹﾈ ﾐﾗｲ</t>
  </si>
  <si>
    <t>谷崎　　佳祐</t>
  </si>
  <si>
    <t>ﾀﾆｻﾞｷ ｹｲｽｹ</t>
  </si>
  <si>
    <t>谷崎　　　駿</t>
  </si>
  <si>
    <t>ﾀﾆｻﾞｷ ｼｭﾝ</t>
  </si>
  <si>
    <t>中川　　優雅</t>
  </si>
  <si>
    <t>ﾅｶｶﾞﾜ ﾕｳｶﾞ</t>
  </si>
  <si>
    <t>中塚　　智士</t>
  </si>
  <si>
    <t>ﾅｶﾂｶ ｻﾄｼ</t>
  </si>
  <si>
    <t>ﾅｶﾐﾁ ﾓﾓｶ</t>
  </si>
  <si>
    <t>中村　　眞子</t>
  </si>
  <si>
    <t>ﾅｶﾑﾗ ﾏｺ</t>
  </si>
  <si>
    <t>中村　　真志</t>
  </si>
  <si>
    <t>ﾅｶﾑﾗ ﾏｻｼ</t>
  </si>
  <si>
    <t>西米　　雅大</t>
  </si>
  <si>
    <t>ﾆｼﾏｲ ﾏｻﾋﾛ</t>
  </si>
  <si>
    <t>畠山　　将太</t>
  </si>
  <si>
    <t>ﾊﾀｹﾔﾏ ｼｮｳﾀ</t>
  </si>
  <si>
    <t>林崎　　健太</t>
  </si>
  <si>
    <t>ﾊﾔｼｻﾞｷ ｹﾝﾀ</t>
  </si>
  <si>
    <t>広崎　　愛希</t>
  </si>
  <si>
    <t>ﾋﾛｻｷ ﾖｼｷ</t>
  </si>
  <si>
    <t>ﾏﾂﾊﾞ ﾐﾕ</t>
  </si>
  <si>
    <t>江田　　彩夏</t>
  </si>
  <si>
    <t>ｴﾀﾞ ｱﾔｶ</t>
  </si>
  <si>
    <t>大澤　　　然</t>
  </si>
  <si>
    <t>ｵｵｻﾜ ｾﾞﾝ</t>
  </si>
  <si>
    <t>上家　　菜々</t>
  </si>
  <si>
    <t>ｶﾐｲｴ ﾅﾅ</t>
  </si>
  <si>
    <t>栗畑　　　翔</t>
  </si>
  <si>
    <t>ｸﾘﾊﾀ ｼｮｳ</t>
  </si>
  <si>
    <t>後藤　　海斗</t>
  </si>
  <si>
    <t>ｺﾞﾄｳ ｶｲﾄ</t>
  </si>
  <si>
    <t>清水川　　誠</t>
  </si>
  <si>
    <t>ｼﾐｽﾞｶﾞﾜ ﾏｺﾄ</t>
  </si>
  <si>
    <t>下留　　諄哉</t>
  </si>
  <si>
    <t>ｼﾓﾄﾞﾒ ｼﾞｭﾝﾔ</t>
  </si>
  <si>
    <t>田村　　　渉真</t>
  </si>
  <si>
    <t>ﾀﾑﾗ ｼｮｳﾏ</t>
  </si>
  <si>
    <t>田村　　優弥</t>
  </si>
  <si>
    <t>ﾀﾑﾗ ﾕｳﾔ</t>
  </si>
  <si>
    <t>長津　　裕稔</t>
  </si>
  <si>
    <t>ﾅｶﾞﾂ ﾋﾛﾔｽ</t>
  </si>
  <si>
    <t>畠山　　瑞基</t>
  </si>
  <si>
    <t>ﾊﾀｹﾔﾏ ﾐｽﾞｷ</t>
  </si>
  <si>
    <t>服部　　妃呂</t>
  </si>
  <si>
    <t>ﾊｯﾄﾘ ﾋﾛ</t>
  </si>
  <si>
    <t>晝澤　　剛志</t>
  </si>
  <si>
    <t>ﾋﾙｻﾜ ﾀｹｼ</t>
  </si>
  <si>
    <t>晝澤　真奈美</t>
  </si>
  <si>
    <t>ﾋﾙｻﾜ ﾏﾅﾐ</t>
  </si>
  <si>
    <t>星野　　美月</t>
  </si>
  <si>
    <t>ﾎｼﾉ ﾐﾂﾞｷ</t>
  </si>
  <si>
    <t>松本　　拓馬</t>
  </si>
  <si>
    <t>ﾏﾂﾓﾄ ﾀｸﾏ</t>
  </si>
  <si>
    <t>浅沼　　沙紀</t>
  </si>
  <si>
    <t>ｱｻﾇﾏ ｻｷ</t>
  </si>
  <si>
    <t>浅沼　　瑠斗</t>
  </si>
  <si>
    <t>ｱｻﾇﾏ ﾘｭｳﾄ</t>
  </si>
  <si>
    <t>阿部　　一希</t>
  </si>
  <si>
    <t>ｱﾍﾞ ｶｽﾞｷ</t>
  </si>
  <si>
    <t>及川　　貴史</t>
  </si>
  <si>
    <t>ｵｲｶﾜ ﾀｶｼ</t>
  </si>
  <si>
    <t>大戸　　光星</t>
  </si>
  <si>
    <t>ｵｵﾄ ｺｳｾｲ</t>
  </si>
  <si>
    <t>ｵｵﾔﾏ ﾘｶ</t>
  </si>
  <si>
    <t>小川　　夏子</t>
  </si>
  <si>
    <t>ｵｶﾞﾜ ﾅﾂｺ</t>
  </si>
  <si>
    <t>小田島　　蓮</t>
  </si>
  <si>
    <t>ｵﾀﾞｼﾏ ﾚﾝ</t>
  </si>
  <si>
    <t>小野　真優菜</t>
  </si>
  <si>
    <t>ｵﾉ ﾏﾕﾅ</t>
  </si>
  <si>
    <t>小原　愛里紗</t>
  </si>
  <si>
    <t>ｵﾊﾞﾗ ｱﾘｻ</t>
  </si>
  <si>
    <t>小原　飛雄大</t>
  </si>
  <si>
    <t>ｵﾊﾞﾗ ﾋｭｳﾀ</t>
  </si>
  <si>
    <t>金田　　拓明</t>
  </si>
  <si>
    <t>ｶﾅﾀﾞ ﾀｸｱｷ</t>
  </si>
  <si>
    <t>ｶﾈｺ ﾊﾙｶ</t>
  </si>
  <si>
    <t>金濱　　　凛</t>
  </si>
  <si>
    <t>ｶﾈﾊﾏ ﾘﾝ</t>
  </si>
  <si>
    <t>川田　　晃平</t>
  </si>
  <si>
    <t>ｶﾜﾀﾞ ｺｳﾍｲ</t>
  </si>
  <si>
    <t>菅野　　由真</t>
  </si>
  <si>
    <t>ｶﾝﾉ ﾕﾏ</t>
  </si>
  <si>
    <t>菊池　　菜穂</t>
  </si>
  <si>
    <t>ｷｸﾁ ﾅｵ</t>
  </si>
  <si>
    <t>菊地　琳太朗</t>
  </si>
  <si>
    <t>ｷｸﾁ ﾘﾝﾀﾛｳ</t>
  </si>
  <si>
    <t>ｸﾏｶﾞｲ ﾅｵ</t>
  </si>
  <si>
    <t>熊谷　　大輝</t>
  </si>
  <si>
    <t>ｸﾏｶﾞｲ ﾋﾛｷ</t>
  </si>
  <si>
    <t>小林　　優希</t>
  </si>
  <si>
    <t>ｺﾊﾞﾔｼ ﾕｳｷ</t>
  </si>
  <si>
    <t>ｺﾏｶﾞﾐﾈ ﾋｶﾙ</t>
  </si>
  <si>
    <t>小松　　空雅</t>
  </si>
  <si>
    <t>ｺﾏﾂ ｸｳｶﾞ</t>
  </si>
  <si>
    <t>齋藤　　美月</t>
  </si>
  <si>
    <t>ｻｲﾄｳ ﾐﾂﾞｷ</t>
  </si>
  <si>
    <t>柴田　ひなの</t>
  </si>
  <si>
    <t>ｼﾊﾞﾀ ﾋﾅﾉ</t>
  </si>
  <si>
    <t>下平　　遥菜</t>
  </si>
  <si>
    <t>ｼﾓﾀｲ ﾊﾙﾅ</t>
  </si>
  <si>
    <t>菅原　　聖菜</t>
  </si>
  <si>
    <t>ｽｶﾞﾜﾗ ｾﾅ</t>
  </si>
  <si>
    <t>髙橋　　珠里</t>
  </si>
  <si>
    <t>ﾀｶﾊｼ ｼﾞｭﾘ</t>
  </si>
  <si>
    <t>高橋　　静香</t>
  </si>
  <si>
    <t>ﾀｶﾊｼ ｾｲｶ</t>
  </si>
  <si>
    <t>髙橋　　聡平</t>
  </si>
  <si>
    <t>ﾀｶﾊｼ ｿｳﾍｲ</t>
  </si>
  <si>
    <t>髙橋　　　徹</t>
  </si>
  <si>
    <t>ﾀｶﾊｼ ﾃﾂ</t>
  </si>
  <si>
    <t>田口　　博敏</t>
  </si>
  <si>
    <t>ﾀｸﾞﾁ ﾋﾛﾄｼ</t>
  </si>
  <si>
    <t>千葉　　晃誠</t>
  </si>
  <si>
    <t>ﾁﾊﾞ ｺｳｾｲ</t>
  </si>
  <si>
    <t>千葉　　竜平</t>
  </si>
  <si>
    <t>ﾁﾊﾞ ﾀｯﾍﾟｲ</t>
  </si>
  <si>
    <t>ﾂﾀﾞ ﾅﾎ</t>
  </si>
  <si>
    <t>寺田　　恒大</t>
  </si>
  <si>
    <t>ﾃﾗﾀﾞ ｺｳﾀﾞｲ</t>
  </si>
  <si>
    <t>新田　英理子</t>
  </si>
  <si>
    <t>ﾆｯﾀ ｴﾘｺ</t>
  </si>
  <si>
    <t>新田　　峻介</t>
  </si>
  <si>
    <t>ﾆｯﾀ ｼｭﾝｽｹ</t>
  </si>
  <si>
    <t>新田　慎一郎</t>
  </si>
  <si>
    <t>ﾆｯﾀ ｼﾝｲﾁﾛｳ</t>
  </si>
  <si>
    <t>藤田　　和樹</t>
  </si>
  <si>
    <t>ﾌｼﾞﾀ ｶｽﾞｷ</t>
  </si>
  <si>
    <t>松尾　　栄太</t>
  </si>
  <si>
    <t>ﾏﾂｵ ｴｲﾀ</t>
  </si>
  <si>
    <t>ﾔｴｶﾞｼ ｶﾅｺ</t>
  </si>
  <si>
    <t>八重樫　朋夏</t>
  </si>
  <si>
    <t>ﾔｴｶﾞｼ ﾄﾓｶ</t>
  </si>
  <si>
    <t>梅木　　健太</t>
  </si>
  <si>
    <t>ｳﾒｷ ｹﾝﾀ</t>
  </si>
  <si>
    <t>及川　　祐剛</t>
  </si>
  <si>
    <t>ｵｲｶﾜ ﾕｳｺﾞｳ</t>
  </si>
  <si>
    <t>大久保　秀祐</t>
  </si>
  <si>
    <t>ｵｵｸﾎﾞ ｼｭｳｽｹ</t>
  </si>
  <si>
    <t>大崎　　朋哉</t>
  </si>
  <si>
    <t>ｵｵｻｷ ﾄﾓﾔ</t>
  </si>
  <si>
    <t>織田　　春樹</t>
  </si>
  <si>
    <t>ｵﾀﾞ ﾊﾙｷ</t>
  </si>
  <si>
    <t>小野寺　将哉</t>
  </si>
  <si>
    <t>ｵﾉﾃﾞﾗ ﾏｻﾔ</t>
  </si>
  <si>
    <t>小原　　淳平</t>
  </si>
  <si>
    <t>ｵﾊﾞﾗ ｼﾞｭﾝﾍﾟｲ</t>
  </si>
  <si>
    <t>小山　　颯太</t>
  </si>
  <si>
    <t>ｵﾔﾏ ｿｳﾀ</t>
  </si>
  <si>
    <t>小山　　隆太</t>
  </si>
  <si>
    <t>ｵﾔﾏ ﾘｭｳﾀ</t>
  </si>
  <si>
    <t>菅野　　虹太</t>
  </si>
  <si>
    <t>ｶﾝﾉ ｺｳﾀ</t>
  </si>
  <si>
    <t>菅野　　百花</t>
  </si>
  <si>
    <t>ｶﾝﾉ ﾓﾓｶ</t>
  </si>
  <si>
    <t>菊池　　　凌</t>
  </si>
  <si>
    <t>黒渕　　　蓮</t>
  </si>
  <si>
    <t>ｸﾛﾌﾞﾁ ﾚﾝ</t>
  </si>
  <si>
    <t>昆野　賢太朗</t>
  </si>
  <si>
    <t>ｺﾝﾉ ｹﾝﾀﾛｳ</t>
  </si>
  <si>
    <t>昆野　　悠人</t>
  </si>
  <si>
    <t>佐々木　拳太</t>
  </si>
  <si>
    <t>佐々木　寧々</t>
  </si>
  <si>
    <t>ｻｻｷ ﾈﾈ</t>
  </si>
  <si>
    <t>佐藤　　慶一</t>
  </si>
  <si>
    <t>ｻﾄｳ ｹｲｲﾁ</t>
  </si>
  <si>
    <t>佐藤　慶次郎</t>
  </si>
  <si>
    <t>ｻﾄｳ ｹｲｼﾞﾛｳ</t>
  </si>
  <si>
    <t>佐藤　　匠馬</t>
  </si>
  <si>
    <t>ｻﾄｳ ﾀｸﾏ</t>
  </si>
  <si>
    <t>佐藤　　佑樹</t>
  </si>
  <si>
    <t>柴田　　　瞭</t>
  </si>
  <si>
    <t>ｼﾊﾞﾀ ﾘｮｳ</t>
  </si>
  <si>
    <t>須藤　　瑠斗</t>
  </si>
  <si>
    <t>ｽﾄﾞｳ ﾘｭｳﾄ</t>
  </si>
  <si>
    <t>高橋　　大智</t>
  </si>
  <si>
    <t>髙橋　　隆矢</t>
  </si>
  <si>
    <t>高橋　　斗夢</t>
  </si>
  <si>
    <t>ﾀｶﾊｼ ﾄﾑ</t>
  </si>
  <si>
    <t>髙橋　　　教</t>
  </si>
  <si>
    <t>ﾀｶﾊｼ ﾉﾘ</t>
  </si>
  <si>
    <t>髙橋　　舞桜</t>
  </si>
  <si>
    <t>高橋　　優希</t>
  </si>
  <si>
    <t>千葉　　光河</t>
  </si>
  <si>
    <t>ﾁﾊﾞ ｺｳｶﾞ</t>
  </si>
  <si>
    <t>照井　　龍平</t>
  </si>
  <si>
    <t>ﾃﾙｲ ﾀｯﾍﾟｲ</t>
  </si>
  <si>
    <t>畠山　翔太郎</t>
  </si>
  <si>
    <t>ﾊﾀｹﾔﾏ ｼｮｳﾀﾛｳ</t>
  </si>
  <si>
    <t>福山　優葵良</t>
  </si>
  <si>
    <t>ﾌｸﾔﾏ ﾕｷﾗ</t>
  </si>
  <si>
    <t>藤本　　光太</t>
  </si>
  <si>
    <t>ﾌｼﾞﾓﾄ ｺｳﾀ</t>
  </si>
  <si>
    <t>藤原　　稜一</t>
  </si>
  <si>
    <t>ﾌｼﾞﾜﾗ ﾘｮｳｲﾁ</t>
  </si>
  <si>
    <t>堀田　　将吾</t>
  </si>
  <si>
    <t>ﾎﾘﾀ ｼｮｳｺﾞ</t>
  </si>
  <si>
    <t>森谷　　　怜</t>
  </si>
  <si>
    <t>ﾓﾘﾔ ﾚﾝ</t>
  </si>
  <si>
    <t>山形　　純平</t>
  </si>
  <si>
    <t>ﾔﾏｶﾞﾀ ｼﾞｭﾝﾍﾟｲ</t>
  </si>
  <si>
    <t>山口　　来夢</t>
  </si>
  <si>
    <t>ﾔﾏｸﾞﾁ ﾗﾑ</t>
  </si>
  <si>
    <t>吉田　光太郎</t>
  </si>
  <si>
    <t>ﾖｼﾀﾞ ｺｳﾀﾛｳ</t>
  </si>
  <si>
    <t>梅田　　寛武</t>
  </si>
  <si>
    <t>ｳﾒﾀﾞ ﾋﾛﾑ</t>
  </si>
  <si>
    <t>岡田　　笑凜</t>
  </si>
  <si>
    <t>ｵｶﾀﾞ ｴﾐﾘ</t>
  </si>
  <si>
    <t>ｵﾊﾞﾗ ﾕｳﾕ</t>
  </si>
  <si>
    <t>柏﨑　　雄介</t>
  </si>
  <si>
    <t>ｶｼﾜｻﾞｷ ﾕｳｽｹ</t>
  </si>
  <si>
    <t>ｶﾜﾑﾗ ﾐﾕﾅ</t>
  </si>
  <si>
    <t>葛巻　　晃希</t>
  </si>
  <si>
    <t>ｸｽﾞﾏｷ ｺｳｷ</t>
  </si>
  <si>
    <t>小谷　　竜也</t>
  </si>
  <si>
    <t>ｺﾀﾆ ﾀﾂﾔ</t>
  </si>
  <si>
    <t>ｻﾄｳ ｵﾄ</t>
  </si>
  <si>
    <t>佐藤　　大晴</t>
  </si>
  <si>
    <t>ｻﾄｳ ﾀｲｾｲ</t>
  </si>
  <si>
    <t>柴田　　玲欧</t>
  </si>
  <si>
    <t>ｼﾊﾞﾀ ﾚｵ</t>
  </si>
  <si>
    <t>ｼﾗｶﾊﾞ ﾐｽﾞｷ</t>
  </si>
  <si>
    <t>髙橋　茉奈未</t>
  </si>
  <si>
    <t>ﾀｶﾊｼ ﾏﾅﾐ</t>
  </si>
  <si>
    <t>ﾀｷｻﾞﾜ ｶﾂﾞｷ</t>
  </si>
  <si>
    <t>千葉　　真琴</t>
  </si>
  <si>
    <t>ﾁﾊﾞ ﾏｺﾄ</t>
  </si>
  <si>
    <t>那須川　英二</t>
  </si>
  <si>
    <t>ﾅｽｶﾜ ｴｲｼﾞ</t>
  </si>
  <si>
    <t>沼澤　　愛帆</t>
  </si>
  <si>
    <t>ﾇﾏｻﾞﾜ ﾏﾎ</t>
  </si>
  <si>
    <t>袰地　　健太</t>
  </si>
  <si>
    <t>ﾎﾛﾁ ｹﾝﾀ</t>
  </si>
  <si>
    <t>三田　愛優里</t>
  </si>
  <si>
    <t>ﾐﾀ ｱﾕﾘ</t>
  </si>
  <si>
    <t>吉田　　歩夢</t>
  </si>
  <si>
    <t>ﾖｼﾀﾞ ｱﾕﾑ</t>
  </si>
  <si>
    <t>高橋　　杏美</t>
  </si>
  <si>
    <t>ﾀｶﾊｼ ｷｮｳﾐ</t>
  </si>
  <si>
    <t>高橋　　朱凜</t>
  </si>
  <si>
    <t>ﾀｶﾊｼ ｼｭﾘ</t>
  </si>
  <si>
    <t>高橋　　蒼真</t>
  </si>
  <si>
    <t>ﾀｶﾊｼ ｿｳﾏ</t>
  </si>
  <si>
    <t>長澤　　　遼</t>
  </si>
  <si>
    <t>ﾅｶﾞｻﾜ ﾘｮｳ</t>
  </si>
  <si>
    <t>福田　　温士</t>
  </si>
  <si>
    <t>ﾌｸﾀﾞ ｱﾂｼ</t>
  </si>
  <si>
    <t>横手　　凌河</t>
  </si>
  <si>
    <t>ﾖｺﾃ ﾘｮｳｶﾞ</t>
  </si>
  <si>
    <t>井上　宗士郎</t>
  </si>
  <si>
    <t>ｲﾉｳｴ ｿｳｼﾞﾛｳ</t>
  </si>
  <si>
    <t>内舘　　　翔</t>
  </si>
  <si>
    <t>ｳﾁﾀﾞﾃ ｶｹﾙ</t>
  </si>
  <si>
    <t>木村　　天星</t>
  </si>
  <si>
    <t>ｷﾑﾗ ﾃﾝｾｲ</t>
  </si>
  <si>
    <t>小峯　　　烈</t>
  </si>
  <si>
    <t>ｺﾐﾈ ﾚﾂ</t>
  </si>
  <si>
    <t>佐々木　北斗</t>
  </si>
  <si>
    <t>ｻｻｷ ﾎｸﾄ</t>
  </si>
  <si>
    <t>高橋　　拓都</t>
  </si>
  <si>
    <t>ﾀｶﾊｼ ﾀｸﾄ</t>
  </si>
  <si>
    <t>畠山　　佳大</t>
  </si>
  <si>
    <t>ﾊﾀｹﾔﾏ ﾖｼﾄ</t>
  </si>
  <si>
    <t>平野　　達也</t>
  </si>
  <si>
    <t>ﾋﾗﾉ ﾀﾂﾔ</t>
  </si>
  <si>
    <t>福士　　玲太</t>
  </si>
  <si>
    <t>ﾌｸｼ ﾘｮｳﾀ</t>
  </si>
  <si>
    <t>谷地　　　響</t>
  </si>
  <si>
    <t>ﾔﾁ ﾋﾋﾞｷ</t>
  </si>
  <si>
    <t>伊藤　　優花</t>
  </si>
  <si>
    <t>ｲﾄｳ ﾕｳｶ</t>
  </si>
  <si>
    <t>菅野　　夢貴</t>
  </si>
  <si>
    <t>ｶﾝﾉ ﾕｷ</t>
  </si>
  <si>
    <t>菊池　木乃実</t>
  </si>
  <si>
    <t>佐藤　　智恵</t>
  </si>
  <si>
    <t>ｻﾄｳ ﾁｴ</t>
  </si>
  <si>
    <t>佐藤　　将博</t>
  </si>
  <si>
    <t>ｻﾄｳ ﾏｻﾋﾛ</t>
  </si>
  <si>
    <t>千葉　　　範</t>
  </si>
  <si>
    <t>ﾁﾊﾞ ｽｽﾑ</t>
  </si>
  <si>
    <t>中島　　彩希</t>
  </si>
  <si>
    <t>ﾅｶｼﾞﾏ ｻｷ</t>
  </si>
  <si>
    <t>細谷　　涼香</t>
  </si>
  <si>
    <t>ﾎｿﾔ ｽｽﾞｶ</t>
  </si>
  <si>
    <t>村上　　大介</t>
  </si>
  <si>
    <t>ﾑﾗｶﾐ ﾀﾞｲｽｹ</t>
  </si>
  <si>
    <t>飯塚　　智希</t>
  </si>
  <si>
    <t>ｲｲﾂﾞｶ ﾄﾓｷ</t>
  </si>
  <si>
    <t>伊藤　　大輔</t>
  </si>
  <si>
    <t>ｲﾄｳ ﾀﾞｲｽｹ</t>
  </si>
  <si>
    <t>及川　　稜亮</t>
  </si>
  <si>
    <t>ｵｲｶﾜ ﾘｮｳｽｹ</t>
  </si>
  <si>
    <t>大道　　一人</t>
  </si>
  <si>
    <t>ｵｵﾐﾁ ｶｽﾞﾄ</t>
  </si>
  <si>
    <t>小原　宗一郎</t>
  </si>
  <si>
    <t>ｵﾊﾞﾗ ｿｳｲﾁﾛｳ</t>
  </si>
  <si>
    <t>柿木　　奎又</t>
  </si>
  <si>
    <t>ｶｷｷ ｹｲﾕｳ</t>
  </si>
  <si>
    <t>加藤　　希績</t>
  </si>
  <si>
    <t>ｶﾄｳ ｷｾｷ</t>
  </si>
  <si>
    <t>菅野　　　悠</t>
  </si>
  <si>
    <t>ｶﾝﾉ ﾕｳ</t>
  </si>
  <si>
    <t>菊池　　　希</t>
  </si>
  <si>
    <t>ｷｸﾁ ﾉｿﾞﾐ</t>
  </si>
  <si>
    <t>菊池　　柚真</t>
  </si>
  <si>
    <t>ｷｸﾁ ﾕｳﾏ</t>
  </si>
  <si>
    <t>鬼柳　　理子</t>
  </si>
  <si>
    <t>ｷﾔﾅｷﾞ ﾘｺ</t>
  </si>
  <si>
    <t>紺野　　颯志</t>
  </si>
  <si>
    <t>ｺﾝﾉ ｿｳｼ</t>
  </si>
  <si>
    <t>紺野　　憧和</t>
  </si>
  <si>
    <t>ｺﾝﾉ ﾄﾜ</t>
  </si>
  <si>
    <t>坂本　　将也</t>
  </si>
  <si>
    <t>ｻｶﾓﾄ ｼｮｳﾔ</t>
  </si>
  <si>
    <t>佐々木　秋穂</t>
  </si>
  <si>
    <t>ｻｻｷ ｱｷﾎ</t>
  </si>
  <si>
    <t>佐々木　飛鳥</t>
  </si>
  <si>
    <t>ｻｻｷ ｱｽｶ</t>
  </si>
  <si>
    <t>佐々木　詩音</t>
  </si>
  <si>
    <t>ｻｻｷ ｼｵﾝ</t>
  </si>
  <si>
    <t>佐竹　　雅希</t>
  </si>
  <si>
    <t>ｻﾀｹ ﾓﾄｷ</t>
  </si>
  <si>
    <t>佐藤　　　靖</t>
  </si>
  <si>
    <t>ｻﾄｳ ｼﾞｮｳ</t>
  </si>
  <si>
    <t>佐藤　　　樹</t>
  </si>
  <si>
    <t>ｻﾄｳ ﾀﾂｷ</t>
  </si>
  <si>
    <t>十文字　優一</t>
  </si>
  <si>
    <t>ｼﾞｭｳﾓﾝｼﾞ ﾕｳｲﾁ</t>
  </si>
  <si>
    <t>菅田　　和馬</t>
  </si>
  <si>
    <t>ｽｶﾞﾀ ｶｽﾞﾏ</t>
  </si>
  <si>
    <t>ｽｶﾞﾜﾗ ﾉｿﾞﾑ</t>
  </si>
  <si>
    <t>菅原　　靖弘</t>
  </si>
  <si>
    <t>ｽｶﾞﾜﾗ ﾔｽﾋﾛ</t>
  </si>
  <si>
    <t>菅原　　礼司</t>
  </si>
  <si>
    <t>ｽｶﾞﾜﾗ ﾚｲｼﾞ</t>
  </si>
  <si>
    <t>瀬川　　元気</t>
  </si>
  <si>
    <t>ｾｶﾞﾜ ｹﾞﾝｷ</t>
  </si>
  <si>
    <t>髙橋　　郁士</t>
  </si>
  <si>
    <t>ﾀｶﾊｼ ｱﾔﾄ</t>
  </si>
  <si>
    <t>高橋　　颯太</t>
  </si>
  <si>
    <t>ﾀｶﾊｼ ｿｳﾀ</t>
  </si>
  <si>
    <t>髙橋　　裕雅</t>
  </si>
  <si>
    <t>ﾀｶﾊｼ ﾕｳｶﾞ</t>
  </si>
  <si>
    <t>千田　　隆真</t>
  </si>
  <si>
    <t>ﾁﾀﾞ ﾘｭｳﾏ</t>
  </si>
  <si>
    <t>畠山　　康平</t>
  </si>
  <si>
    <t>ﾊﾀｹﾔﾏ ｺｳﾍｲ</t>
  </si>
  <si>
    <t>皆川　　椋祐</t>
  </si>
  <si>
    <t>ﾐﾅｶﾜ ﾘｮｳｽｹ</t>
  </si>
  <si>
    <t>村田　　涼輔</t>
  </si>
  <si>
    <t>ﾑﾗﾀ ﾘｮｳｽｹ</t>
  </si>
  <si>
    <t>八重樫　紗奈</t>
  </si>
  <si>
    <t>ﾔｴｶﾞｼ ｻﾅ</t>
  </si>
  <si>
    <t>八重樫　尚輝</t>
  </si>
  <si>
    <t>ﾔｴｶﾞｼ ﾅｵｷ</t>
  </si>
  <si>
    <t>八重樫　優太</t>
  </si>
  <si>
    <t>ﾔｴｶﾞｼ ﾕｳﾀ</t>
  </si>
  <si>
    <t>山崎　　洸真</t>
  </si>
  <si>
    <t>ﾔﾏｻﾞｷ ｺｳﾏ</t>
  </si>
  <si>
    <t>大和　　功児</t>
  </si>
  <si>
    <t>ﾔﾏﾄ ｺｳｼﾞ</t>
  </si>
  <si>
    <t>横澤　　優華</t>
  </si>
  <si>
    <t>ﾖｺｻﾜ ﾕｳｶ</t>
  </si>
  <si>
    <t>伊藤　　有希</t>
  </si>
  <si>
    <t>ｲﾄｳ ﾕｷ</t>
  </si>
  <si>
    <t>ｲﾜﾌﾞﾁ ﾊﾙｶ</t>
  </si>
  <si>
    <t>岩渕　　吏玖</t>
  </si>
  <si>
    <t>ｲﾜﾌﾞﾁ ﾘｸ</t>
  </si>
  <si>
    <t>及川　　正美</t>
  </si>
  <si>
    <t>ｵｲｶﾜ ﾏｻﾐ</t>
  </si>
  <si>
    <t>大田　　珠莉</t>
  </si>
  <si>
    <t>ｵｵﾀ ｼｭﾘ</t>
  </si>
  <si>
    <t>近江　　　翔</t>
  </si>
  <si>
    <t>ｵｵﾐ ﾂﾊﾞｻ</t>
  </si>
  <si>
    <t>小島　　　拓</t>
  </si>
  <si>
    <t>ｵｼﾞﾏ ﾀｸ</t>
  </si>
  <si>
    <t>小野寺　海知</t>
  </si>
  <si>
    <t>ｵﾉﾃﾞﾗ ｶｲﾁ</t>
  </si>
  <si>
    <t>小野寺　奨馬</t>
  </si>
  <si>
    <t>ｵﾉﾃﾞﾗ ｼｮｳﾏ</t>
  </si>
  <si>
    <t>小野寺　千裕</t>
  </si>
  <si>
    <t>ｵﾉﾃﾞﾗ ﾁﾋﾛ</t>
  </si>
  <si>
    <t>小野寺　結衣</t>
  </si>
  <si>
    <t>ｵﾉﾃﾞﾗ ﾕｲ</t>
  </si>
  <si>
    <t>ｵﾔﾏ ｱﾕ</t>
  </si>
  <si>
    <t>小山　千穂里</t>
  </si>
  <si>
    <t>ｵﾔﾏ ﾁﾎﾘ</t>
  </si>
  <si>
    <t>加藤　　汐里</t>
  </si>
  <si>
    <t>ｶﾄｳ ｼｵﾘ</t>
  </si>
  <si>
    <t>金今　　美紅</t>
  </si>
  <si>
    <t>ｶﾈｺﾝ ﾐｸ</t>
  </si>
  <si>
    <t>熊谷　　尚典</t>
  </si>
  <si>
    <t>ｸﾏｶﾞｲ ﾀｶﾉﾘ</t>
  </si>
  <si>
    <t>金野　　拓未</t>
  </si>
  <si>
    <t>ｺﾝﾉ ﾀｸﾐ</t>
  </si>
  <si>
    <t>金野　　竜幸</t>
  </si>
  <si>
    <t>ｺﾝﾉ ﾀﾂﾕｷ</t>
  </si>
  <si>
    <t>佐藤　　　葵</t>
  </si>
  <si>
    <t>ｻﾄｳ ｱｵｲ</t>
  </si>
  <si>
    <t>佐藤　　宇浩</t>
  </si>
  <si>
    <t>ｻﾄｳ ﾕｳﾐ</t>
  </si>
  <si>
    <t>ｽｶﾞﾜﾗ ｶﾅ</t>
  </si>
  <si>
    <t>菅原　　大成</t>
  </si>
  <si>
    <t>ｽｶﾞﾜﾗ ﾀｲｾｲ</t>
  </si>
  <si>
    <t>菅原　　大地</t>
  </si>
  <si>
    <t>ｽｶﾞﾜﾗ ﾀﾞｲﾁ</t>
  </si>
  <si>
    <t>菅原　　祐希</t>
  </si>
  <si>
    <t>ｽｶﾞﾜﾗ ﾕｳｷ</t>
  </si>
  <si>
    <t>鈴木　　翔太</t>
  </si>
  <si>
    <t>ｽｽﾞｷ ｼｮｳﾀ</t>
  </si>
  <si>
    <t>高森　　　亮</t>
  </si>
  <si>
    <t>ﾀｶﾓﾘ ﾘｮｳ</t>
  </si>
  <si>
    <t>千葉　　　樹</t>
  </si>
  <si>
    <t>ﾁﾊﾞ ｲﾂｷ</t>
  </si>
  <si>
    <t>千葉　　隼也</t>
  </si>
  <si>
    <t>ﾁﾊﾞ ｼｭﾝﾔ</t>
  </si>
  <si>
    <t>千葉　　洸也</t>
  </si>
  <si>
    <t>ﾁﾊﾞ ﾋﾛﾔ</t>
  </si>
  <si>
    <t>千葉　　唯奈</t>
  </si>
  <si>
    <t>ﾁﾊﾞ ﾕｲﾅ</t>
  </si>
  <si>
    <t>ﾉﾀﾞ ｸﾙﾐ</t>
  </si>
  <si>
    <t>畑山　　和輝</t>
  </si>
  <si>
    <t>ﾊﾀｹﾔﾏ ｶｽﾞｷ</t>
  </si>
  <si>
    <t>ﾊﾀｹﾔﾏ ﾊﾙｶ</t>
  </si>
  <si>
    <t>畠山　　梨奈</t>
  </si>
  <si>
    <t>ﾊﾀｹﾔﾏ ﾘﾅ</t>
  </si>
  <si>
    <t>三浦　　秀太</t>
  </si>
  <si>
    <t>ﾐｳﾗ ｼｭｳﾀ</t>
  </si>
  <si>
    <t>三浦　　拓海</t>
  </si>
  <si>
    <t>ﾐｳﾗ ﾀｸﾐ</t>
  </si>
  <si>
    <t>三浦　　優大</t>
  </si>
  <si>
    <t>ﾐｳﾗ ﾕｳﾀﾞｲ</t>
  </si>
  <si>
    <t>吉田　　愛惠</t>
  </si>
  <si>
    <t>ﾖｼﾀﾞ ｱｷﾗ</t>
  </si>
  <si>
    <t>吉田　　龍平</t>
  </si>
  <si>
    <t>ﾖｼﾀﾞ ﾘｭｳﾍｲ</t>
  </si>
  <si>
    <t>吉田　　　亮</t>
  </si>
  <si>
    <t>ﾖｼﾀﾞ ﾘｮｳ</t>
  </si>
  <si>
    <t>ｵｲｶﾜ ｻｸﾗ</t>
  </si>
  <si>
    <t>小島　　雅貴</t>
  </si>
  <si>
    <t>ｵｼﾞﾏ ﾏｻｷ</t>
  </si>
  <si>
    <t>小山　　大地</t>
  </si>
  <si>
    <t>ｵﾔﾏ ﾀﾞｲﾁ</t>
  </si>
  <si>
    <t>小山　　輝也</t>
  </si>
  <si>
    <t>ｵﾔﾏ ﾃﾙﾔ</t>
  </si>
  <si>
    <t>小山　　雄樹</t>
  </si>
  <si>
    <t>ｵﾔﾏ ﾕｳｷ</t>
  </si>
  <si>
    <t>菊池　　健斗</t>
  </si>
  <si>
    <t>ｷｸﾁ ｹﾝﾄ</t>
  </si>
  <si>
    <t>ｸﾏｶﾞｲ ﾓﾓｶ</t>
  </si>
  <si>
    <t>佐藤　　哲子</t>
  </si>
  <si>
    <t>ｻﾄｳ ｱｷﾈ</t>
  </si>
  <si>
    <t>佐藤　　映斗</t>
  </si>
  <si>
    <t>ｻﾄｳ ﾃﾙﾄ</t>
  </si>
  <si>
    <t>佐藤　　優士</t>
  </si>
  <si>
    <t>下川原　風子</t>
  </si>
  <si>
    <t>ｼﾓｶﾜﾗ ﾌｳｺ</t>
  </si>
  <si>
    <t>千葉　　一貴</t>
  </si>
  <si>
    <t>ﾁﾊﾞ ｶｽﾞｷ</t>
  </si>
  <si>
    <t>ﾁﾊﾞ ﾐﾅﾐ</t>
  </si>
  <si>
    <t>千葉　　佑介</t>
  </si>
  <si>
    <t>ﾁﾊﾞ ﾕｳｽｹ</t>
  </si>
  <si>
    <t>畠山　　海音</t>
  </si>
  <si>
    <t>ﾊﾀｹﾔﾏ ｶｲﾄ</t>
  </si>
  <si>
    <t>ﾌｼﾞｼﾛ ｱﾔｶ</t>
  </si>
  <si>
    <t>普入　　　光</t>
  </si>
  <si>
    <t>ﾌﾆｭｳ ﾋｶﾙ</t>
  </si>
  <si>
    <t>細川　　翔真</t>
  </si>
  <si>
    <t>ﾎｿｶﾜ ｼｮｳﾏ</t>
  </si>
  <si>
    <t>松岡　　翔太</t>
  </si>
  <si>
    <t>ﾏﾂｵｶ ｼｮｳﾀ</t>
  </si>
  <si>
    <t>伊藤　　雄大</t>
  </si>
  <si>
    <t>ｲﾄｳ ﾕｳﾀﾞｲ</t>
  </si>
  <si>
    <t>大森　　愛実</t>
  </si>
  <si>
    <t>ｵｵﾓﾘ ﾏﾅﾐ</t>
  </si>
  <si>
    <t>落安　　　陸</t>
  </si>
  <si>
    <t>ｵﾁﾔｽ ﾘｸ</t>
  </si>
  <si>
    <t>小野寺　玲羅</t>
  </si>
  <si>
    <t>ｵﾉﾃﾞﾗ ﾚｲﾗ</t>
  </si>
  <si>
    <t>工藤　　幸子</t>
  </si>
  <si>
    <t>ｸﾄﾞｳ ｻﾁｺ</t>
  </si>
  <si>
    <t>工藤　　直紀</t>
  </si>
  <si>
    <t>ｸﾄﾞｳ ﾅｵｷ</t>
  </si>
  <si>
    <t>工藤　　竜太</t>
  </si>
  <si>
    <t>ｸﾄﾞｳ ﾘｭｳﾀ</t>
  </si>
  <si>
    <t>工藤　　龍哉</t>
  </si>
  <si>
    <t>ｸﾄﾞｳ ﾘｭｳﾔ</t>
  </si>
  <si>
    <t>工藤　　蓮也</t>
  </si>
  <si>
    <t>ｸﾄﾞｳ ﾚﾝﾔ</t>
  </si>
  <si>
    <t>小武方　愛星</t>
  </si>
  <si>
    <t>ｺﾌﾞｶﾀ ﾏﾅｾ</t>
  </si>
  <si>
    <t>齋藤　　亘輝</t>
  </si>
  <si>
    <t>ｻｲﾄｳ ｺｳｷ</t>
  </si>
  <si>
    <t>佐々木　直輝</t>
  </si>
  <si>
    <t>ｻｻｷ ﾅｵｷ</t>
  </si>
  <si>
    <t>沢口　　鉄侍</t>
  </si>
  <si>
    <t>ｻﾜｸﾞﾁ ﾃﾂｼﾞ</t>
  </si>
  <si>
    <t>澤屋敷　佳穂</t>
  </si>
  <si>
    <t>ｻﾜﾔｼｷ ｶﾎ</t>
  </si>
  <si>
    <t>関　　　一哉</t>
  </si>
  <si>
    <t>ｾｷ ｶｽﾞﾔ</t>
  </si>
  <si>
    <t>平船　　悠仁</t>
  </si>
  <si>
    <t>ﾀｲﾗﾌﾞﾈ ﾕｳｼﾞﾝ</t>
  </si>
  <si>
    <t>高橋　　　惇</t>
  </si>
  <si>
    <t>ﾀｶﾊｼ ｱﾂｼ</t>
  </si>
  <si>
    <t>田村　　真維</t>
  </si>
  <si>
    <t>ﾀﾑﾗ ﾏｲ</t>
  </si>
  <si>
    <t>田村　　元就</t>
  </si>
  <si>
    <t>ﾀﾑﾗ ﾓﾄﾅﾘ</t>
  </si>
  <si>
    <t>三浦　　飛龍</t>
  </si>
  <si>
    <t>ﾐｳﾗ ﾋﾘｭｳ</t>
  </si>
  <si>
    <t>三須　　麻那</t>
  </si>
  <si>
    <t>ﾐｽ ﾏﾅ</t>
  </si>
  <si>
    <t>安野木　友希</t>
  </si>
  <si>
    <t>ﾔｽﾉｷ ﾕｳｷ</t>
  </si>
  <si>
    <t>八幡　　龍正</t>
  </si>
  <si>
    <t>ﾔﾊﾀ ﾘｭｳｾｲ</t>
  </si>
  <si>
    <t>山本　　千紗</t>
  </si>
  <si>
    <t>ﾔﾏﾓﾄ ﾁｻ</t>
  </si>
  <si>
    <t>赤坂　　　心</t>
  </si>
  <si>
    <t>ｱｶｻｶ ｼﾝ</t>
  </si>
  <si>
    <t>荒木　　優希</t>
  </si>
  <si>
    <t>ｱﾗｷ ﾕｳｷ</t>
  </si>
  <si>
    <t>遠藤　　恵太</t>
  </si>
  <si>
    <t>ｴﾝﾄﾞｳ ｹｲﾀ</t>
  </si>
  <si>
    <t>及川　　佑樹</t>
  </si>
  <si>
    <t>大和田　結月</t>
  </si>
  <si>
    <t>ｵｵﾜﾀﾞ ﾕﾂﾞｷ</t>
  </si>
  <si>
    <t>小野寺　　愛</t>
  </si>
  <si>
    <t>ｵﾉﾃﾞﾗ ｱｲ</t>
  </si>
  <si>
    <t>ｶﾅｻﾞﾜ ｱﾔｶ</t>
  </si>
  <si>
    <t>菅野　　海人</t>
  </si>
  <si>
    <t>ｶﾝﾉ ｶｲﾄ</t>
  </si>
  <si>
    <t>菅野　　志乃</t>
  </si>
  <si>
    <t>ｶﾝﾉ ｼﾉ</t>
  </si>
  <si>
    <t>菅野　　夏未</t>
  </si>
  <si>
    <t>ｶﾝﾉ ﾅﾂﾐ</t>
  </si>
  <si>
    <t>ｶﾝﾉ ﾏﾅ</t>
  </si>
  <si>
    <t>菅野　　優人</t>
  </si>
  <si>
    <t>ｶﾝﾉ ﾕｳﾄ</t>
  </si>
  <si>
    <t>菊地　　琉希</t>
  </si>
  <si>
    <t>ｷｸﾁ ﾘｭｳｷ</t>
  </si>
  <si>
    <t>金野　　未夢</t>
  </si>
  <si>
    <t>ｷﾝﾉ ﾐﾕ</t>
  </si>
  <si>
    <t>小泉　　楓希</t>
  </si>
  <si>
    <t>ｺｲｽﾞﾐ ﾌｳｷ</t>
  </si>
  <si>
    <t>金野　　朋華</t>
  </si>
  <si>
    <t>ｺﾝﾉ ﾄﾓｶ</t>
  </si>
  <si>
    <t>金野　　正祐</t>
  </si>
  <si>
    <t>ｺﾝﾉ ﾏｻﾖｼ</t>
  </si>
  <si>
    <t>ｻｶﾓﾄ ﾐﾕ</t>
  </si>
  <si>
    <t>佐々木　航平</t>
  </si>
  <si>
    <t>ｻｻｷ ｺｳﾍｲ</t>
  </si>
  <si>
    <t>佐々木　麻有</t>
  </si>
  <si>
    <t>ｻｻｷ ﾏﾕｳ</t>
  </si>
  <si>
    <t>佐々木　友梨</t>
  </si>
  <si>
    <t>ｻｻｷ ﾕﾘ</t>
  </si>
  <si>
    <t>佐藤　　璃美</t>
  </si>
  <si>
    <t>ｻﾄｳ ﾘﾐ</t>
  </si>
  <si>
    <t>鈴木　　陽斗</t>
  </si>
  <si>
    <t>ｽｽﾞｷ ﾊﾙﾄ</t>
  </si>
  <si>
    <t>鈴木　　妃依</t>
  </si>
  <si>
    <t>ｽｽﾞｷ ﾋﾖ</t>
  </si>
  <si>
    <t>髙橋　　　優</t>
  </si>
  <si>
    <t>遠野　　鮎美</t>
  </si>
  <si>
    <t>ﾄｵﾉ ｱﾕﾐ</t>
  </si>
  <si>
    <t>ﾄｻｼ ﾅﾅｶ</t>
  </si>
  <si>
    <t>ﾅｶｼﾞﾏ ｺｽﾞｴ</t>
  </si>
  <si>
    <t>中平　　海斗</t>
  </si>
  <si>
    <t>ﾅｶﾀﾞｲﾗ ｶｲﾄ</t>
  </si>
  <si>
    <t>長沼　　　晴</t>
  </si>
  <si>
    <t>ﾅｶﾞﾇﾏ ｾｲ</t>
  </si>
  <si>
    <t>中山　　稜太</t>
  </si>
  <si>
    <t>ﾅｶﾔﾏ ﾘｮｳﾀ</t>
  </si>
  <si>
    <t>平山　　彩乃</t>
  </si>
  <si>
    <t>ﾋﾗﾔﾏ ｱﾔﾉ</t>
  </si>
  <si>
    <t>ﾎｼ ﾋﾅﾉ</t>
  </si>
  <si>
    <t>松田　　晃矢</t>
  </si>
  <si>
    <t>ﾏﾂﾀﾞ ｺｳﾀ</t>
  </si>
  <si>
    <t>三嶋　　　凪</t>
  </si>
  <si>
    <t>ﾐｼﾏ ﾅｷﾞ</t>
  </si>
  <si>
    <t>村上　　優渚</t>
  </si>
  <si>
    <t>ﾑﾗｶﾐ ﾕｳﾅ</t>
  </si>
  <si>
    <t>ﾔﾏﾈ ﾓﾓｶ</t>
  </si>
  <si>
    <t>大崎　　泰成</t>
  </si>
  <si>
    <t>ｵｵｻｷ ﾀｲｾｲ</t>
  </si>
  <si>
    <t>北澤　　拓未</t>
  </si>
  <si>
    <t>ｷﾀｻﾜ ﾀｸﾐ</t>
  </si>
  <si>
    <t>笹山　　健太</t>
  </si>
  <si>
    <t>ｻｻﾔﾏ ｹﾝﾀ</t>
  </si>
  <si>
    <t>田村　　　翔</t>
  </si>
  <si>
    <t>ﾀﾑﾗ ｼｮｳ</t>
  </si>
  <si>
    <t>中村　　竜也</t>
  </si>
  <si>
    <t>ﾅｶﾑﾗ ﾘｭｳﾔ</t>
  </si>
  <si>
    <t>奈良　　魁翔</t>
  </si>
  <si>
    <t>ﾅﾗ ｶｲﾄ</t>
  </si>
  <si>
    <t>庭瀬　　裕磨</t>
  </si>
  <si>
    <t>ﾆﾜｾ ﾕｳﾏ</t>
  </si>
  <si>
    <t>吹切　　亮介</t>
  </si>
  <si>
    <t>ﾌｯｷﾘ ﾘｮｳｽｹ</t>
  </si>
  <si>
    <t>阿部　　晴野</t>
  </si>
  <si>
    <t>ｱﾍﾞ ﾊﾙﾉ</t>
  </si>
  <si>
    <t>石懸　　聖菜</t>
  </si>
  <si>
    <t>ｲｼｶﾞｶﾘ ｾﾅ</t>
  </si>
  <si>
    <t>伊藤　　健太</t>
  </si>
  <si>
    <t>ｲﾄｳ ｹﾝﾀ</t>
  </si>
  <si>
    <t>大久保　美紅</t>
  </si>
  <si>
    <t>ｵｵｸﾎﾞ ﾐｸ</t>
  </si>
  <si>
    <t>角城　　優真</t>
  </si>
  <si>
    <t>ｶｸｼﾞｮｳ ﾕｳﾏ</t>
  </si>
  <si>
    <t>上澤　英梨奈</t>
  </si>
  <si>
    <t>ｶﾐｻﾜ ｴﾘﾅ</t>
  </si>
  <si>
    <t>菊池　　憲哉</t>
  </si>
  <si>
    <t>ｷｸﾁ ｹﾝﾔ</t>
  </si>
  <si>
    <t>菊池　　渉真</t>
  </si>
  <si>
    <t>ｷｸﾁ ｼｮｳﾏ</t>
  </si>
  <si>
    <t>菊池　　世名</t>
  </si>
  <si>
    <t>ｷｸﾁ ｾﾅ</t>
  </si>
  <si>
    <t>菊池　　拓哉</t>
  </si>
  <si>
    <t>ｷｸﾁ ﾀｸﾔ</t>
  </si>
  <si>
    <t>菊池　　智裕</t>
  </si>
  <si>
    <t>ｷｸﾁ ﾄﾓﾋﾛ</t>
  </si>
  <si>
    <t>菊池　　永遠</t>
  </si>
  <si>
    <t>ｷｸﾁ ﾄﾜ</t>
  </si>
  <si>
    <t>菊池　　　永</t>
  </si>
  <si>
    <t>ｷｸﾁ ﾊﾙｶ</t>
  </si>
  <si>
    <t>菊池　　響輝</t>
  </si>
  <si>
    <t>ｷｸﾁ ﾋﾋﾞｷ</t>
  </si>
  <si>
    <t>菊池　　史大</t>
  </si>
  <si>
    <t>ｷｸﾁ ﾌﾐﾋﾛ</t>
  </si>
  <si>
    <t>熊谷　　　駿</t>
  </si>
  <si>
    <t>ｸﾏｶﾞｲ ｼｭﾝ</t>
  </si>
  <si>
    <t>佐々木　詩織</t>
  </si>
  <si>
    <t>ｻｻｷ ｼｵﾘ</t>
  </si>
  <si>
    <t>佐々木　翔健</t>
  </si>
  <si>
    <t>ｻｻｷ ｼｮｳｹﾝ</t>
  </si>
  <si>
    <t>留場　　楠々</t>
  </si>
  <si>
    <t>ﾄﾒﾊﾞ ﾅﾅ</t>
  </si>
  <si>
    <t>中村　優衣菜</t>
  </si>
  <si>
    <t>ﾅｶﾑﾗ ﾕｲﾅ</t>
  </si>
  <si>
    <t>唯是　　京花</t>
  </si>
  <si>
    <t>ﾕｲｾﾞ ｷｮｳｶ</t>
  </si>
  <si>
    <t>唯是　　俊稀</t>
  </si>
  <si>
    <t>ﾕｲｾﾞ ｼｭﾝｷ</t>
  </si>
  <si>
    <t>赤石澤　真奈</t>
  </si>
  <si>
    <t>ｱｶｲｼｻﾞﾜ ﾏﾅ</t>
  </si>
  <si>
    <t>荻野　杏祐実</t>
  </si>
  <si>
    <t>ｵｷﾞﾉ ｱﾕﾐ</t>
  </si>
  <si>
    <t>金浜　　　響</t>
  </si>
  <si>
    <t>ｶﾈﾊﾏ ﾋﾋﾞｷ</t>
  </si>
  <si>
    <t>菊池　　晃広</t>
  </si>
  <si>
    <t>ｷｸﾁ ｱｷﾋﾛ</t>
  </si>
  <si>
    <t>菊池　　竜徳</t>
  </si>
  <si>
    <t>ｷｸﾁ ﾀﾂﾉﾘ</t>
  </si>
  <si>
    <t>菊池　　　祐矢</t>
  </si>
  <si>
    <t>ｷｸﾁ ﾕｳﾔ</t>
  </si>
  <si>
    <t>菊池　　　涼</t>
  </si>
  <si>
    <t>黒田　ひすゐ</t>
  </si>
  <si>
    <t>ｸﾛﾀﾞ ﾋｽｲ</t>
  </si>
  <si>
    <t>佐々木　寿斗</t>
  </si>
  <si>
    <t>ｻｻｷ ﾋﾛﾄ</t>
  </si>
  <si>
    <t>佐々木　誠登</t>
  </si>
  <si>
    <t>ｻｻｷ ﾏｻﾄ</t>
  </si>
  <si>
    <t>佐々木　愛斗</t>
  </si>
  <si>
    <t>ｻｻｷ ﾏﾅﾄ</t>
  </si>
  <si>
    <t>千葉　　光貴</t>
  </si>
  <si>
    <t>ﾁﾊﾞ ｺｳｷ</t>
  </si>
  <si>
    <t>西村　　　脩</t>
  </si>
  <si>
    <t>ﾆｼﾑﾗ ﾅｵ</t>
  </si>
  <si>
    <t>新田　　優貴</t>
  </si>
  <si>
    <t>ﾆｯﾀ ﾕｳｷ</t>
  </si>
  <si>
    <t>番田　　義章</t>
  </si>
  <si>
    <t>ﾊﾞﾝﾀﾞ ﾖｼｱｷ</t>
  </si>
  <si>
    <t>藤田　　凌太</t>
  </si>
  <si>
    <t>ﾌｼﾞﾀ ﾘｮｳﾀ</t>
  </si>
  <si>
    <t>三浦　　龍威</t>
  </si>
  <si>
    <t>ﾐｳﾗ ﾘｭｳｲ</t>
  </si>
  <si>
    <t>山口　　裕真</t>
  </si>
  <si>
    <t>ﾔﾏｸﾞﾁ ﾕｳﾏ</t>
  </si>
  <si>
    <t>加藤　　晴己</t>
  </si>
  <si>
    <t>ｶﾄｳ ﾊﾙｷ</t>
  </si>
  <si>
    <t>掃部　　春菜</t>
  </si>
  <si>
    <t>ｶﾓﾝ ﾊﾙﾅ</t>
  </si>
  <si>
    <t>北村　　成龍</t>
  </si>
  <si>
    <t>ｷﾀﾑﾗ ｾｲﾘｭｳ</t>
  </si>
  <si>
    <t>久保　　渓花</t>
  </si>
  <si>
    <t>ｸﾎﾞ ｹｲｶ</t>
  </si>
  <si>
    <t>斉藤　　　諒</t>
  </si>
  <si>
    <t>ｻｲﾄｳ ﾘｮｳ</t>
  </si>
  <si>
    <t>髙橋　　杏綾</t>
  </si>
  <si>
    <t>ﾀｶﾊｼ ｱﾔ</t>
  </si>
  <si>
    <t>髙橋　　歩夢</t>
  </si>
  <si>
    <t>ﾀｶﾊｼ ｱﾕﾑ</t>
  </si>
  <si>
    <t>髙橋　　真凜</t>
  </si>
  <si>
    <t>ﾀｶﾊｼ ﾏﾘﾝ</t>
  </si>
  <si>
    <t>髙橋　　佑杜</t>
  </si>
  <si>
    <t>ﾀｶﾊｼ ﾕｳﾄ</t>
  </si>
  <si>
    <t>髙橋　　瑠依</t>
  </si>
  <si>
    <t>ﾀｶﾊｼ ﾙｲ</t>
  </si>
  <si>
    <t>千田　　大翔</t>
  </si>
  <si>
    <t>新田　　真央</t>
  </si>
  <si>
    <t>ﾆｯﾀ ﾏｵ</t>
  </si>
  <si>
    <t>廣田　　　燿</t>
  </si>
  <si>
    <t>ﾋﾛﾀ ｼｮｳ</t>
  </si>
  <si>
    <t>深澤　　柊也</t>
  </si>
  <si>
    <t>ﾌｶｻﾜ ｼｭｳﾔ</t>
  </si>
  <si>
    <t>宮古　　茉優</t>
  </si>
  <si>
    <t>ﾐﾔｺ ﾏﾕ</t>
  </si>
  <si>
    <t>横島　　詩花</t>
  </si>
  <si>
    <t>ﾖｺｼﾏ ｼｲｶ</t>
  </si>
  <si>
    <t>阿部　　　響</t>
  </si>
  <si>
    <t>ｱﾍﾞ ﾋﾋﾞｷ</t>
  </si>
  <si>
    <t>牛﨑　菜々子</t>
  </si>
  <si>
    <t>ｳｼｻﾞｷ ﾅﾅｺ</t>
  </si>
  <si>
    <t>小原　　辰也</t>
  </si>
  <si>
    <t>ｵﾊﾞﾗ ﾀﾂﾔ</t>
  </si>
  <si>
    <t>久保　　花月</t>
  </si>
  <si>
    <t>ｸﾎﾞ ﾊﾂﾞｷ</t>
  </si>
  <si>
    <t>齊藤　梨々花</t>
  </si>
  <si>
    <t>ｻｲﾄｳ ﾘﾘｶ</t>
  </si>
  <si>
    <t>髙橋　みのり</t>
  </si>
  <si>
    <t>ﾀｶﾊｼ ﾐﾉﾘ</t>
  </si>
  <si>
    <t>髙橋　　優卯</t>
  </si>
  <si>
    <t>髙橋　　綾香</t>
  </si>
  <si>
    <t>ﾀｶﾊｼ ﾘｮｳｶ</t>
  </si>
  <si>
    <t>高橋　　蓮斗</t>
  </si>
  <si>
    <t>ﾀｶﾊｼ ﾚﾝﾄ</t>
  </si>
  <si>
    <t>千葉　　雄平</t>
  </si>
  <si>
    <t>ﾁﾊﾞ ﾕｳﾍｲ</t>
  </si>
  <si>
    <t>中村　　雪音</t>
  </si>
  <si>
    <t>ﾅｶﾑﾗ ﾕｷﾈ</t>
  </si>
  <si>
    <t>畠山　　華歩</t>
  </si>
  <si>
    <t>ﾊﾀｹﾔﾏ ｶﾎ</t>
  </si>
  <si>
    <t>馬場　　輝成</t>
  </si>
  <si>
    <t>ﾊﾞﾊﾞ ｺｳｾｲ</t>
  </si>
  <si>
    <t>晴山　　慶祐</t>
  </si>
  <si>
    <t>ﾊﾚﾔﾏ ｹｲｽｹ</t>
  </si>
  <si>
    <t>藤坂　　世成</t>
  </si>
  <si>
    <t>ﾌｼﾞｻｶ ｾﾅ</t>
  </si>
  <si>
    <t>藤原　　海斗</t>
  </si>
  <si>
    <t>ﾌｼﾞﾜﾗ ｶｲﾄ</t>
  </si>
  <si>
    <t>三浦　悠佳里</t>
  </si>
  <si>
    <t>ﾐｳﾗ ﾕｶﾘ</t>
  </si>
  <si>
    <t>八重樫　龍平</t>
  </si>
  <si>
    <t>ﾔｴｶﾞｼ ﾀｯﾍﾟｲ</t>
  </si>
  <si>
    <t>安倍　亮太郎</t>
  </si>
  <si>
    <t>ｱﾍﾞ ﾘｮｳﾀﾛｳ</t>
  </si>
  <si>
    <t>伊藤　　芳瑠</t>
  </si>
  <si>
    <t>ｲﾄｳ ﾐﾁﾙ</t>
  </si>
  <si>
    <t>伊藤　　涼真</t>
  </si>
  <si>
    <t>ｲﾄｳ ﾘｮｳﾏ</t>
  </si>
  <si>
    <t>内舘　　海利</t>
  </si>
  <si>
    <t>ｳﾁﾀﾞﾃ ｶｲﾘ</t>
  </si>
  <si>
    <t>及川　　　惟</t>
  </si>
  <si>
    <t>ｵｲｶﾜ ﾕｲ</t>
  </si>
  <si>
    <t>大友　　温希</t>
  </si>
  <si>
    <t>ｵｵﾄﾓ ﾊﾙｷ</t>
  </si>
  <si>
    <t>川村　　亮太</t>
  </si>
  <si>
    <t>ｶﾜﾑﾗ ﾘｮｳﾀ</t>
  </si>
  <si>
    <t>菊池　　雅紅</t>
  </si>
  <si>
    <t>ｷｸﾁ ｶﾞｸ</t>
  </si>
  <si>
    <t>菊池　　　真</t>
  </si>
  <si>
    <t>ｷｸﾁ ﾏｺﾄ</t>
  </si>
  <si>
    <t>熊谷　　侑音</t>
  </si>
  <si>
    <t>ｸﾏｶﾞｲ ﾕｳﾄ</t>
  </si>
  <si>
    <t>佐々木　元哉</t>
  </si>
  <si>
    <t>ｻｻｷ ﾓﾄﾔ</t>
  </si>
  <si>
    <t>佐々木　　稜</t>
  </si>
  <si>
    <t>ｻｻｷ ﾘｮｳ</t>
  </si>
  <si>
    <t>佐藤　　秀磨</t>
  </si>
  <si>
    <t>ｻﾄｳ ｼｭｳﾏ</t>
  </si>
  <si>
    <t>佐藤　　奈月</t>
  </si>
  <si>
    <t>ｻﾄｳ ﾅﾂｷ</t>
  </si>
  <si>
    <t>ｻﾄｳ ﾋﾅ</t>
  </si>
  <si>
    <t>佐藤　穂乃佳</t>
  </si>
  <si>
    <t>ｻﾄｳ ﾎﾉｶ</t>
  </si>
  <si>
    <t>柴田　　　葉</t>
  </si>
  <si>
    <t>ｼﾊﾞﾀ ﾖｳ</t>
  </si>
  <si>
    <t>鈴木　　愛乃</t>
  </si>
  <si>
    <t>ｽｽﾞｷ ﾏﾅﾐ</t>
  </si>
  <si>
    <t>駿河　　　和</t>
  </si>
  <si>
    <t>ｽﾙｶﾞ ﾉﾄﾞｶ</t>
  </si>
  <si>
    <t>瀬川　　花奈</t>
  </si>
  <si>
    <t>ｾｶﾞﾜ ｶﾅ</t>
  </si>
  <si>
    <t>ﾀﾀﾞ ﾁｻﾄ</t>
  </si>
  <si>
    <t>田中　　隆晟</t>
  </si>
  <si>
    <t>ﾀﾅｶ ﾘｭｳｾｲ</t>
  </si>
  <si>
    <t>冨塚　　彩英</t>
  </si>
  <si>
    <t>ﾄﾐﾂｶ ｻｴ</t>
  </si>
  <si>
    <t>中村　　　舜</t>
  </si>
  <si>
    <t>ﾅｶﾑﾗ ｼｭﾝ</t>
  </si>
  <si>
    <t>畠山　菜々美</t>
  </si>
  <si>
    <t>ﾊﾀｹﾔﾏ ﾅﾅﾐ</t>
  </si>
  <si>
    <t>馬場　航太朗</t>
  </si>
  <si>
    <t>ﾊﾞﾊﾞ ｺｳﾀﾛｳ</t>
  </si>
  <si>
    <t>晴山　　健樹</t>
  </si>
  <si>
    <t>ﾊﾚﾔﾏ ﾀｹｷ</t>
  </si>
  <si>
    <t>藤倉　　雄大</t>
  </si>
  <si>
    <t>ﾌｼﾞｸﾗ ﾕｳﾀﾞｲ</t>
  </si>
  <si>
    <t>ﾌﾄﾉ ｱﾘｻ</t>
  </si>
  <si>
    <t>堀内　　郁哉</t>
  </si>
  <si>
    <t>ﾎﾘｳﾁ ﾌﾐﾔ</t>
  </si>
  <si>
    <t>ﾐｳﾗ ﾏﾕ</t>
  </si>
  <si>
    <t>三田　　明也</t>
  </si>
  <si>
    <t>ﾐﾀ ﾒｲﾔ</t>
  </si>
  <si>
    <t>八重樫　茜子</t>
  </si>
  <si>
    <t>ﾔｴｶﾞｼ ｱｶﾈ</t>
  </si>
  <si>
    <t>八重樫　快世</t>
  </si>
  <si>
    <t>ﾔｴｶﾞｼ ｶｲｾｲ</t>
  </si>
  <si>
    <t>ﾔﾏｶｹﾞ ｶﾅｺ</t>
  </si>
  <si>
    <t>ﾜﾀﾅﾍﾞ ｷｻ</t>
  </si>
  <si>
    <t>伊藤　　正樹</t>
  </si>
  <si>
    <t>ｲﾄｳ ﾏｻｷ</t>
  </si>
  <si>
    <t>大森　　萌香</t>
  </si>
  <si>
    <t>ｵｵﾓﾘ ﾓｴｶ</t>
  </si>
  <si>
    <t>角舘　　　力</t>
  </si>
  <si>
    <t>ｶｸﾀﾞﾃ ﾘｷ</t>
  </si>
  <si>
    <t>川邊　　修仁</t>
  </si>
  <si>
    <t>ｶﾜﾍﾞ ｼｭｳﾄ</t>
  </si>
  <si>
    <t>斎藤　　嵩平</t>
  </si>
  <si>
    <t>ｻｲﾄｳ ｼｭｳﾍｲ</t>
  </si>
  <si>
    <t>佐々木　　岬</t>
  </si>
  <si>
    <t>ｻｻｷ ﾐｻｷ</t>
  </si>
  <si>
    <t>佐々木　美穂</t>
  </si>
  <si>
    <t>ｻｻｷ ﾐﾎ</t>
  </si>
  <si>
    <t>佐藤　　勇汰</t>
  </si>
  <si>
    <t>ｻﾄｳ ﾕｳﾀ</t>
  </si>
  <si>
    <t>照井　　紫音</t>
  </si>
  <si>
    <t>ﾃﾙｲ ｼｵﾝ</t>
  </si>
  <si>
    <t>市川　　　凜</t>
  </si>
  <si>
    <t>ｲﾁｶﾜ ﾘﾝ</t>
  </si>
  <si>
    <t>岩亀　　翔梧</t>
  </si>
  <si>
    <t>ｲﾜｶﾒ ｼｮｳｺﾞ</t>
  </si>
  <si>
    <t>及川　　誌月</t>
  </si>
  <si>
    <t>ｵｲｶﾜ ｼﾂﾞｷ</t>
  </si>
  <si>
    <t>小笠原　　翔</t>
  </si>
  <si>
    <t>ｵｶﾞｻﾜﾗ ｼｮｳ</t>
  </si>
  <si>
    <t>小川　　蓮菜</t>
  </si>
  <si>
    <t>ｵｶﾞﾜ ﾊﾅ</t>
  </si>
  <si>
    <t>小野寺　裕哉</t>
  </si>
  <si>
    <t>ｵﾉﾃﾞﾗ ﾋﾛﾔ</t>
  </si>
  <si>
    <t>小原　こころ</t>
  </si>
  <si>
    <t>ｵﾊﾞﾗ ｺｺﾛ</t>
  </si>
  <si>
    <t>小原　　翔矢</t>
  </si>
  <si>
    <t>ｵﾊﾞﾗ ｼｮｳﾔ</t>
  </si>
  <si>
    <t>勝山　　聖菜</t>
  </si>
  <si>
    <t>ｶﾂﾔﾏ ｾﾅ</t>
  </si>
  <si>
    <t>鎌田　将太朗</t>
  </si>
  <si>
    <t>ｶﾏﾀﾞ ｼｮｳﾀﾛｳ</t>
  </si>
  <si>
    <t>菅野　　　嗣</t>
  </si>
  <si>
    <t>ｶﾝﾉ ﾂｸﾞﾙ</t>
  </si>
  <si>
    <t>菅野　　　月</t>
  </si>
  <si>
    <t>ｶﾝﾉ ﾙﾅ</t>
  </si>
  <si>
    <t>菊池　　泰我</t>
  </si>
  <si>
    <t>ｷｸﾁ ﾀｲｶﾞ</t>
  </si>
  <si>
    <t>菊池　　　巴</t>
  </si>
  <si>
    <t>ｷｸﾁ ﾄﾓｴ</t>
  </si>
  <si>
    <t>熊谷　　萌花</t>
  </si>
  <si>
    <t>ｸﾏｶﾞｲ ﾓｴｶ</t>
  </si>
  <si>
    <t>倉田　　夏希</t>
  </si>
  <si>
    <t>ｸﾗﾀ ﾅﾂｷ</t>
  </si>
  <si>
    <t>昆野　　榛名</t>
  </si>
  <si>
    <t>ｺﾝﾉ ﾊﾙﾅ</t>
  </si>
  <si>
    <t>齊藤　ひなた</t>
  </si>
  <si>
    <t>ｻｲﾄｳ ﾋﾅﾀ</t>
  </si>
  <si>
    <t>齋藤　　南海</t>
  </si>
  <si>
    <t>ｻｲﾄｳ ﾐﾅﾐ</t>
  </si>
  <si>
    <t>ｻｻｷ ｹｲ</t>
  </si>
  <si>
    <t>佐々木　穂香</t>
  </si>
  <si>
    <t>ｻｻｷ ﾎﾉｶ</t>
  </si>
  <si>
    <t>佐々木　遼馬</t>
  </si>
  <si>
    <t>ｻｻｷ ﾘｮｳﾏ</t>
  </si>
  <si>
    <t>佐藤　　衣南</t>
  </si>
  <si>
    <t>ｻﾄｳ ｴﾅ</t>
  </si>
  <si>
    <t>佐藤　　夏央</t>
  </si>
  <si>
    <t>ｻﾄｳ ｶｵ</t>
  </si>
  <si>
    <t>ｻﾄｳ ｾｲﾅ</t>
  </si>
  <si>
    <t>佐藤　　斗馬</t>
  </si>
  <si>
    <t>ｻﾄｳ ﾄｳﾏ</t>
  </si>
  <si>
    <t>佐藤　　　響</t>
  </si>
  <si>
    <t>ｻﾄｳ ﾋﾋﾞｷ</t>
  </si>
  <si>
    <t>志田　　美陽</t>
  </si>
  <si>
    <t>ｼﾀﾞ ﾐﾊﾙ</t>
  </si>
  <si>
    <t>下門　　弥央</t>
  </si>
  <si>
    <t>ｼﾓｼﾞｮｳ ﾐｵ</t>
  </si>
  <si>
    <t>鈴木　慎太郎</t>
  </si>
  <si>
    <t>ｽｽﾞｷ ｼﾝﾀﾛｳ</t>
  </si>
  <si>
    <t>ｽｽﾞｷ ﾊﾅ</t>
  </si>
  <si>
    <t>鈴木　　泰広</t>
  </si>
  <si>
    <t>ｽｽﾞｷ ﾔｽﾋﾛ</t>
  </si>
  <si>
    <t>高橋　　範行</t>
  </si>
  <si>
    <t>ﾀｶﾊｼ ﾉﾘﾕｷ</t>
  </si>
  <si>
    <t>高橋　　南菜</t>
  </si>
  <si>
    <t>ﾀｶﾊｼ ﾐｲﾅ</t>
  </si>
  <si>
    <t>種市　　昂星</t>
  </si>
  <si>
    <t>ﾀﾈｲﾁ ｺｳｾｲ</t>
  </si>
  <si>
    <t>千田　　　瞳</t>
  </si>
  <si>
    <t>ﾁﾀﾞ ﾋﾄﾐ</t>
  </si>
  <si>
    <t>福士　　聖也</t>
  </si>
  <si>
    <t>ﾌｸｼ ｾｲﾔ</t>
  </si>
  <si>
    <t>藤　　　樹輝</t>
  </si>
  <si>
    <t>ﾌｼﾞ ｲﾂｷ</t>
  </si>
  <si>
    <t>ﾌｼﾞｻﾜ ﾌｳｶ</t>
  </si>
  <si>
    <t>藤澤　　勇斗</t>
  </si>
  <si>
    <t>ﾌｼﾞｻﾜ ﾕｳﾄ</t>
  </si>
  <si>
    <t>藤原　　怜香</t>
  </si>
  <si>
    <t>ﾌｼﾞﾜﾗ ﾚｲｶ</t>
  </si>
  <si>
    <t>真崎　　夏実</t>
  </si>
  <si>
    <t>ﾏｻｷ ﾅﾂﾐ</t>
  </si>
  <si>
    <t>松川　　雅虎</t>
  </si>
  <si>
    <t>ﾏﾂｶﾜ ﾐﾔﾄ</t>
  </si>
  <si>
    <t>ﾐﾝﾌﾞﾀ ﾜｶﾊﾞ</t>
  </si>
  <si>
    <t>村上　　斗和</t>
  </si>
  <si>
    <t>ﾑﾗｶﾐ ﾄﾜ</t>
  </si>
  <si>
    <t>森　　　海斗</t>
  </si>
  <si>
    <t>ﾓﾘ ｶｲﾄ</t>
  </si>
  <si>
    <t>ﾖｼﾀﾞ ﾋﾖﾘ</t>
  </si>
  <si>
    <t>渡部　　美友</t>
  </si>
  <si>
    <t>ﾜﾀﾅﾍﾞ ﾐﾕ</t>
  </si>
  <si>
    <t>浅沼　　遼太</t>
  </si>
  <si>
    <t>ｱｻﾇﾏ ﾘｮｳﾀ</t>
  </si>
  <si>
    <t>阿部　　来美</t>
  </si>
  <si>
    <t>ｱﾍﾞ ｸﾙﾐ</t>
  </si>
  <si>
    <t>伊藤　　晃志</t>
  </si>
  <si>
    <t>ｲﾄｳ ｺｳｼ</t>
  </si>
  <si>
    <t>伊藤　　陽向</t>
  </si>
  <si>
    <t>ｲﾄｳ ﾋﾅﾀ</t>
  </si>
  <si>
    <t>大舘　　珠奈</t>
  </si>
  <si>
    <t>ｵｵﾀﾞﾃ ﾀﾏﾅ</t>
  </si>
  <si>
    <t>小田　　朱里</t>
  </si>
  <si>
    <t>ｵﾀﾞ ｱｶﾘ</t>
  </si>
  <si>
    <t>小原　　綾華</t>
  </si>
  <si>
    <t>ｵﾊﾞﾗ ｱﾔｶ</t>
  </si>
  <si>
    <t>小原　　祥萌</t>
  </si>
  <si>
    <t>ｵﾊﾞﾗ ｼﾎ</t>
  </si>
  <si>
    <t>小原　　美月</t>
  </si>
  <si>
    <t>ｵﾊﾞﾗ ﾐﾂﾞｷ</t>
  </si>
  <si>
    <t>ｵﾊﾞﾗ ﾗﾑ</t>
  </si>
  <si>
    <t>鎌田　菜々子</t>
  </si>
  <si>
    <t>ｶﾏﾀﾞ ﾅﾅｺ</t>
  </si>
  <si>
    <t>鎌田　　倫匡</t>
  </si>
  <si>
    <t>ｶﾏﾀﾞ ﾘｭｳｷ</t>
  </si>
  <si>
    <t>川下　　大輔</t>
  </si>
  <si>
    <t>ｶﾜｼﾓ ﾀﾞｲｽｹ</t>
  </si>
  <si>
    <t>菊池　　　貴</t>
  </si>
  <si>
    <t>ｷｸﾁ ﾀｶｼ</t>
  </si>
  <si>
    <t>菊池　　捺希</t>
  </si>
  <si>
    <t>ｷｸﾁ ﾅﾂｷ</t>
  </si>
  <si>
    <t>北村　　杏司</t>
  </si>
  <si>
    <t>ｷﾀﾑﾗ ｱﾝｼﾞ</t>
  </si>
  <si>
    <t>草野　　　葵</t>
  </si>
  <si>
    <t>ｸｻﾉ ｱｵｲ</t>
  </si>
  <si>
    <t>久保　　優人</t>
  </si>
  <si>
    <t>ｸﾎﾞ ﾕｳﾄ</t>
  </si>
  <si>
    <t>小岩　　来夢</t>
  </si>
  <si>
    <t>ｺｲﾜ ﾗｲﾑ</t>
  </si>
  <si>
    <t>ｺﾞﾅｲｶﾜ ﾕｷﾎ</t>
  </si>
  <si>
    <t>小松　　瑞祈</t>
  </si>
  <si>
    <t>ｺﾏﾂ ﾐｽﾞｷ</t>
  </si>
  <si>
    <t>佐藤　　　健</t>
  </si>
  <si>
    <t>佐藤　　瑞基</t>
  </si>
  <si>
    <t>ｻﾄｳ ﾐｽﾞｷ</t>
  </si>
  <si>
    <t>ｻﾜｸﾞﾁ ﾕｷ</t>
  </si>
  <si>
    <t>白藤　　榛啓</t>
  </si>
  <si>
    <t>ｼﾗﾌｼﾞ ﾊﾙﾉﾌﾞ</t>
  </si>
  <si>
    <t>菅原　　　翼</t>
  </si>
  <si>
    <t>ｽｶﾞﾜﾗ ﾂﾊﾞｻ</t>
  </si>
  <si>
    <t>鈴木　　　陸</t>
  </si>
  <si>
    <t>ｽｽﾞｷ ﾘｸ</t>
  </si>
  <si>
    <t>高橋　　明里</t>
  </si>
  <si>
    <t>ﾀｶﾊｼ ｱｶﾘ</t>
  </si>
  <si>
    <t>高橋　　俊貴</t>
  </si>
  <si>
    <t>ﾀｶﾊｼ ﾄｼｷ</t>
  </si>
  <si>
    <t>髙橋　　広夢</t>
  </si>
  <si>
    <t>ﾀｶﾊｼ ﾋﾛﾑ</t>
  </si>
  <si>
    <t>高橋　　麻央</t>
  </si>
  <si>
    <t>髙橋　　里奈</t>
  </si>
  <si>
    <t>ﾀｶﾊｼ ﾘﾅ</t>
  </si>
  <si>
    <t>髙橋　麟太朗</t>
  </si>
  <si>
    <t>ﾀｶﾊｼ ﾘﾝﾀﾛｳ</t>
  </si>
  <si>
    <t>高橋　　瑠威</t>
  </si>
  <si>
    <t>千田　　拓未</t>
  </si>
  <si>
    <t>ﾁﾀﾞ ﾀｸﾐ</t>
  </si>
  <si>
    <t>照井　　知殿</t>
  </si>
  <si>
    <t>ﾃﾙｲ ｶｽﾞﾄ</t>
  </si>
  <si>
    <t>中村　　　愛</t>
  </si>
  <si>
    <t>ﾅｶﾑﾗ ﾏﾅ</t>
  </si>
  <si>
    <t>平野　　健斗</t>
  </si>
  <si>
    <t>ﾋﾗﾉ ｹﾝﾄ</t>
  </si>
  <si>
    <t>ﾌｼﾞﾜﾗ ﾏｲ</t>
  </si>
  <si>
    <t>三留　　莉乃</t>
  </si>
  <si>
    <t>ﾐﾄﾒ ﾘﾉ</t>
  </si>
  <si>
    <t>ﾔﾏｶﾞﾀ ﾐｻﾄ</t>
  </si>
  <si>
    <t>渡邉　　唯来</t>
  </si>
  <si>
    <t>ﾜﾀﾅﾍﾞ ﾕｲﾅ</t>
  </si>
  <si>
    <t>ｱｲｶﾜ ﾊｺ</t>
  </si>
  <si>
    <t>荒木　　　唯</t>
  </si>
  <si>
    <t>ｱﾗｷ ﾕｲ</t>
  </si>
  <si>
    <t>内田　　遥菜</t>
  </si>
  <si>
    <t>ｳﾁﾀﾞ ﾊﾙﾅ</t>
  </si>
  <si>
    <t>遠藤　　智輝</t>
  </si>
  <si>
    <t>ｴﾝﾄﾞｳ ﾄﾓｷ</t>
  </si>
  <si>
    <t>大沢　　直人</t>
  </si>
  <si>
    <t>ｵｵｻﾜ ﾅｵﾄ</t>
  </si>
  <si>
    <t>ｵﾀﾙﾍﾞ ﾘﾅ</t>
  </si>
  <si>
    <t>小野　　晴花</t>
  </si>
  <si>
    <t>ｵﾉ ｷﾖｶ</t>
  </si>
  <si>
    <t>ｷﾀ ﾕｷｺ</t>
  </si>
  <si>
    <t>坂本　　永遠</t>
  </si>
  <si>
    <t>ｻｶﾓﾄ ﾄﾜ</t>
  </si>
  <si>
    <t>佐々木　　翔</t>
  </si>
  <si>
    <t>ｻｻｷ ｼｮｳ</t>
  </si>
  <si>
    <t>佐藤　　　萌</t>
  </si>
  <si>
    <t>ｻﾄｳ ﾒｸﾞﾐ</t>
  </si>
  <si>
    <t>ｻﾄｳ ﾕｳ</t>
  </si>
  <si>
    <t>沢田　　蒼太</t>
  </si>
  <si>
    <t>ｻﾜﾀﾞ ｿｳﾀ</t>
  </si>
  <si>
    <t>瀬澤　　あゆ</t>
  </si>
  <si>
    <t>ｾｻﾞﾜ ｱﾕ</t>
  </si>
  <si>
    <t>田中　　小雪</t>
  </si>
  <si>
    <t>ﾀﾅｶ ｺﾕｷ</t>
  </si>
  <si>
    <t>ﾄｳｹﾞ ｶﾉﾝ</t>
  </si>
  <si>
    <t>峠　　　帆華</t>
  </si>
  <si>
    <t>ﾄｳｹﾞ ﾎﾉｶ</t>
  </si>
  <si>
    <t>中村　　瑞則</t>
  </si>
  <si>
    <t>ﾅｶﾑﾗ ﾐﾁﾉﾘ</t>
  </si>
  <si>
    <t>平野　芽衣子</t>
  </si>
  <si>
    <t>ﾋﾗﾉ ﾒｲｺ</t>
  </si>
  <si>
    <t>米田　　竜聖</t>
  </si>
  <si>
    <t>ﾏｲﾀ ﾘｭｳｾｲ</t>
  </si>
  <si>
    <t>ﾔﾏﾓﾄ ｽｽﾞｶ</t>
  </si>
  <si>
    <t>若本　　和希</t>
  </si>
  <si>
    <t>ﾜｶﾓﾄ ｶｽﾞｷ</t>
  </si>
  <si>
    <t>安倍　　鮎子</t>
  </si>
  <si>
    <t>ｱﾝﾊﾞｲ ｱﾕｺ</t>
  </si>
  <si>
    <t>家子　　　櫻</t>
  </si>
  <si>
    <t>ｲｴｺ ｻｸﾗ</t>
  </si>
  <si>
    <t>伊勢　　翔馬</t>
  </si>
  <si>
    <t>ｲｾ ｼｮｳﾏ</t>
  </si>
  <si>
    <t>伊藤　　　琢</t>
  </si>
  <si>
    <t>ｲﾄｳ ﾀｸ</t>
  </si>
  <si>
    <t>岩渕　　渚央</t>
  </si>
  <si>
    <t>ｲﾜﾌﾞﾁ ﾅｵ</t>
  </si>
  <si>
    <t>牛崎　　　了</t>
  </si>
  <si>
    <t>ｳｼｻﾞｷ ﾘｮｳ</t>
  </si>
  <si>
    <t>遠藤　　咲季</t>
  </si>
  <si>
    <t>ｴﾝﾄﾞｳ ｻｷ</t>
  </si>
  <si>
    <t>及川　　光理</t>
  </si>
  <si>
    <t>ｵｲｶﾜ ｱｶﾘ</t>
  </si>
  <si>
    <t>及川　　真鈴</t>
  </si>
  <si>
    <t>ｵｲｶﾜ ﾏﾘﾝ</t>
  </si>
  <si>
    <t>大石　　侑汰</t>
  </si>
  <si>
    <t>ｵｵｲｼ ﾕｳﾀ</t>
  </si>
  <si>
    <t>大岡　　千恵</t>
  </si>
  <si>
    <t>ｵｵｵｶ ﾁｴ</t>
  </si>
  <si>
    <t>大友　　海斗</t>
  </si>
  <si>
    <t>ｵｵﾄﾓ ｶｲﾄ</t>
  </si>
  <si>
    <t>小澤　　奈々</t>
  </si>
  <si>
    <t>ｵｻﾞﾜ ﾅﾅ</t>
  </si>
  <si>
    <t>小沢　　音々</t>
  </si>
  <si>
    <t>ｵｻﾞﾜ ﾈﾈ</t>
  </si>
  <si>
    <t>小野寺　玲偉</t>
  </si>
  <si>
    <t>ｵﾉﾃﾞﾗ ﾚｲ</t>
  </si>
  <si>
    <t>金子　　　瞬</t>
  </si>
  <si>
    <t>ｶﾈｺ ｼｭﾝ</t>
  </si>
  <si>
    <t>上村　　朋範</t>
  </si>
  <si>
    <t>ｶﾐﾑﾗ ﾄﾓﾉﾘ</t>
  </si>
  <si>
    <t>亀井　　鷹祐</t>
  </si>
  <si>
    <t>ｶﾒｲ ﾖｳｽｹ</t>
  </si>
  <si>
    <t>菊地　　寧音</t>
  </si>
  <si>
    <t>ｷｸﾁ ﾈﾈ</t>
  </si>
  <si>
    <t>菊地　　　希</t>
  </si>
  <si>
    <t>菊池　　和果</t>
  </si>
  <si>
    <t>ｷｸﾁ ﾉﾄﾞｶ</t>
  </si>
  <si>
    <t>菊地　　玲央</t>
  </si>
  <si>
    <t>ｷｸﾁ ﾚｵ</t>
  </si>
  <si>
    <t>桐野　　準星</t>
  </si>
  <si>
    <t>ｷﾘﾉ ｼﾞｭﾝｾｲ</t>
  </si>
  <si>
    <t>小玉　　美穂</t>
  </si>
  <si>
    <t>ｺﾀﾞﾏ ﾐﾎ</t>
  </si>
  <si>
    <t>後藤　　公嘉</t>
  </si>
  <si>
    <t>ｺﾞﾄｳ ｷﾐﾋﾛ</t>
  </si>
  <si>
    <t>今野　　育海</t>
  </si>
  <si>
    <t>ｺﾝﾉ ｲｸﾐ</t>
  </si>
  <si>
    <t>佐々木　透弥</t>
  </si>
  <si>
    <t>ｻｻｷ ﾄｳﾔ</t>
  </si>
  <si>
    <t>佐々木　雄将</t>
  </si>
  <si>
    <t>ｻｻｷ ﾕｳﾏ</t>
  </si>
  <si>
    <t>佐藤　　拓也</t>
  </si>
  <si>
    <t>ｻﾄｳ ﾀｸﾔ</t>
  </si>
  <si>
    <t>佐藤　　　翼</t>
  </si>
  <si>
    <t>ｻﾄｳ ﾂﾊﾞｻ</t>
  </si>
  <si>
    <t>佐藤　　夢人</t>
  </si>
  <si>
    <t>ｻﾄｳ ﾕﾒﾄ</t>
  </si>
  <si>
    <t>佐藤　　理央</t>
  </si>
  <si>
    <t>ｻﾄｳ ﾘｵ</t>
  </si>
  <si>
    <t>志和　　共笑</t>
  </si>
  <si>
    <t>ｼﾜ ﾄﾓｴ</t>
  </si>
  <si>
    <t>関谷　　直大</t>
  </si>
  <si>
    <t>ｾｷﾔ ﾅｵﾄ</t>
  </si>
  <si>
    <t>高橋　亜依和</t>
  </si>
  <si>
    <t>ﾀｶﾊｼ ｱｲﾅ</t>
  </si>
  <si>
    <t>高橋　　優斗</t>
  </si>
  <si>
    <t>竹内　奈都美</t>
  </si>
  <si>
    <t>ﾀｹｳﾁ ﾅﾂﾐ</t>
  </si>
  <si>
    <t>千田　　奏登</t>
  </si>
  <si>
    <t>ﾁﾀﾞ ｶﾅﾄ</t>
  </si>
  <si>
    <t>千葉　　一輝</t>
  </si>
  <si>
    <t>千葉　　健一</t>
  </si>
  <si>
    <t>ﾁﾊﾞ ｹﾝｲﾁ</t>
  </si>
  <si>
    <t>富永　　珠久</t>
  </si>
  <si>
    <t>ﾄﾐﾅｶﾞ ﾐｸ</t>
  </si>
  <si>
    <t>長橋　　莉亜</t>
  </si>
  <si>
    <t>ﾅｶﾞﾊｼ ﾏﾘｱ</t>
  </si>
  <si>
    <t>中山　　涼介</t>
  </si>
  <si>
    <t>ﾅｶﾔﾏ ﾘｮｳｽｹ</t>
  </si>
  <si>
    <t>羽石　　乃彩</t>
  </si>
  <si>
    <t>ﾊﾈｲｼ ﾉｱ</t>
  </si>
  <si>
    <t>平岡　　　凌</t>
  </si>
  <si>
    <t>ﾋﾗｵｶ ﾘｮｳ</t>
  </si>
  <si>
    <t>村上　　直樹</t>
  </si>
  <si>
    <t>ﾑﾗｶﾐ ﾅｵｷ</t>
  </si>
  <si>
    <t>村上　　聖斗</t>
  </si>
  <si>
    <t>ﾑﾗｶﾐ ﾏｻﾄ</t>
  </si>
  <si>
    <t>利府　　　葵</t>
  </si>
  <si>
    <t>ﾘﾌ ｱｵｲ</t>
  </si>
  <si>
    <t>安倍　　功成</t>
  </si>
  <si>
    <t>ｱﾝﾊﾞｲ ｺｳｾｲ</t>
  </si>
  <si>
    <t>石川　　博斗</t>
  </si>
  <si>
    <t>ｲｼｶﾜ ﾋﾛﾄ</t>
  </si>
  <si>
    <t>及川　　大輝</t>
  </si>
  <si>
    <t>小野寺　隼人</t>
  </si>
  <si>
    <t>ｵﾉﾃﾞﾗ ﾊﾔﾄ</t>
  </si>
  <si>
    <t>小野寺　　陸</t>
  </si>
  <si>
    <t>ｵﾉﾃﾞﾗ ﾘｸ</t>
  </si>
  <si>
    <t>小野寺　　鈴</t>
  </si>
  <si>
    <t>ｵﾉﾃﾞﾗ ﾘﾝ</t>
  </si>
  <si>
    <t>菊池　　拓磨</t>
  </si>
  <si>
    <t>ｷｸﾁ ﾀｸﾏ</t>
  </si>
  <si>
    <t>菊地　　ひな</t>
  </si>
  <si>
    <t>ｷｸﾁ ﾋﾅ</t>
  </si>
  <si>
    <t>小園　　顕資</t>
  </si>
  <si>
    <t>ｺｿﾞﾉ ｹﾝｽｹ</t>
  </si>
  <si>
    <t>後藤　　元嘉</t>
  </si>
  <si>
    <t>ｺﾞﾄｳ ﾓﾄﾋﾛ</t>
  </si>
  <si>
    <t>坂下　　智一</t>
  </si>
  <si>
    <t>ｻｶｼﾀ ﾄﾓｶｽﾞ</t>
  </si>
  <si>
    <t>佐々木　研介</t>
  </si>
  <si>
    <t>ｻｻｷ ｹﾝｽｹ</t>
  </si>
  <si>
    <t>佐々木　大翔</t>
  </si>
  <si>
    <t>佐藤　　　暢</t>
  </si>
  <si>
    <t>ｻﾄｳ ｲﾀﾙ</t>
  </si>
  <si>
    <t>佐藤　　良樹</t>
  </si>
  <si>
    <t>ｻﾄｳ ﾖｼｷ</t>
  </si>
  <si>
    <t>菅原　　潤平</t>
  </si>
  <si>
    <t>ｽｶﾞﾜﾗ ｼﾞｭﾝﾍﾟｲ</t>
  </si>
  <si>
    <t>菅原　　　吏</t>
  </si>
  <si>
    <t>ｽｶﾞﾜﾗ ﾂｶｻ</t>
  </si>
  <si>
    <t>菅原　　茉愛</t>
  </si>
  <si>
    <t>ｽｶﾞﾜﾗ ﾏｲ</t>
  </si>
  <si>
    <t>菅原　　愛翔</t>
  </si>
  <si>
    <t>ｽｶﾞﾜﾗ ﾏﾅﾄ</t>
  </si>
  <si>
    <t>菅原　　右安</t>
  </si>
  <si>
    <t>ｽｶﾞﾜﾗ ﾕｱﾝ</t>
  </si>
  <si>
    <t>髙橋　　和真</t>
  </si>
  <si>
    <t>ﾀｶﾊｼ ｶｽﾞﾏ</t>
  </si>
  <si>
    <t>高橋　　涼太</t>
  </si>
  <si>
    <t>ﾀｶﾊｼ ﾘｮｳﾀ</t>
  </si>
  <si>
    <t>千田　　紘大</t>
  </si>
  <si>
    <t>ﾁﾀﾞ ｺｳﾀ</t>
  </si>
  <si>
    <t>千葉　　魁星</t>
  </si>
  <si>
    <t>ﾁﾊﾞ ｶｲｾｲ</t>
  </si>
  <si>
    <t>千葉　　　南</t>
  </si>
  <si>
    <t>山口　　紘生</t>
  </si>
  <si>
    <t>ﾔﾏｸﾞﾁ ﾋﾛｷ</t>
  </si>
  <si>
    <t>阿部　　絢音</t>
  </si>
  <si>
    <t>ｱﾍﾞ ｱﾔﾈ</t>
  </si>
  <si>
    <t>安倍　　梨奈</t>
  </si>
  <si>
    <t>ｱﾝﾊﾞｲ ﾘﾅ</t>
  </si>
  <si>
    <t>ｵｲｶﾜ ﾅﾅ</t>
  </si>
  <si>
    <t>ｶｼﾜﾊﾞﾗ ﾅﾂﾐ</t>
  </si>
  <si>
    <t>ｷｸﾁ ｱｲﾘ</t>
  </si>
  <si>
    <t>菊池　　　楓</t>
  </si>
  <si>
    <t>ｷｸﾁ ｶｴﾃﾞ</t>
  </si>
  <si>
    <t>菊池　　和哉</t>
  </si>
  <si>
    <t>ｷｸﾁ ｶｽﾞﾔ</t>
  </si>
  <si>
    <t>菊池　　優大</t>
  </si>
  <si>
    <t>ｷｸﾁ ﾕｳﾀ</t>
  </si>
  <si>
    <t>古山　　美生</t>
  </si>
  <si>
    <t>ｺﾔﾏ ﾐｳ</t>
  </si>
  <si>
    <t>齋藤　　奈々</t>
  </si>
  <si>
    <t>ｻｲﾄｳ ﾅﾅ</t>
  </si>
  <si>
    <t>ｻｻｷ ﾋｶﾘ</t>
  </si>
  <si>
    <t>佐藤　　百香</t>
  </si>
  <si>
    <t>ｻﾄｳ ﾓｶ</t>
  </si>
  <si>
    <t>佐藤　　祐介</t>
  </si>
  <si>
    <t>佐藤　　里奈</t>
  </si>
  <si>
    <t>ｻﾄｳ ﾘﾅ</t>
  </si>
  <si>
    <t>髙橋　　汐里</t>
  </si>
  <si>
    <t>ﾀｶﾊｼ ｼｵﾘ</t>
  </si>
  <si>
    <t>髙橋　　千帆</t>
  </si>
  <si>
    <t>ﾀｶﾊｼ ﾁﾎ</t>
  </si>
  <si>
    <t>高橋　　梨瑚</t>
  </si>
  <si>
    <t>ﾀｶﾊｼ ﾘｺ</t>
  </si>
  <si>
    <t>千田　　　綺</t>
  </si>
  <si>
    <t>ﾁﾀﾞ ｱﾔﾈ</t>
  </si>
  <si>
    <t>千葉　　涼夏</t>
  </si>
  <si>
    <t>ﾁﾊﾞ ｽｽﾞｶ</t>
  </si>
  <si>
    <t>千葉　萌恵乃</t>
  </si>
  <si>
    <t>ﾁﾊﾞ ﾓｴﾉ</t>
  </si>
  <si>
    <t>ﾐｳﾗ ﾁﾅﾐ</t>
  </si>
  <si>
    <t>和田　　将史</t>
  </si>
  <si>
    <t>ﾜﾀﾞ ﾏｻﾌﾐ</t>
  </si>
  <si>
    <t>渡邊　　流星</t>
  </si>
  <si>
    <t>ﾜﾀﾅﾍﾞ ﾘｭｳｾｲ</t>
  </si>
  <si>
    <t>安彦　　里奈</t>
  </si>
  <si>
    <t>ｱﾋﾞｺ ﾘﾅ</t>
  </si>
  <si>
    <t>阿部　　陽人</t>
  </si>
  <si>
    <t>ｱﾍﾞ ｱｷﾄ</t>
  </si>
  <si>
    <t>阿部　　友香</t>
  </si>
  <si>
    <t>ｱﾍﾞ ﾄﾓｶ</t>
  </si>
  <si>
    <t>荒谷　　大智</t>
  </si>
  <si>
    <t>ｱﾗﾔ ﾀﾞｲﾁ</t>
  </si>
  <si>
    <t>石川　　瑞姫</t>
  </si>
  <si>
    <t>ｲｼｶﾜ ﾐｽﾞｷ</t>
  </si>
  <si>
    <t>稲葉　　安紀</t>
  </si>
  <si>
    <t>ｲﾅﾊﾞ ｱｷ</t>
  </si>
  <si>
    <t>稲葉　　奈央</t>
  </si>
  <si>
    <t>ｲﾅﾊﾞ ﾅｵ</t>
  </si>
  <si>
    <t>岩渕　　巧海</t>
  </si>
  <si>
    <t>ｲﾜﾌﾞﾁ ﾀｸﾐ</t>
  </si>
  <si>
    <t>ｲﾜﾌﾞﾁ ﾐﾕ</t>
  </si>
  <si>
    <t>遠藤　　海音</t>
  </si>
  <si>
    <t>ｴﾝﾄﾞｳ ｶｲﾄ</t>
  </si>
  <si>
    <t>ｴﾝﾄﾞｳ ｻﾔｶ</t>
  </si>
  <si>
    <t>及川　　大成</t>
  </si>
  <si>
    <t>ｵｲｶﾜ ﾀｲｾｲ</t>
  </si>
  <si>
    <t>大槻　　弘伸</t>
  </si>
  <si>
    <t>ｵｵﾂｷ ｺｳｼﾝ</t>
  </si>
  <si>
    <t>大沼　　賢斗</t>
  </si>
  <si>
    <t>ｵｵﾇﾏ ｹﾝﾄ</t>
  </si>
  <si>
    <t>小野寺　　信</t>
  </si>
  <si>
    <t>ｵﾉﾃﾞﾗ ｼﾝ</t>
  </si>
  <si>
    <t>小野寺　莉乃</t>
  </si>
  <si>
    <t>ｵﾉﾃﾞﾗ ﾘﾉ</t>
  </si>
  <si>
    <t>加藤　　有貴</t>
  </si>
  <si>
    <t>ｶﾄｳ ﾕｳｷ</t>
  </si>
  <si>
    <t>菊地　　恭平</t>
  </si>
  <si>
    <t>ｷｸﾁ ｷｮｳﾍｲ</t>
  </si>
  <si>
    <t>菊地　　成海</t>
  </si>
  <si>
    <t>ｷｸﾁ ﾅﾙﾐ</t>
  </si>
  <si>
    <t>ｷｸﾁ ﾖｼﾉ</t>
  </si>
  <si>
    <t>小関　しおん</t>
  </si>
  <si>
    <t>ｺｾｷ ｼｵﾝ</t>
  </si>
  <si>
    <t>佐藤　　杏姫</t>
  </si>
  <si>
    <t>ｻﾄｳ ｱｽﾞｷ</t>
  </si>
  <si>
    <t>佐藤　　彩乃</t>
  </si>
  <si>
    <t>ｻﾄｳ ｱﾔﾉ</t>
  </si>
  <si>
    <t>佐藤　　泉水</t>
  </si>
  <si>
    <t>ｻﾄｳ ｲｽﾞﾐ</t>
  </si>
  <si>
    <t>佐藤　　楓奈</t>
  </si>
  <si>
    <t>ｻﾄｳ ｶﾃﾞﾅ</t>
  </si>
  <si>
    <t>佐藤　　圭斗</t>
  </si>
  <si>
    <t>ｻﾄｳ ｹｲﾄ</t>
  </si>
  <si>
    <t>佐藤　　大空</t>
  </si>
  <si>
    <t>ｻﾄｳ ｿﾗ</t>
  </si>
  <si>
    <t>佐藤　　知花</t>
  </si>
  <si>
    <t>ｻﾄｳ ﾁｶ</t>
  </si>
  <si>
    <t>佐藤　　隼人</t>
  </si>
  <si>
    <t>ｻﾄｳ ﾊﾔﾄ</t>
  </si>
  <si>
    <t>佐藤　　瑞綺</t>
  </si>
  <si>
    <t>佐藤　　侑那</t>
  </si>
  <si>
    <t>ｻﾄｳ ﾕｳﾅ</t>
  </si>
  <si>
    <t>柴田　　大地</t>
  </si>
  <si>
    <t>ｼﾊﾞﾀ ﾀﾞｲﾁ</t>
  </si>
  <si>
    <t>庄司　ゆき野</t>
  </si>
  <si>
    <t>ｼｮｳｼﾞ ﾕｷﾉ</t>
  </si>
  <si>
    <t>砂森　　　恋</t>
  </si>
  <si>
    <t>ｽﾅﾓﾘ ﾚﾝ</t>
  </si>
  <si>
    <t>杣田　　博紀</t>
  </si>
  <si>
    <t>ｿﾏﾀﾞ ﾋﾛｷ</t>
  </si>
  <si>
    <t>高橋　　岳人</t>
  </si>
  <si>
    <t>ﾀｶﾊｼ ｶﾞｸﾄ</t>
  </si>
  <si>
    <t>高橋　　華凛</t>
  </si>
  <si>
    <t>髙橋　　千弥</t>
  </si>
  <si>
    <t>ﾀｶﾊｼ ﾁﾋﾛ</t>
  </si>
  <si>
    <t>髙橋　　優奈</t>
  </si>
  <si>
    <t>ﾀｶﾊｼ ﾕﾅ</t>
  </si>
  <si>
    <t>ﾀｶﾊｼ ﾘﾝ</t>
  </si>
  <si>
    <t>武田　　采夏</t>
  </si>
  <si>
    <t>ﾀｹﾀﾞ ｻｲｶ</t>
  </si>
  <si>
    <t>多田　　京介</t>
  </si>
  <si>
    <t>ﾀﾀﾞ ｷｮｳｽｹ</t>
  </si>
  <si>
    <t>田村　　風太</t>
  </si>
  <si>
    <t>ﾀﾑﾗ ﾌｳﾀ</t>
  </si>
  <si>
    <t>千葉　　源大</t>
  </si>
  <si>
    <t>ﾁﾊﾞ ｶﾝﾀ</t>
  </si>
  <si>
    <t>千葉　真太郎</t>
  </si>
  <si>
    <t>ﾁﾊﾞ ｼﾝﾀﾛｳ</t>
  </si>
  <si>
    <t>千葉　　大雅</t>
  </si>
  <si>
    <t>ﾁﾊﾞ ﾀｲｶﾞ</t>
  </si>
  <si>
    <t>千葉　　善隆</t>
  </si>
  <si>
    <t>ﾁﾊﾞ ﾖｼﾀｶ</t>
  </si>
  <si>
    <t>千葉　　梨沙</t>
  </si>
  <si>
    <t>ﾁﾊﾞ ﾘｻ</t>
  </si>
  <si>
    <t>野呂　　拓翔</t>
  </si>
  <si>
    <t>ﾉﾛ ﾀｸﾄ</t>
  </si>
  <si>
    <t>長谷川　　陸</t>
  </si>
  <si>
    <t>ﾊｾｶﾞﾜ ﾘｸ</t>
  </si>
  <si>
    <t>畑　　　凌雅</t>
  </si>
  <si>
    <t>ﾊﾀ ﾘｮｳｶﾞ</t>
  </si>
  <si>
    <t>馬場　　北斗</t>
  </si>
  <si>
    <t>ﾊﾞﾊﾞ ﾎｸﾄ</t>
  </si>
  <si>
    <t>原田　望永月</t>
  </si>
  <si>
    <t>ﾊﾗﾀﾞ ﾉｴﾙ</t>
  </si>
  <si>
    <t>半田　　澪奈</t>
  </si>
  <si>
    <t>ﾊﾝﾀﾞ ﾚｲﾅ</t>
  </si>
  <si>
    <t>平野　　杏奈</t>
  </si>
  <si>
    <t>ﾋﾗﾉ ｱﾝﾅ</t>
  </si>
  <si>
    <t>福間　　大気</t>
  </si>
  <si>
    <t>ﾌｸﾏ ﾓﾄｷ</t>
  </si>
  <si>
    <t>堀内　　美咲</t>
  </si>
  <si>
    <t>ﾎﾘｳﾁ ﾐｻｷ</t>
  </si>
  <si>
    <t>山口　　佐和</t>
  </si>
  <si>
    <t>ﾔﾏｸﾞﾁ ｻﾜ</t>
  </si>
  <si>
    <t>山本　　　蘭</t>
  </si>
  <si>
    <t>ﾔﾏﾓﾄ ﾗﾝ</t>
  </si>
  <si>
    <t>山本　　　琳</t>
  </si>
  <si>
    <t>ﾔﾏﾓﾄ ﾘﾝ</t>
  </si>
  <si>
    <t>米倉　　咲弥</t>
  </si>
  <si>
    <t>ﾖﾈｸﾗ ｻｸﾔ</t>
  </si>
  <si>
    <t>渡邉　　一輝</t>
  </si>
  <si>
    <t>ﾜﾀﾅﾍﾞ ｶｽﾞｷ</t>
  </si>
  <si>
    <t>ﾜﾀﾅﾍﾞ ﾊﾙﾅ</t>
  </si>
  <si>
    <t>ﾜﾀﾅﾍﾞ ﾚｲｶ</t>
  </si>
  <si>
    <t>浅川　　　愛</t>
  </si>
  <si>
    <t>ｱｻｶﾜ ｱｲ</t>
  </si>
  <si>
    <t>及川　　龍也</t>
  </si>
  <si>
    <t>ｵｲｶﾜ ﾘｭｳﾔ</t>
  </si>
  <si>
    <t>上方　　千聖</t>
  </si>
  <si>
    <t>ｶﾐｶﾞﾀ ﾁｻﾄ</t>
  </si>
  <si>
    <t>菊池　　杏美</t>
  </si>
  <si>
    <t>ｷｸﾁ ｱﾐ</t>
  </si>
  <si>
    <t>駒込　　菜々</t>
  </si>
  <si>
    <t>ｺﾏｺﾞﾒ ﾅﾅ</t>
  </si>
  <si>
    <t>斎藤　　玲奈</t>
  </si>
  <si>
    <t>ｻｲﾄｳ ﾚﾅ</t>
  </si>
  <si>
    <t>千葉　　愛悠</t>
  </si>
  <si>
    <t>ﾁﾊﾞ ｱﾕ</t>
  </si>
  <si>
    <t>堀金　　椎乃</t>
  </si>
  <si>
    <t>ﾎﾘｶﾈ ｼｲﾉ</t>
  </si>
  <si>
    <t>山田　　実幸</t>
  </si>
  <si>
    <t>ﾔﾏﾀﾞ ﾐﾕ</t>
  </si>
  <si>
    <t>姉石　也々子</t>
  </si>
  <si>
    <t>ｱﾈｲｼ ﾔﾔｺ</t>
  </si>
  <si>
    <t>阿部　　李紗</t>
  </si>
  <si>
    <t>ｱﾍﾞ ﾘｻ</t>
  </si>
  <si>
    <t>飯岡　　旦陽</t>
  </si>
  <si>
    <t>ｲｲｵｶ ｱｻﾋ</t>
  </si>
  <si>
    <t>生駒　　隆児</t>
  </si>
  <si>
    <t>ｲｺﾏ ﾘｭｳｼﾞ</t>
  </si>
  <si>
    <t>出雲　　愛洸</t>
  </si>
  <si>
    <t>ｲｽﾞﾓ ﾏﾋﾛ</t>
  </si>
  <si>
    <t>伊藤　　翔太</t>
  </si>
  <si>
    <t>ｲﾄｳ ｼｮｳﾀ</t>
  </si>
  <si>
    <t>大平　　歩実</t>
  </si>
  <si>
    <t>ｵｵﾀﾞｲﾗ ｱﾕﾐ</t>
  </si>
  <si>
    <t>岡村　　芽依</t>
  </si>
  <si>
    <t>ｵｶﾑﾗ ﾒｲ</t>
  </si>
  <si>
    <t>金濵　　美佳</t>
  </si>
  <si>
    <t>ｶﾈﾊﾏ ﾐｶ</t>
  </si>
  <si>
    <t>菊池　　のの</t>
  </si>
  <si>
    <t>ｷｸﾁ ﾉﾉ</t>
  </si>
  <si>
    <t>北舘　　愛莉</t>
  </si>
  <si>
    <t>ｷﾀﾀﾞﾃ ｱｲﾘ</t>
  </si>
  <si>
    <t>北舘　　陽佳</t>
  </si>
  <si>
    <t>ｷﾀﾀﾞﾃ ﾊﾙｶ</t>
  </si>
  <si>
    <t>吉川　　幸汰</t>
  </si>
  <si>
    <t>ｷｯｶﾜ ｺｳﾀ</t>
  </si>
  <si>
    <t>工藤　　紘聖</t>
  </si>
  <si>
    <t>ｸﾄﾞｳ ｺｳｾｲ</t>
  </si>
  <si>
    <t>小林　　　聖</t>
  </si>
  <si>
    <t>ｺﾊﾞﾔｼ ﾋｼﾞﾘ</t>
  </si>
  <si>
    <t>坂本　　琢磨</t>
  </si>
  <si>
    <t>ｻｶﾓﾄ ﾀｸﾏ</t>
  </si>
  <si>
    <t>澤田　　悠正</t>
  </si>
  <si>
    <t>ｻﾜﾀﾞ ﾕｳｾｲ</t>
  </si>
  <si>
    <t>柴田　　紘希</t>
  </si>
  <si>
    <t>ｼﾊﾞﾀ ﾋﾛｷ</t>
  </si>
  <si>
    <t>杉本　　柚樹</t>
  </si>
  <si>
    <t>ｽｷﾞﾓﾄ ﾕｽﾞｷ</t>
  </si>
  <si>
    <t>鈴木　　香乃</t>
  </si>
  <si>
    <t>ｽｽﾞｷ ｶﾉ</t>
  </si>
  <si>
    <t>高濱　　孔明</t>
  </si>
  <si>
    <t>ﾀｶﾊﾏ ｺｳﾒｲ</t>
  </si>
  <si>
    <t>田鎖　　　亘</t>
  </si>
  <si>
    <t>ﾀｸｻﾘ ﾜﾀﾙ</t>
  </si>
  <si>
    <t>田中　智妃蕗</t>
  </si>
  <si>
    <t>ﾀﾅｶ ﾁﾋﾛ</t>
  </si>
  <si>
    <t>富田　　大和</t>
  </si>
  <si>
    <t>ﾄﾐﾀ ﾔﾏﾄ</t>
  </si>
  <si>
    <t>中嶋　　貴哉</t>
  </si>
  <si>
    <t>ﾅｶｼﾏ ﾀｶﾔ</t>
  </si>
  <si>
    <t>藤原　　貴一</t>
  </si>
  <si>
    <t>ﾌｼﾞﾜﾗ ｷｲﾁ</t>
  </si>
  <si>
    <t>前川　　弘樹</t>
  </si>
  <si>
    <t>ﾏｴｶﾜ ﾋﾛｷ</t>
  </si>
  <si>
    <t>皆川　　翔哉</t>
  </si>
  <si>
    <t>ﾐﾅｶﾜ ｼｮｳﾔ</t>
  </si>
  <si>
    <t>盛合　　多聞</t>
  </si>
  <si>
    <t>ﾓﾘｱｲ ﾀﾓﾝ</t>
  </si>
  <si>
    <t>山崎　　紗奈</t>
  </si>
  <si>
    <t>ﾔﾏｻﾞｷ ｻﾅ</t>
  </si>
  <si>
    <t>山野目　郁也</t>
  </si>
  <si>
    <t>ﾔﾏﾉﾒ ﾌﾐﾔ</t>
  </si>
  <si>
    <t>山本　　南美</t>
  </si>
  <si>
    <t>ﾔﾏﾓﾄ ﾐﾅﾐ</t>
  </si>
  <si>
    <t>山本　　悠生</t>
  </si>
  <si>
    <t>吉田　　拓人</t>
  </si>
  <si>
    <t>ﾖｼﾀﾞ ﾀｸﾄ</t>
  </si>
  <si>
    <t>伊東　　大泰</t>
  </si>
  <si>
    <t>ｲﾄｳ ﾋﾛﾔｽ</t>
  </si>
  <si>
    <t>亀ヶ沢　敦士</t>
  </si>
  <si>
    <t>ｶﾒｶﾞｻﾜ ｱﾂｼ</t>
  </si>
  <si>
    <t>川戸　　一成</t>
  </si>
  <si>
    <t>ｶﾜﾄ ｲｯｾｲ</t>
  </si>
  <si>
    <t>佐々木　海斗</t>
  </si>
  <si>
    <t>ｻｻｷ ｶｲﾄ</t>
  </si>
  <si>
    <t>佐々木　　駿</t>
  </si>
  <si>
    <t>島越　　　慧</t>
  </si>
  <si>
    <t>ｼﾏｺｼ ｱｷﾗ</t>
  </si>
  <si>
    <t>竹花　　舟太</t>
  </si>
  <si>
    <t>ﾀｹﾊﾅ ｼｭｳﾀ</t>
  </si>
  <si>
    <t>舘下　みのり</t>
  </si>
  <si>
    <t>ﾀﾃｼﾀ ﾐﾉﾘ</t>
  </si>
  <si>
    <t>長澤　　亨平</t>
  </si>
  <si>
    <t>ﾅｶﾞｻﾜ ｷｮｳﾍｲ</t>
  </si>
  <si>
    <t>前川　　真美</t>
  </si>
  <si>
    <t>ﾏｴｶﾜ ﾏﾐ</t>
  </si>
  <si>
    <t>松舘　　純希</t>
  </si>
  <si>
    <t>ﾏﾂﾀﾞﾃ ｼﾞｭﾝｷ</t>
  </si>
  <si>
    <t>山口　尚太郎</t>
  </si>
  <si>
    <t>ﾔﾏｸﾞﾁ ｼｮｳﾀﾛｳ</t>
  </si>
  <si>
    <t>山口　　佳生</t>
  </si>
  <si>
    <t>ﾔﾏｸﾞﾁ ﾖｼｷ</t>
  </si>
  <si>
    <t>吉田　　健吾</t>
  </si>
  <si>
    <t>ﾖｼﾀﾞ ｹﾝｺﾞ</t>
  </si>
  <si>
    <t>和野　凛太郎</t>
  </si>
  <si>
    <t>ﾜﾉ ﾘﾝﾀﾛｳ</t>
  </si>
  <si>
    <t>安藤　　　洸</t>
  </si>
  <si>
    <t>ｱﾝﾄﾞｳ ﾎﾉｶ</t>
  </si>
  <si>
    <t>一條　　　諒</t>
  </si>
  <si>
    <t>ｲﾁｼﾞｮｳ ﾘｮｳ</t>
  </si>
  <si>
    <t>伊東　　大貴</t>
  </si>
  <si>
    <t>ｲﾄｳ ﾋﾛﾀｶ</t>
  </si>
  <si>
    <t>岩田　　道生</t>
  </si>
  <si>
    <t>ｲﾜﾀ ﾄﾞｳｾｲ</t>
  </si>
  <si>
    <t>大倉　　幸作</t>
  </si>
  <si>
    <t>ｵｵｸﾗ ｺｳｻｸ</t>
  </si>
  <si>
    <t>大越　　彩香</t>
  </si>
  <si>
    <t>ｵｵｺｼ ｱﾔｶ</t>
  </si>
  <si>
    <t>桂　　　　愛</t>
  </si>
  <si>
    <t>ｶﾂﾗ ｱｲ</t>
  </si>
  <si>
    <t>川端　　永遠</t>
  </si>
  <si>
    <t>ｶﾜﾊﾞﾀ ﾄﾜ</t>
  </si>
  <si>
    <t>佐々木　翔太</t>
  </si>
  <si>
    <t>ｻｻｷ ｼｮｳﾀ</t>
  </si>
  <si>
    <t>佐々木　　力</t>
  </si>
  <si>
    <t>ｻｻｷ ﾁｶﾗ</t>
  </si>
  <si>
    <t>佐々木　永遠</t>
  </si>
  <si>
    <t>ｻｻｷ ﾄﾜ</t>
  </si>
  <si>
    <t>佐藤　　　廉</t>
  </si>
  <si>
    <t>ｻﾄｳ ﾚﾝ</t>
  </si>
  <si>
    <t>鈴木　　彩菜</t>
  </si>
  <si>
    <t>ｽｽﾞｷ ｱﾔﾅ</t>
  </si>
  <si>
    <t>須藤　　凛己</t>
  </si>
  <si>
    <t>ｽﾄﾞｳ ﾘｺ</t>
  </si>
  <si>
    <t>髙橋　　巳博</t>
  </si>
  <si>
    <t>ﾀｶﾊｼ ﾐﾋﾛ</t>
  </si>
  <si>
    <t>中村　　耕太</t>
  </si>
  <si>
    <t>ﾅｶﾑﾗ ｺｳﾀ</t>
  </si>
  <si>
    <t>野崎　　大地</t>
  </si>
  <si>
    <t>ﾉｻﾞｷ ﾀﾞｲﾁ</t>
  </si>
  <si>
    <t>野中　　　虹</t>
  </si>
  <si>
    <t>ﾉﾅｶ ｼｴﾙ</t>
  </si>
  <si>
    <t>本田　　拓巳</t>
  </si>
  <si>
    <t>ﾎﾝﾀﾞ ﾀｸﾐ</t>
  </si>
  <si>
    <t>三浦　　疾風</t>
  </si>
  <si>
    <t>ﾐｳﾗ ﾊﾔﾃ</t>
  </si>
  <si>
    <t>三浦　　万桜</t>
  </si>
  <si>
    <t>ﾐｳﾗ ﾏｵ</t>
  </si>
  <si>
    <t>湊　　　勇樹</t>
  </si>
  <si>
    <t>ﾐﾅﾄ ﾕｳｷ</t>
  </si>
  <si>
    <t>山桑　　楽人</t>
  </si>
  <si>
    <t>ﾔﾏｸﾜ ｶﾞｸﾄ</t>
  </si>
  <si>
    <t>山桑　ゆうか</t>
  </si>
  <si>
    <t>ﾔﾏｸﾜ ﾕｳｶ</t>
  </si>
  <si>
    <t>山崎　　航輔</t>
  </si>
  <si>
    <t>ﾔﾏｻｷ ｺｳｽｹ</t>
  </si>
  <si>
    <t>山田　　莉奈</t>
  </si>
  <si>
    <t>ﾔﾏﾀﾞ ﾘﾅ</t>
  </si>
  <si>
    <t>吉田　　陽貴</t>
  </si>
  <si>
    <t>ﾖｼﾀﾞ ﾊﾙｷ</t>
  </si>
  <si>
    <t>池田　　丈礼</t>
  </si>
  <si>
    <t>ｲｹﾀﾞ ﾀｹｱｷ</t>
  </si>
  <si>
    <t>石田　　寛哉</t>
  </si>
  <si>
    <t>ｲｼﾀﾞ ﾋﾛﾔ</t>
  </si>
  <si>
    <t>ｲﾂｶｲﾁ ﾏﾕｺ</t>
  </si>
  <si>
    <t>伊藤　　大智</t>
  </si>
  <si>
    <t>ｲﾄｳ ﾀﾞｲﾁ</t>
  </si>
  <si>
    <t>伊藤　　来夢</t>
  </si>
  <si>
    <t>ｲﾄｳ ﾗｲﾑ</t>
  </si>
  <si>
    <t>岩船　　竜平</t>
  </si>
  <si>
    <t>ｲﾜﾌﾈ ﾘｭｳﾍｲ</t>
  </si>
  <si>
    <t>上村　　観月</t>
  </si>
  <si>
    <t>ｳｴﾑﾗ ﾐﾂﾞｷ</t>
  </si>
  <si>
    <t>大藤　　俊介</t>
  </si>
  <si>
    <t>ｵｵﾄｳ ｼｭﾝｽｹ</t>
  </si>
  <si>
    <t>桂川　　義大</t>
  </si>
  <si>
    <t>ｶﾂﾗｶﾞﾜ ﾖｼﾊﾙ</t>
  </si>
  <si>
    <t>ｶﾜﾊﾗ ﾕﾘ</t>
  </si>
  <si>
    <t>川村　　美凪</t>
  </si>
  <si>
    <t>ｶﾜﾑﾗ ﾊﾙﾅ</t>
  </si>
  <si>
    <t>ｺﾊﾞﾔｼ ﾘｵ</t>
  </si>
  <si>
    <t>齊藤　　公貴</t>
  </si>
  <si>
    <t>佐藤　　巴菜</t>
  </si>
  <si>
    <t>ｻﾄｳ ﾊﾅ</t>
  </si>
  <si>
    <t>佐藤　　優太</t>
  </si>
  <si>
    <t>ｻﾜｸﾞﾁ ｶﾅｺ</t>
  </si>
  <si>
    <t>志田　　浩気</t>
  </si>
  <si>
    <t>ｼﾀﾞ ｺｳｷ</t>
  </si>
  <si>
    <t>髙橋　　求夢</t>
  </si>
  <si>
    <t>ﾀｶﾊｼ ﾓﾄﾑ</t>
  </si>
  <si>
    <t>遠山　　結希</t>
  </si>
  <si>
    <t>ﾄｵﾔﾏ ﾕｳｷ</t>
  </si>
  <si>
    <t>中川　　紗来</t>
  </si>
  <si>
    <t>ﾅｶｶﾞﾜ ｻﾗ</t>
  </si>
  <si>
    <t>中村　　優花</t>
  </si>
  <si>
    <t>ﾅｶﾑﾗ ﾕｳｶ</t>
  </si>
  <si>
    <t>橋本　　琉伽</t>
  </si>
  <si>
    <t>ﾊｼﾓﾄ ﾙｶ</t>
  </si>
  <si>
    <t>畠山　　宙斗</t>
  </si>
  <si>
    <t>ﾊﾀｹﾔﾏ ﾋﾛﾄ</t>
  </si>
  <si>
    <t>服部　柚希乃</t>
  </si>
  <si>
    <t>ﾊｯﾄﾘ ﾕｷﾉ</t>
  </si>
  <si>
    <t>晴山　　響喜</t>
  </si>
  <si>
    <t>ﾊﾚﾔﾏ ﾋﾋﾞｷ</t>
  </si>
  <si>
    <t>ﾌｼﾞｸﾗ ｱｽｶ</t>
  </si>
  <si>
    <t>藤田　瑛瑠茉</t>
  </si>
  <si>
    <t>ﾌｼﾞﾀ ｴﾙﾏ</t>
  </si>
  <si>
    <t>松本　　陸玖</t>
  </si>
  <si>
    <t>ﾏﾂﾓﾄ ﾘｸ</t>
  </si>
  <si>
    <t>ﾑﾗｶﾐ ﾒｲ</t>
  </si>
  <si>
    <t>山崎　　愛結</t>
  </si>
  <si>
    <t>ﾔﾏｻﾞｷ ｱﾕ</t>
  </si>
  <si>
    <t>吉田　　杏華</t>
  </si>
  <si>
    <t>ﾖｼﾀﾞ ｷｮｳｶ</t>
  </si>
  <si>
    <t>東根　　幸太</t>
  </si>
  <si>
    <t>ｱｽﾞﾏﾈ ｺｳﾀ</t>
  </si>
  <si>
    <t>阿部　　響己</t>
  </si>
  <si>
    <t>阿部　　龍星</t>
  </si>
  <si>
    <t>ｱﾍﾞ ﾘｭｳｾｲ</t>
  </si>
  <si>
    <t>石村　　太一</t>
  </si>
  <si>
    <t>ｲｼﾑﾗ ﾀｲﾁ</t>
  </si>
  <si>
    <t>井上　　朱羅</t>
  </si>
  <si>
    <t>ｲﾉｳｴ ｼｭﾗ</t>
  </si>
  <si>
    <t>打越　　遥香</t>
  </si>
  <si>
    <t>ｳﾁｺﾞｼ ﾊﾙｶ</t>
  </si>
  <si>
    <t>内村　　菜摘</t>
  </si>
  <si>
    <t>ｳﾁﾑﾗ ﾅﾂﾐ</t>
  </si>
  <si>
    <t>梅澤　　英昭</t>
  </si>
  <si>
    <t>ｳﾒｻﾞﾜ ﾋﾃﾞｱｷ</t>
  </si>
  <si>
    <t>梅田　　聖志</t>
  </si>
  <si>
    <t>ｳﾒﾀ ｾｲｼﾞ</t>
  </si>
  <si>
    <t>遠藤　　楓我</t>
  </si>
  <si>
    <t>ｴﾝﾄﾞｳ ﾌｳｶﾞ</t>
  </si>
  <si>
    <t>大月　　武琉</t>
  </si>
  <si>
    <t>ｵｵﾂｷ ﾀｹﾙ</t>
  </si>
  <si>
    <t>小笠原　　叶</t>
  </si>
  <si>
    <t>ｵｶﾞｻﾜﾗ ｶﾅﾙ</t>
  </si>
  <si>
    <t>小笠原　悠輔</t>
  </si>
  <si>
    <t>ｵｶﾞｻﾜﾗ ﾕｳｽｹ</t>
  </si>
  <si>
    <t>小笠原　陵真</t>
  </si>
  <si>
    <t>ｵｶﾞｻﾜﾗ ﾘｮｳﾏ</t>
  </si>
  <si>
    <t>小栗　　将哉</t>
  </si>
  <si>
    <t>ｵｸﾞﾘ ﾏｻﾔ</t>
  </si>
  <si>
    <t>小田島　有隆</t>
  </si>
  <si>
    <t>ｵﾀﾞｼﾏ ﾅｵﾀｶ</t>
  </si>
  <si>
    <t>加藤　賢士朗</t>
  </si>
  <si>
    <t>ｶﾄｳ ｹﾝｼﾛｳ</t>
  </si>
  <si>
    <t>加藤　　　蓮</t>
  </si>
  <si>
    <t>ｶﾄｳ ﾚﾝ</t>
  </si>
  <si>
    <t>菊池　　颯斗</t>
  </si>
  <si>
    <t>ｷｸﾁ ﾊﾔﾄ</t>
  </si>
  <si>
    <t>吉川　　浩也</t>
  </si>
  <si>
    <t>ｷｯｶﾜ ﾋﾛﾔ</t>
  </si>
  <si>
    <t>朽木　　優真</t>
  </si>
  <si>
    <t>ｸﾁｷ ﾕｳﾏ</t>
  </si>
  <si>
    <t>熊谷　　直矢</t>
  </si>
  <si>
    <t>ｸﾏｶﾞｲ ﾅｵﾔ</t>
  </si>
  <si>
    <t>熊谷　　鳳矢</t>
  </si>
  <si>
    <t>ｸﾏｶﾞｲ ﾌｳﾔ</t>
  </si>
  <si>
    <t>齊藤　　貴紀</t>
  </si>
  <si>
    <t>ｻｲﾄｳ ﾀｶﾉﾘ</t>
  </si>
  <si>
    <t>齊藤　　理央</t>
  </si>
  <si>
    <t>ｻｲﾄｳ ﾘｵ</t>
  </si>
  <si>
    <t>齋藤　　諒雅</t>
  </si>
  <si>
    <t>ｻｲﾄｳ ﾘｮｳｶﾞ</t>
  </si>
  <si>
    <t>佐々木　和美</t>
  </si>
  <si>
    <t>ｻｻｷ ｶｽﾞﾐ</t>
  </si>
  <si>
    <t>佐々木　涼雅</t>
  </si>
  <si>
    <t>ｻｻｷ ﾘｮｳｶﾞ</t>
  </si>
  <si>
    <t>佐藤　　奏太</t>
  </si>
  <si>
    <t>ｻﾄｳ ｶﾅﾀ</t>
  </si>
  <si>
    <t>佐藤　　樺南</t>
  </si>
  <si>
    <t>ｻﾄｳ ｶﾅﾝ</t>
  </si>
  <si>
    <t>佐藤　さくら</t>
  </si>
  <si>
    <t>ｻﾄｳ ｻｸﾗ</t>
  </si>
  <si>
    <t>佐藤　　真矢</t>
  </si>
  <si>
    <t>ｻﾄｳ ｼﾝﾔ</t>
  </si>
  <si>
    <t>佐藤　　知昭</t>
  </si>
  <si>
    <t>ｻﾄｳ ﾄﾓｱｷ</t>
  </si>
  <si>
    <t>佐藤　　拓土</t>
  </si>
  <si>
    <t>佐藤　　優希</t>
  </si>
  <si>
    <t>佐藤　　凜花</t>
  </si>
  <si>
    <t>ｻﾄｳ ﾘﾝｶ</t>
  </si>
  <si>
    <t>澤目　　優真</t>
  </si>
  <si>
    <t>ｻﾜﾒ ﾕｳﾏ</t>
  </si>
  <si>
    <t>杉浦　　世夏</t>
  </si>
  <si>
    <t>ｽｷﾞｳﾗ ｾﾅ</t>
  </si>
  <si>
    <t>砂森　　大海</t>
  </si>
  <si>
    <t>ｽﾅﾓﾘ ﾋﾛﾐ</t>
  </si>
  <si>
    <t>瀬川　　和樹</t>
  </si>
  <si>
    <t>ｾｶﾞﾜ ｶｽﾞｷ</t>
  </si>
  <si>
    <t>関村　　義明</t>
  </si>
  <si>
    <t>ｾｷﾑﾗ ﾖｼｱｷ</t>
  </si>
  <si>
    <t>仙木　　美紅</t>
  </si>
  <si>
    <t>ｾﾝﾎﾞｸ ﾐｸ</t>
  </si>
  <si>
    <t>高橋　　徳也</t>
  </si>
  <si>
    <t>ﾀｶﾊｼ ﾉﾘﾔ</t>
  </si>
  <si>
    <t>田川　　智洋</t>
  </si>
  <si>
    <t>ﾀｶﾞﾜ ﾄﾓﾋﾛ</t>
  </si>
  <si>
    <t>立花　　光星</t>
  </si>
  <si>
    <t>ﾀﾁﾊﾞﾅ ｺｳｾｲ</t>
  </si>
  <si>
    <t>土橋　　令蒔</t>
  </si>
  <si>
    <t>ﾂﾁﾊｼ ﾚｲｼﾞ</t>
  </si>
  <si>
    <t>德田　　大樹</t>
  </si>
  <si>
    <t>ﾄｸﾀ ﾀﾞｲｷ</t>
  </si>
  <si>
    <t>長岡　　瑠樹</t>
  </si>
  <si>
    <t>ﾅｶﾞｵｶ ﾘｭｳｷ</t>
  </si>
  <si>
    <t>中田　　　桐</t>
  </si>
  <si>
    <t>ﾅｶﾀ ｷﾘ</t>
  </si>
  <si>
    <t>名須川　愛都</t>
  </si>
  <si>
    <t>ﾅｽｶﾜ ﾏﾅﾄ</t>
  </si>
  <si>
    <t>野村　　大輔</t>
  </si>
  <si>
    <t>ﾉﾑﾗ ﾀﾞｲｽｹ</t>
  </si>
  <si>
    <t>畠山　　大智</t>
  </si>
  <si>
    <t>ﾊﾀｹﾔﾏ ﾀﾞｲﾁ</t>
  </si>
  <si>
    <t>畠山　　比呂</t>
  </si>
  <si>
    <t>ﾊﾀｹﾔﾏ ﾋﾛ</t>
  </si>
  <si>
    <t>福島　　圭祐</t>
  </si>
  <si>
    <t>ﾌｸｼﾏ ｹｲｽｹ</t>
  </si>
  <si>
    <t>福島　　航太</t>
  </si>
  <si>
    <t>ﾌｸｼﾏ ｺｳﾀ</t>
  </si>
  <si>
    <t>藤澤　　健人</t>
  </si>
  <si>
    <t>ﾌｼﾞｻﾜ ｹﾝﾄ</t>
  </si>
  <si>
    <t>藤澤　　　蒼</t>
  </si>
  <si>
    <t>ﾌｼﾞｻﾜ ｿｳ</t>
  </si>
  <si>
    <t>藤澤　　大輔</t>
  </si>
  <si>
    <t>ﾌｼﾞｻﾜ ﾀﾞｲｽｹ</t>
  </si>
  <si>
    <t>藤澤　　義矢</t>
  </si>
  <si>
    <t>ﾌｼﾞｻﾜ ﾖｼﾔ</t>
  </si>
  <si>
    <t>藤田　裕太郎</t>
  </si>
  <si>
    <t>ﾌｼﾞﾀ ﾕｳﾀﾛｳ</t>
  </si>
  <si>
    <t>藤原　　佑太</t>
  </si>
  <si>
    <t>ﾌｼﾞﾜﾗ ﾕｳﾀ</t>
  </si>
  <si>
    <t>古舘　　光彦</t>
  </si>
  <si>
    <t>ﾌﾙﾀﾞﾃ ﾐﾂﾋｺ</t>
  </si>
  <si>
    <t>細川　　圭吾</t>
  </si>
  <si>
    <t>ﾎｿｶﾜ ｹｲｺﾞ</t>
  </si>
  <si>
    <t>細川　　勇輝</t>
  </si>
  <si>
    <t>ﾎｿｶﾜ ﾕｳｷ</t>
  </si>
  <si>
    <t>米田　　　隼</t>
  </si>
  <si>
    <t>ﾏｲﾀ ﾊﾔﾄ</t>
  </si>
  <si>
    <t>馬内　　崇摂</t>
  </si>
  <si>
    <t>ﾏｳﾁ ｹｲﾄ</t>
  </si>
  <si>
    <t>正木　　佑磨</t>
  </si>
  <si>
    <t>ﾏｻｷ ﾕｳﾏ</t>
  </si>
  <si>
    <t>三浦　　駿斗</t>
  </si>
  <si>
    <t>ﾐｳﾗ ﾊﾔﾄ</t>
  </si>
  <si>
    <t>三井　　理央</t>
  </si>
  <si>
    <t>ﾐﾂｲ ﾘｵ</t>
  </si>
  <si>
    <t>宮田　　愛海</t>
  </si>
  <si>
    <t>ﾐﾔﾀ ｱﾐ</t>
  </si>
  <si>
    <t>茂木　　斗蒼</t>
  </si>
  <si>
    <t>ﾓﾃｷﾞ ﾄｱ</t>
  </si>
  <si>
    <t>本舘　　　樹</t>
  </si>
  <si>
    <t>ﾓﾄﾀﾞﾃ ﾀﾂｷ</t>
  </si>
  <si>
    <t>森　　　海陸</t>
  </si>
  <si>
    <t>ﾓﾘ ｶｲﾘ</t>
  </si>
  <si>
    <t>簗田　　竜也</t>
  </si>
  <si>
    <t>ﾔﾅﾀﾞ ﾀﾂﾔ</t>
  </si>
  <si>
    <t>湯澤　　秀太</t>
  </si>
  <si>
    <t>ﾕｻﾞﾜ ｼｭｳﾀ</t>
  </si>
  <si>
    <t>吉田　　朱里</t>
  </si>
  <si>
    <t>ﾖｼﾀﾞ ｼｭﾘ</t>
  </si>
  <si>
    <t>吉田　　遥羽</t>
  </si>
  <si>
    <t>ﾖｼﾀﾞ ﾄｵﾜ</t>
  </si>
  <si>
    <t>浅沼　　雪花</t>
  </si>
  <si>
    <t>ｱｻﾇﾏ ﾊﾅ</t>
  </si>
  <si>
    <t>荒川　　梨乃</t>
  </si>
  <si>
    <t>ｱﾗｶﾜ ﾘﾉ</t>
  </si>
  <si>
    <t>飯村　　真也</t>
  </si>
  <si>
    <t>ｲｲﾑﾗ ｼﾝﾔ</t>
  </si>
  <si>
    <t>一倉　　丈輝</t>
  </si>
  <si>
    <t>ｲﾁｸﾗ ﾀｹｷ</t>
  </si>
  <si>
    <t>ｲﾁﾊｼ ﾆﾁｶ</t>
  </si>
  <si>
    <t>伊藤　　希望</t>
  </si>
  <si>
    <t>ｲﾄｳ ﾉｿﾞﾐ</t>
  </si>
  <si>
    <t>扇田　　　楊</t>
  </si>
  <si>
    <t>ｵｵｷﾞﾀﾞ ﾖｳ</t>
  </si>
  <si>
    <t>ｵｵﾜｼ ｲｸﾐ</t>
  </si>
  <si>
    <t>木内　　陵太</t>
  </si>
  <si>
    <t>ｷﾉｳﾁ ﾘｮｳﾀ</t>
  </si>
  <si>
    <t>ｸｽﾞﾏｷ ﾕｲｶ</t>
  </si>
  <si>
    <t>久保　沙里奈</t>
  </si>
  <si>
    <t>ｸﾎﾞ ｻﾘﾅ</t>
  </si>
  <si>
    <t>小綿　　竜矢</t>
  </si>
  <si>
    <t>ｺﾜﾀ ﾀﾂﾔ</t>
  </si>
  <si>
    <t>齊藤　　駿介</t>
  </si>
  <si>
    <t>ｻｲﾄｳ ｼｭﾝｽｹ</t>
  </si>
  <si>
    <t>下屋敷　莉穂</t>
  </si>
  <si>
    <t>ｼﾀﾔｼｷ ﾘﾎ</t>
  </si>
  <si>
    <t>四戸　　　臣</t>
  </si>
  <si>
    <t>ｼﾉﾍ ｼﾞﾝ</t>
  </si>
  <si>
    <t>鈴木　　渉太</t>
  </si>
  <si>
    <t>高木　　大和</t>
  </si>
  <si>
    <t>ﾀｶｷﾞ ﾔﾏﾄ</t>
  </si>
  <si>
    <t>高橋　　香蓮</t>
  </si>
  <si>
    <t>ﾀｶﾊｼ ｶﾚﾝ</t>
  </si>
  <si>
    <t>ﾀｶﾊｼ ﾘｻ</t>
  </si>
  <si>
    <t>立花　　唯人</t>
  </si>
  <si>
    <t>ﾀﾁﾊﾞﾅ ﾕｲﾄ</t>
  </si>
  <si>
    <t>平野原　　渉</t>
  </si>
  <si>
    <t>ﾋﾗﾉﾊﾗ ﾜﾀﾙ</t>
  </si>
  <si>
    <t>廣瀨　　大希</t>
  </si>
  <si>
    <t>ﾋﾛｾ ﾀﾞｲｷ</t>
  </si>
  <si>
    <t>藤原　　　知</t>
  </si>
  <si>
    <t>ﾌｼﾞﾜﾗ ﾄﾓ</t>
  </si>
  <si>
    <t>ﾌｼﾞﾜﾗ ﾕﾘｱ</t>
  </si>
  <si>
    <t>藤原　優梨亜</t>
  </si>
  <si>
    <t>古舘　　愛莉</t>
  </si>
  <si>
    <t>ﾌﾗﾀﾞﾃ ｱｲﾘ</t>
  </si>
  <si>
    <t>ﾐﾅﾐ ﾓﾓｶ</t>
  </si>
  <si>
    <t>伊東　　柊梨</t>
  </si>
  <si>
    <t>ｲﾄｳ ﾋﾅﾘ</t>
  </si>
  <si>
    <t>河崎　　玖美</t>
  </si>
  <si>
    <t>ｶﾜｻｷ ｸﾐ</t>
  </si>
  <si>
    <t>亀卦川　夏稀</t>
  </si>
  <si>
    <t>ｷｹｶﾞﾜ ﾅﾂｷ</t>
  </si>
  <si>
    <t>青澤　　友那</t>
  </si>
  <si>
    <t>ｱｵｻﾜ ﾕﾅ</t>
  </si>
  <si>
    <t>姉帯　　舞華</t>
  </si>
  <si>
    <t>ｱﾈﾀｲ ﾏｲｶ</t>
  </si>
  <si>
    <t>阿部　　紘也</t>
  </si>
  <si>
    <t>ｱﾍﾞ ﾋﾛﾔ</t>
  </si>
  <si>
    <t>糸永　　響斗</t>
  </si>
  <si>
    <t>ｲﾄﾅｶﾞ ｷｮｳﾄ</t>
  </si>
  <si>
    <t>井上　　　明</t>
  </si>
  <si>
    <t>ｲﾉｳｴ ﾒｲ</t>
  </si>
  <si>
    <t>植野　　諒豪</t>
  </si>
  <si>
    <t>ｳｴﾉ ﾘｮｳｺﾞ</t>
  </si>
  <si>
    <t>上原　　一眞</t>
  </si>
  <si>
    <t>ｳｴﾊﾗ ｶｽﾞﾏ</t>
  </si>
  <si>
    <t>遠藤　　寧々</t>
  </si>
  <si>
    <t>ｴﾝﾄﾞｳ ﾈﾈ</t>
  </si>
  <si>
    <t>大島　　祐人</t>
  </si>
  <si>
    <t>ｵｵｼﾏ ﾕｳﾄ</t>
  </si>
  <si>
    <t>小笠原　優希</t>
  </si>
  <si>
    <t>ｵｶﾞｻﾜﾗ ﾕｳｷ</t>
  </si>
  <si>
    <t>屋宮　　琉南</t>
  </si>
  <si>
    <t>ｵｸﾐﾔ ﾙﾅ</t>
  </si>
  <si>
    <t>小野　　希帆</t>
  </si>
  <si>
    <t>ｵﾉ ｷﾎ</t>
  </si>
  <si>
    <t>金田　　茂樹</t>
  </si>
  <si>
    <t>ｶﾈﾀﾞ ｼｹﾞｷ</t>
  </si>
  <si>
    <t>釜石　　裕斗</t>
  </si>
  <si>
    <t>ｶﾏｲｼ ﾋﾛﾄ</t>
  </si>
  <si>
    <t>川村　　　遼</t>
  </si>
  <si>
    <t>ｶﾜﾑﾗ ﾘｮｳ</t>
  </si>
  <si>
    <t>國分　　奏美</t>
  </si>
  <si>
    <t>ｺｸﾌﾞﾝ ｶﾅﾐ</t>
  </si>
  <si>
    <t>昆　　　日菜</t>
  </si>
  <si>
    <t>ｺﾝ ﾋﾅ</t>
  </si>
  <si>
    <t>近藤　　桃花</t>
  </si>
  <si>
    <t>ｺﾝﾄﾞｳ ﾓﾓｶ</t>
  </si>
  <si>
    <t>斉藤　　修斗</t>
  </si>
  <si>
    <t>ｻｲﾄｳ ｼｭｳﾄ</t>
  </si>
  <si>
    <t>佐倉　　暖弥</t>
  </si>
  <si>
    <t>ｻｸﾗ ﾊﾙﾔ</t>
  </si>
  <si>
    <t>櫻小路　蒼汰</t>
  </si>
  <si>
    <t>ｻｸﾗｺｳｼﾞ ｿｳﾀ</t>
  </si>
  <si>
    <t>佐々木　愛菜</t>
  </si>
  <si>
    <t>ｻｻｷ ｱｲﾅ</t>
  </si>
  <si>
    <t>佐々木　玖弥</t>
  </si>
  <si>
    <t>ｻｻｷ ｸｳﾔ</t>
  </si>
  <si>
    <t>佐々木　奈々</t>
  </si>
  <si>
    <t>ｻｻｷ ﾅﾅ</t>
  </si>
  <si>
    <t>佐々木　　陸</t>
  </si>
  <si>
    <t>ｻｻｷ ﾘｸ</t>
  </si>
  <si>
    <t>佐藤　　永宙</t>
  </si>
  <si>
    <t>ｻﾄｳ ｺｽﾓ</t>
  </si>
  <si>
    <t>佐藤　　　皆</t>
  </si>
  <si>
    <t>ｻﾄｳ ﾐﾅ</t>
  </si>
  <si>
    <t>佐藤　　　諒</t>
  </si>
  <si>
    <t>澤口　　藍良</t>
  </si>
  <si>
    <t>ｻﾜｸﾞﾁ ｱｲﾗ</t>
  </si>
  <si>
    <t>柴田　　誉巳</t>
  </si>
  <si>
    <t>ｼﾊﾞﾀ ﾀｶﾐ</t>
  </si>
  <si>
    <t>渋谷　　泰智</t>
  </si>
  <si>
    <t>ｼﾌﾞﾔ ﾀｲﾁ</t>
  </si>
  <si>
    <t>渋谷　　隆成</t>
  </si>
  <si>
    <t>ｼﾌﾞﾔ ﾘｭｳｾｲ</t>
  </si>
  <si>
    <t>菅原　　愛香</t>
  </si>
  <si>
    <t>ｽｶﾞﾜﾗ ｱｲｶ</t>
  </si>
  <si>
    <t>菅原　　颯馬</t>
  </si>
  <si>
    <t>ｽｶﾞﾜﾗ ｿｳﾏ</t>
  </si>
  <si>
    <t>鷲見　　太一</t>
  </si>
  <si>
    <t>ｽﾐ ﾀｲﾁ</t>
  </si>
  <si>
    <t>瀬川　　皓太</t>
  </si>
  <si>
    <t>ｾｶﾞﾜ ｺｳﾀ</t>
  </si>
  <si>
    <t>関口　　　舞</t>
  </si>
  <si>
    <t>ｾｷｸﾞﾁ ﾏｲ</t>
  </si>
  <si>
    <t>高橋　　旺雅</t>
  </si>
  <si>
    <t>ﾀｶﾊｼ ｵｳｶﾞ</t>
  </si>
  <si>
    <t>ﾀｶﾊｼ ﾅﾅｺ</t>
  </si>
  <si>
    <t>滝川　　聖也</t>
  </si>
  <si>
    <t>ﾀｷｶﾜ ｾｲﾔ</t>
  </si>
  <si>
    <t>ﾀｸﾞﾁ ﾌﾐﾉ</t>
  </si>
  <si>
    <t>ﾀｹｳﾁ ｱﾔﾉ</t>
  </si>
  <si>
    <t>舘澤　優稀斗</t>
  </si>
  <si>
    <t>ﾀﾃｻﾜ ﾕｷﾄ</t>
  </si>
  <si>
    <t>田中　　大夢</t>
  </si>
  <si>
    <t>ﾀﾅｶ ﾀｲﾑ</t>
  </si>
  <si>
    <t>千葉　　心晴</t>
  </si>
  <si>
    <t>ﾁﾊﾞ ｺﾊﾙ</t>
  </si>
  <si>
    <t>銅銭　　真輝</t>
  </si>
  <si>
    <t>ﾄﾞｳｾﾝ ﾏｻｷ</t>
  </si>
  <si>
    <t>堂屋　奈菜瀬</t>
  </si>
  <si>
    <t>ﾄﾞｳﾔ ﾅﾅｾ</t>
  </si>
  <si>
    <t>中軽米　佳杏</t>
  </si>
  <si>
    <t>ﾅｶｶﾙﾏｲ ｶﾉﾝ</t>
  </si>
  <si>
    <t>西家　　里奈</t>
  </si>
  <si>
    <t>ﾆｼｶ ﾘﾅ</t>
  </si>
  <si>
    <t>畑　　　　昴</t>
  </si>
  <si>
    <t>ﾊﾀ ｽﾊﾞﾙ</t>
  </si>
  <si>
    <t>畑村　　恵太</t>
  </si>
  <si>
    <t>ﾊﾀﾑﾗ ｹｲﾀ</t>
  </si>
  <si>
    <t>英井　　小雪</t>
  </si>
  <si>
    <t>ﾊﾅｲ ｺﾕｷ</t>
  </si>
  <si>
    <t>引屋敷　　俊</t>
  </si>
  <si>
    <t>ﾋｷﾔｼｷ ｼｭﾝ</t>
  </si>
  <si>
    <t>ﾌｸﾀﾞ ｴﾘ</t>
  </si>
  <si>
    <t>ﾌｼﾞﾀ ﾘﾅ</t>
  </si>
  <si>
    <t>藤村　　栞汰</t>
  </si>
  <si>
    <t>ﾌｼﾞﾑﾗ ｶﾝﾀ</t>
  </si>
  <si>
    <t>細川　　颯太</t>
  </si>
  <si>
    <t>ﾎｿｶﾜ ｿｳﾀ</t>
  </si>
  <si>
    <t>水口　　優依</t>
  </si>
  <si>
    <t>ﾐｽﾞｸﾞﾁ ﾕｲ</t>
  </si>
  <si>
    <t>村井　　里緒</t>
  </si>
  <si>
    <t>ﾑﾗｲ ﾘｵ</t>
  </si>
  <si>
    <t>村上　　　怜</t>
  </si>
  <si>
    <t>ﾑﾗｶﾐ ﾚﾝ</t>
  </si>
  <si>
    <t>ﾓﾁｲ ｺｺ</t>
  </si>
  <si>
    <t>山口　　海翔</t>
  </si>
  <si>
    <t>ﾔﾏｸﾞﾁ ｶｲﾄ</t>
  </si>
  <si>
    <t>湯澤　　　匠</t>
  </si>
  <si>
    <t>ﾕｻﾞﾜ ﾀｸﾐ</t>
  </si>
  <si>
    <t>米澤　　実希</t>
  </si>
  <si>
    <t>ﾖﾈｻﾞﾜ ﾐｷ</t>
  </si>
  <si>
    <t>天野　　結衣</t>
  </si>
  <si>
    <t>ｱﾏﾉ ﾕｲ</t>
  </si>
  <si>
    <t>澤口　　実友</t>
  </si>
  <si>
    <t>ｻﾜｸﾞﾁ ﾐﾕｳ</t>
  </si>
  <si>
    <t>千葉　　妃菜</t>
  </si>
  <si>
    <t>ﾁﾊﾞ ﾋｲﾅ</t>
  </si>
  <si>
    <t>松ヶ﨑　笑菜</t>
  </si>
  <si>
    <t>ﾏﾂｶﾞｻｷ ｴﾐﾅ</t>
  </si>
  <si>
    <t>松川　　　恵</t>
  </si>
  <si>
    <t>ﾏﾂｶﾜ ｹｲ</t>
  </si>
  <si>
    <t>及川　　花音</t>
  </si>
  <si>
    <t>ｵｲｶﾜ ｶﾉﾝ</t>
  </si>
  <si>
    <t>大沼　　優菜</t>
  </si>
  <si>
    <t>ｵｵﾇﾏ ﾕｳﾅ</t>
  </si>
  <si>
    <t>大村　　裕太</t>
  </si>
  <si>
    <t>ｵｵﾑﾗ ﾕｳﾀ</t>
  </si>
  <si>
    <t>小田桐　優蘭</t>
  </si>
  <si>
    <t>ｵﾀﾞｷﾞﾘ ﾕﾗﾝ</t>
  </si>
  <si>
    <t>小田中　亜美</t>
  </si>
  <si>
    <t>ｵﾀﾞﾅｶ ｱﾐ</t>
  </si>
  <si>
    <t>釜澤　亜李沙</t>
  </si>
  <si>
    <t>ｶﾏｻﾞﾜ ｱﾘｻ</t>
  </si>
  <si>
    <t>菊池　　留梨</t>
  </si>
  <si>
    <t>ｷｸﾁ ﾙﾘ</t>
  </si>
  <si>
    <t>ｸﾄﾞｳ ｽｽﾞ</t>
  </si>
  <si>
    <t>熊谷　　百花</t>
  </si>
  <si>
    <t>ｺｻﾞｷ ｱﾐ</t>
  </si>
  <si>
    <t>小山　　奈月</t>
  </si>
  <si>
    <t>ｺﾔﾏ ﾅﾂｷ</t>
  </si>
  <si>
    <t>ｻﾄｳ ﾓﾓｶ</t>
  </si>
  <si>
    <t>佐藤　　流風</t>
  </si>
  <si>
    <t>杉田　　侑愛</t>
  </si>
  <si>
    <t>ｽｷﾞﾀ ﾕｱ</t>
  </si>
  <si>
    <t>鈴木　　彩乃</t>
  </si>
  <si>
    <t>ｽｽﾞｷ ｱﾔﾉ</t>
  </si>
  <si>
    <t>鈴木　　樺連</t>
  </si>
  <si>
    <t>ｽｽﾞｷ ｶﾚﾝ</t>
  </si>
  <si>
    <t>ｽｽﾞｷ ﾘｺ</t>
  </si>
  <si>
    <t>砂　　　百花</t>
  </si>
  <si>
    <t>ｽﾅ ﾓﾓｶ</t>
  </si>
  <si>
    <t>高橋　　郁成</t>
  </si>
  <si>
    <t>ﾀｶﾊｼ ｱﾔﾅ</t>
  </si>
  <si>
    <t>田川　　友貴</t>
  </si>
  <si>
    <t>ﾀｶﾞﾜ ﾕｳｷ</t>
  </si>
  <si>
    <t>多田　　夏海</t>
  </si>
  <si>
    <t>ﾀﾀﾞ ﾅﾂﾐ</t>
  </si>
  <si>
    <t>橋本　梨々花</t>
  </si>
  <si>
    <t>ﾊｼﾓﾄ ﾘﾘｶ</t>
  </si>
  <si>
    <t>藤井　　竜也</t>
  </si>
  <si>
    <t>ﾌｼﾞｲ ﾘｭｳﾔ</t>
  </si>
  <si>
    <t>村松　　美紅</t>
  </si>
  <si>
    <t>ﾑﾗﾏﾂ ﾐｸ</t>
  </si>
  <si>
    <t>山田　　美来</t>
  </si>
  <si>
    <t>ﾔﾏﾀﾞ ﾐｸ</t>
  </si>
  <si>
    <t>山本　　芽生</t>
  </si>
  <si>
    <t>ﾔﾏﾓﾄ ﾒｲ</t>
  </si>
  <si>
    <t>横手　　純寧</t>
  </si>
  <si>
    <t>ﾖｺﾃ ｷﾖﾈ</t>
  </si>
  <si>
    <t>米澤　　　希</t>
  </si>
  <si>
    <t>ﾖﾈｻﾞﾜ ﾉｿﾞﾐ</t>
  </si>
  <si>
    <t>若狹　莉依奈</t>
  </si>
  <si>
    <t>ﾜｶｻ ﾘｲﾅ</t>
  </si>
  <si>
    <t>ﾜﾀﾍﾞ ｻﾜｺ</t>
  </si>
  <si>
    <t>岩渕　　李奈</t>
  </si>
  <si>
    <t>ｲﾜﾌﾞﾁ ﾓﾓﾅ</t>
  </si>
  <si>
    <t>遠藤　　　晏</t>
  </si>
  <si>
    <t>ｴﾝﾄﾞｳ ｱﾝ</t>
  </si>
  <si>
    <t>大志田　侑里</t>
  </si>
  <si>
    <t>ｵｵｼﾀﾞ ﾕﾘ</t>
  </si>
  <si>
    <t>小田中　　燦</t>
  </si>
  <si>
    <t>ｵﾀﾞﾅｶ ｻﾝ</t>
  </si>
  <si>
    <t>川田　雄一郎</t>
  </si>
  <si>
    <t>ｶﾜﾀﾞ ﾕｳｲﾁﾛｳ</t>
  </si>
  <si>
    <t>川又　　彰人</t>
  </si>
  <si>
    <t>ｶﾜﾏﾀ ｼｮｳﾄ</t>
  </si>
  <si>
    <t>川村　　紀子</t>
  </si>
  <si>
    <t>ｶﾜﾑﾗ ｷｺ</t>
  </si>
  <si>
    <t>久保田二千夏</t>
  </si>
  <si>
    <t>ｸﾎﾞﾀ ﾆﾁｶ</t>
  </si>
  <si>
    <t>齊藤　　遥菜</t>
  </si>
  <si>
    <t>齋藤　　幹央</t>
  </si>
  <si>
    <t>ｻｲﾄｳ ﾐｷﾋｻ</t>
  </si>
  <si>
    <t>佐々木　　塁</t>
  </si>
  <si>
    <t>ｻｻｷ ﾙｲ</t>
  </si>
  <si>
    <t>澤野　　祐希</t>
  </si>
  <si>
    <t>ｻﾜﾉ ﾕｳｷ</t>
  </si>
  <si>
    <t>菅原　　拓視</t>
  </si>
  <si>
    <t>住吉　　夏南</t>
  </si>
  <si>
    <t>ｽﾐﾖｼ ｶﾅ</t>
  </si>
  <si>
    <t>髙橋　　耕作</t>
  </si>
  <si>
    <t>ﾀｶﾊｼ ｺｳｻｸ</t>
  </si>
  <si>
    <t>髙橋　　佐和</t>
  </si>
  <si>
    <t>ﾀｶﾊｼ ｻﾜ</t>
  </si>
  <si>
    <t>髙橋　　太星</t>
  </si>
  <si>
    <t>ﾀｶﾊｼ ﾀｲｾｲ</t>
  </si>
  <si>
    <t>髙橋　　佳大</t>
  </si>
  <si>
    <t>ﾀｶﾊｼ ﾖｼﾋﾛ</t>
  </si>
  <si>
    <t>滝澤　　佳奈</t>
  </si>
  <si>
    <t>ﾀｷｻﾜ ｶﾅ</t>
  </si>
  <si>
    <t>谷藤　　　涼</t>
  </si>
  <si>
    <t>ﾀﾆﾌｼﾞ ﾘｮｳ</t>
  </si>
  <si>
    <t>田村　峻太朗</t>
  </si>
  <si>
    <t>ﾀﾑﾗ ｼｭﾝﾀﾛｳ</t>
  </si>
  <si>
    <t>千葉　絵里花</t>
  </si>
  <si>
    <t>ﾁﾊﾞ ｴﾘｶ</t>
  </si>
  <si>
    <t>千葉　　喬介</t>
  </si>
  <si>
    <t>ﾁﾊﾞ ｷｮｳｽｹ</t>
  </si>
  <si>
    <t>外山　　美歩</t>
  </si>
  <si>
    <t>ﾄﾔﾏ ﾐﾎ</t>
  </si>
  <si>
    <t>前川　　優太</t>
  </si>
  <si>
    <t>ﾏｴｶﾜ ﾕｳﾀ</t>
  </si>
  <si>
    <t>山中　愛仁果</t>
  </si>
  <si>
    <t>ﾔﾏﾅｶ ｱﾆｶ</t>
  </si>
  <si>
    <t>鷲津　　加子</t>
  </si>
  <si>
    <t>ﾜｼﾂﾞ ｶｺ</t>
  </si>
  <si>
    <t>渡部　　　哲</t>
  </si>
  <si>
    <t>ﾜﾀﾅﾍﾞ ｻﾄｼ</t>
  </si>
  <si>
    <t>石川　　大綺</t>
  </si>
  <si>
    <t>ｲｼｶﾜ ﾀﾞｲｷ</t>
  </si>
  <si>
    <t>金子　蓮太郎</t>
  </si>
  <si>
    <t>ｶﾈｺ ﾚﾝﾀﾛｳ</t>
  </si>
  <si>
    <t>上斗米　和隆</t>
  </si>
  <si>
    <t>ｶﾐﾄﾏｲ ｶｽﾞﾀｶ</t>
  </si>
  <si>
    <t>久保　晃太郎</t>
  </si>
  <si>
    <t>ｸﾎﾞ ｺｳﾀﾛｳ</t>
  </si>
  <si>
    <t>小志戸前祐希</t>
  </si>
  <si>
    <t>ｺｼﾄﾏｴ ﾕｳｷ</t>
  </si>
  <si>
    <t>小向　　　南</t>
  </si>
  <si>
    <t>ｺﾑｶｲ ﾐﾅﾐ</t>
  </si>
  <si>
    <t>齋藤　　鴻至</t>
  </si>
  <si>
    <t>ｻｲﾄｳ ｺｳｼ</t>
  </si>
  <si>
    <t>齊藤　　郁哉</t>
  </si>
  <si>
    <t>ｻｲﾄｳ ﾌﾐﾔ</t>
  </si>
  <si>
    <t>佐々木　真夢</t>
  </si>
  <si>
    <t>ｻｻｷ ﾏﾑ</t>
  </si>
  <si>
    <t>佐藤　　百花</t>
  </si>
  <si>
    <t>高橋　　一輝</t>
  </si>
  <si>
    <t>ﾀｶﾊｼ ｶｽﾞﾃﾙ</t>
  </si>
  <si>
    <t>高橋　　春花</t>
  </si>
  <si>
    <t>内藤　　高志</t>
  </si>
  <si>
    <t>ﾅｲﾄｳ ﾀｶｼ</t>
  </si>
  <si>
    <t>林　　　亮太</t>
  </si>
  <si>
    <t>ﾊﾔｼ ﾘｮｳﾀ</t>
  </si>
  <si>
    <t>古川　　大翔</t>
  </si>
  <si>
    <t>ﾌﾙｶﾜ ﾀｹﾙ</t>
  </si>
  <si>
    <t>曲戸　　昂大</t>
  </si>
  <si>
    <t>ﾏｶﾞﾄ ｺｳﾀﾞｲ</t>
  </si>
  <si>
    <t>松浦　　史紋</t>
  </si>
  <si>
    <t>ﾏﾂｳﾗ ｼﾓﾝ</t>
  </si>
  <si>
    <t>松村　二千翔</t>
  </si>
  <si>
    <t>ﾏﾂﾑﾗ ﾆﾁｶ</t>
  </si>
  <si>
    <t>水野　　太陽</t>
  </si>
  <si>
    <t>ﾐｽﾞﾉ ﾀｲﾖｳ</t>
  </si>
  <si>
    <t>村井　　海斗</t>
  </si>
  <si>
    <t>ﾑﾗｲ ｶｲﾄ</t>
  </si>
  <si>
    <t>山口　　明那</t>
  </si>
  <si>
    <t>ﾔﾏｸﾞﾁ ﾒｲﾅ</t>
  </si>
  <si>
    <t>山崎　　千智</t>
  </si>
  <si>
    <t>ﾔﾏｻﾞｷ ﾁｻﾄ</t>
  </si>
  <si>
    <t>吉田　　大祐</t>
  </si>
  <si>
    <t>ﾖｼﾀﾞ ﾀﾞｲｽｹ</t>
  </si>
  <si>
    <t>吉田　　匠志</t>
  </si>
  <si>
    <t>ﾖｼﾀﾞ ﾅﾙｼ</t>
  </si>
  <si>
    <t>吉田　　　響</t>
  </si>
  <si>
    <t>ﾖｼﾀﾞ ﾋﾋﾞｷ</t>
  </si>
  <si>
    <t>相原　　歩果</t>
  </si>
  <si>
    <t>ｱｲﾊﾗ ﾎﾉｶ</t>
  </si>
  <si>
    <t>阿部　ひかる</t>
  </si>
  <si>
    <t>ｱﾍﾞ ﾋｶﾙ</t>
  </si>
  <si>
    <t>阿部　　佑真</t>
  </si>
  <si>
    <t>ｱﾍﾞ ﾕｳﾏ</t>
  </si>
  <si>
    <t>ｲﾉｳｴ ｼﾉ</t>
  </si>
  <si>
    <t>岩田　　　萌</t>
  </si>
  <si>
    <t>ｲﾜﾀ ﾓｴ</t>
  </si>
  <si>
    <t>岩山　　りな</t>
  </si>
  <si>
    <t>ｲﾜﾔﾏ ﾘﾅ</t>
  </si>
  <si>
    <t>小笠原　洸太</t>
  </si>
  <si>
    <t>ｵｶﾞｻﾜﾗ ｺｳﾀ</t>
  </si>
  <si>
    <t>小野　慎太郎</t>
  </si>
  <si>
    <t>ｵﾉ ｼﾝﾀﾛｳ</t>
  </si>
  <si>
    <t>金井　　珠李</t>
  </si>
  <si>
    <t>ｶﾅｲ ｼｭﾘ</t>
  </si>
  <si>
    <t>蒲田　　陸斗</t>
  </si>
  <si>
    <t>ｶﾞﾏﾀ ﾘｸﾄ</t>
  </si>
  <si>
    <t>岸　　　花子</t>
  </si>
  <si>
    <t>ｷｼ ﾊﾅｺ</t>
  </si>
  <si>
    <t>北田　　万智</t>
  </si>
  <si>
    <t>ｷﾀﾀﾞ ﾏﾁ</t>
  </si>
  <si>
    <t>葛巻　　美波</t>
  </si>
  <si>
    <t>ｸｽﾞﾏｷ ﾐﾅﾐ</t>
  </si>
  <si>
    <t>工藤　　大介</t>
  </si>
  <si>
    <t>ｸﾄﾞｳ ﾀﾞｲｽｹ</t>
  </si>
  <si>
    <t>工藤　　滉也</t>
  </si>
  <si>
    <t>ｸﾄﾞｳ ﾋﾛﾔ</t>
  </si>
  <si>
    <t>熊原　　寛仁</t>
  </si>
  <si>
    <t>ｸﾏﾊﾗ ﾋﾛﾉﾘ</t>
  </si>
  <si>
    <t>黒澤　　果令</t>
  </si>
  <si>
    <t>ｸﾛｻﾜ ｶﾚﾝ</t>
  </si>
  <si>
    <t>桑島　　　凜</t>
  </si>
  <si>
    <t>ｸﾜｼﾏ ﾘﾝ</t>
  </si>
  <si>
    <t>齊藤　　昂星</t>
  </si>
  <si>
    <t>ｻｲﾄｳ ｱｷﾄｼ</t>
  </si>
  <si>
    <t>斎藤　　祐冶</t>
  </si>
  <si>
    <t>ｻｲﾄｳ ﾕｳﾔ</t>
  </si>
  <si>
    <t>桜庭　　芽生</t>
  </si>
  <si>
    <t>ｻｸﾗﾊﾞ ﾒｲ</t>
  </si>
  <si>
    <t>下山　　未稀</t>
  </si>
  <si>
    <t>ｼﾓﾔﾏ ﾐｷ</t>
  </si>
  <si>
    <t>高橋　　　京</t>
  </si>
  <si>
    <t>ﾀｶﾊｼ ﾐﾔｺ</t>
  </si>
  <si>
    <t>髙栁　　結衣</t>
  </si>
  <si>
    <t>ﾀｶﾔﾅｷﾞ ﾕｲ</t>
  </si>
  <si>
    <t>田口　　綺乃</t>
  </si>
  <si>
    <t>ﾀｸﾞﾁ ｱﾔﾅ</t>
  </si>
  <si>
    <t>田中　かれん</t>
  </si>
  <si>
    <t>ﾀﾅｶ ｶﾚﾝ</t>
  </si>
  <si>
    <t>田中　　千代</t>
  </si>
  <si>
    <t>ﾀﾅｶ ﾁﾖ</t>
  </si>
  <si>
    <t>田村　花のん</t>
  </si>
  <si>
    <t>ﾀﾑﾗ ｶﾉﾝ</t>
  </si>
  <si>
    <t>千田　衛之介</t>
  </si>
  <si>
    <t>ﾁﾀﾞ ｴｲﾉｽｹ</t>
  </si>
  <si>
    <t>ﾂﾁﾄｲ ｶﾉｺ</t>
  </si>
  <si>
    <t>寺﨑　　　慧</t>
  </si>
  <si>
    <t>ﾃﾗｻﾞｷ ｹｲ</t>
  </si>
  <si>
    <t>ﾄﾁﾅｲ ｻﾔｶ</t>
  </si>
  <si>
    <t>ﾅｲﾄｳ ﾜｶﾅ</t>
  </si>
  <si>
    <t>新里　　優太</t>
  </si>
  <si>
    <t>ﾆｲｻﾄ ﾕｳﾀ</t>
  </si>
  <si>
    <t>新田　　倖大</t>
  </si>
  <si>
    <t>ﾆｯﾀ ｺｳﾀﾞｲ</t>
  </si>
  <si>
    <t>廣田　　星也</t>
  </si>
  <si>
    <t>ﾋﾛﾀ ｾｲﾔ</t>
  </si>
  <si>
    <t>藤井　　毬乃</t>
  </si>
  <si>
    <t>ﾌｼﾞｲ ﾏﾘﾉ</t>
  </si>
  <si>
    <t>藤澤　　　晟</t>
  </si>
  <si>
    <t>ﾌｼﾞｻﾜ ｾｲ</t>
  </si>
  <si>
    <t>藤島　　日和</t>
  </si>
  <si>
    <t>ﾌｼﾞｼﾏ ﾋﾖﾘ</t>
  </si>
  <si>
    <t>ﾌｼﾞﾜﾗ ｱｶﾘ</t>
  </si>
  <si>
    <t>ﾏｴﾀﾞ ﾓﾓｶ</t>
  </si>
  <si>
    <t>町田　　美湖</t>
  </si>
  <si>
    <t>ﾏﾁﾀﾞ ﾐﾅﾐ</t>
  </si>
  <si>
    <t>松舘　　　快</t>
  </si>
  <si>
    <t>ﾏﾂﾀﾞﾃ ｶｲ</t>
  </si>
  <si>
    <t>三上　　夏輝</t>
  </si>
  <si>
    <t>ﾐｶﾐ ﾅﾂｷ</t>
  </si>
  <si>
    <t>水内　　隼也</t>
  </si>
  <si>
    <t>ﾐｽﾞﾅｲ ｼｭﾝﾔ</t>
  </si>
  <si>
    <t>山口　　知己</t>
  </si>
  <si>
    <t>ﾔﾏｸﾞﾁ ﾄﾓｷ</t>
  </si>
  <si>
    <t>横坂　　芽生</t>
  </si>
  <si>
    <t>ﾖｺｻｶ ﾒｲ</t>
  </si>
  <si>
    <t>吉田　雄一朗</t>
  </si>
  <si>
    <t>ﾖｼﾀﾞ ﾕｳｲﾁﾛｳ</t>
  </si>
  <si>
    <t>渡辺　　早紀</t>
  </si>
  <si>
    <t>ﾜﾀﾅﾍﾞ ｻｷ</t>
  </si>
  <si>
    <t>ｱﾍﾞ ｻｸﾀ</t>
  </si>
  <si>
    <t>石亀　　　隆</t>
  </si>
  <si>
    <t>ｲｼｶﾞﾒ ﾀｶｼ</t>
  </si>
  <si>
    <t>伊藤　　輝星</t>
  </si>
  <si>
    <t>ｲﾄｳ ｺｳｾｲ</t>
  </si>
  <si>
    <t>大須賀　ほの</t>
  </si>
  <si>
    <t>ｵｵｽｶ ﾎﾉ</t>
  </si>
  <si>
    <t>岡本　　流聖</t>
  </si>
  <si>
    <t>ｵｶﾓﾄ ﾘｭｳｾｲ</t>
  </si>
  <si>
    <t>小山　　夏緒</t>
  </si>
  <si>
    <t>ｵﾔﾏ ｶｵ</t>
  </si>
  <si>
    <t>釜石　　琉衣</t>
  </si>
  <si>
    <t>ｶﾏｲｼ ﾙｲ</t>
  </si>
  <si>
    <t>刈田　　楓花</t>
  </si>
  <si>
    <t>ｶﾘﾀ ﾌｳｶ</t>
  </si>
  <si>
    <t>川村　　那実</t>
  </si>
  <si>
    <t>ｶﾜﾑﾗ ﾅﾐ</t>
  </si>
  <si>
    <t>桐山　　大輝</t>
  </si>
  <si>
    <t>ｷﾘﾔﾏ ﾀﾞｲｷ</t>
  </si>
  <si>
    <t>熊谷　　薫那</t>
  </si>
  <si>
    <t>ｸﾏｶﾞｲ ｶﾅ</t>
  </si>
  <si>
    <t>熊谷　　　凜</t>
  </si>
  <si>
    <t>ｸﾏｶﾞｲ ﾘﾝ</t>
  </si>
  <si>
    <t>郷右近　駿太</t>
  </si>
  <si>
    <t>ｺﾞｳｺﾝ ｼｭﾝﾀ</t>
  </si>
  <si>
    <t>ｻｲﾄｳ ﾕﾐ</t>
  </si>
  <si>
    <t>佐藤　　大樹</t>
  </si>
  <si>
    <t>ｻﾄｳ ﾀｲｷ</t>
  </si>
  <si>
    <t>佐藤　　瑞樹</t>
  </si>
  <si>
    <t>佐藤　　　蓮</t>
  </si>
  <si>
    <t>ｼｶﾅｲ ｱｵｲ</t>
  </si>
  <si>
    <t>柴田　　亜実</t>
  </si>
  <si>
    <t>ｼﾊﾞﾀ ｱﾐ</t>
  </si>
  <si>
    <t>下村　　雪乃</t>
  </si>
  <si>
    <t>ｼﾓﾑﾗ ﾕｷﾉ</t>
  </si>
  <si>
    <t>庄司　あさひ</t>
  </si>
  <si>
    <t>ｼｮｳｼﾞ ｱｻﾋ</t>
  </si>
  <si>
    <t>ｽｶﾞﾜﾗ ｿｳﾀ</t>
  </si>
  <si>
    <t>菅原　　千聖</t>
  </si>
  <si>
    <t>ｽｶﾞﾜﾗ ﾁｻﾄ</t>
  </si>
  <si>
    <t>鈴木　　羅那</t>
  </si>
  <si>
    <t>ｽｽﾞｷ ﾗﾅ</t>
  </si>
  <si>
    <t>ﾀｶﾊｼ ﾁｻﾄ</t>
  </si>
  <si>
    <t>ﾀｶﾞﾜﾗ ｱﾂｼ</t>
  </si>
  <si>
    <t>ﾀﾀﾞﾉ ﾆｲﾅ</t>
  </si>
  <si>
    <t>田村　　由侑</t>
  </si>
  <si>
    <t>ﾀﾑﾗ ﾕｳ</t>
  </si>
  <si>
    <t>千田　　海生</t>
  </si>
  <si>
    <t>ﾁﾀﾞ ｶｲｾｲ</t>
  </si>
  <si>
    <t>照井　　紀之</t>
  </si>
  <si>
    <t>ﾃﾙｲ ﾉﾘﾕｷ</t>
  </si>
  <si>
    <t>中村　　康平</t>
  </si>
  <si>
    <t>ﾅｶﾑﾗ ｺｳﾍｲ</t>
  </si>
  <si>
    <t>沼田　　栞音</t>
  </si>
  <si>
    <t>ﾇﾏﾀ ｼｵﾝ</t>
  </si>
  <si>
    <t>ﾉﾑﾗ ﾐﾐ</t>
  </si>
  <si>
    <t>ﾊｶﾞ ﾕｳﾔ</t>
  </si>
  <si>
    <t>東山　　　匠</t>
  </si>
  <si>
    <t>ﾋｶﾞｼﾔﾏ ﾀｸﾐ</t>
  </si>
  <si>
    <t>ﾋﾗｻｶ ｾｲｼﾞ</t>
  </si>
  <si>
    <t>ﾋﾛﾀ ﾕｶ</t>
  </si>
  <si>
    <t>福田　　萌華</t>
  </si>
  <si>
    <t>ﾌｸﾀﾞ ﾓｴｶ</t>
  </si>
  <si>
    <t>古川　あかり</t>
  </si>
  <si>
    <t>ﾌﾙｶﾜ ｱｶﾘ</t>
  </si>
  <si>
    <t>松井　　僚亮</t>
  </si>
  <si>
    <t>ﾏﾂｲ ﾘｮｳｽｹ</t>
  </si>
  <si>
    <t>村上　　龍平</t>
  </si>
  <si>
    <t>ﾑﾗｶﾐ ﾘｭｳﾍｲ</t>
  </si>
  <si>
    <t>谷地　　明香</t>
  </si>
  <si>
    <t>ﾔﾁ ｱｷｶ</t>
  </si>
  <si>
    <t>ﾔﾅﾊﾞ ﾕｲ</t>
  </si>
  <si>
    <t>横澤　　萌衣</t>
  </si>
  <si>
    <t>ﾖｺｻﾜ ﾓｴ</t>
  </si>
  <si>
    <t>吉田　　拓郎</t>
  </si>
  <si>
    <t>ﾖｼﾀﾞ ﾀｸﾛｳ</t>
  </si>
  <si>
    <t>安藤　　雪花</t>
  </si>
  <si>
    <t>ｱﾝﾄﾞｳ ｷﾖｶ</t>
  </si>
  <si>
    <t>ｵｲｶﾜ ｱｶﾈ</t>
  </si>
  <si>
    <t>金子　　雛子</t>
  </si>
  <si>
    <t>ｶﾈｺ ﾋﾅｺ</t>
  </si>
  <si>
    <t>菊地　　真衣</t>
  </si>
  <si>
    <t>ｷｸﾁ ﾏｲ</t>
  </si>
  <si>
    <t>久保　　七海</t>
  </si>
  <si>
    <t>ｸﾎﾞ ﾅﾅﾐ</t>
  </si>
  <si>
    <t>ｸﾏｶﾞｲ ｻｸﾗ</t>
  </si>
  <si>
    <t>熊林　　瑠華</t>
  </si>
  <si>
    <t>ｸﾏﾊﾞﾔｼ ﾙｶ</t>
  </si>
  <si>
    <t>ｻｶｲ ｺﾑｷﾞ</t>
  </si>
  <si>
    <t>相良　　季央</t>
  </si>
  <si>
    <t>ｻｶﾞﾗ ｷｵ</t>
  </si>
  <si>
    <t>佐々木　彩乃</t>
  </si>
  <si>
    <t>ｻｻｷ ｱﾔﾉ</t>
  </si>
  <si>
    <t>佐藤　　　彩</t>
  </si>
  <si>
    <t>ｻﾄｳ ｱﾔ</t>
  </si>
  <si>
    <t>ﾀｶｷﾞ ﾐﾕ</t>
  </si>
  <si>
    <t>立花　　　唯</t>
  </si>
  <si>
    <t>ﾀﾁﾊﾞﾅ ﾕｲ</t>
  </si>
  <si>
    <t>ﾀﾔ ﾓｴｶ</t>
  </si>
  <si>
    <t>千葉　　　葵</t>
  </si>
  <si>
    <t>ﾁﾊﾞ ｱｵｲ</t>
  </si>
  <si>
    <t>新沼　　弥英</t>
  </si>
  <si>
    <t>ﾆｲﾇﾏ ﾐｴ</t>
  </si>
  <si>
    <t>晴山　　涼香</t>
  </si>
  <si>
    <t>ﾊﾚﾔﾏ ｽｽﾞｶ</t>
  </si>
  <si>
    <t>引木　　沙絵</t>
  </si>
  <si>
    <t>ﾋｷｷﾞ ｻｴ</t>
  </si>
  <si>
    <t>ﾋｸﾞﾁ ﾕｲ</t>
  </si>
  <si>
    <t>古舘　歩乃佳</t>
  </si>
  <si>
    <t>ﾌﾙﾀﾞﾃ ﾎﾉｶ</t>
  </si>
  <si>
    <t>三澤　　愛優</t>
  </si>
  <si>
    <t>ﾐｻﾜ ｱﾕ</t>
  </si>
  <si>
    <t>ｲｼｻﾞﾜ ﾐｸ</t>
  </si>
  <si>
    <t>泉田　　　恭</t>
  </si>
  <si>
    <t>ｲｽﾞﾐﾀﾞ ｷｮｳ</t>
  </si>
  <si>
    <t>及川　　達也</t>
  </si>
  <si>
    <t>ｵｲｶﾜ ﾀﾂﾔ</t>
  </si>
  <si>
    <t>大川　　涼馬</t>
  </si>
  <si>
    <t>ｵｵｶﾜ ﾘｮｳﾏ</t>
  </si>
  <si>
    <t>加藤　　拓馬</t>
  </si>
  <si>
    <t>ｶﾄｳ ﾀｸﾏ</t>
  </si>
  <si>
    <t>ｶﾏﾀ ｲｵﾘ</t>
  </si>
  <si>
    <t>鎌田　　健也</t>
  </si>
  <si>
    <t>ｶﾏﾀ ｹﾝﾔ</t>
  </si>
  <si>
    <t>北舘　　　愛</t>
  </si>
  <si>
    <t>ｷﾀﾀﾞﾃ ｱｲ</t>
  </si>
  <si>
    <t>熊谷　　直政</t>
  </si>
  <si>
    <t>ｸﾏｶﾞｲ ﾅｵﾏｻ</t>
  </si>
  <si>
    <t>ｾｷ ﾕﾂﾞｷ</t>
  </si>
  <si>
    <t>高橋　　侃汰</t>
  </si>
  <si>
    <t>ﾀｶﾊｼ ｶﾝﾀ</t>
  </si>
  <si>
    <t>ﾁﾊﾞ ｱﾘｻ</t>
  </si>
  <si>
    <t>中嶋　　愛理</t>
  </si>
  <si>
    <t>ﾅｶｼﾞﾏ ｱｲﾘ</t>
  </si>
  <si>
    <t>長野　　光希</t>
  </si>
  <si>
    <t>ﾅｶﾞﾉ ｺｳｷ</t>
  </si>
  <si>
    <t>中村　　郁哉</t>
  </si>
  <si>
    <t>ﾅｶﾑﾗ ｲｸﾔ</t>
  </si>
  <si>
    <t>野崎　　瑠生</t>
  </si>
  <si>
    <t>ﾉｻﾞｷ ﾙｲ</t>
  </si>
  <si>
    <t>松原　　恭太</t>
  </si>
  <si>
    <t>ﾏﾂﾊﾞﾗ ｷｮｳﾀ</t>
  </si>
  <si>
    <t>村上　　聖彦</t>
  </si>
  <si>
    <t>ﾑﾗｶﾐ ﾏｻﾋｺ</t>
  </si>
  <si>
    <t>村杉　　勇太</t>
  </si>
  <si>
    <t>ﾑﾗｽｷﾞ ﾕｳﾀ</t>
  </si>
  <si>
    <t>簗部　　洸輝</t>
  </si>
  <si>
    <t>ﾔﾅﾍﾞ ｺｳｷ</t>
  </si>
  <si>
    <t>山本　　優希</t>
  </si>
  <si>
    <t>吉田　　優斗</t>
  </si>
  <si>
    <t>ﾖｼﾀﾞ ﾕｳﾄ</t>
  </si>
  <si>
    <t>小原　　瑠雅</t>
  </si>
  <si>
    <t>ｵﾊﾞﾗ ﾘｭｳｶﾞ</t>
  </si>
  <si>
    <t>昆野　　海翔</t>
  </si>
  <si>
    <t>ｺﾝﾉ ｶｲﾄ</t>
  </si>
  <si>
    <t>坂下　　拓己</t>
  </si>
  <si>
    <t>ｻｶｼﾀ ﾀｸﾐ</t>
  </si>
  <si>
    <t>佐々木　優花</t>
  </si>
  <si>
    <t>ｻｻｷ ﾕｳｶ</t>
  </si>
  <si>
    <t>佐々木　来知</t>
  </si>
  <si>
    <t>ｻｻｷ ﾗｲﾁ</t>
  </si>
  <si>
    <t>佐々木　来夢</t>
  </si>
  <si>
    <t>ｻｻｷ ﾗｲﾑ</t>
  </si>
  <si>
    <t>菅原　　夢叶</t>
  </si>
  <si>
    <t>ｽｶﾞﾜﾗ ﾕﾒｶ</t>
  </si>
  <si>
    <t>髙橋　　　潤</t>
  </si>
  <si>
    <t>ﾀｶﾊｼ ｼﾞｭﾝ</t>
  </si>
  <si>
    <t>船橋　　健介</t>
  </si>
  <si>
    <t>ﾌﾅﾊﾞｼ ｹﾝｽｹ</t>
  </si>
  <si>
    <t>松森　　玲奈</t>
  </si>
  <si>
    <t>ﾏﾂﾓﾘ ﾚﾅ</t>
  </si>
  <si>
    <t>稲葉　　侑南</t>
  </si>
  <si>
    <t>ｲﾅﾊﾞ ﾕｳﾅ</t>
  </si>
  <si>
    <t>岩渕　　理子</t>
  </si>
  <si>
    <t>ｲﾜﾌﾞﾁ ﾘｺ</t>
  </si>
  <si>
    <t>長内　麻以花</t>
  </si>
  <si>
    <t>ｵｻﾅｲ ﾏｲｶ</t>
  </si>
  <si>
    <t>小原　　真希</t>
  </si>
  <si>
    <t>ｵﾊﾞﾗ ﾏｷ</t>
  </si>
  <si>
    <t>歌岡　　大祐</t>
  </si>
  <si>
    <t>ｶｵｶ ﾀﾞｲｽｹ</t>
  </si>
  <si>
    <t>加賀美　美羽</t>
  </si>
  <si>
    <t>ｶｶﾞﾐ ﾐｳ</t>
  </si>
  <si>
    <t>菊池　　琉都</t>
  </si>
  <si>
    <t>坂下　　龍樹</t>
  </si>
  <si>
    <t>ｻｶｼﾀ ﾘｭｳｷ</t>
  </si>
  <si>
    <t>菅原　　　円</t>
  </si>
  <si>
    <t>ｽｶﾞﾜﾗ ﾏﾄﾞｶ</t>
  </si>
  <si>
    <t>鈴木　　康真</t>
  </si>
  <si>
    <t>ｽｽﾞｷ ｺｳｼﾝ</t>
  </si>
  <si>
    <t>関向　　桜生</t>
  </si>
  <si>
    <t>ｾｷﾑｶｲ ﾊﾙﾅ</t>
  </si>
  <si>
    <t>高橋　真菜美</t>
  </si>
  <si>
    <t>高橋　　莉菜</t>
  </si>
  <si>
    <t>長澤　　由祈</t>
  </si>
  <si>
    <t>ﾅｶﾞｻﾜ ﾖｼｷ</t>
  </si>
  <si>
    <t>畠山　　尚輝</t>
  </si>
  <si>
    <t>ﾊﾀｹﾔﾏ ﾅｵｷ</t>
  </si>
  <si>
    <t>吉川　　隆聖</t>
  </si>
  <si>
    <t>ﾖｼｶﾜ ﾘｭｳｾｲ</t>
  </si>
  <si>
    <t>吉田　　雄大</t>
  </si>
  <si>
    <t>ﾖｼﾀﾞ ﾕｳﾀﾞｲ</t>
  </si>
  <si>
    <t>浅沼　　叶羽</t>
  </si>
  <si>
    <t>ｱｻﾇﾏ ｶﾉﾊ</t>
  </si>
  <si>
    <t>阿部　　龍生</t>
  </si>
  <si>
    <t>石崎　　浩大</t>
  </si>
  <si>
    <t>ｲｼｻﾞｷ ｺｳﾀﾞｲ</t>
  </si>
  <si>
    <t>一ノ倉　諒太</t>
  </si>
  <si>
    <t>ｲﾁﾉｸﾗ ﾘｮｳﾀ</t>
  </si>
  <si>
    <t>伊藤　　千洸</t>
  </si>
  <si>
    <t>ｲﾄｳ ﾁﾋﾛ</t>
  </si>
  <si>
    <t>遠藤　　杏香</t>
  </si>
  <si>
    <t>ｴﾝﾄﾞｳ ｷｮｳｶ</t>
  </si>
  <si>
    <t>大谷　陽奈汰</t>
  </si>
  <si>
    <t>ｵｵﾀﾆ ﾋﾅﾀ</t>
  </si>
  <si>
    <t>大坪　　航生</t>
  </si>
  <si>
    <t>ｵｵﾂﾎﾞ ｺｳｷ</t>
  </si>
  <si>
    <t>小川　　龍輝</t>
  </si>
  <si>
    <t>ｵｶﾞﾜ ﾘｭｳｷ</t>
  </si>
  <si>
    <t>小原　　祥馬</t>
  </si>
  <si>
    <t>ｵﾊﾞﾗ ｼｮｳﾏ</t>
  </si>
  <si>
    <t>小原　　寛燿</t>
  </si>
  <si>
    <t>ｵﾊﾞﾗ ﾄﾓｱｷ</t>
  </si>
  <si>
    <t>小山　　弥由</t>
  </si>
  <si>
    <t>ｵﾔﾏ ﾐﾕ</t>
  </si>
  <si>
    <t>加藤　　尚也</t>
  </si>
  <si>
    <t>ｶﾄｳ ﾅｵﾔ</t>
  </si>
  <si>
    <t>刈谷　　春樹</t>
  </si>
  <si>
    <t>ｶﾘﾔ ﾊﾙｷ</t>
  </si>
  <si>
    <t>川村　　優太</t>
  </si>
  <si>
    <t>ｶﾜﾑﾗ ﾕｳﾀ</t>
  </si>
  <si>
    <t>菊田　　　亮</t>
  </si>
  <si>
    <t>ｷｸﾀ ﾘｮｳ</t>
  </si>
  <si>
    <t>菊地　　元紀</t>
  </si>
  <si>
    <t>ｷｸﾁ ﾓﾄｷ</t>
  </si>
  <si>
    <t>菊池　　麗来</t>
  </si>
  <si>
    <t>ｷｸﾁ ﾘｸ</t>
  </si>
  <si>
    <t>久慈　　真凜</t>
  </si>
  <si>
    <t>ｸｼﾞ ﾏﾘﾝ</t>
  </si>
  <si>
    <t>工藤　　匡弘</t>
  </si>
  <si>
    <t>ｸﾄﾞｳ ﾏｻﾋﾛ</t>
  </si>
  <si>
    <t>國吉　　尭胤</t>
  </si>
  <si>
    <t>ｸﾆﾖｼ ｱｷﾂｸﾞ</t>
  </si>
  <si>
    <t>熊谷　　　禄</t>
  </si>
  <si>
    <t>ｸﾏｶﾞｲ ﾖｼｷ</t>
  </si>
  <si>
    <t>郡司　　敦生</t>
  </si>
  <si>
    <t>ｸﾞﾝｼﾞ ｱﾂｷ</t>
  </si>
  <si>
    <t>郡司　　結菜</t>
  </si>
  <si>
    <t>ｸﾞﾝｼﾞ ﾕｲﾅ</t>
  </si>
  <si>
    <t>耕野　　天晴</t>
  </si>
  <si>
    <t>ｺｳﾉ ﾃﾝｾｲ</t>
  </si>
  <si>
    <t>紺野　　裕眞</t>
  </si>
  <si>
    <t>ｺﾝﾉ ﾕｳﾏ</t>
  </si>
  <si>
    <t>齋藤　　圭太</t>
  </si>
  <si>
    <t>ｻｲﾄｳ ｹｲﾀ</t>
  </si>
  <si>
    <t>坂井　　優香</t>
  </si>
  <si>
    <t>ｻｶｲ ﾕｳｶ</t>
  </si>
  <si>
    <t>櫻田　　　俊</t>
  </si>
  <si>
    <t>ｻｸﾗﾀﾞ ｼｭﾝ</t>
  </si>
  <si>
    <t>佐々木　千菜</t>
  </si>
  <si>
    <t>ｻｻｷ ｾﾅ</t>
  </si>
  <si>
    <t>佐々木　政宗</t>
  </si>
  <si>
    <t>ｻｻｷ ﾏｻﾑﾈ</t>
  </si>
  <si>
    <t>佐々木　幹斗</t>
  </si>
  <si>
    <t>ｻｻｷ ﾐｷﾄ</t>
  </si>
  <si>
    <t>佐藤　　文哉</t>
  </si>
  <si>
    <t>佐藤　　真優</t>
  </si>
  <si>
    <t>ｻﾄｳ ﾏﾕ</t>
  </si>
  <si>
    <t>柴田　　　聖</t>
  </si>
  <si>
    <t>ｼﾊﾞﾀ ﾋｼﾞﾘ</t>
  </si>
  <si>
    <t>下村　　侑輝</t>
  </si>
  <si>
    <t>ｼﾓﾑﾗ ﾕｳｷ</t>
  </si>
  <si>
    <t>新坂　　尚史</t>
  </si>
  <si>
    <t>ｼﾝｻｶ ﾅｵﾌﾐ</t>
  </si>
  <si>
    <t>高橋　　弦士</t>
  </si>
  <si>
    <t>ﾀｶﾊｼ ｹﾞﾝｼﾞ</t>
  </si>
  <si>
    <t>瀧澤　　佳佑</t>
  </si>
  <si>
    <t>ﾀｷｻﾞﾜ ｹｲｽｹ</t>
  </si>
  <si>
    <t>滝澤　　航大</t>
  </si>
  <si>
    <t>ﾀｷｻﾜ ｺｳﾀﾞｲ</t>
  </si>
  <si>
    <t>滝澤　美竜夢</t>
  </si>
  <si>
    <t>ﾀｷｻﾞﾜ ﾐﾛﾑ</t>
  </si>
  <si>
    <t>田原　　　悠</t>
  </si>
  <si>
    <t>ﾀﾊﾗ ﾕｳ</t>
  </si>
  <si>
    <t>筑後　　　涼</t>
  </si>
  <si>
    <t>ﾁｸｺﾞ ﾘｮｳ</t>
  </si>
  <si>
    <t>千田　　優真</t>
  </si>
  <si>
    <t>ﾁﾀﾞ ﾕｳﾏ</t>
  </si>
  <si>
    <t>豊間根　将太</t>
  </si>
  <si>
    <t>ﾄﾖﾏﾈ ｼｮｳﾀ</t>
  </si>
  <si>
    <t>長岡　　優佳</t>
  </si>
  <si>
    <t>ﾅｶﾞｵｶ ﾕｳｶ</t>
  </si>
  <si>
    <t>中村　　怜士</t>
  </si>
  <si>
    <t>ﾅｶﾑﾗ ﾚｲｼﾞ</t>
  </si>
  <si>
    <t>鳴海　　優空</t>
  </si>
  <si>
    <t>ﾅﾙﾐ ﾕﾗ</t>
  </si>
  <si>
    <t>西在家　　亮</t>
  </si>
  <si>
    <t>ﾆｼｻﾞｲｹ ﾘｮｳ</t>
  </si>
  <si>
    <t>西舘　　陽真</t>
  </si>
  <si>
    <t>ﾆｼﾀﾞﾃ ﾊﾙﾏ</t>
  </si>
  <si>
    <t>野田　　大聖</t>
  </si>
  <si>
    <t>ﾉﾀﾞ ﾀｲｾｲ</t>
  </si>
  <si>
    <t>福浦　　凌太</t>
  </si>
  <si>
    <t>ﾌｸｳﾗ ﾘｮｳﾀ</t>
  </si>
  <si>
    <t>福島　　日和</t>
  </si>
  <si>
    <t>ﾌｸｼﾏ ﾋﾖﾘ</t>
  </si>
  <si>
    <t>藤井　　大祐</t>
  </si>
  <si>
    <t>ﾌｼﾞｲ ﾀﾞｲｽｹ</t>
  </si>
  <si>
    <t>藤原　　咲希</t>
  </si>
  <si>
    <t>ﾌｼﾞﾜﾗ ｻｷ</t>
  </si>
  <si>
    <t>宮崎　　剛瑠</t>
  </si>
  <si>
    <t>ﾐﾔｻﾞｷ ﾀｹﾙ</t>
  </si>
  <si>
    <t>宮本　　美弘</t>
  </si>
  <si>
    <t>ﾐﾔﾓﾄ ﾐﾋﾛ</t>
  </si>
  <si>
    <t>宮森　　祐太</t>
  </si>
  <si>
    <t>ﾐﾔﾓﾘ ﾕｳﾀ</t>
  </si>
  <si>
    <t>村里　　春樹</t>
  </si>
  <si>
    <t>ﾑﾗｻﾄ ﾊﾙｷ</t>
  </si>
  <si>
    <t>森　　　翔星</t>
  </si>
  <si>
    <t>ﾓﾘ ｼｮｳｾｲ</t>
  </si>
  <si>
    <t>門田　　徹矢</t>
  </si>
  <si>
    <t>ﾓﾝﾃﾞﾝ ﾃﾂﾔ</t>
  </si>
  <si>
    <t>八重樫　宙夢</t>
  </si>
  <si>
    <t>ﾔｴｶﾞｼ ﾋﾛﾑ</t>
  </si>
  <si>
    <t>矢作　　寛人</t>
  </si>
  <si>
    <t>ﾔﾊｷﾞ ﾋﾛﾄ</t>
  </si>
  <si>
    <t>吉方　　颯哉</t>
  </si>
  <si>
    <t>ﾖｼｶﾀ ｿｳﾔ</t>
  </si>
  <si>
    <t>阿部　　真光</t>
  </si>
  <si>
    <t>ｱﾍﾞ ﾏｻﾐﾂ</t>
  </si>
  <si>
    <t>佐々木　彩大</t>
  </si>
  <si>
    <t>ｻｻｷ ｱﾔﾀ</t>
  </si>
  <si>
    <t>西川　　朋哉</t>
  </si>
  <si>
    <t>ﾆｼｶﾜ ﾄﾓﾔ</t>
  </si>
  <si>
    <t>武藤　　　陸</t>
  </si>
  <si>
    <t>ﾌﾞﾄｳ ﾘｸ</t>
  </si>
  <si>
    <t>和賀　　友香</t>
  </si>
  <si>
    <t>ﾜｶﾞ ﾕｳｶ</t>
  </si>
  <si>
    <t>阿部　　楓菜</t>
  </si>
  <si>
    <t>ｱﾍﾞ ﾌｳﾅ</t>
  </si>
  <si>
    <t>及川　　結菜</t>
  </si>
  <si>
    <t>ｵｲｶﾜ ﾕｲﾅ</t>
  </si>
  <si>
    <t>小野寺　結愛</t>
  </si>
  <si>
    <t>ｵﾉﾃﾞﾗ ﾕｱ</t>
  </si>
  <si>
    <t>小野寺　莉玖</t>
  </si>
  <si>
    <t>鎌田　　春杜</t>
  </si>
  <si>
    <t>ｶﾏﾀﾞ ﾊﾙﾄ</t>
  </si>
  <si>
    <t>木村　　　渓</t>
  </si>
  <si>
    <t>ｷﾑﾗ ｹｲ</t>
  </si>
  <si>
    <t>工藤　　颯真</t>
  </si>
  <si>
    <t>ｸﾄﾞｳ ｿｳﾏ</t>
  </si>
  <si>
    <t>黒澤　　雄樹</t>
  </si>
  <si>
    <t>ｸﾛｻﾜ ｶｽﾞｷ</t>
  </si>
  <si>
    <t>佐藤　　颯人</t>
  </si>
  <si>
    <t>佐藤　　紅葉</t>
  </si>
  <si>
    <t>ｻﾄｳ ﾓﾐｼﾞ</t>
  </si>
  <si>
    <t>沢田　　嘉乃</t>
  </si>
  <si>
    <t>ｻﾜﾀﾞ ｶﾉ</t>
  </si>
  <si>
    <t>菅原　ひかり</t>
  </si>
  <si>
    <t>ｽｶﾞﾜﾗ ﾋｶﾘ</t>
  </si>
  <si>
    <t>鈴木　　功成</t>
  </si>
  <si>
    <t>ｽｽﾞｷ ｺｳｾｲ</t>
  </si>
  <si>
    <t>須藤　　綺竜</t>
  </si>
  <si>
    <t>ｽﾄﾞｳ ｷﾘｭｳ</t>
  </si>
  <si>
    <t>三浦　　志乃</t>
  </si>
  <si>
    <t>ﾐｳﾗ ｼﾉ</t>
  </si>
  <si>
    <t>江戸　　　紬</t>
  </si>
  <si>
    <t>ｴﾄﾞ ﾂﾑｷﾞ</t>
  </si>
  <si>
    <t>尾崎　　　睦</t>
  </si>
  <si>
    <t>ｵｻﾞｷ ﾑﾂﾐ</t>
  </si>
  <si>
    <t>釜石　　唯杏</t>
  </si>
  <si>
    <t>ｶﾏｲｼ ﾕｱ</t>
  </si>
  <si>
    <t>川上　　大智</t>
  </si>
  <si>
    <t>ｶﾜｶﾐ ﾀﾞｲﾁ</t>
  </si>
  <si>
    <t>久保　　飛雅</t>
  </si>
  <si>
    <t>ｸﾎﾞ ﾋｭｳｶﾞ</t>
  </si>
  <si>
    <t>小山　　甲斐</t>
  </si>
  <si>
    <t>ｺﾔﾏ ｶｲ</t>
  </si>
  <si>
    <t>近藤　吹実弥</t>
  </si>
  <si>
    <t>ｺﾝﾄﾞｳ ﾌﾐﾔ</t>
  </si>
  <si>
    <t>坂本　　龍二</t>
  </si>
  <si>
    <t>ｻｶﾓﾄ ﾘｭｳｼﾞ</t>
  </si>
  <si>
    <t>佐藤　　響生</t>
  </si>
  <si>
    <t>澤村　　大平</t>
  </si>
  <si>
    <t>ｻﾜﾑﾗ ﾀｲﾍｲ</t>
  </si>
  <si>
    <t>関口　　凪沙</t>
  </si>
  <si>
    <t>ｾｷｸﾞﾁ ﾅｷﾞｻ</t>
  </si>
  <si>
    <t>関向　　彩夏</t>
  </si>
  <si>
    <t>ｾｷﾑｶｲ ｱﾔｶ</t>
  </si>
  <si>
    <t>高橋　　　滉</t>
  </si>
  <si>
    <t>ﾀｶﾊｼ ｺｳ</t>
  </si>
  <si>
    <t>髙間木　紗羅</t>
  </si>
  <si>
    <t>ﾀｶﾏｷﾞ ｻﾗ</t>
  </si>
  <si>
    <t>武田　　健介</t>
  </si>
  <si>
    <t>ﾀｹﾀﾞ ｹﾝｽｹ</t>
  </si>
  <si>
    <t>照井　　智朗</t>
  </si>
  <si>
    <t>ﾃﾙｲ ﾄﾓﾛｳ</t>
  </si>
  <si>
    <t>中村　　友香</t>
  </si>
  <si>
    <t>西舘　　健斗</t>
  </si>
  <si>
    <t>ﾆｼﾀﾞﾃ ｹﾝﾄ</t>
  </si>
  <si>
    <t>山下　　未莉</t>
  </si>
  <si>
    <t>ﾔﾏｼﾀ ｲﾏﾘ</t>
  </si>
  <si>
    <t>若子内　　凜</t>
  </si>
  <si>
    <t>ﾜｶｺﾅｲ ﾘﾝ</t>
  </si>
  <si>
    <t>阿部　光太郎</t>
  </si>
  <si>
    <t>ｱﾍﾞ ｺｳﾀﾛｳ</t>
  </si>
  <si>
    <t>加藤　　柚香</t>
  </si>
  <si>
    <t>ｶﾄｳ ﾕｽﾞｶ</t>
  </si>
  <si>
    <t>狩野　　泉優</t>
  </si>
  <si>
    <t>ｶﾘﾉ ﾐｳ</t>
  </si>
  <si>
    <t>川上　　　大</t>
  </si>
  <si>
    <t>ｶﾜｶﾐ ﾀﾞｲ</t>
  </si>
  <si>
    <t>工藤メーガン</t>
  </si>
  <si>
    <t>ｸﾄﾞｳ ﾒｰｶﾞﾝ</t>
  </si>
  <si>
    <t>佐々木　彩登</t>
  </si>
  <si>
    <t>ｻｻｷ ｱﾔﾄ</t>
  </si>
  <si>
    <t>佐々木　結羅</t>
  </si>
  <si>
    <t>ｻｻｷ ﾕﾗ</t>
  </si>
  <si>
    <t>佐々木　　凜</t>
  </si>
  <si>
    <t>ｻｻｷ ﾘﾝ</t>
  </si>
  <si>
    <t>新谷　吏音華</t>
  </si>
  <si>
    <t>ｼﾝﾔ ﾘﾄﾅ</t>
  </si>
  <si>
    <t>箱石　健一郎</t>
  </si>
  <si>
    <t>ﾊｺｲｼ ｹﾝｲﾁﾛｳ</t>
  </si>
  <si>
    <t>松林　　将輝</t>
  </si>
  <si>
    <t>ﾏﾂﾊﾞﾔｼ ﾏｻｷ</t>
  </si>
  <si>
    <t>三浦　　舞鈴</t>
  </si>
  <si>
    <t>ﾐｳﾗ ﾏﾘﾝ</t>
  </si>
  <si>
    <t>三上　　弘陽</t>
  </si>
  <si>
    <t>ﾐｶﾐ ｺｳﾖｳ</t>
  </si>
  <si>
    <t>三上　　祥穂</t>
  </si>
  <si>
    <t>ﾐｶﾐ ｻﾁﾎ</t>
  </si>
  <si>
    <t>三上　　拓琉</t>
  </si>
  <si>
    <t>ﾐｶﾐ ﾀｸﾙ</t>
  </si>
  <si>
    <t>阿部　　秀也</t>
  </si>
  <si>
    <t>ｱﾍﾞ ｼｭｳﾔ</t>
  </si>
  <si>
    <t>片山　　裕哉</t>
  </si>
  <si>
    <t>ｶﾀﾔﾏ ﾋﾛﾔ</t>
  </si>
  <si>
    <t>舘崎　　柊平</t>
  </si>
  <si>
    <t>ﾀﾃｻﾞｷ ｼｭｳﾍｲ</t>
  </si>
  <si>
    <t>千葉　　竜治</t>
  </si>
  <si>
    <t>ﾁﾊﾞ ﾘｭｳｼﾞ</t>
  </si>
  <si>
    <t>箱石　　航星</t>
  </si>
  <si>
    <t>ﾊｺｲｼ ｺｳｾｲ</t>
  </si>
  <si>
    <t>三浦　蒼一朗</t>
  </si>
  <si>
    <t>ﾐｳﾗ ｿｳｲﾁﾛｳ</t>
  </si>
  <si>
    <t>伊藤　　　颯</t>
  </si>
  <si>
    <t>ｲﾄｳ ﾊﾔﾃ</t>
  </si>
  <si>
    <t>大杉　　竜也</t>
  </si>
  <si>
    <t>ｵｵｽｷﾞ ﾘｭｳﾔ</t>
  </si>
  <si>
    <t>小野寺　創冴</t>
  </si>
  <si>
    <t>ｵﾉﾃﾞﾗ ｿｳｺﾞ</t>
  </si>
  <si>
    <t>小野寺　　玲</t>
  </si>
  <si>
    <t>河内　　勇弥</t>
  </si>
  <si>
    <t>ｶﾜﾁ ﾕｳﾔ</t>
  </si>
  <si>
    <t>後藤　　駿樹</t>
  </si>
  <si>
    <t>ｺﾞﾄｳ ﾄｼｷ</t>
  </si>
  <si>
    <t>駒木　ことみ</t>
  </si>
  <si>
    <t>ｺﾏｷ ｺﾄﾐ</t>
  </si>
  <si>
    <t>金野　　愛未</t>
  </si>
  <si>
    <t>ｺﾝﾉ ｱﾐ</t>
  </si>
  <si>
    <t>佐々木　琉偉</t>
  </si>
  <si>
    <t>千葉　　郁乃</t>
  </si>
  <si>
    <t>ﾁﾊﾞ ｲｸﾉ</t>
  </si>
  <si>
    <t>長尾　　　瞬</t>
  </si>
  <si>
    <t>ﾅｶﾞｵ ｼｭﾝ</t>
  </si>
  <si>
    <t>永山　　虹空</t>
  </si>
  <si>
    <t>ﾅｶﾞﾔﾏ ｺﾀｶ</t>
  </si>
  <si>
    <t>藤田　竜ノ介</t>
  </si>
  <si>
    <t>ﾌｼﾞﾀ ﾘｭｳﾉｽｹ</t>
  </si>
  <si>
    <t>妙川　　　宙</t>
  </si>
  <si>
    <t>ﾐｮｳｶﾜ ｿﾗ</t>
  </si>
  <si>
    <t>横山　　菜月</t>
  </si>
  <si>
    <t>ﾖｺﾔﾏ ﾅﾂｷ</t>
  </si>
  <si>
    <t>吉田　　海渡</t>
  </si>
  <si>
    <t>ﾖｼﾀﾞ ｶｲﾄ</t>
  </si>
  <si>
    <t>黒川　　　凜</t>
  </si>
  <si>
    <t>ｸﾛｶﾜ ﾘﾝ</t>
  </si>
  <si>
    <t>吉田　　　悠</t>
  </si>
  <si>
    <t>ﾖｼﾀﾞ ﾕｳ</t>
  </si>
  <si>
    <t>小見　　来愛</t>
  </si>
  <si>
    <t>ｵﾐ ｸﾚｱ</t>
  </si>
  <si>
    <t>清水　　彩花</t>
  </si>
  <si>
    <t>ｼﾐｽﾞ ｻﾔｶ</t>
  </si>
  <si>
    <t>村田　　優衣</t>
  </si>
  <si>
    <t>ﾑﾗﾀ ﾕｲ</t>
  </si>
  <si>
    <t>熊谷　　悠佳</t>
  </si>
  <si>
    <t>ｸﾏｶﾞｲ ﾊﾙｶ</t>
  </si>
  <si>
    <t>長澤　　瑠宇</t>
  </si>
  <si>
    <t>ﾅｶﾞｻﾜ ﾙｳ</t>
  </si>
  <si>
    <t>早川　あめり</t>
  </si>
  <si>
    <t>ﾊﾔｶﾜ ｱﾒﾘ</t>
  </si>
  <si>
    <t>ﾖｼﾀﾞ ｱｶﾘ</t>
  </si>
  <si>
    <t>吉田　ひなた</t>
  </si>
  <si>
    <t>ﾖｼﾀﾞ ﾋﾅﾀ</t>
  </si>
  <si>
    <t>内田　　志羽</t>
  </si>
  <si>
    <t>ｳﾁﾀﾞ ﾓﾄﾊ</t>
  </si>
  <si>
    <t>工藤　　大寿</t>
  </si>
  <si>
    <t>ｸﾄﾞｳ ﾀﾞｲｼﾞｭ</t>
  </si>
  <si>
    <t>橋場　　康大</t>
  </si>
  <si>
    <t>ﾊｼﾊﾞ ｺｳﾀﾞｲ</t>
  </si>
  <si>
    <t>廣田　　楓斗</t>
  </si>
  <si>
    <t>ﾋﾛﾀ ﾊﾔﾄ</t>
  </si>
  <si>
    <t>佐々木　志裕</t>
  </si>
  <si>
    <t>ｻｻｷ ｼﾕｳ</t>
  </si>
  <si>
    <t>前山　　海音</t>
  </si>
  <si>
    <t>ﾏｴﾔﾏ ｶｲﾄ</t>
  </si>
  <si>
    <t>岩崎　　優花</t>
  </si>
  <si>
    <t>ｲﾜｻｷ ﾕｳｶ</t>
  </si>
  <si>
    <t>遠藤　　琴美</t>
  </si>
  <si>
    <t>ｴﾝﾄﾞｳ ｺﾄﾐ</t>
  </si>
  <si>
    <t>遠藤　　梨華</t>
  </si>
  <si>
    <t>ｴﾝﾄﾞｳ ﾘﾝｶ</t>
  </si>
  <si>
    <t>遠藤　　月朱</t>
  </si>
  <si>
    <t>ｴﾝﾄﾞｳ ﾙｶ</t>
  </si>
  <si>
    <t>大巻　　茉鈴</t>
  </si>
  <si>
    <t>ｵｵﾏｷ ﾏﾘﾝ</t>
  </si>
  <si>
    <t>櫻場　　　慎</t>
  </si>
  <si>
    <t>ｻｸﾗﾊﾞ ｼﾝ</t>
  </si>
  <si>
    <t>田中　　歩南</t>
  </si>
  <si>
    <t>ﾀﾅｶ ｱﾕﾅ</t>
  </si>
  <si>
    <t>田村　　優華</t>
  </si>
  <si>
    <t>ﾀﾑﾗ ﾕｳｶ</t>
  </si>
  <si>
    <t>千葉　　翔音</t>
  </si>
  <si>
    <t>ﾁﾊﾞ ｼｵﾝ</t>
  </si>
  <si>
    <t>千葉　　柊海</t>
  </si>
  <si>
    <t>ﾁﾊﾞ ｼｭｳ</t>
  </si>
  <si>
    <t>千葉　　遥音</t>
  </si>
  <si>
    <t>ﾁﾊﾞ ﾊﾙﾄ</t>
  </si>
  <si>
    <t>土井　　涼介</t>
  </si>
  <si>
    <t>ﾄﾞｲ ﾘｮｳｽｹ</t>
  </si>
  <si>
    <t>名久井　海羅</t>
  </si>
  <si>
    <t>ﾅｸｲ ｶｲﾗ</t>
  </si>
  <si>
    <t>名久井　来海</t>
  </si>
  <si>
    <t>ﾅｸｲ ｸﾙﾐ</t>
  </si>
  <si>
    <t>雛鶴　　彩希</t>
  </si>
  <si>
    <t>ﾋﾅﾂﾞﾙ ﾐｻｷ</t>
  </si>
  <si>
    <t>三浦　　慶太</t>
  </si>
  <si>
    <t>ﾐｳﾗ ｹｲﾀ</t>
  </si>
  <si>
    <t>三浦　　　唯</t>
  </si>
  <si>
    <t>ﾐｳﾗ ﾕｲ</t>
  </si>
  <si>
    <t>八尾　　明依</t>
  </si>
  <si>
    <t>ﾔｵ ﾒｲ</t>
  </si>
  <si>
    <t>岩崎　　瑞香</t>
  </si>
  <si>
    <t>ｲﾜｻｷ ﾐｽﾞｶ</t>
  </si>
  <si>
    <t>岩﨑　　友菜</t>
  </si>
  <si>
    <t>ｲﾜｻｷ ﾕｳﾅ</t>
  </si>
  <si>
    <t>岩崎　　里香</t>
  </si>
  <si>
    <t>ｲﾜｻｷ ﾘｶ</t>
  </si>
  <si>
    <t>工藤　愛佑菜</t>
  </si>
  <si>
    <t>ｸﾄﾞｳ ｱﾕﾅ</t>
  </si>
  <si>
    <t>久保　　響樹</t>
  </si>
  <si>
    <t>ｸﾎﾞ ﾋﾋﾞｷ</t>
  </si>
  <si>
    <t>齋藤　　　新</t>
  </si>
  <si>
    <t>ｻｲﾄｳ ｱﾗﾀ</t>
  </si>
  <si>
    <t>佐藤　　隆聖</t>
  </si>
  <si>
    <t>ｻﾄｳ ﾘｭｳｾｲ</t>
  </si>
  <si>
    <t>柴田　　あお</t>
  </si>
  <si>
    <t>ｼﾊﾞﾀ ｱｵ</t>
  </si>
  <si>
    <t>情野　　花音</t>
  </si>
  <si>
    <t>ｾｲﾉ ｶﾉﾝ</t>
  </si>
  <si>
    <t>髙橋　　　新</t>
  </si>
  <si>
    <t>ﾀｶﾊｼ ｱﾗﾀ</t>
  </si>
  <si>
    <t>滝本　　一汰</t>
  </si>
  <si>
    <t>ﾀｷﾓﾄ ｲｯﾀ</t>
  </si>
  <si>
    <t>田中　　　翼</t>
  </si>
  <si>
    <t>ﾀﾅｶ ﾂﾊﾞｻ</t>
  </si>
  <si>
    <t>田中　　風楠</t>
  </si>
  <si>
    <t>ﾀﾅｶ ﾌｳﾅ</t>
  </si>
  <si>
    <t>田村　　大地</t>
  </si>
  <si>
    <t>ﾀﾑﾗ ﾀﾞｲﾁ</t>
  </si>
  <si>
    <t>田村　　麗奈</t>
  </si>
  <si>
    <t>ﾀﾑﾗ ﾚｲﾅ</t>
  </si>
  <si>
    <t>藤本　　悠真</t>
  </si>
  <si>
    <t>ﾌｼﾞﾓﾄ ﾕｳﾏ</t>
  </si>
  <si>
    <t>四日市　　萌</t>
  </si>
  <si>
    <t>ﾖｯｶｲﾁ ﾓｴ</t>
  </si>
  <si>
    <t>今松　　　優</t>
  </si>
  <si>
    <t>ｲﾏﾏﾂ ﾕｳ</t>
  </si>
  <si>
    <t>岩﨑　　　開</t>
  </si>
  <si>
    <t>ｲﾜｻｷ ｶｲ</t>
  </si>
  <si>
    <t>岩﨑　　紗弥</t>
  </si>
  <si>
    <t>ｲﾜｻｷ ｻﾔ</t>
  </si>
  <si>
    <t>岩舘　　優希</t>
  </si>
  <si>
    <t>ｲﾜﾀﾞﾃ ﾕｳｷ</t>
  </si>
  <si>
    <t>遠藤　　温至</t>
  </si>
  <si>
    <t>ｴﾝﾄﾞｳ ｱﾂｼ</t>
  </si>
  <si>
    <t>小川　　彩夏</t>
  </si>
  <si>
    <t>ｵｶﾞﾜ ｱﾔｶ</t>
  </si>
  <si>
    <t>昆野　　捷冴</t>
  </si>
  <si>
    <t>ｺﾝﾉ ｼｮｳｺﾞ</t>
  </si>
  <si>
    <t>澤口　　剣太</t>
  </si>
  <si>
    <t>ｻﾜｸﾞﾁ ｹﾝﾀ</t>
  </si>
  <si>
    <t>澤口　　莉奈</t>
  </si>
  <si>
    <t>ｻﾜｸﾞﾁ ﾘﾅ</t>
  </si>
  <si>
    <t>下川原　葵柊</t>
  </si>
  <si>
    <t>ｼﾓｶﾜﾗ ｸﾙｽ</t>
  </si>
  <si>
    <t>中澤　　早苗</t>
  </si>
  <si>
    <t>ﾅｶｻﾜ ｻﾅｴ</t>
  </si>
  <si>
    <t>三上　　舞子</t>
  </si>
  <si>
    <t>ﾐｶﾐ ﾏｲｺ</t>
  </si>
  <si>
    <t>水賀美　喜一</t>
  </si>
  <si>
    <t>ﾐｽﾞｶﾞﾐ ｷｲﾁ</t>
  </si>
  <si>
    <t>山﨑　　文音</t>
  </si>
  <si>
    <t>ﾔﾏｻﾞｷ ﾌﾉﾝ</t>
  </si>
  <si>
    <t>渡　　　尚大</t>
  </si>
  <si>
    <t>ﾜﾀﾘ ｼｮｳﾀ</t>
  </si>
  <si>
    <t>阿部　　一心</t>
  </si>
  <si>
    <t>ｱﾍﾞ ｲｯｼﾝ</t>
  </si>
  <si>
    <t>阿部　健太朗</t>
  </si>
  <si>
    <t>ｱﾍﾞ ｹﾝﾀﾛｳ</t>
  </si>
  <si>
    <t>小倉　　　紫</t>
  </si>
  <si>
    <t>ｵｸﾞﾗ ﾕｶﾘ</t>
  </si>
  <si>
    <t>小野寺　　瑛</t>
  </si>
  <si>
    <t>ｵﾉﾃﾞﾗ ｱｷﾗ</t>
  </si>
  <si>
    <t>小野寺　和斗</t>
  </si>
  <si>
    <t>ｵﾉﾃﾞﾗ ｶｽﾞﾄ</t>
  </si>
  <si>
    <t>川底　　拓洋</t>
  </si>
  <si>
    <t>ｶﾜｿﾞｺ ﾀｸﾐ</t>
  </si>
  <si>
    <t>菅野　　太陽</t>
  </si>
  <si>
    <t>ｶﾝﾉ ﾀｲﾖｳ</t>
  </si>
  <si>
    <t>菅野　　　虹</t>
  </si>
  <si>
    <t>ｶﾝﾉ ﾅﾅ</t>
  </si>
  <si>
    <t>工藤　　魁人</t>
  </si>
  <si>
    <t>ｸﾄﾞｳ ｶｲﾄ</t>
  </si>
  <si>
    <t>熊谷　　耕也</t>
  </si>
  <si>
    <t>ｸﾏｶﾞｲ ｺｳﾔ</t>
  </si>
  <si>
    <t>後藤　　大亮</t>
  </si>
  <si>
    <t>ｺﾞﾄｳ ﾀﾞｲｽｹ</t>
  </si>
  <si>
    <t>佐々木　響也</t>
  </si>
  <si>
    <t>ｻｻｷ ｷｮｳﾔ</t>
  </si>
  <si>
    <t>佐々木　太雅</t>
  </si>
  <si>
    <t>ｻｻｷ ﾀｲｶﾞ</t>
  </si>
  <si>
    <t>佐藤　　杏音</t>
  </si>
  <si>
    <t>ｻﾄｳ ｱﾉﾝ</t>
  </si>
  <si>
    <t>佐藤　　　新</t>
  </si>
  <si>
    <t>ｻﾄｳ ｱﾗﾀ</t>
  </si>
  <si>
    <t>佐藤　　慶立</t>
  </si>
  <si>
    <t>ｻﾄｳ ｹｲﾘｭｳ</t>
  </si>
  <si>
    <t>佐藤　　桃華</t>
  </si>
  <si>
    <t>須藤　　春涼</t>
  </si>
  <si>
    <t>ｽﾄｳ ｼｭﾝｽｹ</t>
  </si>
  <si>
    <t>瀬川　ヒカル</t>
  </si>
  <si>
    <t>ｾｶﾞﾜ ﾋｶﾙ</t>
  </si>
  <si>
    <t>瀬川　　裕暉</t>
  </si>
  <si>
    <t>ｾｶﾞﾜ ﾕｳｷ</t>
  </si>
  <si>
    <t>田頭　愛未花</t>
  </si>
  <si>
    <t>ﾀｶﾞｼﾗ ｱﾐｶ</t>
  </si>
  <si>
    <t>高橋　かのん</t>
  </si>
  <si>
    <t>ﾀｶﾊｼ ｶﾉﾝ</t>
  </si>
  <si>
    <t>高橋　　史弥</t>
  </si>
  <si>
    <t>ﾀｶﾊｼ ﾌﾐﾔ</t>
  </si>
  <si>
    <t>谷口　　鉱季</t>
  </si>
  <si>
    <t>ﾀﾆｸﾞﾁ ｺｳｷ</t>
  </si>
  <si>
    <t>千葉　　萌佳</t>
  </si>
  <si>
    <t>ﾁﾊﾞ ﾎﾉｶ</t>
  </si>
  <si>
    <t>富澤　　百花</t>
  </si>
  <si>
    <t>ﾄﾐｻﾜ ﾓﾓｶ</t>
  </si>
  <si>
    <t>野口　　　快</t>
  </si>
  <si>
    <t>ﾉｸﾞﾁ ｶｲﾘ</t>
  </si>
  <si>
    <t>藤澤　　夢未</t>
  </si>
  <si>
    <t>ﾌｼﾞｻﾜ ﾕﾒﾐ</t>
  </si>
  <si>
    <t>藤原　　明香</t>
  </si>
  <si>
    <t>ﾌｼﾞﾜﾗ ﾊﾙｶ</t>
  </si>
  <si>
    <t>本郷　　心優</t>
  </si>
  <si>
    <t>ﾎﾝｺﾞｳ ｼｭｳ</t>
  </si>
  <si>
    <t>美濃川　　藍</t>
  </si>
  <si>
    <t>ﾐﾉｶﾜ ｱｲ</t>
  </si>
  <si>
    <t>村上　　巧馬</t>
  </si>
  <si>
    <t>ﾑﾗｶﾐ ﾀｸﾏ</t>
  </si>
  <si>
    <t>村松　　里乃</t>
  </si>
  <si>
    <t>ﾑﾗﾏﾂ ﾘﾉ</t>
  </si>
  <si>
    <t>吉田　　朋生</t>
  </si>
  <si>
    <t>ﾖｼﾀﾞ ﾄﾓｷ</t>
  </si>
  <si>
    <t>若槻　　　猛</t>
  </si>
  <si>
    <t>ﾜｶﾂｷ ﾀｹｼ</t>
  </si>
  <si>
    <t>愛澤　　皇聖</t>
  </si>
  <si>
    <t>ｱｲｻﾜ ｺｳｷ</t>
  </si>
  <si>
    <t>小林　　勇翔</t>
  </si>
  <si>
    <t>ｺﾊﾞﾔｼ ﾕｳﾄ</t>
  </si>
  <si>
    <t>千葉　　森治</t>
  </si>
  <si>
    <t>ﾁﾊﾞ ｼﾝｼﾞ</t>
  </si>
  <si>
    <t>冨田　　蒼馬</t>
  </si>
  <si>
    <t>ﾄﾐﾀ ｿｳﾏ</t>
  </si>
  <si>
    <t>黄川田　　織</t>
  </si>
  <si>
    <t>ｷｶﾜﾀﾞ ｼｷ</t>
  </si>
  <si>
    <t>黄川田　　廉</t>
  </si>
  <si>
    <t>ｷｶﾜﾀﾞ ﾚﾝ</t>
  </si>
  <si>
    <t>今野　　文遥</t>
  </si>
  <si>
    <t>ｺﾝﾉ ｱﾔｶ</t>
  </si>
  <si>
    <t>青栁　　純奈</t>
  </si>
  <si>
    <t>ｱｵﾔｷﾞ ｼﾞｭﾝﾅ</t>
  </si>
  <si>
    <t>朝倉　　颯大</t>
  </si>
  <si>
    <t>ｱｻｸﾗ ｿｳﾀ</t>
  </si>
  <si>
    <t>朝倉　　　颯</t>
  </si>
  <si>
    <t>ｱｻｸﾗ ﾊﾔﾃ</t>
  </si>
  <si>
    <t>有住　　香音</t>
  </si>
  <si>
    <t>ｱﾘｽﾐ ｶﾉﾝ</t>
  </si>
  <si>
    <t>安藤　　　伯</t>
  </si>
  <si>
    <t>ｱﾝﾄﾞｳ ﾊｸ</t>
  </si>
  <si>
    <t>伊藤　　飛海</t>
  </si>
  <si>
    <t>ｲﾄｳ ﾋｮｳｶﾞ</t>
  </si>
  <si>
    <t>小野寺　夏来</t>
  </si>
  <si>
    <t>ｵﾉﾃﾞﾗ ｶｺ</t>
  </si>
  <si>
    <t>小原　　晴生</t>
  </si>
  <si>
    <t>ｵﾊﾞﾗ ﾊﾙｷ</t>
  </si>
  <si>
    <t>菊地　　綾乃</t>
  </si>
  <si>
    <t>ｷｸﾁ ｱﾔﾉ</t>
  </si>
  <si>
    <t>菊池　ちひろ</t>
  </si>
  <si>
    <t>ｷｸﾁ ﾁﾋﾛ</t>
  </si>
  <si>
    <t>工藤　　永真</t>
  </si>
  <si>
    <t>ｸﾄﾞｳ ｴﾏ</t>
  </si>
  <si>
    <t>小石川　奏音</t>
  </si>
  <si>
    <t>ｺｲｼｶﾜ ｶﾉﾝ</t>
  </si>
  <si>
    <t>小石川　琳音</t>
  </si>
  <si>
    <t>ｺｲｼｶﾜ ﾘｵﾝ</t>
  </si>
  <si>
    <t>小向　　美保</t>
  </si>
  <si>
    <t>ｺﾑｶｲ ﾐﾎ</t>
  </si>
  <si>
    <t>榊　　　朋香</t>
  </si>
  <si>
    <t>ｻｶｷ ﾄﾓｶ</t>
  </si>
  <si>
    <t>佐々木　音羽</t>
  </si>
  <si>
    <t>ｻｻｷ ｵﾄﾜ</t>
  </si>
  <si>
    <t>佐々木　遥叶</t>
  </si>
  <si>
    <t>ｻｻｷ ﾊﾙﾄ</t>
  </si>
  <si>
    <t>佐藤　　康介</t>
  </si>
  <si>
    <t>ｻﾄｳ ｺｳｽｹ</t>
  </si>
  <si>
    <t>菅原　　大輝</t>
  </si>
  <si>
    <t>ｽｶﾞﾜﾗ ﾀﾞｲｷ</t>
  </si>
  <si>
    <t>杉山　　　空</t>
  </si>
  <si>
    <t>ｽｷﾞﾔﾏ ｿﾗ</t>
  </si>
  <si>
    <t>鈴木　　　拓</t>
  </si>
  <si>
    <t>ｽｽﾞｷ ﾀｸ</t>
  </si>
  <si>
    <t>髙杉　　時史</t>
  </si>
  <si>
    <t>ﾀｶｽｷﾞ ﾄｷﾌﾐ</t>
  </si>
  <si>
    <t>髙橋　　愛佳</t>
  </si>
  <si>
    <t>ﾀｶﾊｼ ｱｲｶ</t>
  </si>
  <si>
    <t>髙橋　　　葵</t>
  </si>
  <si>
    <t>ﾀｶﾊｼ ｱｵｲ</t>
  </si>
  <si>
    <t>髙橋　　桜汰</t>
  </si>
  <si>
    <t>ﾀｶﾊｼ ｵｳﾀ</t>
  </si>
  <si>
    <t>髙橋　ひかり</t>
  </si>
  <si>
    <t>ﾀｶﾊｼ ﾋｶﾘ</t>
  </si>
  <si>
    <t>髙橋　　マユ</t>
  </si>
  <si>
    <t>ﾀｶﾊｼ ﾏﾕ</t>
  </si>
  <si>
    <t>髙橋　　優月</t>
  </si>
  <si>
    <t>ﾀｶﾊｼ ﾕﾂﾞｷ</t>
  </si>
  <si>
    <t>千田　　星空</t>
  </si>
  <si>
    <t>ﾁﾀﾞ ｾｲﾗ</t>
  </si>
  <si>
    <t>千葉　　桜希</t>
  </si>
  <si>
    <t>ﾁﾊﾞ ｵｳｷ</t>
  </si>
  <si>
    <t>千葉　　桃香</t>
  </si>
  <si>
    <t>ﾁﾊﾞ ﾓﾓｶ</t>
  </si>
  <si>
    <t>土井　　隼斗</t>
  </si>
  <si>
    <t>ﾄﾞｲ ﾊﾔﾄ</t>
  </si>
  <si>
    <t>鳥居　　　穏</t>
  </si>
  <si>
    <t>ﾄﾘｲ ｵﾝ</t>
  </si>
  <si>
    <t>中田　　　絃</t>
  </si>
  <si>
    <t>ﾅｶﾀ ｹﾞﾝ</t>
  </si>
  <si>
    <t>日山　　光祈</t>
  </si>
  <si>
    <t>ﾋﾔﾏ ﾐﾉﾘ</t>
  </si>
  <si>
    <t>平澤　　裕奈</t>
  </si>
  <si>
    <t>ﾋﾗｻﾜ ﾕｳﾅ</t>
  </si>
  <si>
    <t>藤澤　　主樹</t>
  </si>
  <si>
    <t>ﾌｼﾞｻﾜ ｶｽﾞｷ</t>
  </si>
  <si>
    <t>藤澤　　　航</t>
  </si>
  <si>
    <t>ﾌｼﾞｻﾜ ｺｳ</t>
  </si>
  <si>
    <t>村井　　信平</t>
  </si>
  <si>
    <t>ﾑﾗｲ ｼﾝﾍﾟｲ</t>
  </si>
  <si>
    <t>村上　こころ</t>
  </si>
  <si>
    <t>ﾑﾗｶﾐ ｺｺﾛ</t>
  </si>
  <si>
    <t>谷地　　唯羅</t>
  </si>
  <si>
    <t>ﾔﾁ ﾕｲﾗ</t>
  </si>
  <si>
    <t>山崎　　美羽</t>
  </si>
  <si>
    <t>ﾔﾏｻﾞｷ ﾐｳ</t>
  </si>
  <si>
    <t>渡辺　　希空</t>
  </si>
  <si>
    <t>ﾜﾀﾅﾍﾞ ﾉｱ</t>
  </si>
  <si>
    <t>佐藤　　綺美</t>
  </si>
  <si>
    <t>ｻﾄｳ ｱﾔﾐ</t>
  </si>
  <si>
    <t>杉田　　　翔</t>
  </si>
  <si>
    <t>ｽｷﾞﾀ ｶｹﾙ</t>
  </si>
  <si>
    <t>ｽｽﾞｷ ﾖｼﾉ</t>
  </si>
  <si>
    <t>及川　　純奈</t>
  </si>
  <si>
    <t>ｵｲｶﾜ ｼﾞｭﾝﾅ</t>
  </si>
  <si>
    <t>織田　　純平</t>
  </si>
  <si>
    <t>ｵﾀﾞ ｼﾞｭﾝﾍﾟｲ</t>
  </si>
  <si>
    <t>菊池　　海音</t>
  </si>
  <si>
    <t>ｷｸﾁ ｶｲﾈ</t>
  </si>
  <si>
    <t>菊地　　瑞希</t>
  </si>
  <si>
    <t>ｷｸﾁ ﾐｽﾞｷ</t>
  </si>
  <si>
    <t>小姓堂乃々香</t>
  </si>
  <si>
    <t>ｺｼｮｳﾄﾞｳ ﾉﾉｶ</t>
  </si>
  <si>
    <t>紺野　　　碧</t>
  </si>
  <si>
    <t>ｺﾝﾉ ｱｵｲ</t>
  </si>
  <si>
    <t>斎藤　日日輝</t>
  </si>
  <si>
    <t>ｻｲﾄｳ ﾋﾋﾞｷ</t>
  </si>
  <si>
    <t>佐々木　理空</t>
  </si>
  <si>
    <t>佐々木　瑠希</t>
  </si>
  <si>
    <t>ｻｻｷ ﾙｷ</t>
  </si>
  <si>
    <t>菅　　　源斗</t>
  </si>
  <si>
    <t>ｽｶﾞ ｹﾞﾝﾄ</t>
  </si>
  <si>
    <t>高橋　　　渓</t>
  </si>
  <si>
    <t>ﾀｶﾊｼ ｹｲ</t>
  </si>
  <si>
    <t>髙橋　　琉生</t>
  </si>
  <si>
    <t>ﾀｶﾊｼ ﾘｭｳｷ</t>
  </si>
  <si>
    <t>田村　　星音</t>
  </si>
  <si>
    <t>ﾀﾑﾗ ｼｵﾝ</t>
  </si>
  <si>
    <t>松長　　賢都</t>
  </si>
  <si>
    <t>ﾏﾂﾅｶﾞ ｹﾝﾄ</t>
  </si>
  <si>
    <t>八重樫　真由</t>
  </si>
  <si>
    <t>ﾔｴｶﾞｼ ﾏﾕ</t>
  </si>
  <si>
    <t>八重樫　優奈</t>
  </si>
  <si>
    <t>ﾔｴｶﾞｼ ﾕｳﾅ</t>
  </si>
  <si>
    <t>赤坂　　真心</t>
  </si>
  <si>
    <t>ｱｶｻｶ ｺｺﾛ</t>
  </si>
  <si>
    <t>稲村　　　駿</t>
  </si>
  <si>
    <t>ｲﾅﾑﾗ ｼｭﾝ</t>
  </si>
  <si>
    <t>内村　　玲月</t>
  </si>
  <si>
    <t>ｳﾁﾑﾗ ﾚｲﾅ</t>
  </si>
  <si>
    <t>及川　　楓雅</t>
  </si>
  <si>
    <t>ｵｲｶﾜ ﾌｳｶﾞ</t>
  </si>
  <si>
    <t>沖山　　光瑠</t>
  </si>
  <si>
    <t>ｵｷﾔﾏ ﾋｶﾙ</t>
  </si>
  <si>
    <t>奥玉　　雄大</t>
  </si>
  <si>
    <t>ｵｸﾀﾏ ﾕｳﾀ</t>
  </si>
  <si>
    <t>小原　　あい</t>
  </si>
  <si>
    <t>ｵﾊﾞﾗ ｱｲ</t>
  </si>
  <si>
    <t>小原　ののこ</t>
  </si>
  <si>
    <t>ｵﾊﾞﾗ ﾉﾉｺ</t>
  </si>
  <si>
    <t>小原　　優愛</t>
  </si>
  <si>
    <t>ｵﾊﾞﾗ ﾕｳﾒ</t>
  </si>
  <si>
    <t>柿木　　琉希</t>
  </si>
  <si>
    <t>ｶｷｷ ﾘｭｳｷ</t>
  </si>
  <si>
    <t>加藤　　　空</t>
  </si>
  <si>
    <t>ｶﾄｳ ｿﾗ</t>
  </si>
  <si>
    <t>門脇　　京香</t>
  </si>
  <si>
    <t>ｶﾄﾞﾜｷ ｷｮｳｶ</t>
  </si>
  <si>
    <t>川上　　隼人</t>
  </si>
  <si>
    <t>ｶﾜｶﾐ ﾊﾔﾄ</t>
  </si>
  <si>
    <t>菊池　　　雅</t>
  </si>
  <si>
    <t>菊地　　彗流</t>
  </si>
  <si>
    <t>ｷｸﾁ ｼｭｳﾙ</t>
  </si>
  <si>
    <t>葛巻　　小夏</t>
  </si>
  <si>
    <t>ｸｽﾞﾏｷ ｺﾅﾂ</t>
  </si>
  <si>
    <t>小出　　茉如</t>
  </si>
  <si>
    <t>ｺｲﾃﾞ ﾏﾕｷ</t>
  </si>
  <si>
    <t>後藤　　愛佳</t>
  </si>
  <si>
    <t>ｺﾞﾄｳ ｱｲｶ</t>
  </si>
  <si>
    <t>佐藤　　彩菜</t>
  </si>
  <si>
    <t>ｻﾄｳ ｱﾔﾅ</t>
  </si>
  <si>
    <t>佐藤　　　元</t>
  </si>
  <si>
    <t>ｻﾄｳ ｹﾞﾝ</t>
  </si>
  <si>
    <t>佐藤　　　颯</t>
  </si>
  <si>
    <t>ｻﾄｳ ﾊﾔﾃ</t>
  </si>
  <si>
    <t>佐藤　　優利</t>
  </si>
  <si>
    <t>ｻﾄｳ ﾕｳﾘ</t>
  </si>
  <si>
    <t>芝山　　快斗</t>
  </si>
  <si>
    <t>ｼﾊﾞﾔﾏ ｶｲﾄ</t>
  </si>
  <si>
    <t>白勢　　央樹</t>
  </si>
  <si>
    <t>ｼﾗｾ ﾋﾛｷ</t>
  </si>
  <si>
    <t>鈴木　美奈子</t>
  </si>
  <si>
    <t>ｽｽﾞｷ ﾐﾅｺ</t>
  </si>
  <si>
    <t>須藤　　行乃</t>
  </si>
  <si>
    <t>ｽﾄｳ ﾕｷﾉ</t>
  </si>
  <si>
    <t>髙橋　　那緒</t>
  </si>
  <si>
    <t>ﾀｶﾊｼ ﾅｵ</t>
  </si>
  <si>
    <t>髙橋　　　南</t>
  </si>
  <si>
    <t>ﾀｶﾊｼ ﾐﾅﾐ</t>
  </si>
  <si>
    <t>髙橋　　瑠美</t>
  </si>
  <si>
    <t>ﾀｶﾊｼ ﾙﾐ</t>
  </si>
  <si>
    <t>髙橋　　怜大</t>
  </si>
  <si>
    <t>ﾀｶﾊｼ ﾚｵ</t>
  </si>
  <si>
    <t>舘洞　　優駿</t>
  </si>
  <si>
    <t>ﾀﾃﾎﾗ ﾕｳｼｭﾝ</t>
  </si>
  <si>
    <t>千田　　琴美</t>
  </si>
  <si>
    <t>ﾁﾀﾞ ｺﾄﾐ</t>
  </si>
  <si>
    <t>千葉　　安滋</t>
  </si>
  <si>
    <t>ﾁﾊﾞ ｱﾝｼﾞ</t>
  </si>
  <si>
    <t>新田　　　英</t>
  </si>
  <si>
    <t>ﾆｯﾀ ｽｸﾞﾙ</t>
  </si>
  <si>
    <t>藤川　　裕真</t>
  </si>
  <si>
    <t>ﾌｼﾞｶﾜ ﾕｳﾏ</t>
  </si>
  <si>
    <t>藤原　　健祐</t>
  </si>
  <si>
    <t>ﾌｼﾞﾜﾗ ｹﾝｽｹ</t>
  </si>
  <si>
    <t>藤原　　理玖</t>
  </si>
  <si>
    <t>松浦　　　葵</t>
  </si>
  <si>
    <t>ﾏﾂｳﾗ ｱｵｲ</t>
  </si>
  <si>
    <t>三浦　　愛斗</t>
  </si>
  <si>
    <t>ﾐｳﾗ ﾏﾅﾄ</t>
  </si>
  <si>
    <t>三浦　　美咲</t>
  </si>
  <si>
    <t>ﾐｳﾗ ﾐｻｷ</t>
  </si>
  <si>
    <t>三浦　　優斗</t>
  </si>
  <si>
    <t>ﾐｳﾗ ﾕｳﾄ</t>
  </si>
  <si>
    <t>八子　慎太朗</t>
  </si>
  <si>
    <t>ﾔｺﾞ ｼﾝﾀﾛｳ</t>
  </si>
  <si>
    <t>矢羽々　龍星</t>
  </si>
  <si>
    <t>ﾔﾊﾊﾞ ﾘｭｳｷ</t>
  </si>
  <si>
    <t>山中　　大介</t>
  </si>
  <si>
    <t>ﾔﾏﾅｶ ﾀﾞｲｽｹ</t>
  </si>
  <si>
    <t>山谷　　悠李</t>
  </si>
  <si>
    <t>ﾔﾏﾔ ﾕｳﾘ</t>
  </si>
  <si>
    <t>吉田　　涼真</t>
  </si>
  <si>
    <t>ﾖｼﾀﾞ ﾘｮｳﾏ</t>
  </si>
  <si>
    <t>伊藤　　唯翔</t>
  </si>
  <si>
    <t>ｲﾄｳ ﾕｲﾄ</t>
  </si>
  <si>
    <t>及川　　佳亮</t>
  </si>
  <si>
    <t>ｵｲｶﾜ ｹｲｽｹ</t>
  </si>
  <si>
    <t>及川　虎雲介</t>
  </si>
  <si>
    <t>ｵｲｶﾜ ｺｳｽｹ</t>
  </si>
  <si>
    <t>及川　　日暖</t>
  </si>
  <si>
    <t>ｵｲｶﾜ ﾋﾅﾀ</t>
  </si>
  <si>
    <t>小原　　京祐</t>
  </si>
  <si>
    <t>ｵﾊﾞﾗ ｷｮｳｽｹ</t>
  </si>
  <si>
    <t>小原　　好誠</t>
  </si>
  <si>
    <t>ｵﾊﾞﾗ ｺｳｾｲ</t>
  </si>
  <si>
    <t>菊池　　旭斗</t>
  </si>
  <si>
    <t>ｷｸﾁ ｱｷﾄ</t>
  </si>
  <si>
    <t>菊池　　花凜</t>
  </si>
  <si>
    <t>ｷｸﾁ ｶﾘﾝ</t>
  </si>
  <si>
    <t>昆　　　　遥</t>
  </si>
  <si>
    <t>ｺﾝ ｶﾅﾀ</t>
  </si>
  <si>
    <t>齊藤　　菜月</t>
  </si>
  <si>
    <t>ｻｲﾄｳ ﾅﾂｷ</t>
  </si>
  <si>
    <t>斉藤　　璃杏</t>
  </si>
  <si>
    <t>ｻｲﾄｳ ﾘｱﾙ</t>
  </si>
  <si>
    <t>十文字　凜音</t>
  </si>
  <si>
    <t>ｼﾞｭｳﾓﾝｼﾞ ﾘﾝ</t>
  </si>
  <si>
    <t>菅原　　暖斗</t>
  </si>
  <si>
    <t>ｽｶﾞﾜﾗ ﾊﾙﾄ</t>
  </si>
  <si>
    <t>髙橋　　　仁</t>
  </si>
  <si>
    <t>ﾀｶﾊｼ ｼﾞﾝ</t>
  </si>
  <si>
    <t>多田　　生翔</t>
  </si>
  <si>
    <t>ﾀﾀﾞ ｲｸﾄ</t>
  </si>
  <si>
    <t>那須川　大夢</t>
  </si>
  <si>
    <t>ﾅｽｶﾜ ﾋﾛﾑ</t>
  </si>
  <si>
    <t>林崎　　晃汰</t>
  </si>
  <si>
    <t>ﾊﾔｼｻﾞｷ ｺｳﾀ</t>
  </si>
  <si>
    <t>米田　　夏音</t>
  </si>
  <si>
    <t>ﾏｲﾀ ｶﾉﾝ</t>
  </si>
  <si>
    <t>三浦　　柚利</t>
  </si>
  <si>
    <t>ﾐｳﾗ ﾕｳﾘ</t>
  </si>
  <si>
    <t>宮根　　　彬</t>
  </si>
  <si>
    <t>ﾐﾔﾈ ｱｷﾗ</t>
  </si>
  <si>
    <t>村松　　　篤</t>
  </si>
  <si>
    <t>ﾑﾗﾏﾂ ｱﾂｼ</t>
  </si>
  <si>
    <t>八重樫　彩人</t>
  </si>
  <si>
    <t>ﾔｴｶﾞｼ ｱﾔﾄ</t>
  </si>
  <si>
    <t>八重樫　誠也</t>
  </si>
  <si>
    <t>ﾔｴｶﾞｼ ｾｲﾔ</t>
  </si>
  <si>
    <t>八重樫　　健</t>
  </si>
  <si>
    <t>ﾔｴｶﾞｼ ﾀｹﾙ</t>
  </si>
  <si>
    <t>八重樫　美咲</t>
  </si>
  <si>
    <t>ﾔｴｶﾞｼ ﾐｻｷ</t>
  </si>
  <si>
    <t>八重樫　　蓮</t>
  </si>
  <si>
    <t>ﾔｴｶﾞｼ ﾚﾝ</t>
  </si>
  <si>
    <t>吉水　　玲央</t>
  </si>
  <si>
    <t>ﾖｼﾐｽﾞ ﾚｵ</t>
  </si>
  <si>
    <t>相墨　ちさと</t>
  </si>
  <si>
    <t>ｱｲｽﾞﾐ ﾁｻﾄ</t>
  </si>
  <si>
    <t>虻川　　加帆</t>
  </si>
  <si>
    <t>ｱﾌﾞｶﾜ ｶﾎ</t>
  </si>
  <si>
    <t>伊藤　　心春</t>
  </si>
  <si>
    <t>ｲﾄｳ ｺﾊﾙ</t>
  </si>
  <si>
    <t>岩舘　　　伯</t>
  </si>
  <si>
    <t>ｲﾜﾀﾞﾃ ﾊｸ</t>
  </si>
  <si>
    <t>宇佐美　　涼</t>
  </si>
  <si>
    <t>ｳｻﾐ ﾘｮｳ</t>
  </si>
  <si>
    <t>梅澤　　優月</t>
  </si>
  <si>
    <t>ｳﾒｻﾞﾜ ﾕﾂﾞｷ</t>
  </si>
  <si>
    <t>遠藤　遼太郎</t>
  </si>
  <si>
    <t>ｴﾝﾄﾞｳ ﾘｮｳﾀﾛｳ</t>
  </si>
  <si>
    <t>及川　　　岬</t>
  </si>
  <si>
    <t>ｵｲｶﾜ ﾐｻｷ</t>
  </si>
  <si>
    <t>及川　　優真</t>
  </si>
  <si>
    <t>ｵｲｶﾜ ﾕｳﾏ</t>
  </si>
  <si>
    <t>及川　　麗奈</t>
  </si>
  <si>
    <t>ｵｲｶﾜ ﾚｲﾅ</t>
  </si>
  <si>
    <t>小田　　音好</t>
  </si>
  <si>
    <t>ｵﾀﾞ ﾉｲ</t>
  </si>
  <si>
    <t>兜森　れいな</t>
  </si>
  <si>
    <t>ｶﾌﾞﾄﾓﾘ ﾚｲﾅ</t>
  </si>
  <si>
    <t>菊池　かりん</t>
  </si>
  <si>
    <t>菊池　　瑠菜</t>
  </si>
  <si>
    <t>ｷｸﾁ ﾙﾅ</t>
  </si>
  <si>
    <t>小島　　蒼以</t>
  </si>
  <si>
    <t>ｺｼﾞﾏ ｱｵｲ</t>
  </si>
  <si>
    <t>小島　彩也乃</t>
  </si>
  <si>
    <t>ｺｼﾞﾏ ｱﾔﾉ</t>
  </si>
  <si>
    <t>今野　　朱莉</t>
  </si>
  <si>
    <t>ｺﾝﾉ ｼｭﾘ</t>
  </si>
  <si>
    <t>昆野　　美空</t>
  </si>
  <si>
    <t>ｺﾝﾉ ﾐｸ</t>
  </si>
  <si>
    <t>齊藤　　　遼</t>
  </si>
  <si>
    <t>佐々木　将吾</t>
  </si>
  <si>
    <t>ｻｻｷ ｼｮｳｺﾞ</t>
  </si>
  <si>
    <t>佐保　香代子</t>
  </si>
  <si>
    <t>ｻﾎ ｶﾖｺ</t>
  </si>
  <si>
    <t>志田　　涼介</t>
  </si>
  <si>
    <t>ｼﾀﾞ ﾘｮｳｽｹ</t>
  </si>
  <si>
    <t>島田　　啓梧</t>
  </si>
  <si>
    <t>ｼﾏﾀﾞ ｹｲｺﾞ</t>
  </si>
  <si>
    <t>島脇　廉太郎</t>
  </si>
  <si>
    <t>ｼﾏﾜｷ ﾚﾝﾀﾛｳ</t>
  </si>
  <si>
    <t>下田　　譲太</t>
  </si>
  <si>
    <t>ｼﾓﾀﾞ ｼﾞｮｳﾀ</t>
  </si>
  <si>
    <t>鈴木　　花実</t>
  </si>
  <si>
    <t>ｽｽﾞｷ ﾊﾅﾐ</t>
  </si>
  <si>
    <t>高橋　　　杏</t>
  </si>
  <si>
    <t>ﾀｶﾊｼ ｱﾝ</t>
  </si>
  <si>
    <t>髙橋　　咲豊</t>
  </si>
  <si>
    <t>ﾀｶﾊｼ ｻｷﾎ</t>
  </si>
  <si>
    <t>高橋　　泰叶</t>
  </si>
  <si>
    <t>ﾀｶﾊｼ ﾀｲﾄ</t>
  </si>
  <si>
    <t>竹田　　悠莉</t>
  </si>
  <si>
    <t>ﾀｹﾀﾞ ﾕｳﾘ</t>
  </si>
  <si>
    <t>丹内　　莉子</t>
  </si>
  <si>
    <t>ﾀﾝﾅｲ ﾘｺ</t>
  </si>
  <si>
    <t>千葉　　美桜</t>
  </si>
  <si>
    <t>ﾁﾊﾞ ﾐｵｳ</t>
  </si>
  <si>
    <t>都鳥　　未遠</t>
  </si>
  <si>
    <t>ﾄﾄﾞﾘ ﾐｵﾝ</t>
  </si>
  <si>
    <t>並岡　　知郷</t>
  </si>
  <si>
    <t>ﾅﾐｵｶ ﾁｻﾄ</t>
  </si>
  <si>
    <t>箱崎　　翔大</t>
  </si>
  <si>
    <t>ﾊｺｻﾞｷ ｼｮｳﾀ</t>
  </si>
  <si>
    <t>晴山　陽真李</t>
  </si>
  <si>
    <t>ﾊﾚﾔﾏ ﾋﾏﾘ</t>
  </si>
  <si>
    <t>平賀　　真帆</t>
  </si>
  <si>
    <t>ﾋﾗｶ ﾏﾎ</t>
  </si>
  <si>
    <t>平野　　理穏</t>
  </si>
  <si>
    <t>ﾋﾗﾉ ﾘｵﾝ</t>
  </si>
  <si>
    <t>藤本　　美桜</t>
  </si>
  <si>
    <t>ﾌｼﾞﾓﾄ ﾐｵ</t>
  </si>
  <si>
    <t>本田　　十司</t>
  </si>
  <si>
    <t>ﾎﾝﾀﾞ ｼﾞｭｳｼ</t>
  </si>
  <si>
    <t>松村　　　光</t>
  </si>
  <si>
    <t>ﾏﾂﾑﾗ ﾋｶﾙ</t>
  </si>
  <si>
    <t>村松　梨々香</t>
  </si>
  <si>
    <t>ﾑﾗﾏﾂ ﾘﾘｶ</t>
  </si>
  <si>
    <t>八重樫　澄佳</t>
  </si>
  <si>
    <t>ﾔｴｶﾞｼ ｽﾐｶ</t>
  </si>
  <si>
    <t>八重樫　萌花</t>
  </si>
  <si>
    <t>ﾔｴｶﾞｼ ﾓｴｶ</t>
  </si>
  <si>
    <t>山口　　陽向</t>
  </si>
  <si>
    <t>ﾔﾏｸﾞﾁ ﾋﾅﾀ</t>
  </si>
  <si>
    <t>吉田　菜々花</t>
  </si>
  <si>
    <t>ﾖｼﾀﾞ ﾅﾅｶ</t>
  </si>
  <si>
    <t>吉武　　皇雅</t>
  </si>
  <si>
    <t>ﾖｼﾀｹ ｵｳｶﾞ</t>
  </si>
  <si>
    <t>新田　　隼大</t>
  </si>
  <si>
    <t>ﾆｯﾀ ﾊﾔﾄ</t>
  </si>
  <si>
    <t>新田　　大翔</t>
  </si>
  <si>
    <t>ﾆｯﾀ ﾋﾛﾄ</t>
  </si>
  <si>
    <t>伊藤　　亘平</t>
  </si>
  <si>
    <t>ｲﾄｳ ｺｳﾍｲ</t>
  </si>
  <si>
    <t>小野　　信人</t>
  </si>
  <si>
    <t>ｵﾉ ｼﾝﾄ</t>
  </si>
  <si>
    <t>加賀谷　優真</t>
  </si>
  <si>
    <t>ｶｶﾞﾔ ﾕｳﾏ</t>
  </si>
  <si>
    <t>川端　　優月</t>
  </si>
  <si>
    <t>ｶﾜﾊﾞﾀ ﾕﾂﾞｷ</t>
  </si>
  <si>
    <t>熊谷　　　龍</t>
  </si>
  <si>
    <t>ｸﾏｶﾞｲ ﾘｭｳ</t>
  </si>
  <si>
    <t>駒ヶ嶺　春風</t>
  </si>
  <si>
    <t>ｺﾏｶﾞﾐﾈ ﾊﾙｶ</t>
  </si>
  <si>
    <t>昆　　　智晴</t>
  </si>
  <si>
    <t>ｺﾝ ﾁﾊﾙ</t>
  </si>
  <si>
    <t>齋藤　　和翔</t>
  </si>
  <si>
    <t>ｻｲﾄｳ ｶｽﾞﾄ</t>
  </si>
  <si>
    <t>坂本　　鉄太</t>
  </si>
  <si>
    <t>ｻｶﾓﾄ ﾃｯﾀ</t>
  </si>
  <si>
    <t>佐々木孝太郎</t>
  </si>
  <si>
    <t>ｻｻｷ ｺｳﾀﾛｳ</t>
  </si>
  <si>
    <t>佐々木　優成</t>
  </si>
  <si>
    <t>ｻｻｷ ﾕｳｾｲ</t>
  </si>
  <si>
    <t>佐藤　日向子</t>
  </si>
  <si>
    <t>ｻﾄｳ ﾋﾅｺ</t>
  </si>
  <si>
    <t>佐藤　　留菜</t>
  </si>
  <si>
    <t>ｻﾄｳ ﾙﾅ</t>
  </si>
  <si>
    <t>鈴木　　夏未</t>
  </si>
  <si>
    <t>ｽｽﾞｷ ﾅﾂﾐ</t>
  </si>
  <si>
    <t>髙橋　　花嶺</t>
  </si>
  <si>
    <t>高橋　　瑞生</t>
  </si>
  <si>
    <t>ﾀｶﾊｼ ﾐｽﾞｷ</t>
  </si>
  <si>
    <t>髙橋　　瑠衣</t>
  </si>
  <si>
    <t>谷井　　亜弥</t>
  </si>
  <si>
    <t>ﾀﾆｲ ｱﾔ</t>
  </si>
  <si>
    <t>千田　　俊介</t>
  </si>
  <si>
    <t>ﾁﾀﾞ ｼｭﾝｽｹ</t>
  </si>
  <si>
    <t>千田　　　響</t>
  </si>
  <si>
    <t>ﾁﾀﾞ ﾋﾋﾞｷ</t>
  </si>
  <si>
    <t>千田　　雅也</t>
  </si>
  <si>
    <t>ﾁﾀﾞ ﾏｻﾔ</t>
  </si>
  <si>
    <t>富浦　菜々楓</t>
  </si>
  <si>
    <t>ﾄﾐｳﾗ ﾅﾅｶ</t>
  </si>
  <si>
    <t>中舘　　祥平</t>
  </si>
  <si>
    <t>ﾅｶﾀﾞﾃ ｼｮｳﾍｲ</t>
  </si>
  <si>
    <t>新田　　雅人</t>
  </si>
  <si>
    <t>ﾆｯﾀ ﾏｻﾄ</t>
  </si>
  <si>
    <t>久道　麗々紗</t>
  </si>
  <si>
    <t>ﾋｻﾐﾁ ﾘﾘｻ</t>
  </si>
  <si>
    <t>平藤　　　楓</t>
  </si>
  <si>
    <t>ﾋﾗﾌｼﾞ ｶｴﾃﾞ</t>
  </si>
  <si>
    <t>真壁　　　陽</t>
  </si>
  <si>
    <t>ﾏｶﾍﾞ ﾖｳ</t>
  </si>
  <si>
    <t>吉田　　陽和</t>
  </si>
  <si>
    <t>石宇　　結晶</t>
  </si>
  <si>
    <t>ｲｼｳ ﾕｱ</t>
  </si>
  <si>
    <t>大内田　りお</t>
  </si>
  <si>
    <t>ｵｵｳﾁﾀﾞ ﾘｵ</t>
  </si>
  <si>
    <t>大尻　　　遼</t>
  </si>
  <si>
    <t>ｵｵｼﾞﾘ ﾊﾙｶ</t>
  </si>
  <si>
    <t>小川　　凌哉</t>
  </si>
  <si>
    <t>ｵｶﾞﾜ ﾘｮｳﾔ</t>
  </si>
  <si>
    <t>鹿糠　　　樹</t>
  </si>
  <si>
    <t>ｶﾇｶ ｲﾂｷ</t>
  </si>
  <si>
    <t>七良川　智哉</t>
  </si>
  <si>
    <t>ｼﾁﾘｮｳｶﾞﾜ ﾄﾓﾔ</t>
  </si>
  <si>
    <t>下舘　　由鈴</t>
  </si>
  <si>
    <t>ｼﾓﾀﾞﾃ ﾕｲﾘ</t>
  </si>
  <si>
    <t>相馬　　佳奈</t>
  </si>
  <si>
    <t>ｿｳﾏ ｶﾅ</t>
  </si>
  <si>
    <t>田代　　倖哉</t>
  </si>
  <si>
    <t>ﾀｼﾛ ｺｳﾔ</t>
  </si>
  <si>
    <t>橋場　　健太</t>
  </si>
  <si>
    <t>ﾊｼﾊﾞ ｹﾝﾀ</t>
  </si>
  <si>
    <t>馬場　　透流</t>
  </si>
  <si>
    <t>ﾊﾞﾊﾞ ﾄｵﾙ</t>
  </si>
  <si>
    <t>間瀬　　旦陽</t>
  </si>
  <si>
    <t>ﾏｾ ｱｻﾋ</t>
  </si>
  <si>
    <t>松下　ありす</t>
  </si>
  <si>
    <t>ﾏﾂｼﾀ ｱﾘｽ</t>
  </si>
  <si>
    <t>松葉　　紗代</t>
  </si>
  <si>
    <t>ﾏﾂﾊﾞ ｻﾖ</t>
  </si>
  <si>
    <t>廻立　　晃誠</t>
  </si>
  <si>
    <t>ﾏﾜﾘﾀﾁ ｺｳｾｲ</t>
  </si>
  <si>
    <t>八重樫　侑希</t>
  </si>
  <si>
    <t>ﾔｴｶﾞｼ ﾕｳｷ</t>
  </si>
  <si>
    <t>山田　　陽翔</t>
  </si>
  <si>
    <t>ﾔﾏﾀﾞ ﾊﾙﾄ</t>
  </si>
  <si>
    <t>石井　　達也</t>
  </si>
  <si>
    <t>ｲｼｲ ﾀﾂﾔ</t>
  </si>
  <si>
    <t>岩崎　　椋馬</t>
  </si>
  <si>
    <t>ｲﾜｻｷ ﾘｮｳﾏ</t>
  </si>
  <si>
    <t>大崎　　佑哉</t>
  </si>
  <si>
    <t>ｵｵｻｷ ﾕｳﾔ</t>
  </si>
  <si>
    <t>大畑　　　葵</t>
  </si>
  <si>
    <t>ｵｵﾊﾀ ｱｵｲ</t>
  </si>
  <si>
    <t>桑田　　夢叶</t>
  </si>
  <si>
    <t>ｸﾜﾀ ﾕｳﾄ</t>
  </si>
  <si>
    <t>桑田　　凜花</t>
  </si>
  <si>
    <t>ｸﾜﾀ ﾘﾝｶ</t>
  </si>
  <si>
    <t>髙坂　　颯太</t>
  </si>
  <si>
    <t>ｺｳｻｶ ｿｳﾀ</t>
  </si>
  <si>
    <t>小正路　栞奈</t>
  </si>
  <si>
    <t>ｺｼｮｳｼﾞ ｶﾝﾅ</t>
  </si>
  <si>
    <t>嵯峨　　皓聖</t>
  </si>
  <si>
    <t>ｻｶﾞ ｺｳｾｲ</t>
  </si>
  <si>
    <t>沢　　　春奈</t>
  </si>
  <si>
    <t>ｻﾜ ﾊﾙﾅ</t>
  </si>
  <si>
    <t>菅原　　彩生</t>
  </si>
  <si>
    <t>ｽｶﾞﾜﾗ ｱﾔﾐ</t>
  </si>
  <si>
    <t>高屋敷　彩南</t>
  </si>
  <si>
    <t>ﾀｶﾔｼｷ ｻﾅﾐ</t>
  </si>
  <si>
    <t>成田　　愛果</t>
  </si>
  <si>
    <t>ﾅﾘﾀ ｱｲｶ</t>
  </si>
  <si>
    <t>野場　　大輝</t>
  </si>
  <si>
    <t>ﾉﾊﾞ ﾀﾞｲｷ</t>
  </si>
  <si>
    <t>村田　　瑛人</t>
  </si>
  <si>
    <t>ﾑﾗﾀ ｴｲﾄ</t>
  </si>
  <si>
    <t>石崎　　天翔</t>
  </si>
  <si>
    <t>ｲｼｻﾞｷ ﾀｶﾄ</t>
  </si>
  <si>
    <t>木ノ下　恵人</t>
  </si>
  <si>
    <t>ｷﾉｼﾀ ｹｲﾄ</t>
  </si>
  <si>
    <t>駒澤　　彩花</t>
  </si>
  <si>
    <t>ｺﾏｻﾞﾜ ｱﾔｶ</t>
  </si>
  <si>
    <t>嵯峨　　康汰</t>
  </si>
  <si>
    <t>ｻｶﾞ ｺｳﾀ</t>
  </si>
  <si>
    <t>澤口　　真祐</t>
  </si>
  <si>
    <t>ｻﾜｸﾞﾁ ﾏﾋﾛ</t>
  </si>
  <si>
    <t>須田　　夏希</t>
  </si>
  <si>
    <t>ｽﾀﾞ ﾅﾂｷ</t>
  </si>
  <si>
    <t>谷崎　　友基</t>
  </si>
  <si>
    <t>ﾀﾆｻﾞｷ ﾕｳｷ</t>
  </si>
  <si>
    <t>中居　　美穂</t>
  </si>
  <si>
    <t>ﾅｶｲ ﾐﾎ</t>
  </si>
  <si>
    <t>西田　　千尋</t>
  </si>
  <si>
    <t>ﾆｼﾀﾞ ﾁﾋﾛ</t>
  </si>
  <si>
    <t>林崎　　大洋</t>
  </si>
  <si>
    <t>ﾊﾔｼｻﾞｷ ﾀｲﾖｳ</t>
  </si>
  <si>
    <t>林﨑　　成美</t>
  </si>
  <si>
    <t>ﾊﾔｼｻﾞｷ ﾅﾙﾐ</t>
  </si>
  <si>
    <t>安ケ平　　俊</t>
  </si>
  <si>
    <t>ﾔｽｶﾞﾋﾗ ｼｭﾝ</t>
  </si>
  <si>
    <t>乱場　　太一</t>
  </si>
  <si>
    <t>ﾗﾝﾊﾞ ﾀｲﾁ</t>
  </si>
  <si>
    <t>宇部　　智也</t>
  </si>
  <si>
    <t>ｳﾍﾞ ﾄﾓﾔ</t>
  </si>
  <si>
    <t>大久保　和樹</t>
  </si>
  <si>
    <t>ｵｵｸﾎﾞ ｶｽﾞｷ</t>
  </si>
  <si>
    <t>大久保　毅康</t>
  </si>
  <si>
    <t>ｵｵｸﾎﾞ ｷｺｳ</t>
  </si>
  <si>
    <t>大久保　紗希</t>
  </si>
  <si>
    <t>ｵｵｸﾎﾞ ｻｷ</t>
  </si>
  <si>
    <t>大道　　理子</t>
  </si>
  <si>
    <t>ｵｵﾐﾁ ﾘｺ</t>
  </si>
  <si>
    <t>大向　　桃花</t>
  </si>
  <si>
    <t>ｵｵﾑｶｲ ﾓﾓｶ</t>
  </si>
  <si>
    <t>小田　　武蔵</t>
  </si>
  <si>
    <t>ｵﾀﾞ ﾑｻｼ</t>
  </si>
  <si>
    <t>川戸道　諒眞</t>
  </si>
  <si>
    <t>ｶﾜﾄﾐﾁ ﾘｮｳﾏ</t>
  </si>
  <si>
    <t>菊地　　咲里</t>
  </si>
  <si>
    <t>ｷｸﾁ ｴﾐﾘ</t>
  </si>
  <si>
    <t>小袖　　千聖</t>
  </si>
  <si>
    <t>ｺｿﾃﾞ ﾁｻﾄ</t>
  </si>
  <si>
    <t>坂本　　真緒</t>
  </si>
  <si>
    <t>ｻｶﾓﾄ ﾏｵ</t>
  </si>
  <si>
    <t>坂本　真奈子</t>
  </si>
  <si>
    <t>ｻｶﾓﾄ ﾏﾅｺ</t>
  </si>
  <si>
    <t>中川　　拓斗</t>
  </si>
  <si>
    <t>ﾅｶｶﾞﾜ ﾀｸﾄ</t>
  </si>
  <si>
    <t>中村　　彩乃</t>
  </si>
  <si>
    <t>ﾅｶﾑﾗ ｱﾔﾉ</t>
  </si>
  <si>
    <t>中村　　彪梧</t>
  </si>
  <si>
    <t>ﾅｶﾑﾗ ﾋｭｳｺﾞ</t>
  </si>
  <si>
    <t>野崎　　陸斗</t>
  </si>
  <si>
    <t>ﾉｻﾞｷ ﾘｸﾄ</t>
  </si>
  <si>
    <t>廣崎　　愛花</t>
  </si>
  <si>
    <t>ﾋﾛｻｷ ｱｲｶ</t>
  </si>
  <si>
    <t>廣﨑　　羽蘭</t>
  </si>
  <si>
    <t>ﾋﾛｻｷ ｳﾗﾝ</t>
  </si>
  <si>
    <t>廣﨑　　心菜</t>
  </si>
  <si>
    <t>ﾋﾛｻｷ ｺｺﾅ</t>
  </si>
  <si>
    <t>廣﨑　　俊輔</t>
  </si>
  <si>
    <t>ﾋﾛｻｷ ｼｭﾝｽｹ</t>
  </si>
  <si>
    <t>廣崎　　史人</t>
  </si>
  <si>
    <t>ﾋﾛｻｷ ﾌﾐﾄ</t>
  </si>
  <si>
    <t>岩脇　　美智</t>
  </si>
  <si>
    <t>ｲﾜﾜｷ ﾐｻﾄ</t>
  </si>
  <si>
    <t>岩脇　　結愛</t>
  </si>
  <si>
    <t>ｲﾜﾜｷ ﾕｲ</t>
  </si>
  <si>
    <t>大上　　　捷</t>
  </si>
  <si>
    <t>ｵｵｶﾐ ﾊﾔﾃ</t>
  </si>
  <si>
    <t>大谷地　宏弥</t>
  </si>
  <si>
    <t>ｵｵﾔﾁ ﾋﾛﾔ</t>
  </si>
  <si>
    <t>苅間澤　　愛</t>
  </si>
  <si>
    <t>ｶﾘﾏｻﾞﾜ ｱｲ</t>
  </si>
  <si>
    <t>川向　　隼叶</t>
  </si>
  <si>
    <t>ｶﾜﾑｶｲ ﾊﾔﾄ</t>
  </si>
  <si>
    <t>木地谷　怜旺</t>
  </si>
  <si>
    <t>ｷﾁﾔ ﾚｵ</t>
  </si>
  <si>
    <t>澤山　　茉奈</t>
  </si>
  <si>
    <t>ｻﾜﾔﾏ ﾏﾅ</t>
  </si>
  <si>
    <t>清水　　想士</t>
  </si>
  <si>
    <t>ｼﾐｽﾞ ｿｳｼ</t>
  </si>
  <si>
    <t>下舘　沙智恵</t>
  </si>
  <si>
    <t>ｼﾓﾀﾞﾃ ｻﾁｴ</t>
  </si>
  <si>
    <t>新井谷　萌香</t>
  </si>
  <si>
    <t>ﾆｲﾔ ﾓｶ</t>
  </si>
  <si>
    <t>二ツ神　叶大</t>
  </si>
  <si>
    <t>ﾌﾀﾂｶﾞﾐ ｶﾅﾀ</t>
  </si>
  <si>
    <t>間峠　　恒成</t>
  </si>
  <si>
    <t>ﾏﾄｳｹﾞ ｺｳｾｲ</t>
  </si>
  <si>
    <t>谷地　梨璃唯</t>
  </si>
  <si>
    <t>ﾔﾁ ﾘﾘｲ</t>
  </si>
  <si>
    <t>惠津森　一葉</t>
  </si>
  <si>
    <t>ｴﾂﾓﾘ ﾋﾄﾊ</t>
  </si>
  <si>
    <t>大川原　陽斗</t>
  </si>
  <si>
    <t>ｵｵｶﾜﾗ ﾊﾙﾄ</t>
  </si>
  <si>
    <t>大川原　芽生</t>
  </si>
  <si>
    <t>ｵｵｶﾜﾗ ﾒｲ</t>
  </si>
  <si>
    <t>大峠　　琴弓</t>
  </si>
  <si>
    <t>ｵｵﾄｳｹﾞ ｺﾄﾐ</t>
  </si>
  <si>
    <t>木戸場　　凛</t>
  </si>
  <si>
    <t>ｷﾄﾞﾊﾞ ﾘﾝ</t>
  </si>
  <si>
    <t>久保　龍之介</t>
  </si>
  <si>
    <t>ｸﾎﾞ ﾘｭｳﾉｽｹ</t>
  </si>
  <si>
    <t>栗村　　龍斗</t>
  </si>
  <si>
    <t>ｸﾘﾑﾗ ﾘｭｳﾄ</t>
  </si>
  <si>
    <t>下野　　　光</t>
  </si>
  <si>
    <t>ｼﾓﾉ ﾋｶﾙ</t>
  </si>
  <si>
    <t>大道　　　航</t>
  </si>
  <si>
    <t>ﾀﾞｲﾄﾞｳ ﾜﾀﾙ</t>
  </si>
  <si>
    <t>髙橋　　純矢</t>
  </si>
  <si>
    <t>ﾀｶﾊｼ ｼﾞｭﾝﾔ</t>
  </si>
  <si>
    <t>橘　　　幸恵</t>
  </si>
  <si>
    <t>ﾀﾁﾊﾞﾅ ｻﾁｴ</t>
  </si>
  <si>
    <t>辰柳　　遥菜</t>
  </si>
  <si>
    <t>ﾀﾂﾔﾅｷﾞ ﾊﾙﾅ</t>
  </si>
  <si>
    <t>辰柳　　玲斗</t>
  </si>
  <si>
    <t>ﾀﾂﾔﾅｷﾞ ﾚｲﾄ</t>
  </si>
  <si>
    <t>中居　　颯真</t>
  </si>
  <si>
    <t>ﾅｶｲ ｿｳﾏ</t>
  </si>
  <si>
    <t>野中　優一郎</t>
  </si>
  <si>
    <t>ﾉﾅｶ ﾕｳｲﾁﾛｳ</t>
  </si>
  <si>
    <t>村田　　　愛</t>
  </si>
  <si>
    <t>ﾑﾗﾀ ﾏﾅ</t>
  </si>
  <si>
    <t>遠藤　　京多</t>
  </si>
  <si>
    <t>ｴﾝﾄﾞｳ ｷｮｳﾀ</t>
  </si>
  <si>
    <t>大久保　知紀</t>
  </si>
  <si>
    <t>釜口　　洋尚</t>
  </si>
  <si>
    <t>ｶﾏｸﾞﾁ ﾋﾛﾅｵ</t>
  </si>
  <si>
    <t>河原　　隼士</t>
  </si>
  <si>
    <t>ｶﾜﾗ ﾊﾔﾄ</t>
  </si>
  <si>
    <t>笹川　　大成</t>
  </si>
  <si>
    <t>ｻｻｶﾜ ﾀｲｾｲ</t>
  </si>
  <si>
    <t>服部　　河来</t>
  </si>
  <si>
    <t>ﾊｯﾄﾘ ｶﾞｸ</t>
  </si>
  <si>
    <t>本地　　楓花</t>
  </si>
  <si>
    <t>ﾓﾄﾁ ﾌｳｶ</t>
  </si>
  <si>
    <t>本宮　　愛笑</t>
  </si>
  <si>
    <t>ﾓﾄﾐﾔ ﾒｲ</t>
  </si>
  <si>
    <t>八木　　萌香</t>
  </si>
  <si>
    <t>ﾔｷﾞ ﾓｴｶ</t>
  </si>
  <si>
    <t>山形　　奏心</t>
  </si>
  <si>
    <t>ﾔﾏｶﾞﾀ ｶｺ</t>
  </si>
  <si>
    <t>山中　　竜哉</t>
  </si>
  <si>
    <t>ﾔﾏﾅｶ ﾀﾂﾔ</t>
  </si>
  <si>
    <t>石川　　隆人</t>
  </si>
  <si>
    <t>ｲｼｶﾜ ﾀｶﾄ</t>
  </si>
  <si>
    <t>尾友　　快晟</t>
  </si>
  <si>
    <t>ｵﾄﾓ ｶｲｾｲ</t>
  </si>
  <si>
    <t>齊藤　　依音</t>
  </si>
  <si>
    <t>ｻｲﾄｳ ｲｵﾝ</t>
  </si>
  <si>
    <t>佐々木　愛深</t>
  </si>
  <si>
    <t>ｻｻｷ ｱﾐ</t>
  </si>
  <si>
    <t>下川原　一将</t>
  </si>
  <si>
    <t>ｼﾓｶﾜﾗ ｶｽﾞﾏ</t>
  </si>
  <si>
    <t>平中　　凌央</t>
  </si>
  <si>
    <t>ﾀｲﾅｶ ﾘｮｳ</t>
  </si>
  <si>
    <t>滝　　　祥佳</t>
  </si>
  <si>
    <t>ﾀｷ ｻﾁｶ</t>
  </si>
  <si>
    <t>戸田　　大斗</t>
  </si>
  <si>
    <t>ﾄﾀﾞ ﾀﾞｲﾄ</t>
  </si>
  <si>
    <t>中村　　ふみ</t>
  </si>
  <si>
    <t>ﾅｶﾑﾗ ﾌﾐ</t>
  </si>
  <si>
    <t>日野澤さくら</t>
  </si>
  <si>
    <t>ﾋﾉｻﾜ ｻｸﾗ</t>
  </si>
  <si>
    <t>日向　　　碧</t>
  </si>
  <si>
    <t>ﾋﾑｶｲ ｱｵｲ</t>
  </si>
  <si>
    <t>平糠　　晃太</t>
  </si>
  <si>
    <t>ﾋﾗﾇｶ ｺｳﾀ</t>
  </si>
  <si>
    <t>平糠　　翔太</t>
  </si>
  <si>
    <t>ﾋﾗﾇｶ ｼｮｳﾀ</t>
  </si>
  <si>
    <t>古舘　　陽音</t>
  </si>
  <si>
    <t>ﾌﾙﾀﾞﾃ ﾋﾅﾄ</t>
  </si>
  <si>
    <t>三澤　ののか</t>
  </si>
  <si>
    <t>ﾐｻﾜ ﾉﾉｶ</t>
  </si>
  <si>
    <t>三春　杏梨音</t>
  </si>
  <si>
    <t>ﾐﾊﾙ ｱﾘﾈ</t>
  </si>
  <si>
    <t>柳平　　千織</t>
  </si>
  <si>
    <t>ﾔﾅｷﾞﾀｲ ﾁｵﾘ</t>
  </si>
  <si>
    <t>山本　　瑠輝</t>
  </si>
  <si>
    <t>ﾔﾏﾓﾄ ﾘｭｳｷ</t>
  </si>
  <si>
    <t>和田　琉之介</t>
  </si>
  <si>
    <t>ﾜﾀﾞ ﾘｭｳﾉｽｹ</t>
  </si>
  <si>
    <t>石田　　祐麻</t>
  </si>
  <si>
    <t>ｲｼﾀﾞ ﾕｳﾏ</t>
  </si>
  <si>
    <t>小田　結莉菜</t>
  </si>
  <si>
    <t>ｵﾀﾞ ﾕﾘﾅ</t>
  </si>
  <si>
    <t>川村　　　碧</t>
  </si>
  <si>
    <t>ｶﾜﾑﾗ ﾐﾄﾞﾘ</t>
  </si>
  <si>
    <t>北原　　有格</t>
  </si>
  <si>
    <t>ｷﾀﾊﾗ ｱﾙｶﾞ</t>
  </si>
  <si>
    <t>桐山　はる菜</t>
  </si>
  <si>
    <t>ｷﾘﾔﾏ ﾊﾙﾅ</t>
  </si>
  <si>
    <t>小西　　　光</t>
  </si>
  <si>
    <t>ｺﾆｼ ﾋｶﾘ</t>
  </si>
  <si>
    <t>齋藤　　　勇</t>
  </si>
  <si>
    <t>ｻｲﾄｳ ﾀｸﾏ</t>
  </si>
  <si>
    <t>榊原　　乃愛</t>
  </si>
  <si>
    <t>ｻｶｷﾊﾞﾗ ﾉｱ</t>
  </si>
  <si>
    <t>櫻田　　陽奈</t>
  </si>
  <si>
    <t>ｻｸﾗﾀﾞ ﾋﾅ</t>
  </si>
  <si>
    <t>佐々木　優月</t>
  </si>
  <si>
    <t>ｻｻｷ ﾕﾂﾞｷ</t>
  </si>
  <si>
    <t>佐藤　　佳乃</t>
  </si>
  <si>
    <t>ｻﾄｳ ｶﾉ</t>
  </si>
  <si>
    <t>澤田　　夏芽</t>
  </si>
  <si>
    <t>ｻﾜﾀﾞ ﾅﾂﾒ</t>
  </si>
  <si>
    <t>下又　　奎人</t>
  </si>
  <si>
    <t>ｼﾓﾏﾀ ｹｲﾄ</t>
  </si>
  <si>
    <t>鈴木　　莉那</t>
  </si>
  <si>
    <t>ｽｽﾞｷ ﾘﾅ</t>
  </si>
  <si>
    <t>瀬川　　颯太</t>
  </si>
  <si>
    <t>ｾｶﾞﾜ ｿｳﾀ</t>
  </si>
  <si>
    <t>高橋　　采暉</t>
  </si>
  <si>
    <t>ﾀｶﾊｼ ｻｲｷ</t>
  </si>
  <si>
    <t>高橋　未来音</t>
  </si>
  <si>
    <t>ﾀｶﾊｼ ﾐｸﾈ</t>
  </si>
  <si>
    <t>高橋　　唯人</t>
  </si>
  <si>
    <t>ﾀｶﾊｼ ﾕｲﾄ</t>
  </si>
  <si>
    <t>髙橋　　玲美</t>
  </si>
  <si>
    <t>ﾀｶﾊｼ ﾚﾐ</t>
  </si>
  <si>
    <t>高前田　涼斗</t>
  </si>
  <si>
    <t>ﾀｶﾏｴﾀﾞ ﾘｮｳﾄ</t>
  </si>
  <si>
    <t>竹原　　悠也</t>
  </si>
  <si>
    <t>ﾀｹﾊﾗ ﾕｳﾔ</t>
  </si>
  <si>
    <t>徳田　　歩美</t>
  </si>
  <si>
    <t>ﾄｸﾀ ｱﾕﾐ</t>
  </si>
  <si>
    <t>徳田　　侑奈</t>
  </si>
  <si>
    <t>ﾄｸﾀ ﾕｳﾅ</t>
  </si>
  <si>
    <t>戸塚　　由久</t>
  </si>
  <si>
    <t>ﾄﾂﾞｶ ﾖｼﾋｻ</t>
  </si>
  <si>
    <t>長坂　　桜花</t>
  </si>
  <si>
    <t>ﾅｶﾞｻｶ ｵｳｶ</t>
  </si>
  <si>
    <t>長坂　　柊花</t>
  </si>
  <si>
    <t>ﾅｶﾞｻｶ ｼｭｳｶ</t>
  </si>
  <si>
    <t>中村　　亮翔</t>
  </si>
  <si>
    <t>ﾅｶﾑﾗ ﾖｼﾄ</t>
  </si>
  <si>
    <t>新里　　岳士</t>
  </si>
  <si>
    <t>ﾆｲｻﾄ ｶﾞｸｼ</t>
  </si>
  <si>
    <t>新里　　怜奈</t>
  </si>
  <si>
    <t>ﾆｲｻﾄ ﾚﾅ</t>
  </si>
  <si>
    <t>沼田　　寧音</t>
  </si>
  <si>
    <t>ﾇﾏﾀ ﾈﾈ</t>
  </si>
  <si>
    <t>橋本　　　想</t>
  </si>
  <si>
    <t>ﾊｼﾓﾄ ｺｺﾛ</t>
  </si>
  <si>
    <t>福原　　唯斗</t>
  </si>
  <si>
    <t>ﾌｸﾊﾗ ﾕｲﾄ</t>
  </si>
  <si>
    <t>藤本　妃香里</t>
  </si>
  <si>
    <t>ﾌｼﾞﾓﾄ ﾋｶﾘ</t>
  </si>
  <si>
    <t>古川　　莉子</t>
  </si>
  <si>
    <t>ﾌﾙｶﾜ ﾘｺ</t>
  </si>
  <si>
    <t>古川端　晴輝</t>
  </si>
  <si>
    <t>ﾌﾙｶﾜﾊﾞﾀ ﾊﾙｷ</t>
  </si>
  <si>
    <t>細川　　翔汰</t>
  </si>
  <si>
    <t>ﾎｿｶﾜ ｼｮｳﾀ</t>
  </si>
  <si>
    <t>三上　紋乃丞</t>
  </si>
  <si>
    <t>ﾐｶﾐ ﾓﾝﾉｼﾞｮｳ</t>
  </si>
  <si>
    <t>宮腰　　　茜</t>
  </si>
  <si>
    <t>ﾐﾔｺｼ ｱｶﾈ</t>
  </si>
  <si>
    <t>宮林　　沙羅</t>
  </si>
  <si>
    <t>ﾐﾔﾊﾞﾔｼ ｻﾗ</t>
  </si>
  <si>
    <t>向野　　理央</t>
  </si>
  <si>
    <t>ﾑｶｲﾉ ﾘｵ</t>
  </si>
  <si>
    <t>村上　　高思</t>
  </si>
  <si>
    <t>ﾑﾗｶﾐ ｺｳｼ</t>
  </si>
  <si>
    <t>村田　　敬心</t>
  </si>
  <si>
    <t>ﾑﾗﾀ ｹﾝｼﾝ</t>
  </si>
  <si>
    <t>村田　　美月</t>
  </si>
  <si>
    <t>ﾑﾗﾀ ﾐﾂﾞｷ</t>
  </si>
  <si>
    <t>横欠　　秀斗</t>
  </si>
  <si>
    <t>ﾖｺｶﾞｹ ｼｭｳﾄ</t>
  </si>
  <si>
    <t>吉田　　悠二</t>
  </si>
  <si>
    <t>ﾖｼﾀﾞ ﾕｳｼﾞ</t>
  </si>
  <si>
    <t>吉田　　流華</t>
  </si>
  <si>
    <t>ﾖｼﾀﾞ ﾘｭｳｶ</t>
  </si>
  <si>
    <t>若林　　夢希</t>
  </si>
  <si>
    <t>ﾜｶﾊﾞﾔｼ ｲﾌﾞｷ</t>
  </si>
  <si>
    <t>鷲津　　永子</t>
  </si>
  <si>
    <t>ﾜｼﾂﾞ ｴｺ</t>
  </si>
  <si>
    <t>和田　　唯人</t>
  </si>
  <si>
    <t>ﾜﾀﾞ ﾕｲﾄ</t>
  </si>
  <si>
    <t>阿部　　伶慈</t>
  </si>
  <si>
    <t>ｱﾍﾞ ﾚｲｼﾞ</t>
  </si>
  <si>
    <t>江川　　玲慈</t>
  </si>
  <si>
    <t>ｴｶﾞﾜ ﾚｲｼﾞ</t>
  </si>
  <si>
    <t>大橋　　昴星</t>
  </si>
  <si>
    <t>ｵｵﾊｼ ｽﾊﾞﾙ</t>
  </si>
  <si>
    <t>生内　　聖笑</t>
  </si>
  <si>
    <t>ｵﾎﾞﾅｲ ｾｲﾗ</t>
  </si>
  <si>
    <t>木村　　円香</t>
  </si>
  <si>
    <t>ｷﾑﾗ ﾏﾄﾞｶ</t>
  </si>
  <si>
    <t>熊谷　　桃花</t>
  </si>
  <si>
    <t>佐藤　健太郎</t>
  </si>
  <si>
    <t>ｻﾄｳ ｹﾝﾀﾛｳ</t>
  </si>
  <si>
    <t>城取　　　楓</t>
  </si>
  <si>
    <t>ｼﾛﾄﾘ ｶｴﾃﾞ</t>
  </si>
  <si>
    <t>鈴木　　秋則</t>
  </si>
  <si>
    <t>ｽｽﾞｷ ｱｷﾉﾘ</t>
  </si>
  <si>
    <t>鷹木　　戒斗</t>
  </si>
  <si>
    <t>ﾀｶｷﾞ ｶｲﾄ</t>
  </si>
  <si>
    <t>髙橋　　晶望</t>
  </si>
  <si>
    <t>ﾀｶﾊｼ ﾏﾎ</t>
  </si>
  <si>
    <t>長坂　洸次郎</t>
  </si>
  <si>
    <t>ﾅｶﾞｻｶ ｺｳｼﾞﾛｳ</t>
  </si>
  <si>
    <t>畠山　　　碧</t>
  </si>
  <si>
    <t>ﾊﾀｹﾔﾏ ｱｵｲ</t>
  </si>
  <si>
    <t>畠山　　愛未</t>
  </si>
  <si>
    <t>ﾊﾀｹﾔﾏ ﾏﾅﾐ</t>
  </si>
  <si>
    <t>畠山　　恵衣</t>
  </si>
  <si>
    <t>ﾊﾀｹﾔﾏ ﾒｲ</t>
  </si>
  <si>
    <t>赤川　　優真</t>
  </si>
  <si>
    <t>ｱｶｶﾞﾜ ﾕｳｼﾝ</t>
  </si>
  <si>
    <t>浅沼　　　潔</t>
  </si>
  <si>
    <t>ｱｻﾇﾏ ﾕｷ</t>
  </si>
  <si>
    <t>阿部　　晃久</t>
  </si>
  <si>
    <t>ｱﾍﾞ ｱｷﾋｻ</t>
  </si>
  <si>
    <t>阿部　知可乃</t>
  </si>
  <si>
    <t>ｱﾍﾞ ﾁｶﾉ</t>
  </si>
  <si>
    <t>梅澤　　奈央</t>
  </si>
  <si>
    <t>ｳﾒｻﾞﾜ ﾅｵ</t>
  </si>
  <si>
    <t>小川　　藍伎</t>
  </si>
  <si>
    <t>ｵｶﾞﾜ ｱｲｷ</t>
  </si>
  <si>
    <t>鎌田　　流風</t>
  </si>
  <si>
    <t>ｶﾏﾀ ﾙｶ</t>
  </si>
  <si>
    <t>川村　　岳人</t>
  </si>
  <si>
    <t>ｶﾜﾑﾗ ｶﾞｸﾄ</t>
  </si>
  <si>
    <t>作山　　優奈</t>
  </si>
  <si>
    <t>ｻｸﾔﾏ ﾕｳﾅ</t>
  </si>
  <si>
    <t>佐々木　　悠</t>
  </si>
  <si>
    <t>ｻｻｷ ﾊﾙｶ</t>
  </si>
  <si>
    <t>佐々木　基行</t>
  </si>
  <si>
    <t>ｻｻｷ ﾓﾄﾕｷ</t>
  </si>
  <si>
    <t>佐藤　　美優</t>
  </si>
  <si>
    <t>ｻﾄｳ ﾐｭｳ</t>
  </si>
  <si>
    <t>沢田　　雅央</t>
  </si>
  <si>
    <t>ｻﾜﾀﾞ ﾏｵ</t>
  </si>
  <si>
    <t>田口　　麗奈</t>
  </si>
  <si>
    <t>ﾀｸﾞﾁ ﾚﾅ</t>
  </si>
  <si>
    <t>福山　　　遥</t>
  </si>
  <si>
    <t>ﾌｸﾔﾏ ｱﾕﾑ</t>
  </si>
  <si>
    <t>藤原　　　葵</t>
  </si>
  <si>
    <t>ﾌｼﾞﾜﾗ ｱｵｲ</t>
  </si>
  <si>
    <t>吉田　　碧愛</t>
  </si>
  <si>
    <t>ﾖｼﾀﾞ ｱｸｱ</t>
  </si>
  <si>
    <t>吉田　　珠羅</t>
  </si>
  <si>
    <t>ﾖｼﾀﾞ ｼｭﾗ</t>
  </si>
  <si>
    <t>吉田　　弘季</t>
  </si>
  <si>
    <t>ﾖｼﾀﾞ ﾐﾂｷ</t>
  </si>
  <si>
    <t>今野　　愛琳</t>
  </si>
  <si>
    <t>ｲﾏﾉ ﾏﾘﾝ</t>
  </si>
  <si>
    <t>小田　　海希</t>
  </si>
  <si>
    <t>ｵﾀﾞ ｶｲｷ</t>
  </si>
  <si>
    <t>熊谷　真悠子</t>
  </si>
  <si>
    <t>ｸﾏｶﾞｲ ﾏﾕｺ</t>
  </si>
  <si>
    <t>齊藤　　愛貴</t>
  </si>
  <si>
    <t>ｻｲﾄｳ ﾏﾅﾄ</t>
  </si>
  <si>
    <t>齊藤　みこと</t>
  </si>
  <si>
    <t>ｻｲﾄｳ ﾐｺﾄ</t>
  </si>
  <si>
    <t>佐藤　　武尊</t>
  </si>
  <si>
    <t>佐藤　　瑞生</t>
  </si>
  <si>
    <t>ｻﾄｳ ﾔﾜﾗ</t>
  </si>
  <si>
    <t>篠原　　京都</t>
  </si>
  <si>
    <t>ｼﾉﾊﾗ ｷｮｳﾄ</t>
  </si>
  <si>
    <t>髙木　　穗栞</t>
  </si>
  <si>
    <t>ﾀｶｷ ﾎﾉｶ</t>
  </si>
  <si>
    <t>千葉　　健斗</t>
  </si>
  <si>
    <t>ﾁﾊﾞ ｹﾝﾄ</t>
  </si>
  <si>
    <t>深野　　悠那</t>
  </si>
  <si>
    <t>ﾌｶﾉ ﾕｳﾅ</t>
  </si>
  <si>
    <t>藤井　　天翔</t>
  </si>
  <si>
    <t>ﾌｼﾞｲ ｿﾗﾄ</t>
  </si>
  <si>
    <t>堀尾　　舞華</t>
  </si>
  <si>
    <t>ﾎﾘｵ ﾏｲｶ</t>
  </si>
  <si>
    <t>水野　　翔耶</t>
  </si>
  <si>
    <t>ﾐｽﾞﾉ ｼｮｳﾔ</t>
  </si>
  <si>
    <t>井坂　　一希</t>
  </si>
  <si>
    <t>ｲｻｶ ｶｽﾞｷ</t>
  </si>
  <si>
    <t>伊藤　　来夏</t>
  </si>
  <si>
    <t>ｲﾄｳ ﾗﾅ</t>
  </si>
  <si>
    <t>稲葉　　花南</t>
  </si>
  <si>
    <t>ｲﾅﾊﾞ ｶﾅ</t>
  </si>
  <si>
    <t>岩崎　　未來</t>
  </si>
  <si>
    <t>ｲﾜｻｷ ﾐｸ</t>
  </si>
  <si>
    <t>岩舘　　愛結</t>
  </si>
  <si>
    <t>ｲﾜﾀﾞﾃ ｱﾕ</t>
  </si>
  <si>
    <t>岩舘　　　麗</t>
  </si>
  <si>
    <t>ｲﾜﾀﾞﾃ ｳﾗﾗ</t>
  </si>
  <si>
    <t>上野　　大静</t>
  </si>
  <si>
    <t>ｳｴﾉ ﾀｲｾｲ</t>
  </si>
  <si>
    <t>大石　　美優</t>
  </si>
  <si>
    <t>ｵｵｲｼ ﾐﾕ</t>
  </si>
  <si>
    <t>小田桐　凛也</t>
  </si>
  <si>
    <t>ｵﾀﾞｷﾞﾘ ﾘﾝﾔ</t>
  </si>
  <si>
    <t>菊地　　貴偉</t>
  </si>
  <si>
    <t>関　　夏奈子</t>
  </si>
  <si>
    <t>ｾｷ ｶﾅｺ</t>
  </si>
  <si>
    <t>関野　　　楓</t>
  </si>
  <si>
    <t>ｾｷﾉ ｶｴﾃﾞ</t>
  </si>
  <si>
    <t>大光　　希空</t>
  </si>
  <si>
    <t>ﾀﾞｲｺｳ ﾉｱ</t>
  </si>
  <si>
    <t>髙橋　　蘭未</t>
  </si>
  <si>
    <t>ﾀｶﾊｼ ﾗﾐ</t>
  </si>
  <si>
    <t>田村　　　蓮</t>
  </si>
  <si>
    <t>ﾀﾑﾗ ﾚﾝ</t>
  </si>
  <si>
    <t>野坂　　瑠菜</t>
  </si>
  <si>
    <t>ﾉｻﾞｶ ﾙﾅ</t>
  </si>
  <si>
    <t>藤森　　健伸</t>
  </si>
  <si>
    <t>ﾌｼﾞﾓﾘ ｹﾝｼﾝ</t>
  </si>
  <si>
    <t>矢内　　千尋</t>
  </si>
  <si>
    <t>ﾔﾅｲ ﾁﾋﾛ</t>
  </si>
  <si>
    <t>安久津　晋太</t>
  </si>
  <si>
    <t>ｱｸﾂ ｼﾝﾀ</t>
  </si>
  <si>
    <t>阿部　　滉樹</t>
  </si>
  <si>
    <t>ｱﾍﾞ ｺｳｷ</t>
  </si>
  <si>
    <t>阿部　　日南</t>
  </si>
  <si>
    <t>ｱﾍﾞ ﾋﾅﾐ</t>
  </si>
  <si>
    <t>石川　　友萌</t>
  </si>
  <si>
    <t>ｲｼｶﾜ ﾕﾒ</t>
  </si>
  <si>
    <t>今川　　夢斗</t>
  </si>
  <si>
    <t>ｲﾏｶﾞﾜ ﾕｳﾄ</t>
  </si>
  <si>
    <t>居村　　幸菜</t>
  </si>
  <si>
    <t>ｲﾑﾗ ﾕｷﾅ</t>
  </si>
  <si>
    <t>岩瀨　　夢乃</t>
  </si>
  <si>
    <t>ｲﾜｾ ﾕﾒﾉ</t>
  </si>
  <si>
    <t>宇部　　　駿</t>
  </si>
  <si>
    <t>ｳﾍﾞ ｼｭﾝ</t>
  </si>
  <si>
    <t>漆田　　蒼大</t>
  </si>
  <si>
    <t>ｳﾙｼﾀﾞ ｿｳﾀ</t>
  </si>
  <si>
    <t>及川　　　心</t>
  </si>
  <si>
    <t>ｵｲｶﾜ ｺｺﾛ</t>
  </si>
  <si>
    <t>大久保　亜弥</t>
  </si>
  <si>
    <t>ｵｵｸﾎﾞ ｱﾔ</t>
  </si>
  <si>
    <t>小笠原　茅咲</t>
  </si>
  <si>
    <t>ｵｶﾞｻﾜﾗ ﾁｻｷ</t>
  </si>
  <si>
    <t>尾友　　　樂</t>
  </si>
  <si>
    <t>ｵﾄﾓ ｶﾞｸ</t>
  </si>
  <si>
    <t>金子　　夢羽</t>
  </si>
  <si>
    <t>ｶﾈｺ ﾕｳ</t>
  </si>
  <si>
    <t>釜石　　雛香</t>
  </si>
  <si>
    <t>ｶﾏｲｼ ﾋﾅｶ</t>
  </si>
  <si>
    <t>上川　　葵生</t>
  </si>
  <si>
    <t>ｶﾐｶﾜ ｱｵｲ</t>
  </si>
  <si>
    <t>菊池　　那奈</t>
  </si>
  <si>
    <t>ｷｸﾁ ﾅﾅ</t>
  </si>
  <si>
    <t>菊池　　未夢</t>
  </si>
  <si>
    <t>ｷｸﾁ ﾐﾕｳ</t>
  </si>
  <si>
    <t>北舘　　愛梨</t>
  </si>
  <si>
    <t>小林　　花菜</t>
  </si>
  <si>
    <t>ｺﾊﾞﾔｼ ｶﾅ</t>
  </si>
  <si>
    <t>齊藤　　　丈</t>
  </si>
  <si>
    <t>ｻｲﾄｳ ｼﾞｮｳ</t>
  </si>
  <si>
    <t>齊藤　　紘人</t>
  </si>
  <si>
    <t>ｻｲﾄｳ ﾋﾛﾄ</t>
  </si>
  <si>
    <t>齋藤　　光希</t>
  </si>
  <si>
    <t>ｻｲﾄｳ ﾐﾂｷ</t>
  </si>
  <si>
    <t>佐々木　綾音</t>
  </si>
  <si>
    <t>ｻｻｷ ｱﾔﾈ</t>
  </si>
  <si>
    <t>佐々木　浩志</t>
  </si>
  <si>
    <t>ｻｻｷ ｺｳｼ</t>
  </si>
  <si>
    <t>佐々木　陽平</t>
  </si>
  <si>
    <t>ｻｻｷ ﾖｳﾍｲ</t>
  </si>
  <si>
    <t>佐藤　　愛衣</t>
  </si>
  <si>
    <t>ｻﾄｳ ｱｲ</t>
  </si>
  <si>
    <t>佐藤　　　航</t>
  </si>
  <si>
    <t>ｻﾄｳ ｺｳ</t>
  </si>
  <si>
    <t>佐藤　　颯太</t>
  </si>
  <si>
    <t>ｻﾄｳ ｿｳﾀ</t>
  </si>
  <si>
    <t>澤野　　歩佳</t>
  </si>
  <si>
    <t>ｻﾜﾉ ｱﾕｶ</t>
  </si>
  <si>
    <t>菅原　　優成</t>
  </si>
  <si>
    <t>ｽｶﾞﾜﾗ ﾕｳｾｲ</t>
  </si>
  <si>
    <t>鈴木　　　快</t>
  </si>
  <si>
    <t>ｽｽﾞｷ ｶｲ</t>
  </si>
  <si>
    <t>瀬川　優姫菜</t>
  </si>
  <si>
    <t>ｾｶﾞﾜ ﾕﾒﾅ</t>
  </si>
  <si>
    <t>武田　　和馬</t>
  </si>
  <si>
    <t>ﾀｹﾀﾞ ｶｽﾞﾏ</t>
  </si>
  <si>
    <t>千田　　奨馬</t>
  </si>
  <si>
    <t>ﾁﾀﾞ ｼｮｳﾏ</t>
  </si>
  <si>
    <t>千葉　　響子</t>
  </si>
  <si>
    <t>ﾁﾊﾞ ｷｮｳｺ</t>
  </si>
  <si>
    <t>千葉　　大貴</t>
  </si>
  <si>
    <t>ﾁﾊﾞ ﾀﾞｲｷ</t>
  </si>
  <si>
    <t>東梅　　龍輝</t>
  </si>
  <si>
    <t>ﾄｳﾊﾞｲ ﾘｭｳｷ</t>
  </si>
  <si>
    <t>苫米地　涼夏</t>
  </si>
  <si>
    <t>ﾄﾏﾍﾞﾁ ｽｽﾞｶ</t>
  </si>
  <si>
    <t>中舘　　友菜</t>
  </si>
  <si>
    <t>ﾅｶﾀﾞﾃ ﾕﾅ</t>
  </si>
  <si>
    <t>中道　　翔太</t>
  </si>
  <si>
    <t>ﾅｶﾐﾁ ｼｮｳﾀ</t>
  </si>
  <si>
    <t>成澤　　恒太</t>
  </si>
  <si>
    <t>ﾅﾘｻﾜ ｺｳﾀ</t>
  </si>
  <si>
    <t>野田　小太郎</t>
  </si>
  <si>
    <t>ﾉﾀﾞ ｺﾀﾛｳ</t>
  </si>
  <si>
    <t>畠山　　　和</t>
  </si>
  <si>
    <t>ﾊﾀｹﾔﾏ ｶﾝ</t>
  </si>
  <si>
    <t>畑中　　響輝</t>
  </si>
  <si>
    <t>ﾊﾀﾅｶ ﾋﾋﾞｷ</t>
  </si>
  <si>
    <t>林　　　郁女</t>
  </si>
  <si>
    <t>ﾊﾔｼ ｱﾔﾒ</t>
  </si>
  <si>
    <t>福田　　悠雅</t>
  </si>
  <si>
    <t>ﾌｸﾀﾞ ﾕｳｶﾞ</t>
  </si>
  <si>
    <t>藤田　　大夢</t>
  </si>
  <si>
    <t>ﾌｼﾞﾀ ﾀﾞｲﾑ</t>
  </si>
  <si>
    <t>藤原　　　凜</t>
  </si>
  <si>
    <t>ﾌｼﾞﾜﾗ ﾘﾝ</t>
  </si>
  <si>
    <t>二又　　広興</t>
  </si>
  <si>
    <t>ﾌﾀﾏﾀ ﾋﾛｷ</t>
  </si>
  <si>
    <t>細田　　大空</t>
  </si>
  <si>
    <t>ﾎｿﾀﾞ ｿﾗ</t>
  </si>
  <si>
    <t>堀川　　彩希</t>
  </si>
  <si>
    <t>ﾎﾘｶﾜ ｻｷ</t>
  </si>
  <si>
    <t>松野　　海白</t>
  </si>
  <si>
    <t>ﾏﾂﾉ ﾐｼﾛ</t>
  </si>
  <si>
    <t>松本　　愛翔</t>
  </si>
  <si>
    <t>ﾏﾂﾓﾄ ｱｲﾄ</t>
  </si>
  <si>
    <t>松本　貫一郎</t>
  </si>
  <si>
    <t>ﾏﾂﾓﾄ ｶﾝｲﾁﾛｳ</t>
  </si>
  <si>
    <t>三浦　　　凜</t>
  </si>
  <si>
    <t>ﾐｳﾗ ﾘﾝ</t>
  </si>
  <si>
    <t>三上　　里奈</t>
  </si>
  <si>
    <t>ﾐｶﾐ ﾘﾅ</t>
  </si>
  <si>
    <t>南幅　　　輝</t>
  </si>
  <si>
    <t>ﾐﾅﾐﾊﾊﾞ ﾋｶﾙ</t>
  </si>
  <si>
    <t>簗部　　洸明</t>
  </si>
  <si>
    <t>ﾔﾅﾍﾞ ｺｳﾒｲ</t>
  </si>
  <si>
    <t>山口　　桜鈴</t>
  </si>
  <si>
    <t>ﾔﾏｸﾞﾁ ｵｽﾞ</t>
  </si>
  <si>
    <t>山田　　泰世</t>
  </si>
  <si>
    <t>ﾔﾏﾀﾞ ﾀｲｾｲ</t>
  </si>
  <si>
    <t>横田　向日葵</t>
  </si>
  <si>
    <t>ﾖｺﾀ ﾋﾏﾘ</t>
  </si>
  <si>
    <t>渡邊　　乃斗</t>
  </si>
  <si>
    <t>ﾜﾀﾅﾍﾞ ﾅｲﾄ</t>
  </si>
  <si>
    <t>安保　　翔太</t>
  </si>
  <si>
    <t>ｱﾝﾎﾞ ｼｮｳﾀ</t>
  </si>
  <si>
    <t>菊池　　翔来</t>
  </si>
  <si>
    <t>ｷｸﾁ ﾋﾗｲ</t>
  </si>
  <si>
    <t>櫻井　　　輪</t>
  </si>
  <si>
    <t>ｻｸﾗｲ ﾘﾝ</t>
  </si>
  <si>
    <t>佐々木　愛結</t>
  </si>
  <si>
    <t>ｻｻｷ ｱﾕ</t>
  </si>
  <si>
    <t>外久保菜々美</t>
  </si>
  <si>
    <t>ｿﾄｸﾎﾞ ﾅﾅﾐ</t>
  </si>
  <si>
    <t>舘田　　宗達</t>
  </si>
  <si>
    <t>ﾀﾃﾀﾞ ｿｳﾀﾂ</t>
  </si>
  <si>
    <t>長澤　　拓生</t>
  </si>
  <si>
    <t>ﾅｶﾞｻﾜ ﾋﾛﾑ</t>
  </si>
  <si>
    <t>西田　　　結</t>
  </si>
  <si>
    <t>ﾆｼﾀﾞ ﾕｲ</t>
  </si>
  <si>
    <t>畑山　　結依</t>
  </si>
  <si>
    <t>ﾊﾀﾔﾏ ﾕｲ</t>
  </si>
  <si>
    <t>東平　英理香</t>
  </si>
  <si>
    <t>ﾋｶﾞｼﾀﾞｲﾗ ｴﾘｶ</t>
  </si>
  <si>
    <t>藤原　　崚凪</t>
  </si>
  <si>
    <t>ﾌｼﾞﾜﾗ ﾂﾅﾐ</t>
  </si>
  <si>
    <t>松村　　風香</t>
  </si>
  <si>
    <t>ﾏﾂﾑﾗ ﾌｳｶ</t>
  </si>
  <si>
    <t>山下　　直輝</t>
  </si>
  <si>
    <t>ﾔﾏｼﾀ ﾅｵｷ</t>
  </si>
  <si>
    <t>吉川　　倖大</t>
  </si>
  <si>
    <t>ﾖｼｶﾜ ｺｳﾀﾞｲ</t>
  </si>
  <si>
    <t>吉川　　　遥</t>
  </si>
  <si>
    <t>ﾖｼｶﾜ ﾊﾙｶ</t>
  </si>
  <si>
    <t>大澤　　叶佳</t>
  </si>
  <si>
    <t>ｵｵｻﾜ ｷｮｳｶ</t>
  </si>
  <si>
    <t>角舘　　七緒</t>
  </si>
  <si>
    <t>ｶｸﾀﾞﾃ ﾅﾅｵ</t>
  </si>
  <si>
    <t>工藤　　博世</t>
  </si>
  <si>
    <t>ｸﾄﾞｳ ﾋﾛｾ</t>
  </si>
  <si>
    <t>工藤　　望由</t>
  </si>
  <si>
    <t>熊谷　　藍楓</t>
  </si>
  <si>
    <t>ｸﾏｶﾞｲ ｱｲｶ</t>
  </si>
  <si>
    <t>熊谷　　和真</t>
  </si>
  <si>
    <t>ｸﾏｶﾞｲ ｶｽﾞﾏ</t>
  </si>
  <si>
    <t>熊谷　　哲平</t>
  </si>
  <si>
    <t>ｸﾏｶﾞｲ ﾃｯﾍﾟｲ</t>
  </si>
  <si>
    <t>佐々木　　渚</t>
  </si>
  <si>
    <t>ｻｻｷ ﾅｷﾞｻ</t>
  </si>
  <si>
    <t>佐藤　　　匠</t>
  </si>
  <si>
    <t>ｻﾄｳ ﾀｸﾐ</t>
  </si>
  <si>
    <t>佐藤　　琉希</t>
  </si>
  <si>
    <t>ｻﾄｳ ﾘｭｳｷ</t>
  </si>
  <si>
    <t>鈴木　　　海</t>
  </si>
  <si>
    <t>ｽｽﾞｷ ｳﾐ</t>
  </si>
  <si>
    <t>長尾　　蒼翔</t>
  </si>
  <si>
    <t>ﾅｶﾞｵ ｿﾗ</t>
  </si>
  <si>
    <t>青木　　　葵</t>
  </si>
  <si>
    <t>ｱｵｷ ｱｵｲ</t>
  </si>
  <si>
    <t>阿部　　奈央</t>
  </si>
  <si>
    <t>ｱﾍﾞ ﾅｵ</t>
  </si>
  <si>
    <t>岩間　のどか</t>
  </si>
  <si>
    <t>ｲﾜﾏ ﾉﾄﾞｶ</t>
  </si>
  <si>
    <t>URQUIZUPIAZZ</t>
  </si>
  <si>
    <t>ｳｨﾙｷｰｽﾞﾋﾟｱｯﾂｧ ﾃﾞﾘｱ</t>
  </si>
  <si>
    <t>大橋　　未来</t>
  </si>
  <si>
    <t>ｵｵﾊｼ ﾐｸ</t>
  </si>
  <si>
    <t>小原　　快都</t>
  </si>
  <si>
    <t>ｵﾊﾞﾗ ｶｲﾄ</t>
  </si>
  <si>
    <t>菊池　　香好</t>
  </si>
  <si>
    <t>ｷｸﾁ ｺｺﾉ</t>
  </si>
  <si>
    <t>菊池　　柊平</t>
  </si>
  <si>
    <t>ｷｸﾁ ｼｭｳﾍｲ</t>
  </si>
  <si>
    <t>菊池　　　笙</t>
  </si>
  <si>
    <t>菊池　　翔瑛</t>
  </si>
  <si>
    <t>ｷｸﾁ ｼｮｳｴｲ</t>
  </si>
  <si>
    <t>菊池　　　愛</t>
  </si>
  <si>
    <t>ｷｸﾁ ﾏﾅ</t>
  </si>
  <si>
    <t>菊池　麻友莉</t>
  </si>
  <si>
    <t>ｷｸﾁ ﾏﾕﾘ</t>
  </si>
  <si>
    <t>菊池　　望南</t>
  </si>
  <si>
    <t>ｷｸﾁ ﾐﾅ</t>
  </si>
  <si>
    <t>菊池　　宥羽</t>
  </si>
  <si>
    <t>ｷｸﾁ ﾕｳ</t>
  </si>
  <si>
    <t>菊池　　優斗</t>
  </si>
  <si>
    <t>小松　　雅也</t>
  </si>
  <si>
    <t>ｺﾏﾂ ﾏｻﾔ</t>
  </si>
  <si>
    <t>佐々木　陽依</t>
  </si>
  <si>
    <t>ｻｻｷ ﾋﾅﾖ</t>
  </si>
  <si>
    <t>佐々木　祐路</t>
  </si>
  <si>
    <t>菅田　　詩織</t>
  </si>
  <si>
    <t>ｽｶﾞﾀ ｼｵﾘ</t>
  </si>
  <si>
    <t>菅田　ほたる</t>
  </si>
  <si>
    <t>ｽｶﾞﾀ ﾎﾀﾙ</t>
  </si>
  <si>
    <t>菅田　　優斗</t>
  </si>
  <si>
    <t>ｽｶﾞﾀ ﾕｳﾄ</t>
  </si>
  <si>
    <t>長山　　美空</t>
  </si>
  <si>
    <t>ﾅｶﾞﾔﾏ ﾐｸ</t>
  </si>
  <si>
    <t>新田　　剣矢</t>
  </si>
  <si>
    <t>ﾆｯﾀ ｹﾝﾔ</t>
  </si>
  <si>
    <t>花輪　　大輔</t>
  </si>
  <si>
    <t>ﾊﾅﾜ ﾀﾞｲｽｹ</t>
  </si>
  <si>
    <t>浜川　　舜斗</t>
  </si>
  <si>
    <t>ﾊﾏｶﾜ ｼｭﾝﾄ</t>
  </si>
  <si>
    <t>細川　亜矢佳</t>
  </si>
  <si>
    <t>ﾎｿｶﾜ ｱﾔｶ</t>
  </si>
  <si>
    <t>末崎　　朱莉</t>
  </si>
  <si>
    <t>ﾏｯｻｷ ｱｶﾘ</t>
  </si>
  <si>
    <t>松田　　心菜</t>
  </si>
  <si>
    <t>ﾏﾂﾀﾞ ｺｺﾅ</t>
  </si>
  <si>
    <t>松田　　修斗</t>
  </si>
  <si>
    <t>ﾏﾂﾀﾞ ｼｭｳﾄ</t>
  </si>
  <si>
    <t>松田　　愛夢</t>
  </si>
  <si>
    <t>ﾏﾂﾀﾞ ﾒｸﾞﾑ</t>
  </si>
  <si>
    <t>水野　　千里</t>
  </si>
  <si>
    <t>ﾐｽﾞﾉ ﾁｻﾄ</t>
  </si>
  <si>
    <t>吉田　　涼香</t>
  </si>
  <si>
    <t>ﾖｼﾀﾞ ﾘｮｳｶ</t>
  </si>
  <si>
    <t>阿部　　舞花</t>
  </si>
  <si>
    <t>ｱﾍﾞ ﾏｲｶ</t>
  </si>
  <si>
    <t>石田　　将汰</t>
  </si>
  <si>
    <t>ｲｼﾀﾞ ｼｮｳﾀ</t>
  </si>
  <si>
    <t>泉田　　美言</t>
  </si>
  <si>
    <t>ｲｽﾞﾐﾀﾞ ﾐｺﾄ</t>
  </si>
  <si>
    <t>小田代　眞翔</t>
  </si>
  <si>
    <t>ｵﾀﾞｼﾛ ﾏﾅﾄ</t>
  </si>
  <si>
    <t>川久保　颯眞</t>
  </si>
  <si>
    <t>ｶﾜｸﾎﾞ ﾌｳﾏ</t>
  </si>
  <si>
    <t>菊田　ひかる</t>
  </si>
  <si>
    <t>ｷｸﾀ ﾋｶﾙ</t>
  </si>
  <si>
    <t>菊池　　海星</t>
  </si>
  <si>
    <t>ｷｸﾁ ｶｲｾｲ</t>
  </si>
  <si>
    <t>菊池　　楽空</t>
  </si>
  <si>
    <t>ｷｸﾁ ｶﾞｸｳ</t>
  </si>
  <si>
    <t>菊池　紘士朗</t>
  </si>
  <si>
    <t>ｷｸﾁ ｺｳｼﾞﾛｳ</t>
  </si>
  <si>
    <t>菊池　　明子</t>
  </si>
  <si>
    <t>ｷｸﾁ ﾒｲｺ</t>
  </si>
  <si>
    <t>紺野　　千遥</t>
  </si>
  <si>
    <t>ｺﾝﾉ ﾁﾊﾙ</t>
  </si>
  <si>
    <t>佐々木　勁吾</t>
  </si>
  <si>
    <t>ｻｻｷ ｹｲｺﾞ</t>
  </si>
  <si>
    <t>佐々木　陽翔</t>
  </si>
  <si>
    <t>佐々木美咲姫</t>
  </si>
  <si>
    <t>佐々木　優妃</t>
  </si>
  <si>
    <t>ｻｻｷ ﾕｲ</t>
  </si>
  <si>
    <t>外田　　一伯</t>
  </si>
  <si>
    <t>ｿﾄﾀﾞ ﾊｸ</t>
  </si>
  <si>
    <t>大洞　　摩耶</t>
  </si>
  <si>
    <t>ﾀﾞｲﾄﾞｳ ﾏﾔ</t>
  </si>
  <si>
    <t>千葉　　大誠</t>
  </si>
  <si>
    <t>ﾁﾊﾞ ﾀｲｾｲ</t>
  </si>
  <si>
    <t>千葉　　凜奈</t>
  </si>
  <si>
    <t>ﾁﾊﾞ ﾘﾝﾅ</t>
  </si>
  <si>
    <t>留場　　洸成</t>
  </si>
  <si>
    <t>ﾄﾒﾊﾞ ｺｳｾｲ</t>
  </si>
  <si>
    <t>細川　　愛奈</t>
  </si>
  <si>
    <t>ﾎｿｶﾜ ﾏﾅ</t>
  </si>
  <si>
    <t>松原　　光佑</t>
  </si>
  <si>
    <t>ﾏﾂﾊﾞﾗ ｺｳｽｹ</t>
  </si>
  <si>
    <t>東　　　哉太</t>
  </si>
  <si>
    <t>ｱｽﾞﾏ ｶﾅﾀ</t>
  </si>
  <si>
    <t>石川　　梨瑚</t>
  </si>
  <si>
    <t>ｲｼｶﾜ ﾘｺ</t>
  </si>
  <si>
    <t>大堰　　　徳</t>
  </si>
  <si>
    <t>ｵｵｾﾞｷ ﾁｶﾗ</t>
  </si>
  <si>
    <t>太田　　　空</t>
  </si>
  <si>
    <t>ｵｵﾀ ｿﾗ</t>
  </si>
  <si>
    <t>刈田　　帆美</t>
  </si>
  <si>
    <t>ｶﾘﾀ ﾎﾉﾐ</t>
  </si>
  <si>
    <t>菅野　　光輝</t>
  </si>
  <si>
    <t>ｶﾝﾉ ｺｳｷ</t>
  </si>
  <si>
    <t>北島　　奏音</t>
  </si>
  <si>
    <t>ｷﾀｼﾏ ｶﾉ</t>
  </si>
  <si>
    <t>佐々木　美結</t>
  </si>
  <si>
    <t>ｻｻｷ ﾐﾕｳ</t>
  </si>
  <si>
    <t>髙橋　明華音</t>
  </si>
  <si>
    <t>ﾀｶﾊｼ ｱｶﾈ</t>
  </si>
  <si>
    <t>髙橋　　聖成</t>
  </si>
  <si>
    <t>ﾀｶﾊｼ ｾﾅ</t>
  </si>
  <si>
    <t>髙橋　　颯太</t>
  </si>
  <si>
    <t>髙橋　　拓夢</t>
  </si>
  <si>
    <t>ﾀｶﾊｼ ﾀｸﾑ</t>
  </si>
  <si>
    <t>髙橋　　　響</t>
  </si>
  <si>
    <t>ﾀｶﾊｼ ﾋﾋﾞｷ</t>
  </si>
  <si>
    <t>髙橋　　優希</t>
  </si>
  <si>
    <t>田中　　涼音</t>
  </si>
  <si>
    <t>ﾀﾅｶ ｽｽﾞﾈ</t>
  </si>
  <si>
    <t>新田　　真歩</t>
  </si>
  <si>
    <t>ﾆｯﾀ ﾏﾎ</t>
  </si>
  <si>
    <t>深澤　　奎輔</t>
  </si>
  <si>
    <t>ﾌｶｻﾜ ｹｲｽｹ</t>
  </si>
  <si>
    <t>山鼻　　　涼</t>
  </si>
  <si>
    <t>ﾔﾏﾊﾅ ﾘｮｳ</t>
  </si>
  <si>
    <t>吉田　　藍子</t>
  </si>
  <si>
    <t>ﾖｼﾀﾞ ｱｲｺ</t>
  </si>
  <si>
    <t>渡邉　智栄子</t>
  </si>
  <si>
    <t>ﾜﾀﾅﾍﾞ ﾁｴｺ</t>
  </si>
  <si>
    <t>阿部　　優真</t>
  </si>
  <si>
    <t>奥　　　結子</t>
  </si>
  <si>
    <t>ｵｸ ﾕｲｺ</t>
  </si>
  <si>
    <t>小原　　永遠</t>
  </si>
  <si>
    <t>ｵﾊﾞﾗ ﾄﾜ</t>
  </si>
  <si>
    <t>柿木　　　遼</t>
  </si>
  <si>
    <t>ｶｷﾉｷ ﾘｮｳ</t>
  </si>
  <si>
    <t>工藤　　　快</t>
  </si>
  <si>
    <t>ｸﾄﾞｳ ｶｲ</t>
  </si>
  <si>
    <t>工藤　　紅葉</t>
  </si>
  <si>
    <t>ｸﾄﾞｳ ｸﾚﾊ</t>
  </si>
  <si>
    <t>久保田　　彩</t>
  </si>
  <si>
    <t>ｸﾎﾞﾀ ｱﾔ</t>
  </si>
  <si>
    <t>佐々木　千尋</t>
  </si>
  <si>
    <t>ｻｻｷ ﾁﾋﾛ</t>
  </si>
  <si>
    <t>沢田　　雪佳</t>
  </si>
  <si>
    <t>ｻﾜﾀﾞ ﾕｷｶ</t>
  </si>
  <si>
    <t>嶋田　　真也</t>
  </si>
  <si>
    <t>ｼﾏﾀﾞ ﾏｻﾔ</t>
  </si>
  <si>
    <t>髙村　　澪蒔</t>
  </si>
  <si>
    <t>ﾀｶﾑﾗ ﾚｲｼﾞ</t>
  </si>
  <si>
    <t>戸舘　　雪花</t>
  </si>
  <si>
    <t>ﾄﾀﾞﾃ ﾕｶ</t>
  </si>
  <si>
    <t>晴山　　真次</t>
  </si>
  <si>
    <t>ﾊﾚﾔﾏ ｼﾝｼﾞ</t>
  </si>
  <si>
    <t>細田　　晴捺</t>
  </si>
  <si>
    <t>ﾎｿﾀﾞ ｾｲﾅ</t>
  </si>
  <si>
    <t>堀内　　虎雅</t>
  </si>
  <si>
    <t>ﾎﾘｳﾁ ｺｳｶﾞ</t>
  </si>
  <si>
    <t>大平　　史弥</t>
  </si>
  <si>
    <t>ｵｵﾀﾞｲﾗ ﾌﾐﾔ</t>
  </si>
  <si>
    <t>奥澤　　一貴</t>
  </si>
  <si>
    <t>ｵｸｻﾜ ｶｽﾞｷ</t>
  </si>
  <si>
    <t>折戸　　和弥</t>
  </si>
  <si>
    <t>ｵﾘﾄ ｶｽﾞﾔ</t>
  </si>
  <si>
    <t>田中　　翔馬</t>
  </si>
  <si>
    <t>ﾀﾅｶ ｼｮｳﾏ</t>
  </si>
  <si>
    <t>千葉　　俊明</t>
  </si>
  <si>
    <t>ﾁﾊﾞ ﾄｼｱｷ</t>
  </si>
  <si>
    <t>早坂　　来翔</t>
  </si>
  <si>
    <t>ﾊﾔｻｶ ﾗｲﾄ</t>
  </si>
  <si>
    <t>米田　　怜史</t>
  </si>
  <si>
    <t>ﾏｲﾀ ﾚｲｼﾞ</t>
  </si>
  <si>
    <t>欠端　　陽翔</t>
  </si>
  <si>
    <t>ｶｹﾊﾀ ﾊﾙﾄ</t>
  </si>
  <si>
    <t>石井　　愛星</t>
  </si>
  <si>
    <t>ｲｼｲ ﾏﾅｾ</t>
  </si>
  <si>
    <t>泉川　　あみ</t>
  </si>
  <si>
    <t>ｲｽﾞﾐｶﾜ ｱﾐ</t>
  </si>
  <si>
    <t>大澤　緋美華</t>
  </si>
  <si>
    <t>ｵｵｻﾜ ﾋﾐｶ</t>
  </si>
  <si>
    <t>大道　　彩乃</t>
  </si>
  <si>
    <t>ｵｵﾐﾁ ｱﾔﾉ</t>
  </si>
  <si>
    <t>小野　　　楓</t>
  </si>
  <si>
    <t>ｵﾉ ｶｴﾃﾞ</t>
  </si>
  <si>
    <t>小野　　寧久</t>
  </si>
  <si>
    <t>ｵﾉ ｼｽﾞｸ</t>
  </si>
  <si>
    <t>小野　　聖真</t>
  </si>
  <si>
    <t>ｵﾉ ｼｮｳﾏ</t>
  </si>
  <si>
    <t>小野　　慎太</t>
  </si>
  <si>
    <t>ｵﾉ ｼﾝﾀ</t>
  </si>
  <si>
    <t>小野寺菜々花</t>
  </si>
  <si>
    <t>ｵﾉﾃﾞﾗ ﾅﾅｶ</t>
  </si>
  <si>
    <t>小野寺　夢佳</t>
  </si>
  <si>
    <t>ｵﾉﾃﾞﾗ ﾕﾒｶ</t>
  </si>
  <si>
    <t>貫牛　　海翔</t>
  </si>
  <si>
    <t>ｶﾝｷﾞｭｳ ｶｲﾄ</t>
  </si>
  <si>
    <t>次嘉　　香波</t>
  </si>
  <si>
    <t>ｼｶ ｶﾅﾐ</t>
  </si>
  <si>
    <t>丹治　　将汰</t>
  </si>
  <si>
    <t>ﾀﾝｼﾞ ｼｮｳﾀ</t>
  </si>
  <si>
    <t>外舘　　　渓</t>
  </si>
  <si>
    <t>ﾄﾀﾞﾃ ｹｲ</t>
  </si>
  <si>
    <t>中村　　　陸</t>
  </si>
  <si>
    <t>ﾅｶﾑﾗ ﾘｸ</t>
  </si>
  <si>
    <t>中村　　琉暉</t>
  </si>
  <si>
    <t>ﾅｶﾑﾗ ﾘｭｳｷ</t>
  </si>
  <si>
    <t>野崎　　颯太</t>
  </si>
  <si>
    <t>ﾉｻﾞｷ ｿｳﾀ</t>
  </si>
  <si>
    <t>片座　　快斗</t>
  </si>
  <si>
    <t>ﾍﾝｻﾞ ｶｲﾄ</t>
  </si>
  <si>
    <t>三上　　京史</t>
  </si>
  <si>
    <t>ﾐｶﾐ ｹｲｼﾞ</t>
  </si>
  <si>
    <t>三ヶ森　秀典</t>
  </si>
  <si>
    <t>ﾐｶﾓﾘ ﾋﾃﾞﾉﾘ</t>
  </si>
  <si>
    <t>谷地　　飛良</t>
  </si>
  <si>
    <t>ﾔﾁ ﾀｶﾗ</t>
  </si>
  <si>
    <t>吉田　　　信</t>
  </si>
  <si>
    <t>ﾖｼﾀﾞ ｼﾝ</t>
  </si>
  <si>
    <t>荒川　　瞳愛</t>
  </si>
  <si>
    <t>ｱﾗｶﾜ ﾄｱ</t>
  </si>
  <si>
    <t>荒川　　由征</t>
  </si>
  <si>
    <t>ｱﾗｶﾜ ﾕｳｾｲ</t>
  </si>
  <si>
    <t>安保　　瑠粋</t>
  </si>
  <si>
    <t>ｱﾝﾎﾞ ﾙｲ</t>
  </si>
  <si>
    <t>泉山　　尚慶</t>
  </si>
  <si>
    <t>ｲｽﾞﾐﾔﾏ ﾅｵﾁｶ</t>
  </si>
  <si>
    <t>伊藤　　瑠那</t>
  </si>
  <si>
    <t>ｲﾄｳ ﾙﾅ</t>
  </si>
  <si>
    <t>川又　　花菜</t>
  </si>
  <si>
    <t>ｶﾜﾏﾀ ﾊﾅ</t>
  </si>
  <si>
    <t>齊藤　さくら</t>
  </si>
  <si>
    <t>ｻｲﾄｳ ｻｸﾗ</t>
  </si>
  <si>
    <t>齊藤　　聡真</t>
  </si>
  <si>
    <t>ｻｲﾄｳ ｿｳﾏ</t>
  </si>
  <si>
    <t>齋藤　　大貴</t>
  </si>
  <si>
    <t>ｻｲﾄｳ ﾀﾞｲｷ</t>
  </si>
  <si>
    <t>齊藤　　拓真</t>
  </si>
  <si>
    <t>笹木　　　頌</t>
  </si>
  <si>
    <t>佐々木　春磨</t>
  </si>
  <si>
    <t>ｻｻｷ ﾊﾙﾏ</t>
  </si>
  <si>
    <t>種市　　らん</t>
  </si>
  <si>
    <t>ﾀﾈｲﾁ ﾗﾝ</t>
  </si>
  <si>
    <t>成田　　健太</t>
  </si>
  <si>
    <t>ﾅﾘﾀ ｹﾝﾀ</t>
  </si>
  <si>
    <t>羽澤　　琢人</t>
  </si>
  <si>
    <t>ﾊｻﾞﾜ ﾀｸﾄ</t>
  </si>
  <si>
    <t>橋本　　剛士</t>
  </si>
  <si>
    <t>ﾊｼﾓﾄ ｺｳｼﾞ</t>
  </si>
  <si>
    <t>畠山　　一葉</t>
  </si>
  <si>
    <t>ﾊﾀｹﾔﾏ ｶｽﾞﾊ</t>
  </si>
  <si>
    <t>畠山　　幹啓</t>
  </si>
  <si>
    <t>ﾊﾀｹﾔﾏ ﾐｷﾋﾛ</t>
  </si>
  <si>
    <t>畠山　　夢叶</t>
  </si>
  <si>
    <t>ﾊﾀｹﾔﾏ ﾕﾒﾄ</t>
  </si>
  <si>
    <t>八幡　　珠晏</t>
  </si>
  <si>
    <t>ﾔﾊﾀ ｼﾞｭｱﾝ</t>
  </si>
  <si>
    <t>山本　　唯人</t>
  </si>
  <si>
    <t>ﾔﾏﾓﾄ ﾕｲﾄ</t>
  </si>
  <si>
    <t>五十嵐　玲司</t>
  </si>
  <si>
    <t>ｲｶﾞﾗｼ ﾚｲｼﾞ</t>
  </si>
  <si>
    <t>伊藤　　亜紀</t>
  </si>
  <si>
    <t>ｲﾄｳ ｱｷ</t>
  </si>
  <si>
    <t>伊藤　　天毎</t>
  </si>
  <si>
    <t>ｲﾄｳ ｱﾏｲ</t>
  </si>
  <si>
    <t>伊藤　　悠大</t>
  </si>
  <si>
    <t>伊藤　　　凜</t>
  </si>
  <si>
    <t>ｲﾄｳ ﾘﾝ</t>
  </si>
  <si>
    <t>岩松　　琴美</t>
  </si>
  <si>
    <t>ｲﾜﾏﾂ ｺﾄﾐ</t>
  </si>
  <si>
    <t>遠藤　　颯都</t>
  </si>
  <si>
    <t>ｴﾝﾄﾞｳ ﾊﾔﾄ</t>
  </si>
  <si>
    <t>上平　　香凜</t>
  </si>
  <si>
    <t>ｶﾐﾀｲﾗ ｶﾘﾝ</t>
  </si>
  <si>
    <t>川村　　愛斗</t>
  </si>
  <si>
    <t>ｶﾜﾑﾗ ﾏﾅﾄ</t>
  </si>
  <si>
    <t>工藤　ひかる</t>
  </si>
  <si>
    <t>ｸﾄﾞｳ ﾋｶﾙ</t>
  </si>
  <si>
    <t>小舘　　瑞穂</t>
  </si>
  <si>
    <t>ｺﾀﾞﾃ ﾐｽﾞﾎ</t>
  </si>
  <si>
    <t>里舘　　　陸</t>
  </si>
  <si>
    <t>ｻﾄﾀﾞﾃ ﾘｸ</t>
  </si>
  <si>
    <t>澤尻　　月護</t>
  </si>
  <si>
    <t>ｻﾜｼﾞﾘ ﾂｸｺﾞ</t>
  </si>
  <si>
    <t>清水畑　永和</t>
  </si>
  <si>
    <t>ｼﾐｽﾞﾊﾀ ﾄﾜ</t>
  </si>
  <si>
    <t>瀬川　　彩斗</t>
  </si>
  <si>
    <t>ｾｶﾞﾜ ｱﾔﾄ</t>
  </si>
  <si>
    <t>髙橋　　諒太</t>
  </si>
  <si>
    <t>高森　　結愛</t>
  </si>
  <si>
    <t>ﾀｶﾓﾘ ﾕｳｱ</t>
  </si>
  <si>
    <t>丹内　　美空</t>
  </si>
  <si>
    <t>ﾀﾝﾅｲ ﾐｸ</t>
  </si>
  <si>
    <t>丹内　　雪海</t>
  </si>
  <si>
    <t>ﾀﾝﾅｲ ﾕｷﾐ</t>
  </si>
  <si>
    <t>千葉　　友太</t>
  </si>
  <si>
    <t>古舘　　　芳</t>
  </si>
  <si>
    <t>ﾌﾙﾀﾞﾃ ｶﾎ</t>
  </si>
  <si>
    <t>戸来　　綾美</t>
  </si>
  <si>
    <t>ﾍﾗｲ ｱﾔﾐ</t>
  </si>
  <si>
    <t>松村　　颯杜</t>
  </si>
  <si>
    <t>ﾏﾂﾑﾗ ﾊﾔﾄ</t>
  </si>
  <si>
    <t>山下　　颯馬</t>
  </si>
  <si>
    <t>ﾔﾏｼﾀ ｿｳﾏ</t>
  </si>
  <si>
    <t>渡辺　　太河</t>
  </si>
  <si>
    <t>ﾜﾀﾅﾍﾞ ﾀｲｶﾞ</t>
  </si>
  <si>
    <t>乙部　　　陸</t>
  </si>
  <si>
    <t>ｵﾄﾍﾞ ﾘｸ</t>
  </si>
  <si>
    <t>菊池　　真歩</t>
  </si>
  <si>
    <t>ｷｸﾁ ﾏﾎ</t>
  </si>
  <si>
    <t>久世　　実子</t>
  </si>
  <si>
    <t>ｸｾﾞ ﾐｺ</t>
  </si>
  <si>
    <t>工藤　　祐希</t>
  </si>
  <si>
    <t>ｸﾄﾞｳ ﾕｳｷ</t>
  </si>
  <si>
    <t>佐々木　大雅</t>
  </si>
  <si>
    <t>佐々木　百峰</t>
  </si>
  <si>
    <t>ｻｻｷ ﾓﾈ</t>
  </si>
  <si>
    <t>佐々木　瑠我</t>
  </si>
  <si>
    <t>ｻｻｷ ﾘｭｳｶﾞ</t>
  </si>
  <si>
    <t>髙橋　　未夢</t>
  </si>
  <si>
    <t>ﾀｶﾊｼ ﾐﾕ</t>
  </si>
  <si>
    <t>髙橋　　龍地</t>
  </si>
  <si>
    <t>ﾀｶﾊｼ ﾘｭｳｼﾞ</t>
  </si>
  <si>
    <t>田村　　聡成</t>
  </si>
  <si>
    <t>ﾀﾑﾗ ｻﾄﾅﾘ</t>
  </si>
  <si>
    <t>田村　　茉奈</t>
  </si>
  <si>
    <t>ﾀﾑﾗ ﾏﾅ</t>
  </si>
  <si>
    <t>中軽米　魁星</t>
  </si>
  <si>
    <t>ﾅｶｶﾙﾏｲ ｶｲｾｲ</t>
  </si>
  <si>
    <t>藤田　　大樹</t>
  </si>
  <si>
    <t>ﾌｼﾞﾀ ﾀﾞｲｼﾞｭ</t>
  </si>
  <si>
    <t>又重　芽依未</t>
  </si>
  <si>
    <t>ﾏﾀｼｹﾞ ﾒｲﾐ</t>
  </si>
  <si>
    <t>森　　風姫子</t>
  </si>
  <si>
    <t>ﾓﾘ ﾌｷｺ</t>
  </si>
  <si>
    <t>飯山　　大翔</t>
  </si>
  <si>
    <t>ｲｲﾔﾏ ﾀﾞｲﾄ</t>
  </si>
  <si>
    <t>伊藤　　聡祐</t>
  </si>
  <si>
    <t>ｲﾄｳ ｿｳｽｹ</t>
  </si>
  <si>
    <t>伊藤　　心花</t>
  </si>
  <si>
    <t>ｲﾄｳ ﾓﾄｶ</t>
  </si>
  <si>
    <t>大原　　陸人</t>
  </si>
  <si>
    <t>ｵｵﾊﾗ ﾘｸﾄ</t>
  </si>
  <si>
    <t>小笠原　風龍</t>
  </si>
  <si>
    <t>ｵｶﾞｻﾜﾗ ﾌﾘｭｳ</t>
  </si>
  <si>
    <t>小原　　大知</t>
  </si>
  <si>
    <t>ｵﾊﾞﾗ ﾀﾞｲﾁ</t>
  </si>
  <si>
    <t>小原　菜々子</t>
  </si>
  <si>
    <t>ｵﾊﾞﾗ ﾅﾅｺ</t>
  </si>
  <si>
    <t>勝山　　耕太</t>
  </si>
  <si>
    <t>ｶﾂﾔﾏ ｺｳﾀ</t>
  </si>
  <si>
    <t>勝山　穂乃花</t>
  </si>
  <si>
    <t>ｶﾂﾔﾏ ﾎﾉｶ</t>
  </si>
  <si>
    <t>金澤　　我羽</t>
  </si>
  <si>
    <t>ｶﾅｻﾞﾜ ｶﾞｳ</t>
  </si>
  <si>
    <t>鎌田　あすか</t>
  </si>
  <si>
    <t>ｶﾏﾀﾞ ｱｽｶ</t>
  </si>
  <si>
    <t>鎌田　　晏里</t>
  </si>
  <si>
    <t>ｶﾏﾀﾞ ｱﾝﾘ</t>
  </si>
  <si>
    <t>川原　　央也</t>
  </si>
  <si>
    <t>ｶﾜﾊﾗ ﾋﾛﾔ</t>
  </si>
  <si>
    <t>川村　　芽生</t>
  </si>
  <si>
    <t>ｶﾜﾑﾗ ﾒｲ</t>
  </si>
  <si>
    <t>菊池　亜紀斗</t>
  </si>
  <si>
    <t>菊池　　大翔</t>
  </si>
  <si>
    <t>ｷｸﾁ ﾋﾛﾄ</t>
  </si>
  <si>
    <t>後藤　　　蛍</t>
  </si>
  <si>
    <t>ｺﾞﾄｳ ｹｲ</t>
  </si>
  <si>
    <t>佐々木　拓未</t>
  </si>
  <si>
    <t>ｻｻｷ ﾀｸﾐ</t>
  </si>
  <si>
    <t>佐々木　はな</t>
  </si>
  <si>
    <t>ｻｻｷ ﾊﾅ</t>
  </si>
  <si>
    <t>佐々木　光櫻</t>
  </si>
  <si>
    <t>ｻｻｷ ﾐｵ</t>
  </si>
  <si>
    <t>佐藤　　　走</t>
  </si>
  <si>
    <t>ｻﾄｳ ｶｹﾙ</t>
  </si>
  <si>
    <t>佐藤　　光汰</t>
  </si>
  <si>
    <t>ｻﾄｳ ｺｳﾀ</t>
  </si>
  <si>
    <t>澤口　　りる</t>
  </si>
  <si>
    <t>ｻﾜｸﾞﾁ ﾘﾙ</t>
  </si>
  <si>
    <t>髙橋　　彩夏</t>
  </si>
  <si>
    <t>ﾀｶﾊｼ ｻﾔｶ</t>
  </si>
  <si>
    <t>髙橋　　菜月</t>
  </si>
  <si>
    <t>ﾀｶﾊｼ ﾅﾂｷ</t>
  </si>
  <si>
    <t>高橋　　茉穂</t>
  </si>
  <si>
    <t>髙橋　　美紅</t>
  </si>
  <si>
    <t>ﾀｶﾊｼ ﾐｸ</t>
  </si>
  <si>
    <t>髙橋　　来音</t>
  </si>
  <si>
    <t>ﾀｶﾊｼ ﾗｲｵ</t>
  </si>
  <si>
    <t>継枝　　梨花</t>
  </si>
  <si>
    <t>ﾂｸﾞｴﾀﾞ ﾘﾝｶ</t>
  </si>
  <si>
    <t>沼山　紗有香</t>
  </si>
  <si>
    <t>ﾅﾏﾔﾏ ｻﾕｶ</t>
  </si>
  <si>
    <t>晴山　　紘大</t>
  </si>
  <si>
    <t>ﾊﾚﾔﾏ ｺｳﾀ</t>
  </si>
  <si>
    <t>福山　　透哉</t>
  </si>
  <si>
    <t>ﾌｸﾔﾏ ﾄｳﾔ</t>
  </si>
  <si>
    <t>藤原　　晴道</t>
  </si>
  <si>
    <t>ﾌｼﾞﾜﾗ ﾊﾙﾐﾁ</t>
  </si>
  <si>
    <t>藤原　　　龍</t>
  </si>
  <si>
    <t>ﾌｼﾞﾜﾗ ﾘｭｳ</t>
  </si>
  <si>
    <t>本野　　朝陽</t>
  </si>
  <si>
    <t>ﾎﾝﾉ ｱｻﾋ</t>
  </si>
  <si>
    <t>村岡　　拓哉</t>
  </si>
  <si>
    <t>ﾑﾗｵｶ ﾀｸﾔ</t>
  </si>
  <si>
    <t>横岡　　晴月</t>
  </si>
  <si>
    <t>ﾖｺｵｶ ﾊﾂﾞｷ</t>
  </si>
  <si>
    <t>吉水　真理奈</t>
  </si>
  <si>
    <t>ﾖｼﾐｽﾞ ﾏﾘﾅ</t>
  </si>
  <si>
    <t>阿部　　優人</t>
  </si>
  <si>
    <t>ｱﾍﾞ ﾕｳﾄ</t>
  </si>
  <si>
    <t>伊藤　　壮汰</t>
  </si>
  <si>
    <t>ｲﾄｳ ｿｳﾀ</t>
  </si>
  <si>
    <t>小國　　遊喜</t>
  </si>
  <si>
    <t>ｵｸﾞﾆ ﾕｳｷ</t>
  </si>
  <si>
    <t>佐々木　　陽</t>
  </si>
  <si>
    <t>ｻｻｷ ﾋﾅﾀ</t>
  </si>
  <si>
    <t>佐藤　　紗香</t>
  </si>
  <si>
    <t>ｻﾄｳ ｽｽﾞｶ</t>
  </si>
  <si>
    <t>瀨川　　彩来</t>
  </si>
  <si>
    <t>ｾｶﾞﾜ ｱｲﾗ</t>
  </si>
  <si>
    <t>瀬川　　倫花</t>
  </si>
  <si>
    <t>ｾｶﾞﾜ ﾘﾝｶ</t>
  </si>
  <si>
    <t>関田　奈都美</t>
  </si>
  <si>
    <t>ｾｷﾀ ﾅﾂﾐ</t>
  </si>
  <si>
    <t>高橋　　風羽</t>
  </si>
  <si>
    <t>ﾀｶﾊｼ ｶｻﾞﾊ</t>
  </si>
  <si>
    <t>塚本　　藍人</t>
  </si>
  <si>
    <t>ﾂｶﾓﾄ ｱｲﾄ</t>
  </si>
  <si>
    <t>藤田　　　優</t>
  </si>
  <si>
    <t>ﾌｼﾞﾀ ﾕｳ</t>
  </si>
  <si>
    <t>藤原　　　亮</t>
  </si>
  <si>
    <t>ﾌｼﾞﾜﾗ ｱｷﾗ</t>
  </si>
  <si>
    <t>藤原　　清人</t>
  </si>
  <si>
    <t>ﾌｼﾞﾜﾗ ｷﾖﾄ</t>
  </si>
  <si>
    <t>藤原　　航太</t>
  </si>
  <si>
    <t>ﾌｼﾞﾜﾗ ｺｳﾀ</t>
  </si>
  <si>
    <t>松本　　果純</t>
  </si>
  <si>
    <t>ﾏﾂﾓﾄ ｶｽﾞﾐ</t>
  </si>
  <si>
    <t>八重畑　　陸</t>
  </si>
  <si>
    <t>ﾔｴﾊﾀ ﾛｸ</t>
  </si>
  <si>
    <t>伊藤　　凜大</t>
  </si>
  <si>
    <t>ｲﾄｳ ﾘﾝﾄ</t>
  </si>
  <si>
    <t>鎌田　　優斗</t>
  </si>
  <si>
    <t>ｶﾏﾀﾞ ﾕｳﾄ</t>
  </si>
  <si>
    <t>佐々木　碧蘭</t>
  </si>
  <si>
    <t>ｻｻｷ ｱﾗﾝ</t>
  </si>
  <si>
    <t>笹間　　優花</t>
  </si>
  <si>
    <t>ｻｻﾏ ﾕｳｶ</t>
  </si>
  <si>
    <t>佐藤　　音衣</t>
  </si>
  <si>
    <t>ｻﾄｳ ﾈｲ</t>
  </si>
  <si>
    <t>柴田　　梨花</t>
  </si>
  <si>
    <t>ｼﾊﾞﾀ ﾘｶ</t>
  </si>
  <si>
    <t>高橋　　一矢</t>
  </si>
  <si>
    <t>ﾀｶﾊｼ ｶｽﾞﾔ</t>
  </si>
  <si>
    <t>髙橋　　　柊</t>
  </si>
  <si>
    <t>ﾀｶﾊｼ ｼｭｳ</t>
  </si>
  <si>
    <t>髙橋　　誉桂</t>
  </si>
  <si>
    <t>ﾀｶﾊｼ ﾉﾘｶ</t>
  </si>
  <si>
    <t>髙橋　　美月</t>
  </si>
  <si>
    <t>ﾀｶﾊｼ ﾐﾂﾞｷ</t>
  </si>
  <si>
    <t>髙橋　　　萌</t>
  </si>
  <si>
    <t>ﾀｶﾊｼ ﾓｴ</t>
  </si>
  <si>
    <t>髙橋　龍太郎</t>
  </si>
  <si>
    <t>ﾀｶﾊｼ ﾘｭｳﾀﾛｳ</t>
  </si>
  <si>
    <t>照井　慎之介</t>
  </si>
  <si>
    <t>ﾃﾙｲ ｼﾝﾉｽｹ</t>
  </si>
  <si>
    <t>照井　　　華</t>
  </si>
  <si>
    <t>ﾃﾙｲ ﾊﾅ</t>
  </si>
  <si>
    <t>照井　　友大</t>
  </si>
  <si>
    <t>ﾃﾙｲ ﾕｳﾀ</t>
  </si>
  <si>
    <t>中島　　瑞樹</t>
  </si>
  <si>
    <t>ﾅｶｼﾏ ﾐｽﾞｷ</t>
  </si>
  <si>
    <t>永畠　　史稀</t>
  </si>
  <si>
    <t>ﾅｶﾞﾊﾀ ｼｷ</t>
  </si>
  <si>
    <t>根子　　唯璃</t>
  </si>
  <si>
    <t>ﾈｺ ﾕｲﾘ</t>
  </si>
  <si>
    <t>平藤　　楠菜</t>
  </si>
  <si>
    <t>ﾋﾗﾌｼﾞ ﾅﾅ</t>
  </si>
  <si>
    <t>藤原　　千咲</t>
  </si>
  <si>
    <t>ﾌｼﾞﾜﾗ ﾁｻｷ</t>
  </si>
  <si>
    <t>宮原　　颯希</t>
  </si>
  <si>
    <t>ﾐﾔﾊﾗ ｻﾂｷ</t>
  </si>
  <si>
    <t>宮森　　陸真</t>
  </si>
  <si>
    <t>ﾐﾔﾓﾘ ﾘｸﾏ</t>
  </si>
  <si>
    <t>八重樫　環那</t>
  </si>
  <si>
    <t>ﾔｴｶﾞｼ ｶﾝﾅ</t>
  </si>
  <si>
    <t>金矢　　愛花</t>
  </si>
  <si>
    <t>ｶﾅﾔ ｱｲｶ</t>
  </si>
  <si>
    <t>川村　　虹奈</t>
  </si>
  <si>
    <t>ｶﾜﾑﾗ ﾆｲﾅ</t>
  </si>
  <si>
    <t>佐々木　風吹</t>
  </si>
  <si>
    <t>ｻｻｷ ﾌﾌﾞｷ</t>
  </si>
  <si>
    <t>佐々木　　凌</t>
  </si>
  <si>
    <t>髙橋　　一輝</t>
  </si>
  <si>
    <t>ﾀｶﾊｼ ｶｽﾞｷ</t>
  </si>
  <si>
    <t>高橋　　拓海</t>
  </si>
  <si>
    <t>竹林　　郁彦</t>
  </si>
  <si>
    <t>ﾀｹﾊﾞﾔｼ ﾌﾐﾋｺ</t>
  </si>
  <si>
    <t>照井　　優愛</t>
  </si>
  <si>
    <t>ﾃﾙｲ ﾕﾒ</t>
  </si>
  <si>
    <t>都鳥　　　圭</t>
  </si>
  <si>
    <t>ﾄﾄﾞﾘ ｹｲ</t>
  </si>
  <si>
    <t>袴田　　寛人</t>
  </si>
  <si>
    <t>ﾊｶﾏﾀﾞ ﾋﾛﾄ</t>
  </si>
  <si>
    <t>東山　　泰斗</t>
  </si>
  <si>
    <t>ﾋｶﾞｼﾔﾏ ﾀｲﾄ</t>
  </si>
  <si>
    <t>藤原　　崇翔</t>
  </si>
  <si>
    <t>ﾌｼﾞﾜﾗ ﾀｶﾄ</t>
  </si>
  <si>
    <t>八重樫　聖也</t>
  </si>
  <si>
    <t>山口　　玲音</t>
  </si>
  <si>
    <t>ﾔﾏｸﾞﾁ ﾚｵﾝ</t>
  </si>
  <si>
    <t>渡邊　　茉結</t>
  </si>
  <si>
    <t>ﾜﾀﾅﾍﾞ ﾏﾕｳ</t>
  </si>
  <si>
    <t>阿部　　耀仁</t>
  </si>
  <si>
    <t>ｱﾍﾞ ｱｷﾋﾄ</t>
  </si>
  <si>
    <t>阿部　　　天</t>
  </si>
  <si>
    <t>ｱﾍﾞ ｿﾗ</t>
  </si>
  <si>
    <t>安部　　　匠</t>
  </si>
  <si>
    <t>ｱﾍﾞ ﾀｸﾐ</t>
  </si>
  <si>
    <t>阿部　　百花</t>
  </si>
  <si>
    <t>ｱﾍﾞ ﾓﾓｶ</t>
  </si>
  <si>
    <t>石田　　　皓</t>
  </si>
  <si>
    <t>ｲｼﾀﾞ ﾋｶﾙ</t>
  </si>
  <si>
    <t>岩渕　　美涼</t>
  </si>
  <si>
    <t>ｲﾜﾌﾞﾁ ﾐｽｽﾞ</t>
  </si>
  <si>
    <t>梅野　　万寛</t>
  </si>
  <si>
    <t>ｳﾒﾉ ﾏﾋﾛ</t>
  </si>
  <si>
    <t>及川　　菜緒</t>
  </si>
  <si>
    <t>ｵｲｶﾜ ﾅｵ</t>
  </si>
  <si>
    <t>及川　　未来</t>
  </si>
  <si>
    <t>ｵｲｶﾜ ﾐﾗｲ</t>
  </si>
  <si>
    <t>太田　　慎人</t>
  </si>
  <si>
    <t>ｵｵﾀ ﾏｺﾄ</t>
  </si>
  <si>
    <t>小川　　睦斗</t>
  </si>
  <si>
    <t>ｵｶﾞﾜ ﾘｸﾄ</t>
  </si>
  <si>
    <t>小原　　希琉</t>
  </si>
  <si>
    <t>ｵﾊﾞﾗ ｷﾘｭｳ</t>
  </si>
  <si>
    <t>小原　　　翔</t>
  </si>
  <si>
    <t>ｵﾊﾞﾗ ｼｮｳ</t>
  </si>
  <si>
    <t>小原　　裕美</t>
  </si>
  <si>
    <t>ｵﾊﾞﾗ ﾋﾛﾐ</t>
  </si>
  <si>
    <t>小原　　愛華</t>
  </si>
  <si>
    <t>ｵﾊﾞﾗ ﾏﾅｶ</t>
  </si>
  <si>
    <t>小原　愛結夏</t>
  </si>
  <si>
    <t>ｵﾊﾞﾗ ﾏﾕｶ</t>
  </si>
  <si>
    <t>河路　　上総</t>
  </si>
  <si>
    <t>ｶﾜｼﾞ ｶｽﾞｻ</t>
  </si>
  <si>
    <t>葛岡　　夢来</t>
  </si>
  <si>
    <t>ｸｽﾞｵｶ ﾕｳﾙ</t>
  </si>
  <si>
    <t>工藤　　大隆</t>
  </si>
  <si>
    <t>ｸﾄﾞｳ ﾀｲｷ</t>
  </si>
  <si>
    <t>熊谷　　航成</t>
  </si>
  <si>
    <t>ｸﾏｶﾞｲ ｺｳｾｲ</t>
  </si>
  <si>
    <t>斎藤　　未羽</t>
  </si>
  <si>
    <t>ｻｲﾄｳ ﾐｳ</t>
  </si>
  <si>
    <t>佐々木　祐希</t>
  </si>
  <si>
    <t>ｻｻｷ ﾕｷ</t>
  </si>
  <si>
    <t>佐藤　　昌苑</t>
  </si>
  <si>
    <t>ｻﾄｳ ｼｮｫﾝ</t>
  </si>
  <si>
    <t>佐藤　ひなた</t>
  </si>
  <si>
    <t>ｻﾄｳ ﾋﾅﾀ</t>
  </si>
  <si>
    <t>佐藤　　風歌</t>
  </si>
  <si>
    <t>ｻﾄｳ ﾌｳｶ</t>
  </si>
  <si>
    <t>菅原　　拓真</t>
  </si>
  <si>
    <t>ｽｶﾞﾜﾗ ﾀｸﾏ</t>
  </si>
  <si>
    <t>瀬川　このみ</t>
  </si>
  <si>
    <t>ｾｶﾞﾜ ｺﾉﾐ</t>
  </si>
  <si>
    <t>髙橋　　朱里</t>
  </si>
  <si>
    <t>髙橋　　璃己</t>
  </si>
  <si>
    <t>髙原　　広大</t>
  </si>
  <si>
    <t>ﾀｶﾊﾗ ｺｳﾀﾞｲ</t>
  </si>
  <si>
    <t>田中　　周斗</t>
  </si>
  <si>
    <t>ﾀﾅｶ ｼｭｳﾄ</t>
  </si>
  <si>
    <t>晴山　　留衣</t>
  </si>
  <si>
    <t>ﾊﾚﾔﾏ ﾙｲ</t>
  </si>
  <si>
    <t>平野　　暖人</t>
  </si>
  <si>
    <t>ﾋﾗﾉ ﾊﾙﾄ</t>
  </si>
  <si>
    <t>藤原　　結衣</t>
  </si>
  <si>
    <t>ﾌｼﾞﾜﾗ ﾕｲ</t>
  </si>
  <si>
    <t>星野　　大晴</t>
  </si>
  <si>
    <t>ﾎｼﾉ ﾀｲｾｲ</t>
  </si>
  <si>
    <t>矢野　　揮一</t>
  </si>
  <si>
    <t>ﾔﾉ ｷｲﾁ</t>
  </si>
  <si>
    <t>横澤　　光咲</t>
  </si>
  <si>
    <t>ﾖｺｻﾜ ﾐｻｷ</t>
  </si>
  <si>
    <t>阿部　亜裕未</t>
  </si>
  <si>
    <t>ｱﾍﾞ ｱﾕﾐ</t>
  </si>
  <si>
    <t>石毛　　愛璃</t>
  </si>
  <si>
    <t>ｲｼｹﾞ ｱｲﾘ</t>
  </si>
  <si>
    <t>奥家　　友理</t>
  </si>
  <si>
    <t>ｵｸｲｴ ﾕｳﾘ</t>
  </si>
  <si>
    <t>小倉　　麻由</t>
  </si>
  <si>
    <t>ｵｸﾞﾗ ﾏﾕ</t>
  </si>
  <si>
    <t>小野寺　由奈</t>
  </si>
  <si>
    <t>ｵﾉﾃﾞﾗ ﾕﾅ</t>
  </si>
  <si>
    <t>小原　　七花</t>
  </si>
  <si>
    <t>ｵﾊﾞﾗ ﾅﾅｶ</t>
  </si>
  <si>
    <t>鎌田　　颯太</t>
  </si>
  <si>
    <t>ｶﾏﾀﾞ ｿｳﾀ</t>
  </si>
  <si>
    <t>川原田　純平</t>
  </si>
  <si>
    <t>ｶﾜﾗﾀﾞ ｼﾞｭﾝﾍﾟｲ</t>
  </si>
  <si>
    <t>菅野　　晶太</t>
  </si>
  <si>
    <t>ｶﾝﾉ ｼｮｳﾀ</t>
  </si>
  <si>
    <t>桑波田ヒカル</t>
  </si>
  <si>
    <t>ｸﾜﾊﾀ ﾋｶﾙ</t>
  </si>
  <si>
    <t>小瀬川　　宗</t>
  </si>
  <si>
    <t>ｺｾｶﾞﾜ ｼｭｳ</t>
  </si>
  <si>
    <t>小瀬川　　倭</t>
  </si>
  <si>
    <t>ｺｾｶﾞﾜ ﾔﾏﾄ</t>
  </si>
  <si>
    <t>佐々木　天翔</t>
  </si>
  <si>
    <t>佐々木　海香</t>
  </si>
  <si>
    <t>ｻｻｷ ﾐｶ</t>
  </si>
  <si>
    <t>佐藤　　大聖</t>
  </si>
  <si>
    <t>志田藤ひなた</t>
  </si>
  <si>
    <t>ｼﾀﾞﾌｼﾞ ﾋﾅﾀ</t>
  </si>
  <si>
    <t>下新井田琴望</t>
  </si>
  <si>
    <t>ｼﾓﾆｲﾀﾞ ｺﾄﾐ</t>
  </si>
  <si>
    <t>鈴木　　麻央</t>
  </si>
  <si>
    <t>ｽｽﾞｷ ﾏｵ</t>
  </si>
  <si>
    <t>住吉　こゆき</t>
  </si>
  <si>
    <t>ｽﾐﾖｼ ｺﾕｷ</t>
  </si>
  <si>
    <t>関　　　燿平</t>
  </si>
  <si>
    <t>ｾｷ ﾖｳﾍｲ</t>
  </si>
  <si>
    <t>瀬戸　友梨亜</t>
  </si>
  <si>
    <t>ｾﾄ ﾕﾘｱ</t>
  </si>
  <si>
    <t>髙橋　　流音</t>
  </si>
  <si>
    <t>ﾀｶﾊｼ ﾙﾈ</t>
  </si>
  <si>
    <t>多田　優次朗</t>
  </si>
  <si>
    <t>ﾀﾀﾞ ﾕｳｼﾞﾛｳ</t>
  </si>
  <si>
    <t>土佐　　春乃</t>
  </si>
  <si>
    <t>ﾄｻ ﾊﾙﾉ</t>
  </si>
  <si>
    <t>中里　　莉彩</t>
  </si>
  <si>
    <t>ﾅｶｻﾄ ﾘｻ</t>
  </si>
  <si>
    <t>中辻　壮一郎</t>
  </si>
  <si>
    <t>ﾅｶﾂｼﾞ ｿｳｲﾁﾛｳ</t>
  </si>
  <si>
    <t>中村　明日香</t>
  </si>
  <si>
    <t>ﾅｶﾑﾗ ｱｽｶ</t>
  </si>
  <si>
    <t>中村　　愛佳</t>
  </si>
  <si>
    <t>ﾅｶﾑﾗ ﾏﾅｶ</t>
  </si>
  <si>
    <t>藤原　　市也</t>
  </si>
  <si>
    <t>ﾌｼﾞﾜﾗ ｲﾁﾔ</t>
  </si>
  <si>
    <t>細川　　未悠</t>
  </si>
  <si>
    <t>ﾎｿｶﾜ ﾐﾕ</t>
  </si>
  <si>
    <t>松田　菜菜子</t>
  </si>
  <si>
    <t>ﾏﾂﾀﾞ ﾅﾅｺ</t>
  </si>
  <si>
    <t>三嶋　　里奈</t>
  </si>
  <si>
    <t>ﾐｼﾏ ﾘﾅ</t>
  </si>
  <si>
    <t>宮本　　一愛</t>
  </si>
  <si>
    <t>ﾐﾔﾓﾄ ﾁﾅﾘ</t>
  </si>
  <si>
    <t>山田　　苑佳</t>
  </si>
  <si>
    <t>ﾔﾏﾀﾞ ｿﾉｶ</t>
  </si>
  <si>
    <t>横村　亮太郎</t>
  </si>
  <si>
    <t>ﾖｺﾑﾗ ﾘｮｳﾀﾛｳ</t>
  </si>
  <si>
    <t>石川　　七菜</t>
  </si>
  <si>
    <t>ｲｼｶﾜ ﾅﾅ</t>
  </si>
  <si>
    <t>伊藤　　陽人</t>
  </si>
  <si>
    <t>ｲﾄｳ ﾊﾙﾄ</t>
  </si>
  <si>
    <t>大木　　そら</t>
  </si>
  <si>
    <t>ｵｵｷ ｿﾗ</t>
  </si>
  <si>
    <t>小原　　望優</t>
  </si>
  <si>
    <t>ｵﾊﾞﾗ ﾐﾕｳ</t>
  </si>
  <si>
    <t>金野　　渉真</t>
  </si>
  <si>
    <t>ｺﾝﾉ ｼｮｳﾏ</t>
  </si>
  <si>
    <t>佐々木　柊汰</t>
  </si>
  <si>
    <t>ｻｻｷ ｼｭｳﾀ</t>
  </si>
  <si>
    <t>佐々木　愛央</t>
  </si>
  <si>
    <t>ｻｻｷ ﾏﾋﾛ</t>
  </si>
  <si>
    <t>佐々木　　龍</t>
  </si>
  <si>
    <t>ｻｻｷ ﾘｭｳ</t>
  </si>
  <si>
    <t>佐藤　　太陽</t>
  </si>
  <si>
    <t>ｻﾄｳ ﾀｲﾖｳ</t>
  </si>
  <si>
    <t>佐藤　　史弥</t>
  </si>
  <si>
    <t>佐藤　　雪奈</t>
  </si>
  <si>
    <t>ｻﾄｳ ﾕｷﾅ</t>
  </si>
  <si>
    <t>高橋　　茜璃</t>
  </si>
  <si>
    <t>直井　　拓生</t>
  </si>
  <si>
    <t>ﾅｵｲ ﾀｸﾐ</t>
  </si>
  <si>
    <t>渡邉　　青海</t>
  </si>
  <si>
    <t>ﾜﾀﾅﾍﾞ ｱﾐ</t>
  </si>
  <si>
    <t>伊藤　　裕哉</t>
  </si>
  <si>
    <t>ｲﾄｳ ﾕｳﾔ</t>
  </si>
  <si>
    <t>鎌田　　琉瑠</t>
  </si>
  <si>
    <t>ｶﾏﾀﾞ ﾙﾙ</t>
  </si>
  <si>
    <t>菊池　璃々亜</t>
  </si>
  <si>
    <t>ｷｸﾁ ﾘﾘｱ</t>
  </si>
  <si>
    <t>久保田　陽人</t>
  </si>
  <si>
    <t>ｸﾎﾞﾀ ﾊﾙﾄ</t>
  </si>
  <si>
    <t>佐々木　玲旺</t>
  </si>
  <si>
    <t>ｻｻｷ ﾚｵ</t>
  </si>
  <si>
    <t>佐藤　　　拓</t>
  </si>
  <si>
    <t>ｻﾄｳ ﾀｸ</t>
  </si>
  <si>
    <t>髙野橋　美響</t>
  </si>
  <si>
    <t>ﾀｶﾉﾊｼ ﾋﾋﾞｷ</t>
  </si>
  <si>
    <t>髙橋　　主樹</t>
  </si>
  <si>
    <t>髙橋　詩絵里</t>
  </si>
  <si>
    <t>ﾀｶﾊｼ ｼｴﾘ</t>
  </si>
  <si>
    <t>髙橋　　　空</t>
  </si>
  <si>
    <t>ﾀｶﾊｼ ｿﾗ</t>
  </si>
  <si>
    <t>髙橋　　怜朗</t>
  </si>
  <si>
    <t>田崎　　雄剛</t>
  </si>
  <si>
    <t>ﾀｻﾞｷ ﾕｳｺﾞ</t>
  </si>
  <si>
    <t>照井　　海翔</t>
  </si>
  <si>
    <t>ﾃﾙｲ ｶｲﾄ</t>
  </si>
  <si>
    <t>仲條　　　栞</t>
  </si>
  <si>
    <t>ﾅｶｼﾞｮｳ ｼｵﾘ</t>
  </si>
  <si>
    <t>埜﨑　　千夏</t>
  </si>
  <si>
    <t>ﾉｻﾞｷ ﾁﾅﾂ</t>
  </si>
  <si>
    <t>平賀　　麗奈</t>
  </si>
  <si>
    <t>ﾋﾗｶ ﾚﾅ</t>
  </si>
  <si>
    <t>宮川　奈那美</t>
  </si>
  <si>
    <t>ﾐﾔｶﾜ ﾅﾅﾐ</t>
  </si>
  <si>
    <t>安部　　聖愛</t>
  </si>
  <si>
    <t>ｱﾍﾞ ﾏﾘｱ</t>
  </si>
  <si>
    <t>小野寺　美歩</t>
  </si>
  <si>
    <t>ｵﾉﾃﾞﾗ ﾐﾎ</t>
  </si>
  <si>
    <t>北峯　　広海</t>
  </si>
  <si>
    <t>ｷﾀﾐﾈ ﾋﾛﾐ</t>
  </si>
  <si>
    <t>黒澤　　壮吾</t>
  </si>
  <si>
    <t>ｸﾛｻﾜ ｿｳｺﾞ</t>
  </si>
  <si>
    <t>後藤　　玲音</t>
  </si>
  <si>
    <t>ｺﾞﾄｳ ﾚｵﾝ</t>
  </si>
  <si>
    <t>佐藤　　愛子</t>
  </si>
  <si>
    <t>ｻﾄｳ ｱｲｺ</t>
  </si>
  <si>
    <t>佐藤　　菜摘</t>
  </si>
  <si>
    <t>ｻﾄｳ ﾅﾂﾐ</t>
  </si>
  <si>
    <t>佐藤　　佑花</t>
  </si>
  <si>
    <t>ｻﾄｳ ﾕｶ</t>
  </si>
  <si>
    <t>菅原　　陽友</t>
  </si>
  <si>
    <t>千葉　菜乃子</t>
  </si>
  <si>
    <t>ﾁﾊﾞ ﾅﾉｺ</t>
  </si>
  <si>
    <t>千葉　　覇白</t>
  </si>
  <si>
    <t>ﾁﾊﾞ ﾊｸ</t>
  </si>
  <si>
    <t>藤原　　望人</t>
  </si>
  <si>
    <t>ﾌｼﾞﾜﾗ ﾊﾙﾄ</t>
  </si>
  <si>
    <t>宮田　　真凜</t>
  </si>
  <si>
    <t>ﾐﾔﾀ ﾏﾘﾝ</t>
  </si>
  <si>
    <t>山平　　羽佑</t>
  </si>
  <si>
    <t>ﾔﾏﾀﾞｲﾗ ﾊｳ</t>
  </si>
  <si>
    <t>吉田　　智貴</t>
  </si>
  <si>
    <t>ﾖｼﾀﾞ ﾄﾓﾀｶ</t>
  </si>
  <si>
    <t>相野　　七音</t>
  </si>
  <si>
    <t>ｱｲﾉ ﾅｵﾄ</t>
  </si>
  <si>
    <t>阿部　ことみ</t>
  </si>
  <si>
    <t>ｱﾍﾞ ｺﾄﾐ</t>
  </si>
  <si>
    <t>板橋　　　麻</t>
  </si>
  <si>
    <t>ｲﾀﾊﾞｼ ﾏﾕ</t>
  </si>
  <si>
    <t>大久保　葵衣</t>
  </si>
  <si>
    <t>ｵｵｸﾎﾞ ｱｵｲ</t>
  </si>
  <si>
    <t>北澤　　総星</t>
  </si>
  <si>
    <t>ｷﾀｻﾞﾜ ｽﾊﾞﾙ</t>
  </si>
  <si>
    <t>北澤　　　蓮</t>
  </si>
  <si>
    <t>ｷﾀｻﾜ ﾚﾝ</t>
  </si>
  <si>
    <t>北山　　大翔</t>
  </si>
  <si>
    <t>ｷﾀﾔﾏ ﾋﾛﾄ</t>
  </si>
  <si>
    <t>北山　　莉音</t>
  </si>
  <si>
    <t>ｷﾀﾔﾏ ﾘｵﾝ</t>
  </si>
  <si>
    <t>久保田　真央</t>
  </si>
  <si>
    <t>ｸﾎﾞﾀ ﾏｵ</t>
  </si>
  <si>
    <t>小林　　瑠生</t>
  </si>
  <si>
    <t>ｺﾊﾞﾔｼ ﾙｲ</t>
  </si>
  <si>
    <t>齊藤　　花菜</t>
  </si>
  <si>
    <t>ｻｲﾄｳ ﾊﾅ</t>
  </si>
  <si>
    <t>佐々木真里奈</t>
  </si>
  <si>
    <t>ｻｻｷ ﾏﾘﾅ</t>
  </si>
  <si>
    <t>佐々木　優凪</t>
  </si>
  <si>
    <t>ｻｻｷ ﾕﾅ</t>
  </si>
  <si>
    <t>澤里　　梨楓</t>
  </si>
  <si>
    <t>ｻﾜｻﾄ ﾘｶ</t>
  </si>
  <si>
    <t>関　　　陽斗</t>
  </si>
  <si>
    <t>ｾｷ ﾊﾙﾄ</t>
  </si>
  <si>
    <t>平中　　悠斗</t>
  </si>
  <si>
    <t>ﾀｲﾅｶ ﾕｳﾄ</t>
  </si>
  <si>
    <t>滝田　　太一</t>
  </si>
  <si>
    <t>ﾀｷﾀ ﾀｲﾁ</t>
  </si>
  <si>
    <t>滝谷　　柊太</t>
  </si>
  <si>
    <t>ﾀｷﾔ ｼｭｳﾀ</t>
  </si>
  <si>
    <t>竹居　　成美</t>
  </si>
  <si>
    <t>ﾀｹｲ ﾅﾙﾐ</t>
  </si>
  <si>
    <t>舘野　　愛菜</t>
  </si>
  <si>
    <t>ﾀﾃﾉ ﾏﾅ</t>
  </si>
  <si>
    <t>種市　　健汰</t>
  </si>
  <si>
    <t>ﾀﾈｲﾁ ｹﾝﾀ</t>
  </si>
  <si>
    <t>鶴嶋　　有心</t>
  </si>
  <si>
    <t>ﾂﾙｼﾏ ﾕｳｼﾝ</t>
  </si>
  <si>
    <t>中城　　郁乃</t>
  </si>
  <si>
    <t>ﾅｶｼﾞｮｳ ｱﾔﾉ</t>
  </si>
  <si>
    <t>梨子　　宙洋</t>
  </si>
  <si>
    <t>ﾅｼ ﾐﾁﾋﾛ</t>
  </si>
  <si>
    <t>畑中　　駿兵</t>
  </si>
  <si>
    <t>ﾊﾀﾅｶ ｼｭﾝﾍﾟｲ</t>
  </si>
  <si>
    <t>番沢　　　蒼</t>
  </si>
  <si>
    <t>ﾊﾞﾝｻﾞﾜ ｱｵｲ</t>
  </si>
  <si>
    <t>谷地中　匠人</t>
  </si>
  <si>
    <t>ﾔﾁﾅｶ ﾀｸﾄ</t>
  </si>
  <si>
    <t>横手　　来希</t>
  </si>
  <si>
    <t>ﾖｺﾃ ﾗｲｷ</t>
  </si>
  <si>
    <t>赤坂　　愛夏</t>
  </si>
  <si>
    <t>ｱｶｻｶ ｱｲｶ</t>
  </si>
  <si>
    <t>赤坂　　未有</t>
  </si>
  <si>
    <t>ｱｶｻｶ ﾐﾕｳ</t>
  </si>
  <si>
    <t>赤坂　　誉基</t>
  </si>
  <si>
    <t>ｱｶｻｶ ﾓﾄｷ</t>
  </si>
  <si>
    <t>及川　　　翔</t>
  </si>
  <si>
    <t>ｵｲｶﾜ ｼｮｳ</t>
  </si>
  <si>
    <t>太田　　寧音</t>
  </si>
  <si>
    <t>ｵｵﾀ ﾈﾈ</t>
  </si>
  <si>
    <t>大村　　　蓮</t>
  </si>
  <si>
    <t>ｵｵﾑﾗ ﾚﾝ</t>
  </si>
  <si>
    <t>鎌倉　　　蓮</t>
  </si>
  <si>
    <t>ｶﾏｸﾗ ﾚﾝ</t>
  </si>
  <si>
    <t>菅野　　　凜</t>
  </si>
  <si>
    <t>ｶﾝﾉ ﾘﾝ</t>
  </si>
  <si>
    <t>葛方　　惠悟</t>
  </si>
  <si>
    <t>ｸｽﾞｶﾀ ｹｲｺﾞ</t>
  </si>
  <si>
    <t>駒木　　夕陽</t>
  </si>
  <si>
    <t>ｺﾏｷ ﾕｳﾋ</t>
  </si>
  <si>
    <t>佐々木　亮輔</t>
  </si>
  <si>
    <t>ｻｻｷ ﾘｮｳｽｹ</t>
  </si>
  <si>
    <t>佐藤　　理子</t>
  </si>
  <si>
    <t>ｻﾄｳ ﾘｺ</t>
  </si>
  <si>
    <t>佐藤　　綾十</t>
  </si>
  <si>
    <t>ｻﾄｳ ﾘｮｳﾄ</t>
  </si>
  <si>
    <t>須田　　信梧</t>
  </si>
  <si>
    <t>ｽﾀﾞ ｼﾝｺﾞ</t>
  </si>
  <si>
    <t>高屋敷　星七</t>
  </si>
  <si>
    <t>ﾀｶﾔｼｷ ｾﾅ</t>
  </si>
  <si>
    <t>野田口　和奏</t>
  </si>
  <si>
    <t>ﾉﾀﾞｸﾞﾁ ﾜｶﾅ</t>
  </si>
  <si>
    <t>野場　　来海</t>
  </si>
  <si>
    <t>ﾉﾊﾞ ｸﾙﾐ</t>
  </si>
  <si>
    <t>野場　　拓海</t>
  </si>
  <si>
    <t>ﾉﾊﾞ ﾀｸﾐ</t>
  </si>
  <si>
    <t>松葉　　智輝</t>
  </si>
  <si>
    <t>ﾏﾂﾊﾞ ﾄﾓｷ</t>
  </si>
  <si>
    <t>石川　　美央</t>
  </si>
  <si>
    <t>ｲｼｶﾜ ﾐｵ</t>
  </si>
  <si>
    <t>去石　　莉子</t>
  </si>
  <si>
    <t>ｻﾘｲｼ ﾘｺ</t>
  </si>
  <si>
    <t>関口　　奈那</t>
  </si>
  <si>
    <t>ｾｷｸﾞﾁ ﾅﾅ</t>
  </si>
  <si>
    <t>松草　　美月</t>
  </si>
  <si>
    <t>ﾏﾂｸｻ ﾐﾂﾞｷ</t>
  </si>
  <si>
    <t>山口　　望玖</t>
  </si>
  <si>
    <t>ﾔﾏｸﾞﾁ ﾐｸ</t>
  </si>
  <si>
    <t>浅羽　　雄斗</t>
  </si>
  <si>
    <t>ｱｻﾊﾞ ﾕｳﾄ</t>
  </si>
  <si>
    <t>乙戸　　玲温</t>
  </si>
  <si>
    <t>ｵﾂﾄ ﾚｵﾝ</t>
  </si>
  <si>
    <t>神田　　翔太</t>
  </si>
  <si>
    <t>ｶﾝﾀﾞ ｼｮｳﾀ</t>
  </si>
  <si>
    <t>神田　未咲希</t>
  </si>
  <si>
    <t>ｶﾝﾀﾞ ﾐｻｷ</t>
  </si>
  <si>
    <t>菊池　　心音</t>
  </si>
  <si>
    <t>ｷｸﾁ ｺｺﾈ</t>
  </si>
  <si>
    <t>坂下　　陽人</t>
  </si>
  <si>
    <t>ｻｶｼﾀ ﾊﾙﾄ</t>
  </si>
  <si>
    <t>佐々木　叶多</t>
  </si>
  <si>
    <t>ｻｻｷ ｶﾅﾀ</t>
  </si>
  <si>
    <t>佐々木　心愛</t>
  </si>
  <si>
    <t>ｻｻｷ ｺｺﾅ</t>
  </si>
  <si>
    <t>讃岐　　羽桃</t>
  </si>
  <si>
    <t>ｻﾇｷ ﾊｱﾓ</t>
  </si>
  <si>
    <t>鈴木　　鮎斗</t>
  </si>
  <si>
    <t>ｽｽﾞｷ ｱﾕﾄ</t>
  </si>
  <si>
    <t>武田　　花夏</t>
  </si>
  <si>
    <t>ﾀｹﾀﾞ ｶﾅ</t>
  </si>
  <si>
    <t>前川　　遥香</t>
  </si>
  <si>
    <t>ﾏｴｶﾜ ﾊﾙｶ</t>
  </si>
  <si>
    <t>盛合　　唯花</t>
  </si>
  <si>
    <t>ﾓﾘｱｲ ﾕｲｶ</t>
  </si>
  <si>
    <t>吉濵　瑠衣斗</t>
  </si>
  <si>
    <t>ﾖｼﾊﾏ ﾙｲﾄ</t>
  </si>
  <si>
    <t>東谷　優萌歩</t>
  </si>
  <si>
    <t>ｱｽﾞﾏﾔ ﾕﾒｱ</t>
  </si>
  <si>
    <t>岩田　　昌樹</t>
  </si>
  <si>
    <t>ｲﾜﾀ ﾏｻｷ</t>
  </si>
  <si>
    <t>岩鼻　　祐人</t>
  </si>
  <si>
    <t>ｲﾜﾊﾅ ﾕｳﾄ</t>
  </si>
  <si>
    <t>小田島　　剛</t>
  </si>
  <si>
    <t>ｵﾀﾞｼﾏ ｺﾞｳ</t>
  </si>
  <si>
    <t>金澤　　良唯</t>
  </si>
  <si>
    <t>ｶﾅｻﾞﾜ ﾗｲ</t>
  </si>
  <si>
    <t>川戸　　　元</t>
  </si>
  <si>
    <t>ｶﾜﾄ ﾊｼﾞﾒ</t>
  </si>
  <si>
    <t>琴畑　　凌雅</t>
  </si>
  <si>
    <t>ｺﾄﾊﾀ ﾘｮｳｶﾞ</t>
  </si>
  <si>
    <t>佐々木このみ</t>
  </si>
  <si>
    <t>ｻｻｷ ｺﾉﾐ</t>
  </si>
  <si>
    <t>澤田　　　篤</t>
  </si>
  <si>
    <t>ｻﾜﾀﾞ ｱﾂｼ</t>
  </si>
  <si>
    <t>須藤　　もえ</t>
  </si>
  <si>
    <t>ｽﾄﾞｳ ﾓｴ</t>
  </si>
  <si>
    <t>野澤　　寧那</t>
  </si>
  <si>
    <t>ﾉｻﾞﾜ ﾈｲﾅ</t>
  </si>
  <si>
    <t>橋本　　芹華</t>
  </si>
  <si>
    <t>ﾊｼﾓﾄ ｾﾘｶ</t>
  </si>
  <si>
    <t>畠山　　海斗</t>
  </si>
  <si>
    <t>山根　　璃姫</t>
  </si>
  <si>
    <t>ﾔﾏﾈ ﾘｺ</t>
  </si>
  <si>
    <t>若狹　　成吾</t>
  </si>
  <si>
    <t>ﾜｶｻ ｾｲｺﾞ</t>
  </si>
  <si>
    <t>大森　　宇翔</t>
  </si>
  <si>
    <t>ｵｵﾓﾘ ﾀｶﾄ</t>
  </si>
  <si>
    <t>君澤　　　豪</t>
  </si>
  <si>
    <t>ｷﾐｻﾞﾜ ｺﾞｳ</t>
  </si>
  <si>
    <t>小堀内　星夏</t>
  </si>
  <si>
    <t>ｺﾎﾞﾘﾅｲ ｾﾅ</t>
  </si>
  <si>
    <t>齋藤　　　彩</t>
  </si>
  <si>
    <t>ｻｲﾄｳ ｱﾔ</t>
  </si>
  <si>
    <t>齋藤　　　凜</t>
  </si>
  <si>
    <t>ｻｲﾄｳ ﾘﾝ</t>
  </si>
  <si>
    <t>ｻｻｷ ﾀｶｼ</t>
  </si>
  <si>
    <t>佐々木　窓佳</t>
  </si>
  <si>
    <t>ｻｻｷ ﾏﾄﾞｶ</t>
  </si>
  <si>
    <t>佐々木　裕也</t>
  </si>
  <si>
    <t>ｻｻｷ ﾕｳﾔ</t>
  </si>
  <si>
    <t>佐藤　　佑亮</t>
  </si>
  <si>
    <t>関村　　　凌</t>
  </si>
  <si>
    <t>ｾｷﾑﾗ ﾘｮｳ</t>
  </si>
  <si>
    <t>舘下　　　葵</t>
  </si>
  <si>
    <t>ﾀﾃｼﾀ ｱｵｲ</t>
  </si>
  <si>
    <t>盛合　　陽生</t>
  </si>
  <si>
    <t>ﾓﾘｱｲ ﾊﾙｷ</t>
  </si>
  <si>
    <t>盛合　　真矢</t>
  </si>
  <si>
    <t>ﾓﾘｱｲ ﾏﾔ</t>
  </si>
  <si>
    <t>若狹　　和輝</t>
  </si>
  <si>
    <t>ﾜｶｻ ｶｽﾞｷ</t>
  </si>
  <si>
    <t>若狹　　悠也</t>
  </si>
  <si>
    <t>ﾜｶｻ ﾕｳﾔ</t>
  </si>
  <si>
    <t>石舘　　佳奈</t>
  </si>
  <si>
    <t>ｲｼﾀﾞﾃ ｶﾅ</t>
  </si>
  <si>
    <t>上木　　楓馬</t>
  </si>
  <si>
    <t>ｳｴｷ ﾌｳﾏ</t>
  </si>
  <si>
    <t>遠洞　　龍希</t>
  </si>
  <si>
    <t>ｴﾝﾄﾞｳ ﾘｭｳｷ</t>
  </si>
  <si>
    <t>門坂　　柚佳</t>
  </si>
  <si>
    <t>ｶﾄﾞｻｶ ﾕｲｶ</t>
  </si>
  <si>
    <t>菊地　　陸斗</t>
  </si>
  <si>
    <t>ｷｸﾁ ﾘｸﾄ</t>
  </si>
  <si>
    <t>高瀬屋　　結</t>
  </si>
  <si>
    <t>ﾀｶｾﾔ ﾕｲ</t>
  </si>
  <si>
    <t>髙鼻　　　翼</t>
  </si>
  <si>
    <t>ﾀｶﾊﾅ ﾂﾊﾞｻ</t>
  </si>
  <si>
    <t>飛澤　　美咲</t>
  </si>
  <si>
    <t>ﾄﾋﾞｻﾜ ﾐｻｷ</t>
  </si>
  <si>
    <t>内藤　　生吹</t>
  </si>
  <si>
    <t>ﾅｲﾄｳ ｲﾌﾞｷ</t>
  </si>
  <si>
    <t>藤澤　　和斗</t>
  </si>
  <si>
    <t>ﾌｼﾞｻﾜ ｶｽﾞﾄ</t>
  </si>
  <si>
    <t>藤村　　玄龍</t>
  </si>
  <si>
    <t>ﾌｼﾞﾑﾗ ｸﾘｭｳ</t>
  </si>
  <si>
    <t>古舘　　美彩</t>
  </si>
  <si>
    <t>ﾌﾙﾀﾞﾃ ﾐｻ</t>
  </si>
  <si>
    <t>休場　　歩夢</t>
  </si>
  <si>
    <t>ﾔｽﾐﾊﾞ ｱﾕﾑ</t>
  </si>
  <si>
    <t>和美　　花音</t>
  </si>
  <si>
    <t>ﾜﾐ ｶﾉﾝ</t>
  </si>
  <si>
    <t>青砥　　晴輝</t>
  </si>
  <si>
    <t>ｱｵﾄ ﾊﾙｷ</t>
  </si>
  <si>
    <t>安保　　敬仁</t>
  </si>
  <si>
    <t>ｱﾝﾎﾞ ﾋﾛﾄ</t>
  </si>
  <si>
    <t>五代儀　光樹</t>
  </si>
  <si>
    <t>ｲﾖｷﾞ ｺｳｷ</t>
  </si>
  <si>
    <t>金澤　　静香</t>
  </si>
  <si>
    <t>ｶﾅｻﾞﾜ ｼｽﾞｶ</t>
  </si>
  <si>
    <t>川崎　　蓮太</t>
  </si>
  <si>
    <t>ｶﾜｻｷ ﾚﾝﾀ</t>
  </si>
  <si>
    <t>くご井　　皓</t>
  </si>
  <si>
    <t>ｸｺﾞｲ ｺｳ</t>
  </si>
  <si>
    <t>熊谷　　大翔</t>
  </si>
  <si>
    <t>ｸﾏｶﾞｲ ﾋﾛﾄ</t>
  </si>
  <si>
    <t>佐藤　　誠大</t>
  </si>
  <si>
    <t>ｻﾄｳ ｾｲﾀﾞｲ</t>
  </si>
  <si>
    <t>佐藤　　勇介</t>
  </si>
  <si>
    <t>竹村　　優花</t>
  </si>
  <si>
    <t>ﾀｹﾑﾗ ﾕｳｶ</t>
  </si>
  <si>
    <t>田村　　青葉</t>
  </si>
  <si>
    <t>ﾀﾑﾗ ｱｵﾊﾞ</t>
  </si>
  <si>
    <t>仁昌寺　祐太</t>
  </si>
  <si>
    <t>ﾆｼｮｳｼﾞ ﾕｳﾀ</t>
  </si>
  <si>
    <t>福士　　莉子</t>
  </si>
  <si>
    <t>ﾌｸｼ ﾘｺ</t>
  </si>
  <si>
    <t>藤原　さくら</t>
  </si>
  <si>
    <t>ﾌｼﾞﾜﾗ ｻｸﾗ</t>
  </si>
  <si>
    <t>三上　　言葉</t>
  </si>
  <si>
    <t>ﾐｶﾐ ｺﾄﾊ</t>
  </si>
  <si>
    <t>吉田　　舞咲</t>
  </si>
  <si>
    <t>ﾖｼﾀﾞ ﾏｻｷ</t>
  </si>
  <si>
    <t>岩泉　　春奈</t>
  </si>
  <si>
    <t>ｲﾜｲｽﾞﾐ ﾊﾙﾅ</t>
  </si>
  <si>
    <t>及川　　政宗</t>
  </si>
  <si>
    <t>ｵｲｶﾜ ﾏｻﾑﾈ</t>
  </si>
  <si>
    <t>樫村　　　維</t>
  </si>
  <si>
    <t>ｶｼﾑﾗ ﾕｲ</t>
  </si>
  <si>
    <t>佐々木聖太朗</t>
  </si>
  <si>
    <t>ｻｻｷ ｼｮｳﾀﾛｳ</t>
  </si>
  <si>
    <t>鈴木　　翔天</t>
  </si>
  <si>
    <t>ｽｽﾞｷ ﾄｱ</t>
  </si>
  <si>
    <t>平　　龍乃介</t>
  </si>
  <si>
    <t>ﾀｲﾗ ﾘｭｳﾉｽｹ</t>
  </si>
  <si>
    <t>髙橋　　理久</t>
  </si>
  <si>
    <t>宮崎　　心瑚</t>
  </si>
  <si>
    <t>ﾐﾔｻﾞｷ ｺｺ</t>
  </si>
  <si>
    <t>宮野　　　隼</t>
  </si>
  <si>
    <t>ﾐﾔﾉ ﾊﾔﾄ</t>
  </si>
  <si>
    <t>武藏　　　旭</t>
  </si>
  <si>
    <t>ﾑｻｼ ｱｻﾋ</t>
  </si>
  <si>
    <t>武藏　　　凜</t>
  </si>
  <si>
    <t>ﾑｻｼ ﾘﾝ</t>
  </si>
  <si>
    <t>村岡　　和采</t>
  </si>
  <si>
    <t>ﾑﾗｵｶ ﾉｱ</t>
  </si>
  <si>
    <t>八重樫　華凜</t>
  </si>
  <si>
    <t>ﾔｴｶﾞｼ ｶﾘﾝ</t>
  </si>
  <si>
    <t>山本　　颯馬</t>
  </si>
  <si>
    <t>ﾔﾏﾓﾄ ｿｳﾏ</t>
  </si>
  <si>
    <t>吉田　　美琴</t>
  </si>
  <si>
    <t>ﾖｼﾀﾞ ﾐｺﾄ</t>
  </si>
  <si>
    <t>葛巻　　興大</t>
  </si>
  <si>
    <t>ｸｽﾞﾏｷ ｺｳﾀ</t>
  </si>
  <si>
    <t>滝沢　　涼太</t>
  </si>
  <si>
    <t>ﾀｷｻﾜ ﾘｮｳﾀ</t>
  </si>
  <si>
    <t>宮野　　健叶</t>
  </si>
  <si>
    <t>ﾐﾔﾉ ｹﾝﾄ</t>
  </si>
  <si>
    <t>米澤　　雅遥</t>
  </si>
  <si>
    <t>ﾖﾈｻﾜ ﾏｻﾊﾙ</t>
  </si>
  <si>
    <t>秋田　　萌花</t>
  </si>
  <si>
    <t>ｱｷﾀ ﾎﾉｶ</t>
  </si>
  <si>
    <t>阿部　　将太</t>
  </si>
  <si>
    <t>ｱﾍﾞ ｼｮｳﾀ</t>
  </si>
  <si>
    <t>一盃森　大智</t>
  </si>
  <si>
    <t>ｲｯﾊﾟｲﾓﾘ ﾀﾞｲﾁ</t>
  </si>
  <si>
    <t>遠藤　　大良</t>
  </si>
  <si>
    <t>ｴﾝﾄﾞｳ ｵｵﾗ</t>
  </si>
  <si>
    <t>大坂　　拓夢</t>
  </si>
  <si>
    <t>ｵｵｻｶ ﾋﾛﾑ</t>
  </si>
  <si>
    <t>川野　　知樹</t>
  </si>
  <si>
    <t>ｶﾜﾉ ﾄﾓｷ</t>
  </si>
  <si>
    <t>佐々木　幸大</t>
  </si>
  <si>
    <t>ｻｻｷ ｺｳﾀﾞｲ</t>
  </si>
  <si>
    <t>佐々木　泰偲</t>
  </si>
  <si>
    <t>佐々木　光美</t>
  </si>
  <si>
    <t>ｻｻｷ ﾐﾂﾐ</t>
  </si>
  <si>
    <t>田頭　　亜優</t>
  </si>
  <si>
    <t>ﾃﾞﾝﾄﾞｳ ｱﾕ</t>
  </si>
  <si>
    <t>平野　　翠音</t>
  </si>
  <si>
    <t>ﾋﾗﾉ ｽｽﾞﾈ</t>
  </si>
  <si>
    <t>藤澤　　洸太</t>
  </si>
  <si>
    <t>ﾌｼﾞｻﾜ ｺｳﾀ</t>
  </si>
  <si>
    <t>藤村　　青空</t>
  </si>
  <si>
    <t>ﾌｼﾞﾑﾗ ｿﾗ</t>
  </si>
  <si>
    <t>堀間　　美伽</t>
  </si>
  <si>
    <t>ﾎﾘﾏ ﾐｶ</t>
  </si>
  <si>
    <t>湊　　　爽歌</t>
  </si>
  <si>
    <t>ﾐﾅﾄ ｻﾔｶ</t>
  </si>
  <si>
    <t>柳　　　杏奈</t>
  </si>
  <si>
    <t>ﾔﾅｷﾞ ｱﾝﾅ</t>
  </si>
  <si>
    <t>山崎　　美桜</t>
  </si>
  <si>
    <t>ﾔﾏｻﾞｷ ﾐｵ</t>
  </si>
  <si>
    <t>安藤　　大貴</t>
  </si>
  <si>
    <t>ｱﾝﾄﾞｳ ﾀﾞｲｷ</t>
  </si>
  <si>
    <t>五日市愛怜子</t>
  </si>
  <si>
    <t>ｲﾂｶｲﾁ ｱｲｺ</t>
  </si>
  <si>
    <t>大島　　望夢</t>
  </si>
  <si>
    <t>ｵｵｼﾏ ﾉｿﾞﾑ</t>
  </si>
  <si>
    <t>小澤　　幸紀</t>
  </si>
  <si>
    <t>ｵｻﾞﾜ ｻｷ</t>
  </si>
  <si>
    <t>小野寺　倫希</t>
  </si>
  <si>
    <t>ｵﾉﾃﾞﾗ ﾄﾓｷ</t>
  </si>
  <si>
    <t>菊池　　晃成</t>
  </si>
  <si>
    <t>ｷｸﾁ ｺｳｾｲ</t>
  </si>
  <si>
    <t>佐々木　真乃</t>
  </si>
  <si>
    <t>ｻｻｷ ﾏﾉ</t>
  </si>
  <si>
    <t>佐藤　慎一郎</t>
  </si>
  <si>
    <t>ｻﾄｳ ｼﾝｲﾁﾛｳ</t>
  </si>
  <si>
    <t>鈴木　　菜摘</t>
  </si>
  <si>
    <t>高橋　　凜花</t>
  </si>
  <si>
    <t>ﾀｶﾊｼ ﾘﾝｶ</t>
  </si>
  <si>
    <t>千田　しえる</t>
  </si>
  <si>
    <t>ﾁﾀﾞ ｼｴﾙ</t>
  </si>
  <si>
    <t>豊田　健太郎</t>
  </si>
  <si>
    <t>ﾄﾖﾀ ｹﾝﾀﾛｳ</t>
  </si>
  <si>
    <t>藤原　　佳音</t>
  </si>
  <si>
    <t>ﾌｼﾞﾜﾗ ｶﾉ</t>
  </si>
  <si>
    <t>堀川　　萌樹</t>
  </si>
  <si>
    <t>ﾎﾘｶﾜ ﾓﾅ</t>
  </si>
  <si>
    <t>三浦　　幹央</t>
  </si>
  <si>
    <t>ﾐｳﾗ ﾄﾓﾋｻ</t>
  </si>
  <si>
    <t>赤澤　　秋華</t>
  </si>
  <si>
    <t>ｱｶｻﾞﾜ ｼｭｳｶ</t>
  </si>
  <si>
    <t>赤澤　　菜穂</t>
  </si>
  <si>
    <t>ｱｶｻﾞﾜ ﾅｵ</t>
  </si>
  <si>
    <t>阿部　　香蓮</t>
  </si>
  <si>
    <t>ｱﾍﾞ ｶﾚﾝ</t>
  </si>
  <si>
    <t>荒木　　陽菜</t>
  </si>
  <si>
    <t>ｱﾗｷ ﾋﾅ</t>
  </si>
  <si>
    <t>稲村　　一真</t>
  </si>
  <si>
    <t>ｲﾅﾑﾗ ｶｽﾞﾏ</t>
  </si>
  <si>
    <t>大津　枝里子</t>
  </si>
  <si>
    <t>ｵｵﾂ ｴﾘｺ</t>
  </si>
  <si>
    <t>岡崎　　香花</t>
  </si>
  <si>
    <t>ｵｶｻﾞｷ ｺﾉｶ</t>
  </si>
  <si>
    <t>岡田　　侑也</t>
  </si>
  <si>
    <t>ｵｶﾀﾞ ﾕｳﾔ</t>
  </si>
  <si>
    <t>小野寺　　星</t>
  </si>
  <si>
    <t>ｵﾉﾃﾞﾗ ﾋｶﾙ</t>
  </si>
  <si>
    <t>柏葉　　聡太</t>
  </si>
  <si>
    <t>ｶｼﾜﾊﾞ ｿｳﾀ</t>
  </si>
  <si>
    <t>刈谷　　涼時</t>
  </si>
  <si>
    <t>ｶﾘﾔ ﾘｮｳｼﾞ</t>
  </si>
  <si>
    <t>菊池　　朱織</t>
  </si>
  <si>
    <t>ｷｸﾁ ｱｶﾘ</t>
  </si>
  <si>
    <t>菊池　　　要</t>
  </si>
  <si>
    <t>ｷｸﾁ ｶﾅﾒ</t>
  </si>
  <si>
    <t>菊地　　朱璃</t>
  </si>
  <si>
    <t>ｷｸﾁ ｼｭﾘ</t>
  </si>
  <si>
    <t>北田　　柚奈</t>
  </si>
  <si>
    <t>ｷﾀﾀﾞ ﾕｳﾅ</t>
  </si>
  <si>
    <t>國﨑　　蒼太</t>
  </si>
  <si>
    <t>ｸﾆｻｷ ｿｳﾀ</t>
  </si>
  <si>
    <t>熊谷　　　遼</t>
  </si>
  <si>
    <t>ｸﾏｶﾞｲ ﾘｮｳ</t>
  </si>
  <si>
    <t>熊澤　　晴仁</t>
  </si>
  <si>
    <t>ｸﾏｻﾜ ﾊﾙﾄ</t>
  </si>
  <si>
    <t>紺野　　眞衣</t>
  </si>
  <si>
    <t>ｺﾝﾉ ﾏｲ</t>
  </si>
  <si>
    <t>佐倉　瑠之輔</t>
  </si>
  <si>
    <t>ｻｸﾗ ﾘｭｳﾉｽｹ</t>
  </si>
  <si>
    <t>櫻田　加奈子</t>
  </si>
  <si>
    <t>ｻｸﾗﾀﾞ ｶﾅｺ</t>
  </si>
  <si>
    <t>杉澤　　実咲</t>
  </si>
  <si>
    <t>ｽｷﾞｻﾜ ﾐｻｷ</t>
  </si>
  <si>
    <t>高橋　　　弘</t>
  </si>
  <si>
    <t>高林　　　大</t>
  </si>
  <si>
    <t>ﾀｶﾊﾞﾔｼ ﾀﾞｲ</t>
  </si>
  <si>
    <t>田村　　太陽</t>
  </si>
  <si>
    <t>ﾀﾑﾗ ﾀｲﾖｳ</t>
  </si>
  <si>
    <t>千葉　　拓慈</t>
  </si>
  <si>
    <t>ﾁﾊﾞ ﾀｸｼﾞ</t>
  </si>
  <si>
    <t>土井尻　美羽</t>
  </si>
  <si>
    <t>ﾄﾞｲｼﾞﾘ ﾐｳ</t>
  </si>
  <si>
    <t>内藤　　桃香</t>
  </si>
  <si>
    <t>ﾅｲﾄｳ ﾓﾓｶ</t>
  </si>
  <si>
    <t>原田　　未玖</t>
  </si>
  <si>
    <t>ﾊﾗﾀﾞ ﾐｸ</t>
  </si>
  <si>
    <t>平野　　圭晴</t>
  </si>
  <si>
    <t>ﾋﾗﾉ ﾖｼﾊﾙ</t>
  </si>
  <si>
    <t>藤澤　　　海</t>
  </si>
  <si>
    <t>ﾌｼﾞｻﾜ ｶｲ</t>
  </si>
  <si>
    <t>藤本　　真那</t>
  </si>
  <si>
    <t>ﾌｼﾞﾓﾄ ﾏﾅ</t>
  </si>
  <si>
    <t>星　　さくら</t>
  </si>
  <si>
    <t>ﾎｼ ｻｸﾗ</t>
  </si>
  <si>
    <t>細川　　奎太</t>
  </si>
  <si>
    <t>ﾎｿｶﾜ ｹｲﾀ</t>
  </si>
  <si>
    <t>本堂　　智仁</t>
  </si>
  <si>
    <t>ﾎﾝﾄﾞｳ ﾄﾓﾋﾄ</t>
  </si>
  <si>
    <t>松沢　　　智</t>
  </si>
  <si>
    <t>ﾏﾂｻﾞﾜ ｻﾄｼ</t>
  </si>
  <si>
    <t>水川　陽香留</t>
  </si>
  <si>
    <t>ﾐｽﾞｶﾜ ﾋｶﾙ</t>
  </si>
  <si>
    <t>水川　和香苗</t>
  </si>
  <si>
    <t>ﾐｽﾞｶﾜ ﾜｶﾅ</t>
  </si>
  <si>
    <t>山内　　春人</t>
  </si>
  <si>
    <t>ﾔﾏｳﾁ ﾊﾙﾄ</t>
  </si>
  <si>
    <t>吉田　　彩乃</t>
  </si>
  <si>
    <t>ﾖｼﾀﾞ ｱﾔﾉ</t>
  </si>
  <si>
    <t>渡辺　　一貴</t>
  </si>
  <si>
    <t>石澤　　遥音</t>
  </si>
  <si>
    <t>ｲｼｻﾞﾜ ﾊﾙﾄ</t>
  </si>
  <si>
    <t>薄井　　玲音</t>
  </si>
  <si>
    <t>ｳｽｲ ﾚﾝ</t>
  </si>
  <si>
    <t>大石　　綺星</t>
  </si>
  <si>
    <t>ｵｵｲｼ ｷﾗﾗ</t>
  </si>
  <si>
    <t>大石　　颯玖</t>
  </si>
  <si>
    <t>ｵｵｲｼ ﾘｭｳｸ</t>
  </si>
  <si>
    <t>大宮　　大虎</t>
  </si>
  <si>
    <t>ｵｵﾐﾔ ﾀﾞｲｺﾞ</t>
  </si>
  <si>
    <t>小野寺　周生</t>
  </si>
  <si>
    <t>ｵﾉﾃﾞﾗ ｼｭｳ</t>
  </si>
  <si>
    <t>加藤　　美羽</t>
  </si>
  <si>
    <t>ｶﾄｳ ﾐｳ</t>
  </si>
  <si>
    <t>坂本　わかな</t>
  </si>
  <si>
    <t>ｻｶﾓﾄ ﾜｶﾅ</t>
  </si>
  <si>
    <t>佐々木ことみ</t>
  </si>
  <si>
    <t>ｻｻｷ ｺﾄﾐ</t>
  </si>
  <si>
    <t>佐々木　玲緒</t>
  </si>
  <si>
    <t>菅原　　那津</t>
  </si>
  <si>
    <t>ｽｶﾞﾜﾗ ﾅﾂ</t>
  </si>
  <si>
    <t>外川　　杏奈</t>
  </si>
  <si>
    <t>ｿﾄｶﾜ ｱﾝﾅ</t>
  </si>
  <si>
    <t>竹田　　優斗</t>
  </si>
  <si>
    <t>ﾀｹﾀﾞ ﾏｻﾄ</t>
  </si>
  <si>
    <t>竹場　　瑞穂</t>
  </si>
  <si>
    <t>ﾀｹﾀﾞ ﾐｽﾞﾎ</t>
  </si>
  <si>
    <t>立花　　　愛</t>
  </si>
  <si>
    <t>ﾀﾁﾊﾞﾅ ﾒｸﾞ</t>
  </si>
  <si>
    <t>舘石　　恵太</t>
  </si>
  <si>
    <t>ﾀﾃｲｼ ｹｲﾀ</t>
  </si>
  <si>
    <t>福田　　真都</t>
  </si>
  <si>
    <t>ﾌｸﾀﾞ ﾏﾅﾄ</t>
  </si>
  <si>
    <t>山本　　　諒</t>
  </si>
  <si>
    <t>ﾔﾏﾓﾄ ﾘｮｳ</t>
  </si>
  <si>
    <t>旭田　　雄星</t>
  </si>
  <si>
    <t>ｱｻﾋﾀﾞ ﾕｳｾｲ</t>
  </si>
  <si>
    <t>五十嵐　千理</t>
  </si>
  <si>
    <t>ｲｶﾞﾗｼ ｾﾝﾘ</t>
  </si>
  <si>
    <t>齊藤　　絢菜</t>
  </si>
  <si>
    <t>ｻｲﾄｳ ｱﾔﾅ</t>
  </si>
  <si>
    <t>佐藤　　尚哉</t>
  </si>
  <si>
    <t>ｻﾄｳ ﾅｵﾔ</t>
  </si>
  <si>
    <t>杉山　　佳可</t>
  </si>
  <si>
    <t>ｽｷﾞﾔﾏ ﾖｼｶ</t>
  </si>
  <si>
    <t>田原　　彩名</t>
  </si>
  <si>
    <t>ﾀﾊﾗ ｱﾔﾅ</t>
  </si>
  <si>
    <t>千葉　ひまり</t>
  </si>
  <si>
    <t>ﾁﾊﾞ ﾋﾏﾘ</t>
  </si>
  <si>
    <t>東嶋　　恵太</t>
  </si>
  <si>
    <t>ﾄｳｼﾞﾏ ｹｲﾀ</t>
  </si>
  <si>
    <t>中村　　　凜</t>
  </si>
  <si>
    <t>ﾅｶﾑﾗ ﾘﾝ</t>
  </si>
  <si>
    <t>錦戸　　昴雅</t>
  </si>
  <si>
    <t>ﾆｼｷﾄﾞ ﾏｵﾔ</t>
  </si>
  <si>
    <t>似内　　理紗</t>
  </si>
  <si>
    <t>ﾆﾀﾅｲ ﾘｻ</t>
  </si>
  <si>
    <t>畠山　　　紡</t>
  </si>
  <si>
    <t>ﾊﾀｹﾔﾏ ﾂﾑｸﾞ</t>
  </si>
  <si>
    <t>馬場　　美凪</t>
  </si>
  <si>
    <t>ﾊﾞﾊﾞ ﾊﾙﾅ</t>
  </si>
  <si>
    <t>浜口　　　晋</t>
  </si>
  <si>
    <t>ﾊﾏｸﾞﾁ ｼﾝ</t>
  </si>
  <si>
    <t>福士　　　涼</t>
  </si>
  <si>
    <t>ﾌｸｼ ｽｽﾞ</t>
  </si>
  <si>
    <t>堀江　　　将</t>
  </si>
  <si>
    <t>ﾎﾘｴ ｼｮｳ</t>
  </si>
  <si>
    <t>吉沢　　和祐</t>
  </si>
  <si>
    <t>ﾖｼｻﾞﾜ ｶﾝｽｹ</t>
  </si>
  <si>
    <t>岩渕　　里菜</t>
  </si>
  <si>
    <t>ｲﾜﾌﾞﾁ ﾘﾅ</t>
  </si>
  <si>
    <t>菊池　　日和</t>
  </si>
  <si>
    <t>ｷｸﾁ ﾋﾖﾘ</t>
  </si>
  <si>
    <t>菊池　　　綾</t>
  </si>
  <si>
    <t>工藤　　綾菜</t>
  </si>
  <si>
    <t>ｸﾄﾞｳ ｱﾔﾅ</t>
  </si>
  <si>
    <t>工藤　　柚朱</t>
  </si>
  <si>
    <t>ｸﾄﾞｳ ﾕｽﾞ</t>
  </si>
  <si>
    <t>齊藤　満理奈</t>
  </si>
  <si>
    <t>ｻｲﾄｳ ﾏﾘﾅ</t>
  </si>
  <si>
    <t>佐藤　　亜砂</t>
  </si>
  <si>
    <t>ｻﾄｳ ｱｻ</t>
  </si>
  <si>
    <t>佐藤　　紀愛</t>
  </si>
  <si>
    <t>ｻﾄｳ ﾉｱ</t>
  </si>
  <si>
    <t>佐藤　　百恵</t>
  </si>
  <si>
    <t>ｻﾄｳ ﾓﾓｴ</t>
  </si>
  <si>
    <t>宍戸　　　彩</t>
  </si>
  <si>
    <t>ｼｼﾄﾞ ﾋｶﾙ</t>
  </si>
  <si>
    <t>嶋田　　琴和</t>
  </si>
  <si>
    <t>ｼﾏﾀﾞ ｺﾄﾜ</t>
  </si>
  <si>
    <t>菅原　　美咲</t>
  </si>
  <si>
    <t>ｽｶﾞﾜﾗ ﾐｻｷ</t>
  </si>
  <si>
    <t>高畑　　佑翔</t>
  </si>
  <si>
    <t>ﾀｶﾊﾀ ﾕｳﾄ</t>
  </si>
  <si>
    <t>高松　　　蒼</t>
  </si>
  <si>
    <t>ﾀｶﾏﾂ ｱｵｲ</t>
  </si>
  <si>
    <t>千田　　和香</t>
  </si>
  <si>
    <t>ﾁﾀﾞ ﾉﾄﾞｶ</t>
  </si>
  <si>
    <t>田頭　　京子</t>
  </si>
  <si>
    <t>ﾃﾞﾝﾄﾞｳ ｷｮｳｺ</t>
  </si>
  <si>
    <t>天摩　　美月</t>
  </si>
  <si>
    <t>ﾃﾝﾏ ﾐﾂｷ</t>
  </si>
  <si>
    <t>鳥居　　葵華</t>
  </si>
  <si>
    <t>ﾄﾘｲ ｱｲｶ</t>
  </si>
  <si>
    <t>中里　　彩映</t>
  </si>
  <si>
    <t>ﾅｶｻﾄ ｻｴ</t>
  </si>
  <si>
    <t>中野　　雄太</t>
  </si>
  <si>
    <t>ﾅｶﾉ ﾕｳﾀ</t>
  </si>
  <si>
    <t>中村　　快人</t>
  </si>
  <si>
    <t>ﾅｶﾑﾗ ｶｲﾄ</t>
  </si>
  <si>
    <t>夏目　　楓馬</t>
  </si>
  <si>
    <t>ﾅﾂﾒ ﾌｳﾏ</t>
  </si>
  <si>
    <t>柳本　　祥希</t>
  </si>
  <si>
    <t>ﾔﾅｷﾞﾓﾄ ﾖｼｷ</t>
  </si>
  <si>
    <t>山田　　琉偉</t>
  </si>
  <si>
    <t>ﾔﾏﾀﾞ ﾙｲ</t>
  </si>
  <si>
    <t>山本　　　陸</t>
  </si>
  <si>
    <t>ﾔﾏﾓﾄ ﾘｸ</t>
  </si>
  <si>
    <t>横田　　拓海</t>
  </si>
  <si>
    <t>ﾖｺﾀ ﾀｸﾐ</t>
  </si>
  <si>
    <t>鷲北　　真哉</t>
  </si>
  <si>
    <t>ﾜｼｷﾀ ﾏﾅﾔ</t>
  </si>
  <si>
    <t>姉帶　　茉央</t>
  </si>
  <si>
    <t>ｱﾈﾀｲ ﾏｵ</t>
  </si>
  <si>
    <t>阿部　　桃茄</t>
  </si>
  <si>
    <t>飯坂　　歩夏</t>
  </si>
  <si>
    <t>ｲｲｻｶ ｱﾕﾅ</t>
  </si>
  <si>
    <t>岩田　　　舞</t>
  </si>
  <si>
    <t>ｲﾜﾀ ﾏｲ</t>
  </si>
  <si>
    <t>上山　　七海</t>
  </si>
  <si>
    <t>ｳｴﾔﾏ ﾅﾅﾐ</t>
  </si>
  <si>
    <t>大槌　　一蔵</t>
  </si>
  <si>
    <t>ｵｵﾂﾞﾁ ｶｽﾞﾀﾀﾞ</t>
  </si>
  <si>
    <t>加藤　　　謡</t>
  </si>
  <si>
    <t>ｶﾄｳ ｳﾀｳ</t>
  </si>
  <si>
    <t>菊池　　貴仁</t>
  </si>
  <si>
    <t>ｷｸﾁ ﾀｶﾋﾄ</t>
  </si>
  <si>
    <t>熊谷　　瑞希</t>
  </si>
  <si>
    <t>熊谷　　優斗</t>
  </si>
  <si>
    <t>今野　あかり</t>
  </si>
  <si>
    <t>ｺﾝﾉ ｱｶﾘ</t>
  </si>
  <si>
    <t>櫻糀　　怜旺</t>
  </si>
  <si>
    <t>ｻｸﾗｺｳｼﾞ ﾚｵ</t>
  </si>
  <si>
    <t>佐々木　快人</t>
  </si>
  <si>
    <t>佐々木　巧実</t>
  </si>
  <si>
    <t>佐々木　結衣</t>
  </si>
  <si>
    <t>菅原　　叶登</t>
  </si>
  <si>
    <t>ｽｶﾞﾜﾗ ｶﾅﾄ</t>
  </si>
  <si>
    <t>鷹羽　　柊弥</t>
  </si>
  <si>
    <t>ﾀｶﾊﾞ ｼｭｳﾔ</t>
  </si>
  <si>
    <t>平澤　みらの</t>
  </si>
  <si>
    <t>ﾋﾗｻﾜ ﾐﾗﾉ</t>
  </si>
  <si>
    <t>松草　　浩海</t>
  </si>
  <si>
    <t>ﾏﾂｸｻ ﾋﾛﾄ</t>
  </si>
  <si>
    <t>持田　　弘樹</t>
  </si>
  <si>
    <t>ﾓﾁﾀﾞ ﾋﾛｷ</t>
  </si>
  <si>
    <t>山岸　　未知</t>
  </si>
  <si>
    <t>ﾔﾏｷﾞｼ ﾐﾁ</t>
  </si>
  <si>
    <t>吉田　　侑平</t>
  </si>
  <si>
    <t>ﾖｼﾀﾞ ﾕｳﾍｲ</t>
  </si>
  <si>
    <t>渡邉　　　凌</t>
  </si>
  <si>
    <t>ﾜﾀﾅﾍﾞ ﾘｮｳ</t>
  </si>
  <si>
    <t>泉澤　　　輝</t>
  </si>
  <si>
    <t>ｲｽﾞﾐｻﾜ ﾋｶﾙ</t>
  </si>
  <si>
    <t>一ノ渡　夢渚</t>
  </si>
  <si>
    <t>ｲﾁﾉﾜﾀﾘ ﾕﾅ</t>
  </si>
  <si>
    <t>川村　　咲郎</t>
  </si>
  <si>
    <t>ｶﾜﾑﾗ ｻｸﾛｳ</t>
  </si>
  <si>
    <t>川村　　駿平</t>
  </si>
  <si>
    <t>ｶﾜﾑﾗ ｼｭﾝﾍﾟｲ</t>
  </si>
  <si>
    <t>久保　　真範</t>
  </si>
  <si>
    <t>ｸﾎﾞ ﾏｻﾉﾘ</t>
  </si>
  <si>
    <t>佐藤　　　碧</t>
  </si>
  <si>
    <t>佐藤　　琴音</t>
  </si>
  <si>
    <t>ｻﾄｳ ｺﾄﾈ</t>
  </si>
  <si>
    <t>佐藤　　美月</t>
  </si>
  <si>
    <t>ｻﾄｳ ﾐﾂｷ</t>
  </si>
  <si>
    <t>嶋脇　　　大</t>
  </si>
  <si>
    <t>ｼﾏﾜｷ ﾀﾞｲ</t>
  </si>
  <si>
    <t>荘野　　　樹</t>
  </si>
  <si>
    <t>ｼｮｳﾉ ﾀﾂｷ</t>
  </si>
  <si>
    <t>照井　未来翔</t>
  </si>
  <si>
    <t>ﾃﾙｲ ﾐｸﾄ</t>
  </si>
  <si>
    <t>馬場　　比奈</t>
  </si>
  <si>
    <t>ﾊﾞﾊﾞ ﾋﾅ</t>
  </si>
  <si>
    <t>藤田　　あい</t>
  </si>
  <si>
    <t>ﾌｼﾞﾀ ｱｲ</t>
  </si>
  <si>
    <t>横田　　　凜</t>
  </si>
  <si>
    <t>ﾖｺﾀ ﾘﾝ</t>
  </si>
  <si>
    <t>石川　　　蓮</t>
  </si>
  <si>
    <t>ｲｼｶﾜ ﾚﾝ</t>
  </si>
  <si>
    <t>右京ひまわり</t>
  </si>
  <si>
    <t>ｳｷｮｳ ﾋﾏﾜﾘ</t>
  </si>
  <si>
    <t>遠藤　　隼斗</t>
  </si>
  <si>
    <t>工藤　　英恵</t>
  </si>
  <si>
    <t>ｸﾄﾞｳ ﾊﾅｴ</t>
  </si>
  <si>
    <t>竹森　　彩斗</t>
  </si>
  <si>
    <t>ﾀｹﾓﾘ ｱﾔﾄ</t>
  </si>
  <si>
    <t>照井　さつき</t>
  </si>
  <si>
    <t>ﾃﾙｲ ｻﾂｷ</t>
  </si>
  <si>
    <t>畑中　　あみ</t>
  </si>
  <si>
    <t>ﾊﾀﾅｶ ｱﾐ</t>
  </si>
  <si>
    <t>柳澤　　裕真</t>
  </si>
  <si>
    <t>ﾔﾅｷﾞｻﾜ ﾕｳﾏ</t>
  </si>
  <si>
    <t>柳澤　　梨菜</t>
  </si>
  <si>
    <t>ﾔﾅｷﾞｻﾜ ﾘﾅ</t>
  </si>
  <si>
    <t>湯澤　　　翔</t>
  </si>
  <si>
    <t>ﾕｻﾞﾜ ｶｹﾙ</t>
  </si>
  <si>
    <t>湯澤　　　要</t>
  </si>
  <si>
    <t>ﾕｻﾞﾜ ｶﾅﾒ</t>
  </si>
  <si>
    <t>吉田　　直樹</t>
  </si>
  <si>
    <t>ﾖｼﾀﾞ ﾅｵｷ</t>
  </si>
  <si>
    <t>上関　　咲空</t>
  </si>
  <si>
    <t>ﾜｾｷ ｻﾗ</t>
  </si>
  <si>
    <t>朝日　さくら</t>
  </si>
  <si>
    <t>ｱｻﾋ ｻｸﾗ</t>
  </si>
  <si>
    <t>阿部　　智樹</t>
  </si>
  <si>
    <t>ｱﾍﾞ ﾄﾓｷ</t>
  </si>
  <si>
    <t>阿部　　喜斗</t>
  </si>
  <si>
    <t>ｱﾍﾞ ﾖｼﾄ</t>
  </si>
  <si>
    <t>雨宮　　美月</t>
  </si>
  <si>
    <t>ｱﾒﾐﾔ ﾐﾂﾞｷ</t>
  </si>
  <si>
    <t>伊五澤　綾子</t>
  </si>
  <si>
    <t>ｲｺﾞｻﾜ ｱﾔｺ</t>
  </si>
  <si>
    <t>尾田　　流星</t>
  </si>
  <si>
    <t>ｵﾀﾞ ﾘｭｳｾｲ</t>
  </si>
  <si>
    <t>小野　　蒼天</t>
  </si>
  <si>
    <t>ｵﾉ ｿｳﾀ</t>
  </si>
  <si>
    <t>北俣　　仁瑚</t>
  </si>
  <si>
    <t>ｷﾀﾏﾀ ﾆｺ</t>
  </si>
  <si>
    <t>齋藤　翔一郎</t>
  </si>
  <si>
    <t>ｻｲﾄｳ ｼｮｳｲﾁﾛｳ</t>
  </si>
  <si>
    <t>照井　　陽香</t>
  </si>
  <si>
    <t>ﾃﾙｲ ﾎﾉｶ</t>
  </si>
  <si>
    <t>戸羽　　勝哉</t>
  </si>
  <si>
    <t>ﾄﾊﾞ ｶﾂﾔ</t>
  </si>
  <si>
    <t>西村　　友佑</t>
  </si>
  <si>
    <t>ﾆｼﾑﾗ ﾕｳｽｹ</t>
  </si>
  <si>
    <t>野崎　　真愛</t>
  </si>
  <si>
    <t>ﾉｻﾞｷ ﾏｲ</t>
  </si>
  <si>
    <t>横澤　　莉緒</t>
  </si>
  <si>
    <t>ﾖｺｻﾜ ﾘｵ</t>
  </si>
  <si>
    <t>吉田　　竜翔</t>
  </si>
  <si>
    <t>ﾖｼﾀﾞ ﾘｭｳﾄ</t>
  </si>
  <si>
    <t>荒屋　　　響</t>
  </si>
  <si>
    <t>ｱﾗﾔ ﾋﾋﾞｷ</t>
  </si>
  <si>
    <t>北嶋　　　颯</t>
  </si>
  <si>
    <t>ｷﾀｼﾞﾏ ﾊﾔﾃ</t>
  </si>
  <si>
    <t>吉川　　久登</t>
  </si>
  <si>
    <t>ｷｯｶﾜ ﾋｻﾄ</t>
  </si>
  <si>
    <t>佐々木　陽菜</t>
  </si>
  <si>
    <t>関　　　梨花</t>
  </si>
  <si>
    <t>ｾｷ ﾘﾝｶ</t>
  </si>
  <si>
    <t>高橋　　瑞己</t>
  </si>
  <si>
    <t>寺嶋　　琉華</t>
  </si>
  <si>
    <t>ﾃﾗｼﾏ ﾙｶ</t>
  </si>
  <si>
    <t>外舘　亜衣香</t>
  </si>
  <si>
    <t>ﾄﾀﾞﾃ ｱｲｶ</t>
  </si>
  <si>
    <t>野中　　登陽</t>
  </si>
  <si>
    <t>ﾉﾅｶ ﾄｳﾔ</t>
  </si>
  <si>
    <t>八戸　　音羽</t>
  </si>
  <si>
    <t>ﾊﾁﾉﾍ ｵﾄﾊ</t>
  </si>
  <si>
    <t>松浦　　将哉</t>
  </si>
  <si>
    <t>ﾏﾂｳﾗ ﾏｻﾔ</t>
  </si>
  <si>
    <t>安ケ平　琉希</t>
  </si>
  <si>
    <t>ﾔｽｶﾞﾋﾗ ﾙｷ</t>
  </si>
  <si>
    <t>吉田　　侑希</t>
  </si>
  <si>
    <t>ﾖｼﾀﾞ ﾕｳｷ</t>
  </si>
  <si>
    <t>千葉　　勇真</t>
  </si>
  <si>
    <t>ﾁﾊﾞ ﾕｳﾏ</t>
  </si>
  <si>
    <t>浅内　晋太朗</t>
  </si>
  <si>
    <t>ｱｻﾅｲ ｼﾝﾀﾛｳ</t>
  </si>
  <si>
    <t>鎌田　　風香</t>
  </si>
  <si>
    <t>ｶﾏﾀ ﾌｳｶ</t>
  </si>
  <si>
    <t>川下　　龍來</t>
  </si>
  <si>
    <t>ｶﾜｼﾀ ﾘｭｳﾗｲ</t>
  </si>
  <si>
    <t>川村　　来夢</t>
  </si>
  <si>
    <t>ｶﾜﾑﾗ ﾗｲﾑ</t>
  </si>
  <si>
    <t>川村　　琉星</t>
  </si>
  <si>
    <t>ｶﾜﾑﾗ ﾙﾗ</t>
  </si>
  <si>
    <t>工藤　　　遥</t>
  </si>
  <si>
    <t>ｸﾄﾞｳ ﾊﾙｶ</t>
  </si>
  <si>
    <t>今野　　静風</t>
  </si>
  <si>
    <t>ｺﾝﾉ ｾｲﾌｳ</t>
  </si>
  <si>
    <t>高橋　　　遥</t>
  </si>
  <si>
    <t>髙橋　　ひな</t>
  </si>
  <si>
    <t>ﾀｶﾊｼ ﾋﾅ</t>
  </si>
  <si>
    <t>中里　　　蓮</t>
  </si>
  <si>
    <t>ﾅｶｻﾄ ﾚﾝ</t>
  </si>
  <si>
    <t>新渡戸　　駿</t>
  </si>
  <si>
    <t>ﾆﾄﾍﾞ ｼｭﾝ</t>
  </si>
  <si>
    <t>濱田　　　星</t>
  </si>
  <si>
    <t>ﾊﾏﾀﾞ ｷﾗ</t>
  </si>
  <si>
    <t>林　　　俊明</t>
  </si>
  <si>
    <t>ﾊﾔｼ ﾄｼｱｷ</t>
  </si>
  <si>
    <t>兵沢　風羽汰</t>
  </si>
  <si>
    <t>ﾋｮｳｻﾞﾜ ﾌｳﾀ</t>
  </si>
  <si>
    <t>古舘　　健勇</t>
  </si>
  <si>
    <t>ﾌﾙﾀﾞﾃ ｹﾝﾕｳ</t>
  </si>
  <si>
    <t>山口　　莉央</t>
  </si>
  <si>
    <t>ﾔｶｸﾞﾁ ﾘｵ</t>
  </si>
  <si>
    <t>和泉　　陽大</t>
  </si>
  <si>
    <t>ｲｽﾞﾐ ﾊﾙﾄ</t>
  </si>
  <si>
    <t>青木　　美澪</t>
  </si>
  <si>
    <t>ｱｵｷ ﾐﾚｲ</t>
  </si>
  <si>
    <t>阿部　　文哉</t>
  </si>
  <si>
    <t>ｱﾍﾞ ﾌﾐﾔ</t>
  </si>
  <si>
    <t>伊藤　　希生</t>
  </si>
  <si>
    <t>ｲﾄｳ ﾈｵ</t>
  </si>
  <si>
    <t>岩渕　　硫斗</t>
  </si>
  <si>
    <t>ｲﾜﾌﾞﾁ ﾘｭｳﾄ</t>
  </si>
  <si>
    <t>小笠原　仁美</t>
  </si>
  <si>
    <t>ｵｶﾞｻﾜﾗ ﾋﾄﾐ</t>
  </si>
  <si>
    <t>小野　　滉也</t>
  </si>
  <si>
    <t>ｵﾉ ｺｳﾔ</t>
  </si>
  <si>
    <t>川村　　直輝</t>
  </si>
  <si>
    <t>ｶﾜﾑﾗ ﾅｵｷ</t>
  </si>
  <si>
    <t>川村　　佳広</t>
  </si>
  <si>
    <t>ｶﾜﾑﾗ ﾖｼﾋﾛ</t>
  </si>
  <si>
    <t>鬼柳　　佑衣</t>
  </si>
  <si>
    <t>ｷﾔﾅｷﾞ ﾕｲ</t>
  </si>
  <si>
    <t>熊谷　　幸太</t>
  </si>
  <si>
    <t>ｸﾏｶﾞｲ ｺｳﾀ</t>
  </si>
  <si>
    <t>坂本　　侑善</t>
  </si>
  <si>
    <t>ｻｶﾓﾄ ｱﾀﾙ</t>
  </si>
  <si>
    <t>鈴木　　健真</t>
  </si>
  <si>
    <t>ｽｽﾞｷ ｹﾝｼﾝ</t>
  </si>
  <si>
    <t>中村　　太翼</t>
  </si>
  <si>
    <t>ﾅｶﾑﾗ ﾀｲﾄ</t>
  </si>
  <si>
    <t>馬場　　桃香</t>
  </si>
  <si>
    <t>ﾊﾞﾊﾞ ﾓﾓｶ</t>
  </si>
  <si>
    <t>藤澤　　佐季</t>
  </si>
  <si>
    <t>ﾌｼﾞｻﾜ ｻｷ</t>
  </si>
  <si>
    <t>藤原　　ひな</t>
  </si>
  <si>
    <t>ﾌｼﾞﾜﾗ ﾋﾅ</t>
  </si>
  <si>
    <t>古澤　　　心</t>
  </si>
  <si>
    <t>ﾌﾙｻﾜ ｺｺﾛ</t>
  </si>
  <si>
    <t>吉澤　　呼春</t>
  </si>
  <si>
    <t>ﾖｼｻﾞﾜ ｺﾊﾙ</t>
  </si>
  <si>
    <t>若狹　愛友奈</t>
  </si>
  <si>
    <t>ﾜｶｻ ｱﾕﾅ</t>
  </si>
  <si>
    <t>浅沼　　怜南</t>
  </si>
  <si>
    <t>ｱｻﾇﾏ ﾚｲﾅ</t>
  </si>
  <si>
    <t>池野　　颯人</t>
  </si>
  <si>
    <t>ｲｹﾉ ﾊﾔﾄ</t>
  </si>
  <si>
    <t>漆原　　恵美</t>
  </si>
  <si>
    <t>ｳﾙｼﾊﾞﾗ ﾒｸﾞﾐ</t>
  </si>
  <si>
    <t>大倉　柚未夏</t>
  </si>
  <si>
    <t>ｵｵｸﾗ ﾕﾐｶ</t>
  </si>
  <si>
    <t>大志田　拓馬</t>
  </si>
  <si>
    <t>ｵｵｼﾀﾞ ﾀｸﾏ</t>
  </si>
  <si>
    <t>大志田　　翼</t>
  </si>
  <si>
    <t>ｵｵｼﾀﾞ ﾂﾊﾞｻ</t>
  </si>
  <si>
    <t>大清水　綺良</t>
  </si>
  <si>
    <t>ｵｵｼﾐｽﾞ ｷﾗ</t>
  </si>
  <si>
    <t>大須賀　丈己</t>
  </si>
  <si>
    <t>ｵｵｽｶ ｼﾞｮｳｷ</t>
  </si>
  <si>
    <t>小笠原　　翼</t>
  </si>
  <si>
    <t>ｵｶﾞｻﾜﾗ ﾂﾊﾞｻ</t>
  </si>
  <si>
    <t>小笠原　凌太</t>
  </si>
  <si>
    <t>ｵｶﾞｻﾜﾗ ﾘｮｳﾀ</t>
  </si>
  <si>
    <t>小野寺　晟祐</t>
  </si>
  <si>
    <t>ｵﾉﾃﾞﾗ ｼﾞｮｳﾏ</t>
  </si>
  <si>
    <t>金田　　　萌</t>
  </si>
  <si>
    <t>ｶﾈﾀﾞ ﾓｴ</t>
  </si>
  <si>
    <t>刈谷　　祐輝</t>
  </si>
  <si>
    <t>ｶﾘﾔ ﾕｳｷ</t>
  </si>
  <si>
    <t>菊池　　玲凪</t>
  </si>
  <si>
    <t>ｷｸﾁ ﾚｲﾅ</t>
  </si>
  <si>
    <t>工藤　　翔英</t>
  </si>
  <si>
    <t>ｸﾄﾞｳ ｼｮｳｴｲ</t>
  </si>
  <si>
    <t>工藤　　郁弥</t>
  </si>
  <si>
    <t>小谷地　翔大</t>
  </si>
  <si>
    <t>ｺﾔﾁ ｼｮｳﾀ</t>
  </si>
  <si>
    <t>佐々木　愛梨</t>
  </si>
  <si>
    <t>ｻｻｷ ｱｲﾘ</t>
  </si>
  <si>
    <t>佐藤　　一平</t>
  </si>
  <si>
    <t>ｻﾄｳ ｲｯﾍﾟｲ</t>
  </si>
  <si>
    <t>佐藤　　　楓</t>
  </si>
  <si>
    <t>ｻﾄｳ ｶｴﾃﾞ</t>
  </si>
  <si>
    <t>佐藤　のぞみ</t>
  </si>
  <si>
    <t>ｻﾄｳ ﾉｿﾞﾐ</t>
  </si>
  <si>
    <t>新坂　　恒輝</t>
  </si>
  <si>
    <t>ｼﾝｻｶ ｺｳｷ</t>
  </si>
  <si>
    <t>菅原　　美羽</t>
  </si>
  <si>
    <t>ｽｶﾞﾜﾗ ﾐｳ</t>
  </si>
  <si>
    <t>菅原　　柚稀</t>
  </si>
  <si>
    <t>ｽｶﾞﾜﾗ ﾕｽﾞｷ</t>
  </si>
  <si>
    <t>須藤　　貴斗</t>
  </si>
  <si>
    <t>ｽﾄﾞｳ ﾀｶﾄ</t>
  </si>
  <si>
    <t>須藤　　悠希</t>
  </si>
  <si>
    <t>ｽﾄｳ ﾊﾙｷ</t>
  </si>
  <si>
    <t>竹田　　あみ</t>
  </si>
  <si>
    <t>ﾀｹﾀﾞ ｱﾐ</t>
  </si>
  <si>
    <t>立花　　　旭</t>
  </si>
  <si>
    <t>ﾀﾁﾊﾞﾅ ｱｻﾋ</t>
  </si>
  <si>
    <t>立花　　　傑</t>
  </si>
  <si>
    <t>ﾀﾁﾊﾞﾅ ｽｸﾞﾙ</t>
  </si>
  <si>
    <t>斗ケ澤　伸明</t>
  </si>
  <si>
    <t>ﾄｶﾞｻﾜ ﾉﾌﾞｱｷ</t>
  </si>
  <si>
    <t>飛澤　　遥斗</t>
  </si>
  <si>
    <t>ﾄﾋﾞｻﾜ ﾊﾙﾄ</t>
  </si>
  <si>
    <t>長畑　　　星</t>
  </si>
  <si>
    <t>ﾅｶﾞﾊﾀ ｱｶﾘ</t>
  </si>
  <si>
    <t>新田　　隼也</t>
  </si>
  <si>
    <t>ﾆｯﾀ ｼｭﾝﾔ</t>
  </si>
  <si>
    <t>野口　　　遥</t>
  </si>
  <si>
    <t>ﾉｸﾞﾁ ﾊﾙｶ</t>
  </si>
  <si>
    <t>早坂　　桜花</t>
  </si>
  <si>
    <t>ﾊﾔｻｶ ｵｳｶ</t>
  </si>
  <si>
    <t>東山　　一光</t>
  </si>
  <si>
    <t>ﾋｶﾞｼﾔﾏ ｲｯｺｳ</t>
  </si>
  <si>
    <t>藤澤　　瑠唯</t>
  </si>
  <si>
    <t>ﾌｼﾞｻﾜ ﾙｲ</t>
  </si>
  <si>
    <t>三浦　明彩花</t>
  </si>
  <si>
    <t>ﾐｳﾗ ｱｻｶ</t>
  </si>
  <si>
    <t>宮崎　　　隼</t>
  </si>
  <si>
    <t>ﾐﾔｻﾞｷ ﾊﾔﾄ</t>
  </si>
  <si>
    <t>村上　　力己</t>
  </si>
  <si>
    <t>ﾑﾗｶﾐ ﾘｷ</t>
  </si>
  <si>
    <t>八重樫　実夢</t>
  </si>
  <si>
    <t>ﾔｴｶﾞｼ ﾐﾕ</t>
  </si>
  <si>
    <t>吉田　　楓音</t>
  </si>
  <si>
    <t>ﾖｼﾀﾞ ｶﾉﾝ</t>
  </si>
  <si>
    <t>吉田　航太郎</t>
  </si>
  <si>
    <t>工藤　裕太郎</t>
  </si>
  <si>
    <t>ｸﾄﾞｳ ﾕｳﾀﾛｳ</t>
  </si>
  <si>
    <t>三田地駿太郎</t>
  </si>
  <si>
    <t>ﾐﾀﾁ ｼｭﾝﾀﾛｳ</t>
  </si>
  <si>
    <t>川田　　珠愛</t>
  </si>
  <si>
    <t>ｶﾜﾀ ｱﾘｽ</t>
  </si>
  <si>
    <t>佐々木　理仁</t>
  </si>
  <si>
    <t>ｻｻｷ ﾘﾋﾄ</t>
  </si>
  <si>
    <t>立花　姫星々</t>
  </si>
  <si>
    <t>ﾀﾁﾊﾞﾅ ｷﾗﾗ</t>
  </si>
  <si>
    <t>立花　　大希</t>
  </si>
  <si>
    <t>ﾀﾁﾊﾞﾅ ﾀﾞｲｷ</t>
  </si>
  <si>
    <t>長沼　　琉唯</t>
  </si>
  <si>
    <t>ﾅｶﾞﾇﾏ ﾙｲ</t>
  </si>
  <si>
    <t>渡辺　　大虎</t>
  </si>
  <si>
    <t>ﾜﾀﾅﾍﾞ ﾋﾛﾄ</t>
  </si>
  <si>
    <t>阿部　　凜叶</t>
  </si>
  <si>
    <t>ｱﾍﾞ ﾘﾝﾄ</t>
  </si>
  <si>
    <t>石舘　　一純</t>
  </si>
  <si>
    <t>ｲｼﾀﾞﾃ ｲｽﾞﾐ</t>
  </si>
  <si>
    <t>牛崎　　心寧</t>
  </si>
  <si>
    <t>ｳｼｻﾞｷ ｺｺﾈ</t>
  </si>
  <si>
    <t>生内　　紀衣</t>
  </si>
  <si>
    <t>ｵﾎﾞﾅｲ ｷｴ</t>
  </si>
  <si>
    <t>加藤　　　凜</t>
  </si>
  <si>
    <t>ｶﾄｳ ﾘﾝ</t>
  </si>
  <si>
    <t>金子　　あみ</t>
  </si>
  <si>
    <t>ｶﾈｺ ｱﾐ</t>
  </si>
  <si>
    <t>鎌田　　　蓮</t>
  </si>
  <si>
    <t>ｶﾏﾀ ﾚﾝ</t>
  </si>
  <si>
    <t>川村　　希咲</t>
  </si>
  <si>
    <t>ｶﾜﾑﾗ ｷｻｷ</t>
  </si>
  <si>
    <t>川村　　舞野</t>
  </si>
  <si>
    <t>ｶﾜﾑﾗ ﾏｲﾉ</t>
  </si>
  <si>
    <t>菊池　　　玄</t>
  </si>
  <si>
    <t>ｷｸﾁ ｹﾞﾝ</t>
  </si>
  <si>
    <t>木越　　健太</t>
  </si>
  <si>
    <t>ｷｺﾞｼ ｹﾝﾀ</t>
  </si>
  <si>
    <t>熊谷　　瞳香</t>
  </si>
  <si>
    <t>佐々木　草耶</t>
  </si>
  <si>
    <t>ｻｻｷ ｶﾔ</t>
  </si>
  <si>
    <t>佐々木　優吏</t>
  </si>
  <si>
    <t>ｻｻｷ ﾕｳﾘ</t>
  </si>
  <si>
    <t>佐藤　　　諭</t>
  </si>
  <si>
    <t>鈴木　　春花</t>
  </si>
  <si>
    <t>ｽｽﾞｷ ﾊﾙｶ</t>
  </si>
  <si>
    <t>鷹木　　瞳汰</t>
  </si>
  <si>
    <t>ﾀｶｷﾞ ﾄｳﾀ</t>
  </si>
  <si>
    <t>高橋　　翔馬</t>
  </si>
  <si>
    <t>ﾀｶﾊｼ ｼｮｳﾏ</t>
  </si>
  <si>
    <t>田中　　希歩</t>
  </si>
  <si>
    <t>ﾀﾅｶ ｷﾎ</t>
  </si>
  <si>
    <t>田中　　陽輝</t>
  </si>
  <si>
    <t>ﾀﾅｶ ﾊﾙｷ</t>
  </si>
  <si>
    <t>藤原　　千聡</t>
  </si>
  <si>
    <t>ﾌｼﾞﾜﾗ ﾁｻﾄ</t>
  </si>
  <si>
    <t>水本　　　陽</t>
  </si>
  <si>
    <t>ﾐｽﾞﾓﾄ ﾋﾅﾀ</t>
  </si>
  <si>
    <t>向川原　崇人</t>
  </si>
  <si>
    <t>ﾑｶｲｶﾞﾜﾗ ﾀｶﾄ</t>
  </si>
  <si>
    <t>室坂　　優璃</t>
  </si>
  <si>
    <t>ﾑﾛｻｶ ﾕﾘ</t>
  </si>
  <si>
    <t>岩船　　未來</t>
  </si>
  <si>
    <t>ｲﾜﾌﾈ ﾐｸ</t>
  </si>
  <si>
    <t>尾形　　伸悟</t>
  </si>
  <si>
    <t>ｵｶﾞﾀ ｼﾝｺﾞ</t>
  </si>
  <si>
    <t>尾形　ヒカル</t>
  </si>
  <si>
    <t>ｵｶﾞﾀ ﾋｶﾙ</t>
  </si>
  <si>
    <t>尾形　　　凜</t>
  </si>
  <si>
    <t>ｵｶﾞﾀ ﾘﾝ</t>
  </si>
  <si>
    <t>川村　　謙心</t>
  </si>
  <si>
    <t>ｶﾜﾑﾗ ｹﾝｼﾝ</t>
  </si>
  <si>
    <t>齋藤　　亮汰</t>
  </si>
  <si>
    <t>ｻｲﾄｳ ﾘｮｳﾀ</t>
  </si>
  <si>
    <t>坂本　　　迅</t>
  </si>
  <si>
    <t>ｻｶﾓﾄ ｼﾞﾝ</t>
  </si>
  <si>
    <t>坂本　　　凪</t>
  </si>
  <si>
    <t>ｻｶﾓﾄ ﾅｷﾞｻ</t>
  </si>
  <si>
    <t>佐々木　丈壱</t>
  </si>
  <si>
    <t>ｻｻｷ ｼﾞｮｳｲﾁ</t>
  </si>
  <si>
    <t>瀬川　　蓮汰</t>
  </si>
  <si>
    <t>ｾｶﾞﾜ ﾚﾝﾀ</t>
  </si>
  <si>
    <t>成ケ澤　　翔</t>
  </si>
  <si>
    <t>ﾅﾘｶﾞﾜｻ ｶｹﾙ</t>
  </si>
  <si>
    <t>芳賀　なぎさ</t>
  </si>
  <si>
    <t>ﾊｶﾞ ﾅｷﾞｻ</t>
  </si>
  <si>
    <t>山内　　楓舞</t>
  </si>
  <si>
    <t>ﾔﾏｳﾁ ﾌｳﾏ</t>
  </si>
  <si>
    <t>山内　　羅菜</t>
  </si>
  <si>
    <t>ﾔﾏｳﾁ ﾗﾅ</t>
  </si>
  <si>
    <t>西川　　直哉</t>
  </si>
  <si>
    <t>ﾆｼｶﾜ ﾅｵﾔ</t>
  </si>
  <si>
    <t>湊　　　莉子</t>
  </si>
  <si>
    <t>ﾐﾅﾄ ﾘｺ</t>
  </si>
  <si>
    <t>千葉　　拓未</t>
  </si>
  <si>
    <t>ﾁﾊﾞ ﾀｸﾐ</t>
  </si>
  <si>
    <t>青澤　　昂暉</t>
  </si>
  <si>
    <t>ｱｵｻﾜ ｺｳｷ</t>
  </si>
  <si>
    <t>一條　　真広</t>
  </si>
  <si>
    <t>ｲﾁｼﾞｮｳ ﾏｻﾋﾛ</t>
  </si>
  <si>
    <t>岩渕　　杏奈</t>
  </si>
  <si>
    <t>ｲﾜﾌﾞﾁ ｱﾝﾅ</t>
  </si>
  <si>
    <t>宇部　　雄太</t>
  </si>
  <si>
    <t>ｳﾍﾞ ﾕｳﾀ</t>
  </si>
  <si>
    <t>永須　　千尋</t>
  </si>
  <si>
    <t>ｴｲｽ ﾁﾋﾛ</t>
  </si>
  <si>
    <t>大坂　　汐里</t>
  </si>
  <si>
    <t>ｵｵｻｶ ｼｵﾘ</t>
  </si>
  <si>
    <t>大沢　　功輔</t>
  </si>
  <si>
    <t>ｵｵｻﾜ ｺｳｽｹ</t>
  </si>
  <si>
    <t>大山　　一樹</t>
  </si>
  <si>
    <t>ｵｵﾔﾏ ｶｽﾞｷ</t>
  </si>
  <si>
    <t>小野　　綺音</t>
  </si>
  <si>
    <t>ｵﾉ ｱﾔﾈ</t>
  </si>
  <si>
    <t>小原　　俊介</t>
  </si>
  <si>
    <t>ｵﾊﾞﾗ ｼｭﾝｽｹ</t>
  </si>
  <si>
    <t>川村　　航太</t>
  </si>
  <si>
    <t>ｶﾜﾑﾗ ｺｳﾀ</t>
  </si>
  <si>
    <t>工藤　　　洸</t>
  </si>
  <si>
    <t>ｸﾄﾞｳ ｺｳ</t>
  </si>
  <si>
    <t>熊谷　　真倫</t>
  </si>
  <si>
    <t>ｸﾏｶﾞｲ ﾏﾘﾝ</t>
  </si>
  <si>
    <t>熊谷　　晴菜</t>
  </si>
  <si>
    <t>ｸﾏｶﾞｲ ﾊﾙﾅ</t>
  </si>
  <si>
    <t>古関　　一成</t>
  </si>
  <si>
    <t>ｺｾｷ ｲｯｾｲ</t>
  </si>
  <si>
    <t>齋藤　　友貴</t>
  </si>
  <si>
    <t>ｻｲﾄｳ ﾕﾀｶ</t>
  </si>
  <si>
    <t>齋藤　　亮太</t>
  </si>
  <si>
    <t>作田　　雅之</t>
  </si>
  <si>
    <t>ｻｳﾀ ﾏｻﾕｷ</t>
  </si>
  <si>
    <t>澤口　　祥太</t>
  </si>
  <si>
    <t>ｻﾜｸﾞﾁ ｼｮｳﾀ</t>
  </si>
  <si>
    <t>澤口　　翔太</t>
  </si>
  <si>
    <t>柴崎　　雅人</t>
  </si>
  <si>
    <t>ｼﾊﾞｻｷ ﾏｻﾄ</t>
  </si>
  <si>
    <t>下田　　美穂</t>
  </si>
  <si>
    <t>ｼﾓﾀﾞ ﾐﾎ</t>
  </si>
  <si>
    <t>菅　　　凌也</t>
  </si>
  <si>
    <t>ｽｶﾞ ﾘｮｳﾔ</t>
  </si>
  <si>
    <t>菅原　　一輝</t>
  </si>
  <si>
    <t>ｽｶﾞﾜﾗ ｶｽﾞｷ</t>
  </si>
  <si>
    <t>菅原　　直人</t>
  </si>
  <si>
    <t>ｽｶﾞﾜﾗ ﾅｵﾄ</t>
  </si>
  <si>
    <t>高倉　　優奈</t>
  </si>
  <si>
    <t>ﾀｶｸﾗ ﾕｳﾅ</t>
  </si>
  <si>
    <t>高橋　　鈴香</t>
  </si>
  <si>
    <t>ﾀｶﾊｼ ｽｽﾞｶ</t>
  </si>
  <si>
    <t>高橋　　貴之</t>
  </si>
  <si>
    <t>ﾀｶﾊｼ ﾀｶﾕｷ</t>
  </si>
  <si>
    <t>竹中　　陽平</t>
  </si>
  <si>
    <t>ﾀｹﾅｶ ﾖｳﾍｲ</t>
  </si>
  <si>
    <t>田代　　優仁</t>
  </si>
  <si>
    <t>ﾀｼﾛ ﾏｻﾋﾄ</t>
  </si>
  <si>
    <t>田中　　英和</t>
  </si>
  <si>
    <t>ﾀﾅｶ ﾋﾃﾞｶｽﾞ</t>
  </si>
  <si>
    <t>千葉　　誠治</t>
  </si>
  <si>
    <t>ﾁﾊﾞ ｾｲｼﾞ</t>
  </si>
  <si>
    <t>土橋　　智花</t>
  </si>
  <si>
    <t>ﾂﾁﾊｼ ﾄﾓｶ</t>
  </si>
  <si>
    <t>照井　　浩章</t>
  </si>
  <si>
    <t>ﾃﾙｲ ﾋﾛｱｷ</t>
  </si>
  <si>
    <t>内藤　　　勝</t>
  </si>
  <si>
    <t>ﾅｲﾄｳ ｽｸﾞﾙ</t>
  </si>
  <si>
    <t>西村　　昇悟</t>
  </si>
  <si>
    <t>ﾆｼﾑﾗ ｼｮｳｺﾞ</t>
  </si>
  <si>
    <t>新田　　真未</t>
  </si>
  <si>
    <t>ﾆｯﾀ ﾏﾐ</t>
  </si>
  <si>
    <t>萩原　　　和</t>
  </si>
  <si>
    <t>ﾊｷﾞﾜﾗ ｶｽﾞ</t>
  </si>
  <si>
    <t>福田　　裕一</t>
  </si>
  <si>
    <t>ﾌｸﾀﾞ ﾕｳｲﾁ</t>
  </si>
  <si>
    <t>舟木　　裕大</t>
  </si>
  <si>
    <t>ﾌﾅｷ ﾕｳﾀﾞｲ</t>
  </si>
  <si>
    <t>古舘　　潤也</t>
  </si>
  <si>
    <t>ﾌﾙﾀﾞﾃ ｼﾞｭﾝﾔ</t>
  </si>
  <si>
    <t>宝満　　正嗣</t>
  </si>
  <si>
    <t>ﾎｳﾏﾝ ﾏｻﾂｸﾞ</t>
  </si>
  <si>
    <t>星　　　葉月</t>
  </si>
  <si>
    <t>ﾎｼ ﾊﾂﾞｷ</t>
  </si>
  <si>
    <t>松浦　　　駿</t>
  </si>
  <si>
    <t>ﾏﾂｳﾗ ｼｭﾝ</t>
  </si>
  <si>
    <t>松木　　飛龍</t>
  </si>
  <si>
    <t>ﾏﾂｷ ﾋﾘｭｳ</t>
  </si>
  <si>
    <t>峰村　　かな</t>
  </si>
  <si>
    <t>ﾐﾈﾑﾗ ｶﾅ</t>
  </si>
  <si>
    <t>村上　　貴史</t>
  </si>
  <si>
    <t>ﾑﾗｶﾐ ﾀｶｼ</t>
  </si>
  <si>
    <t>森岡　　知哉</t>
  </si>
  <si>
    <t>ﾓﾘｵｶ ﾄﾓﾔ</t>
  </si>
  <si>
    <t>石田　　将之</t>
  </si>
  <si>
    <t>ｲｼﾀﾞ ﾏｻﾕｷ</t>
  </si>
  <si>
    <t>宇佐美　空也</t>
  </si>
  <si>
    <t>ｳｻﾐ ﾀｶﾔ</t>
  </si>
  <si>
    <t>大澤　　雄幹</t>
  </si>
  <si>
    <t>ｵｵｻﾜ ﾕｳｷ</t>
  </si>
  <si>
    <t>守村　　京祐</t>
  </si>
  <si>
    <t>ﾓﾘﾑﾗ ｷｮｳｽｹ</t>
  </si>
  <si>
    <t>近藤　　壱成</t>
  </si>
  <si>
    <t>ｺﾝﾄﾞｳ ｲｯｾｲ</t>
  </si>
  <si>
    <t>中嶋　　達也</t>
  </si>
  <si>
    <t>ﾅｶｼﾏ ﾀﾂﾔ</t>
  </si>
  <si>
    <t>前田　　浩希</t>
  </si>
  <si>
    <t>ﾏｴﾀﾞ ﾋﾛｷ</t>
  </si>
  <si>
    <t>近藤　　　颯</t>
  </si>
  <si>
    <t>ｺﾝﾄﾞｳ ｿｳ</t>
  </si>
  <si>
    <t>伊東　慶一郎</t>
  </si>
  <si>
    <t>ｲﾄｳ ｹｲｲﾁﾛｳ</t>
  </si>
  <si>
    <t>大向　　　到</t>
  </si>
  <si>
    <t>ｵｵﾑｶｲ ｲﾀﾙ</t>
  </si>
  <si>
    <t>岡崎　　圭汰</t>
  </si>
  <si>
    <t>ｵｶｻﾞｷ ｹｲﾀ</t>
  </si>
  <si>
    <t>刈谷　　拓弥</t>
  </si>
  <si>
    <t>ｶﾘﾔ ﾀｸﾐ</t>
  </si>
  <si>
    <t>工藤　　悠雅</t>
  </si>
  <si>
    <t>ｸﾄﾞｳ ﾕｳｶﾞ</t>
  </si>
  <si>
    <t>熊谷　　公冶</t>
  </si>
  <si>
    <t>黒渕　　晃大</t>
  </si>
  <si>
    <t>ｸﾛﾌﾞﾁ ｺｳﾀ</t>
  </si>
  <si>
    <t>坂本　　恵多</t>
  </si>
  <si>
    <t>ｻｶﾓﾄ ｹｲﾀ</t>
  </si>
  <si>
    <t>高橋　　昂成</t>
  </si>
  <si>
    <t>徳田　　志織</t>
  </si>
  <si>
    <t>ﾄｸﾀ ｼｵﾘ</t>
  </si>
  <si>
    <t>中澤　　椿希</t>
  </si>
  <si>
    <t>ﾅｶｻﾞﾜ ﾂﾊﾞｷ</t>
  </si>
  <si>
    <t>長山　　拓馬</t>
  </si>
  <si>
    <t>ﾅｶﾞﾔﾏ ﾀｸﾏ</t>
  </si>
  <si>
    <t>藤沼　　遥来</t>
  </si>
  <si>
    <t>ﾌｼﾞﾇﾏ ﾊﾙｷ</t>
  </si>
  <si>
    <t>星　　　京香</t>
  </si>
  <si>
    <t>ﾎｼ ｷｮｳｶ</t>
  </si>
  <si>
    <t>洞　　　祐介</t>
  </si>
  <si>
    <t>ﾎﾗ ﾕｳｽｹ</t>
  </si>
  <si>
    <t>簗場　　　丈</t>
  </si>
  <si>
    <t>ﾔﾅﾊﾞ ｼﾞｮｳ</t>
  </si>
  <si>
    <t>菊池　　俊哉</t>
  </si>
  <si>
    <t>ｷｸﾁ ﾄｼﾔ</t>
  </si>
  <si>
    <t>雷　　　竣哉</t>
  </si>
  <si>
    <t>ﾗｲ ｼｭﾝﾔ</t>
  </si>
  <si>
    <t>及川　　一真</t>
  </si>
  <si>
    <t>宮﨑　　幸辰</t>
  </si>
  <si>
    <t>ﾐﾔｻｷ ﾕｷﾄｷ</t>
  </si>
  <si>
    <t>盛田　　大地</t>
  </si>
  <si>
    <t>ﾓﾘﾀ ﾀﾞｲﾁ</t>
  </si>
  <si>
    <t>小野　　隼太</t>
  </si>
  <si>
    <t>ｵﾉ ｼｭﾝﾀ</t>
  </si>
  <si>
    <t>石川　　周平</t>
  </si>
  <si>
    <t>ｲｼｶﾜ ｼｭｳﾍｲ</t>
  </si>
  <si>
    <t>佐々木　　天</t>
  </si>
  <si>
    <t>ｻｻｷ ﾃﾝ</t>
  </si>
  <si>
    <t>石川　　綜師</t>
  </si>
  <si>
    <t>ｲｼｶﾜ ｿｳｼ</t>
  </si>
  <si>
    <t>松村　　五壽</t>
  </si>
  <si>
    <t>ﾏﾂﾑﾗ ｺﾞｳｼﾞｭ</t>
  </si>
  <si>
    <t>森　　　北斗</t>
  </si>
  <si>
    <t>ﾓﾘ ﾎｸﾄ</t>
  </si>
  <si>
    <t>新田　　夏樹</t>
  </si>
  <si>
    <t>ﾆｯﾀ ﾅﾂｷ</t>
  </si>
  <si>
    <t>菅野　　海成</t>
  </si>
  <si>
    <t>ｶﾝﾉ ｶｲｾｲ</t>
  </si>
  <si>
    <t>熊谷　　真澄</t>
  </si>
  <si>
    <t>ｸﾏｶﾞｲ ﾏｽﾐ</t>
  </si>
  <si>
    <t>種綿　　　崚</t>
  </si>
  <si>
    <t>ﾀﾈﾜﾀ ﾘｮｳ</t>
  </si>
  <si>
    <t>髙橋　　和生</t>
  </si>
  <si>
    <t>大内　　豪樹</t>
  </si>
  <si>
    <t>ｵｵｳﾁ ｺﾞｳｷ</t>
  </si>
  <si>
    <t>細川　　翔平</t>
  </si>
  <si>
    <t>ﾎｿｶﾜ ｼｮｳﾍｲ</t>
  </si>
  <si>
    <t>髙橋　　優菜</t>
  </si>
  <si>
    <t>ﾀｶﾊｼ ﾕｳﾅ</t>
  </si>
  <si>
    <t>千葉　　汐里</t>
  </si>
  <si>
    <t>都鳥　　一樹</t>
  </si>
  <si>
    <t>ﾄﾄﾞﾘ ｶｽﾞｷ</t>
  </si>
  <si>
    <t>最上　　功己</t>
  </si>
  <si>
    <t>ﾓｶﾞﾐ ｺｳｷ</t>
  </si>
  <si>
    <t>及川　　知浩</t>
  </si>
  <si>
    <t>ｵｲｶﾜ ﾁﾋﾛ</t>
  </si>
  <si>
    <t>岡田　　富夢</t>
  </si>
  <si>
    <t>ｵｶﾀﾞ ﾄﾑ</t>
  </si>
  <si>
    <t>風張　鼓太郎</t>
  </si>
  <si>
    <t>ｶｻﾞﾊﾘ ｺﾀﾛｳ</t>
  </si>
  <si>
    <t>熊谷　　菜美</t>
  </si>
  <si>
    <t>ｸﾏｶﾞｲ ﾅﾐ</t>
  </si>
  <si>
    <t>長沼　　　元</t>
  </si>
  <si>
    <t>ﾅｶﾞﾇﾏ ｹﾞﾝ</t>
  </si>
  <si>
    <t>佐々木　　嵩</t>
  </si>
  <si>
    <t>石山　　桂子</t>
  </si>
  <si>
    <t>ｲｼﾔﾏ ｹｲｺ</t>
  </si>
  <si>
    <t>畠山　　和紀</t>
  </si>
  <si>
    <t>阿部　飛雄馬</t>
  </si>
  <si>
    <t>ｱﾍﾞ ﾋｭｳﾏ</t>
  </si>
  <si>
    <t>奥玉　　　南</t>
  </si>
  <si>
    <t>ｵｸﾀﾏ ﾐﾅﾐ</t>
  </si>
  <si>
    <t>川村　　知巳</t>
  </si>
  <si>
    <t>ｶﾜﾑﾗ ﾄﾓﾐ</t>
  </si>
  <si>
    <t>鈴木　　恒太</t>
  </si>
  <si>
    <t>ｽｽﾞｷ ｺｳﾀ</t>
  </si>
  <si>
    <t>並岡　　真生</t>
  </si>
  <si>
    <t>ﾅﾐｵｶ ﾏｻｷ</t>
  </si>
  <si>
    <t>長根　　史依</t>
  </si>
  <si>
    <t>ﾅｶﾞﾈ ｼｲ</t>
  </si>
  <si>
    <t>小山　　琴海</t>
  </si>
  <si>
    <t>ｺﾔﾏ ｺﾄﾐ</t>
  </si>
  <si>
    <t>小山　　　燎</t>
  </si>
  <si>
    <t>ｵﾔﾏ ﾘｮｳ</t>
  </si>
  <si>
    <t>千葉　　遼平</t>
  </si>
  <si>
    <t>ﾁﾊﾞ ﾘｮｳﾍｲ</t>
  </si>
  <si>
    <t>亀澤　　萌々</t>
  </si>
  <si>
    <t>ｶﾒｻﾞﾜ ﾓﾓ</t>
  </si>
  <si>
    <t>多田　　愛佳</t>
  </si>
  <si>
    <t>ﾀﾀﾞ ｱｲｶ</t>
  </si>
  <si>
    <t>三澤　　悠翔</t>
  </si>
  <si>
    <t>ﾐｻﾜ ﾕｳﾄ</t>
  </si>
  <si>
    <t>小笠原　　鈴</t>
  </si>
  <si>
    <t>ｵｶﾞｻﾜﾗ ﾘﾝ</t>
  </si>
  <si>
    <t>新田　奈菜子</t>
  </si>
  <si>
    <t>ﾆｯﾀ ﾅﾅｺ</t>
  </si>
  <si>
    <t>伊藤　　眞由</t>
  </si>
  <si>
    <t>ｲﾄｳ ﾏﾕ</t>
  </si>
  <si>
    <t>高橋　　勇騎</t>
  </si>
  <si>
    <t>吉田　　　翔</t>
  </si>
  <si>
    <t>ﾖｼﾀﾞ ｼｮｳ</t>
  </si>
  <si>
    <t>吉田　　翔栄</t>
  </si>
  <si>
    <t>ﾖｼﾀﾞ ｼｮｳｴｲ</t>
  </si>
  <si>
    <t>古畑　　諒人</t>
  </si>
  <si>
    <t>ﾌﾙﾊﾀ ﾘﾋﾄ</t>
  </si>
  <si>
    <t>鶴田　　竜馬</t>
  </si>
  <si>
    <t>ﾂﾙﾀ ﾘｮｳﾏ</t>
  </si>
  <si>
    <t>ｼﾞｬﾝｶﾝｽ　ｼﾞｪｼｶ</t>
  </si>
  <si>
    <t>ｼﾞｬﾝｶﾝｽ ｼﾞｪｼｶ</t>
  </si>
  <si>
    <t>佐々木　翠子</t>
  </si>
  <si>
    <t>ｻｻｷ ﾜｶｺ</t>
  </si>
  <si>
    <t>齋藤　　小梅</t>
  </si>
  <si>
    <t>ｻｲﾄｳ ｺｳﾒ</t>
  </si>
  <si>
    <t>宮野　　真緒</t>
  </si>
  <si>
    <t>ﾐﾔﾉ ﾏｵ</t>
  </si>
  <si>
    <t>川島　みなみ</t>
  </si>
  <si>
    <t>ｶﾜｼﾏ ﾐﾅﾐ</t>
  </si>
  <si>
    <t>山本　　乙葉</t>
  </si>
  <si>
    <t>ﾔﾏﾓﾄ ｵﾄﾊ</t>
  </si>
  <si>
    <t>浅水　　珠莉</t>
  </si>
  <si>
    <t>ｱｻﾐｽﾞ ｼﾞｭﾘ</t>
  </si>
  <si>
    <t>ｸﾗ ﾋｶﾘ</t>
  </si>
  <si>
    <t>松島　友莉那</t>
  </si>
  <si>
    <t>ﾏﾂｼﾏ ﾕﾘﾅ</t>
  </si>
  <si>
    <t>吉田　　一美</t>
  </si>
  <si>
    <t>ﾖｼﾀﾞ ﾋﾄﾐ</t>
  </si>
  <si>
    <t>吉田　　桃子</t>
  </si>
  <si>
    <t>齋藤　春菜</t>
  </si>
  <si>
    <t>髙橋　　　拓実</t>
  </si>
  <si>
    <t>三宅　　　　怜</t>
  </si>
  <si>
    <t>ﾐﾔｹ ｻﾄｼ</t>
  </si>
  <si>
    <t>櫻岡　　　流星</t>
  </si>
  <si>
    <t>ｻｸﾗｵｶ ﾘｭｳｾｲ</t>
  </si>
  <si>
    <t>久慈　清太朗</t>
  </si>
  <si>
    <t>ｸｼﾞ ｾｲﾀﾛｳ</t>
  </si>
  <si>
    <t>齋藤　　陽平</t>
  </si>
  <si>
    <t>ｻｲﾄｳ ﾖｳﾍｲ</t>
  </si>
  <si>
    <t>冨岡　　真吾</t>
  </si>
  <si>
    <t>ﾄﾐｵｶ ｼﾝｺﾞ</t>
  </si>
  <si>
    <t>千田　　祥平</t>
  </si>
  <si>
    <t>阿部　　智幸</t>
  </si>
  <si>
    <t>ｱﾍﾞ　ﾄﾓﾕｷ</t>
  </si>
  <si>
    <t>千田　優真</t>
  </si>
  <si>
    <t>ｷｸﾁ ﾕｳﾅ</t>
  </si>
  <si>
    <t>小笠原　遥人</t>
  </si>
  <si>
    <t>ｵｶﾞｻﾜﾗ ﾊﾙﾄ</t>
  </si>
  <si>
    <t>伊藤　史</t>
  </si>
  <si>
    <t>高橋　和馬</t>
  </si>
  <si>
    <t>大友　香純</t>
  </si>
  <si>
    <t>ｵｵﾄﾓ ｶｽﾐ</t>
  </si>
  <si>
    <t>荒川　沙絵</t>
  </si>
  <si>
    <t>ｱﾗｶﾜ　ｻｴ</t>
  </si>
  <si>
    <t>冨澤　洋子</t>
  </si>
  <si>
    <t>ﾄﾐｻﾜ ﾋﾛｺ</t>
  </si>
  <si>
    <t>佐藤　大晴</t>
  </si>
  <si>
    <t>藤井　彩菜</t>
  </si>
  <si>
    <t>ﾌｼﾞｲ ｱﾔﾅ</t>
  </si>
  <si>
    <t>細川　久美子</t>
  </si>
  <si>
    <t>ﾎｿｶﾜ ｸﾐｺ</t>
  </si>
  <si>
    <t>菊池　華恵</t>
  </si>
  <si>
    <t>ｷｸﾁ ｶﾅｴ</t>
  </si>
  <si>
    <t>樋岡　和音</t>
  </si>
  <si>
    <t>ﾋｵｶ ｶｽﾞﾈ</t>
  </si>
  <si>
    <t>小川　晴香</t>
  </si>
  <si>
    <t>ｵｶﾞﾜ ﾊﾙｶ</t>
  </si>
  <si>
    <t>伊藤　治</t>
  </si>
  <si>
    <t>ｲﾄｳ ｵｻﾑ</t>
  </si>
  <si>
    <t>吉田　雄大</t>
  </si>
  <si>
    <t>田代　雄二</t>
  </si>
  <si>
    <t>ﾀｼﾛ ﾕｳｼﾞ</t>
  </si>
  <si>
    <t>皆川　雅勝</t>
  </si>
  <si>
    <t>ﾐﾅｶﾜ ﾏｻｶﾂ</t>
  </si>
  <si>
    <t>三上　義明</t>
  </si>
  <si>
    <t>ﾐｶﾐ ﾖｼｱｷ</t>
  </si>
  <si>
    <t>金田　真一</t>
  </si>
  <si>
    <t>ｶﾈﾀ ｼﾝｲﾁ</t>
  </si>
  <si>
    <t>佐々木　文夫</t>
  </si>
  <si>
    <t>ｻｻｷ ﾌﾐｵ</t>
  </si>
  <si>
    <t>伊藤　健太</t>
  </si>
  <si>
    <t>昆野　美継</t>
  </si>
  <si>
    <t>ｺﾝﾉ ﾐﾂｸﾞ</t>
  </si>
  <si>
    <t>佐藤　滋</t>
  </si>
  <si>
    <t>ｻﾄｳ ｼｹﾞﾙ</t>
  </si>
  <si>
    <t>浅利　悠司</t>
  </si>
  <si>
    <t>ｱｻﾘ ﾕｳｼﾞ</t>
  </si>
  <si>
    <t>似内　圭介</t>
  </si>
  <si>
    <t>ﾆﾀﾅｲ ｹｲｽｹ</t>
  </si>
  <si>
    <t>杉村　翔子</t>
  </si>
  <si>
    <t>ｽｷﾞﾑﾗ ｼｮｳｺ</t>
  </si>
  <si>
    <t>菅野　夢貴</t>
  </si>
  <si>
    <t>工藤　美結</t>
  </si>
  <si>
    <t>高橋　華凛</t>
  </si>
  <si>
    <t>鈴木　華奈</t>
  </si>
  <si>
    <t>岩渕　勝男</t>
  </si>
  <si>
    <t>ｲﾜﾌﾞﾁ ｶﾂｵ</t>
  </si>
  <si>
    <t>山本　貴丈</t>
  </si>
  <si>
    <t>ﾔﾏﾓﾄ ﾀｶﾌﾐ</t>
  </si>
  <si>
    <t>神林　龍星</t>
  </si>
  <si>
    <t>ｶﾝﾊﾞﾔｼ ﾘｭｳｾｲ</t>
  </si>
  <si>
    <t>服部　妃呂</t>
  </si>
  <si>
    <t>田中　隆晟</t>
  </si>
  <si>
    <t>山蔭　洋佑</t>
  </si>
  <si>
    <t>ﾔﾏｶｹﾞ ﾖｳｽｹ</t>
  </si>
  <si>
    <t>山下　海斗</t>
  </si>
  <si>
    <t>ﾔﾏｼﾀ ｶｲﾄ</t>
  </si>
  <si>
    <t>紺野　達夢</t>
  </si>
  <si>
    <t>ｺﾝﾉ ﾀﾂﾑ</t>
  </si>
  <si>
    <t>菊池　達郎</t>
  </si>
  <si>
    <t>ｷｸﾁ ﾀﾂﾛｳ</t>
  </si>
  <si>
    <t>目時　峻</t>
  </si>
  <si>
    <t>ﾒﾄｷ ｼｭﾝ</t>
  </si>
  <si>
    <t>佐藤　開思</t>
  </si>
  <si>
    <t>小島　誉洋</t>
  </si>
  <si>
    <t>ｵｼﾞﾏ ﾀｶﾋﾛ</t>
  </si>
  <si>
    <t>佐々木　雄太郎</t>
  </si>
  <si>
    <t>ｻｻｷ ﾕｳﾀﾛｳ</t>
  </si>
  <si>
    <t>小山　尚哉</t>
  </si>
  <si>
    <t>ｵﾔﾏ ﾅｵﾔ</t>
  </si>
  <si>
    <t>大道　光洋</t>
  </si>
  <si>
    <t>ｵｵﾐﾁ ﾐﾂﾋﾛ</t>
  </si>
  <si>
    <t>佐藤　広一</t>
  </si>
  <si>
    <t>ｻﾄｳ ｺｳｲﾁ</t>
  </si>
  <si>
    <t>金子　享</t>
  </si>
  <si>
    <t>ｶﾈｺ ﾄｵﾙ</t>
  </si>
  <si>
    <t>刈屋　宏章</t>
  </si>
  <si>
    <t>ｶﾘﾔ ﾋﾛｱｷ</t>
  </si>
  <si>
    <t>高橋　達也</t>
  </si>
  <si>
    <t>井原　誠司</t>
  </si>
  <si>
    <t>ｲﾊﾗ ｾｲｼﾞ</t>
  </si>
  <si>
    <t>伊藤　寿一</t>
  </si>
  <si>
    <t>ｲﾄｳ ｼﾞｭｲﾁ</t>
  </si>
  <si>
    <t>山本　薫</t>
  </si>
  <si>
    <t>ﾔﾏﾓﾄ ｶｵﾙ</t>
  </si>
  <si>
    <t>高柳　純彦</t>
  </si>
  <si>
    <t>ﾀｶﾔﾅｷﾞ ｽﾐﾋｺ</t>
  </si>
  <si>
    <t>菅野　郁夫</t>
  </si>
  <si>
    <t>ｶﾝﾉ ｲｸｵ</t>
  </si>
  <si>
    <t>大和田　政弘</t>
  </si>
  <si>
    <t>ｵｵﾜﾀﾞ ﾏｻﾋﾛ</t>
  </si>
  <si>
    <t>金野　剛一</t>
  </si>
  <si>
    <t>ｺﾝﾉ ｺﾞｳｲﾁ</t>
  </si>
  <si>
    <t>伊藤　均</t>
  </si>
  <si>
    <t>ｲﾄｳ ﾋﾄｼ</t>
  </si>
  <si>
    <t>馬場　博文</t>
  </si>
  <si>
    <t>ﾊﾞﾊﾞ ﾋﾛﾌﾐ</t>
  </si>
  <si>
    <t>新田　真未</t>
  </si>
  <si>
    <t>熊谷　彩音</t>
  </si>
  <si>
    <t>ｸﾏｶﾞｲ ｱﾔﾈ</t>
  </si>
  <si>
    <t>鎌田　皇</t>
  </si>
  <si>
    <t>ｶﾏﾀ　ｺｳ</t>
  </si>
  <si>
    <t>吉田　直斗</t>
  </si>
  <si>
    <t>ﾖｼﾀﾞ　ﾅｵﾄ</t>
  </si>
  <si>
    <t>高橋　佳五</t>
  </si>
  <si>
    <t>ﾀｶﾊｼ　ｹｲｺﾞ</t>
  </si>
  <si>
    <t>佐藤　順一</t>
  </si>
  <si>
    <t>ｻﾄｳ　ｼﾞｭﾝｲﾁ</t>
  </si>
  <si>
    <t>小椋　純一郎</t>
  </si>
  <si>
    <t>ｵｸﾞﾗ　ｼﾞｭﾝｲﾁﾛｳ</t>
  </si>
  <si>
    <t>兼廣　貴真</t>
  </si>
  <si>
    <t>ｶﾈﾋﾛ　ﾀｶﾏｻ</t>
  </si>
  <si>
    <t>及川　千夏</t>
  </si>
  <si>
    <t>ｵｲｶﾜ ﾁﾅﾂ</t>
  </si>
  <si>
    <t>熊谷　英徳</t>
  </si>
  <si>
    <t>ｸﾏｶﾞｲ　ﾋﾃﾞﾉﾘ</t>
  </si>
  <si>
    <t>佐藤　修</t>
  </si>
  <si>
    <t>ｻﾄｳ　ｵｻﾑ</t>
  </si>
  <si>
    <t>佐藤　繁</t>
  </si>
  <si>
    <t>ｻﾄｳ　ｼｹﾞﾙ</t>
  </si>
  <si>
    <t>中村　巧</t>
  </si>
  <si>
    <t>ﾅｶﾑﾗ　ﾀｸﾐ</t>
  </si>
  <si>
    <t>千葉　美香</t>
  </si>
  <si>
    <t>ﾁﾊﾞ ﾐｶ</t>
  </si>
  <si>
    <t>仁田　雅彦</t>
  </si>
  <si>
    <t>ﾆﾀ　ﾏｻﾋｺ</t>
  </si>
  <si>
    <t>三浦　雅士</t>
  </si>
  <si>
    <t>ﾐｳﾗ　ﾏｻｼ</t>
  </si>
  <si>
    <t>紺野　彩希</t>
  </si>
  <si>
    <t>ｺﾝﾉ ｻｷ</t>
  </si>
  <si>
    <t>矢羽々　英敬</t>
  </si>
  <si>
    <t>ﾔﾊﾊﾞ　ﾋﾃﾞﾄｼ</t>
  </si>
  <si>
    <t>菊池　一紀</t>
  </si>
  <si>
    <t>ｷｸﾁ　ｶｽﾞﾉﾘ</t>
  </si>
  <si>
    <t>石川　昭</t>
  </si>
  <si>
    <t>ｲｼｶﾜ　ｱｷﾗ</t>
  </si>
  <si>
    <t>田中　智大</t>
  </si>
  <si>
    <t>ﾀﾅｶ　ﾄﾓﾋﾛ</t>
  </si>
  <si>
    <t>松田　賢</t>
  </si>
  <si>
    <t>ﾏﾂﾀﾞ　ｹﾝ</t>
  </si>
  <si>
    <t>及川　竜玄</t>
  </si>
  <si>
    <t>ｵｲｶﾜ　ﾘｭｳｹﾞﾝ</t>
  </si>
  <si>
    <t>正木　大雅</t>
  </si>
  <si>
    <t>ﾏｻｷ　ﾀｲｶﾞ</t>
  </si>
  <si>
    <t>髙橋　由紀</t>
  </si>
  <si>
    <t>ﾀｶﾊｼﾕｷ</t>
  </si>
  <si>
    <t>菊池　憲一</t>
  </si>
  <si>
    <t>ｷｸﾁ ｹﾝｲﾁ</t>
  </si>
  <si>
    <t>照井　崇経</t>
  </si>
  <si>
    <t>田口　和穂</t>
  </si>
  <si>
    <t>ﾀｸﾞﾁ ｶｽﾞﾎ</t>
  </si>
  <si>
    <t>川村　圭司</t>
  </si>
  <si>
    <t>ｶﾜﾑﾗ ｹｲｼﾞ</t>
  </si>
  <si>
    <t>高校名</t>
    <rPh sb="0" eb="2">
      <t>コウコウ</t>
    </rPh>
    <rPh sb="2" eb="3">
      <t>メイ</t>
    </rPh>
    <phoneticPr fontId="3"/>
  </si>
  <si>
    <t>大学</t>
    <rPh sb="0" eb="2">
      <t>ダイガク</t>
    </rPh>
    <phoneticPr fontId="3"/>
  </si>
  <si>
    <t>一般</t>
    <rPh sb="0" eb="2">
      <t>イッパン</t>
    </rPh>
    <phoneticPr fontId="3"/>
  </si>
  <si>
    <t>大学名</t>
    <rPh sb="0" eb="2">
      <t>ダイガク</t>
    </rPh>
    <rPh sb="2" eb="3">
      <t>ナ</t>
    </rPh>
    <phoneticPr fontId="3"/>
  </si>
  <si>
    <t>盛岡乙部中</t>
  </si>
  <si>
    <t>盛岡河南中</t>
  </si>
  <si>
    <t>盛岡北松園中</t>
  </si>
  <si>
    <t>盛岡厨川中</t>
  </si>
  <si>
    <t>盛岡黒石野中</t>
  </si>
  <si>
    <t>盛岡下小路中</t>
  </si>
  <si>
    <t>盛岡渋民中</t>
  </si>
  <si>
    <t>盛岡下橋中</t>
  </si>
  <si>
    <t>盛岡城東中</t>
  </si>
  <si>
    <t>盛岡仙北中</t>
  </si>
  <si>
    <t>盛岡玉山中</t>
  </si>
  <si>
    <t>盛岡土淵中</t>
  </si>
  <si>
    <t>盛岡北陵中</t>
  </si>
  <si>
    <t>盛岡巻堀中</t>
  </si>
  <si>
    <t>盛岡松園中</t>
  </si>
  <si>
    <t>盛岡見前中</t>
  </si>
  <si>
    <t>盛岡見前南中</t>
  </si>
  <si>
    <t>盛岡米内中</t>
  </si>
  <si>
    <t>矢巾北中</t>
  </si>
  <si>
    <t>矢巾中</t>
  </si>
  <si>
    <t>豊間根中</t>
  </si>
  <si>
    <t>山田中</t>
  </si>
  <si>
    <t>高田東中</t>
  </si>
  <si>
    <t>男子</t>
    <rPh sb="0" eb="2">
      <t>ダンシ</t>
    </rPh>
    <phoneticPr fontId="3"/>
  </si>
  <si>
    <t>女子</t>
    <rPh sb="0" eb="2">
      <t>ジョシ</t>
    </rPh>
    <phoneticPr fontId="3"/>
  </si>
  <si>
    <t>学校名</t>
    <rPh sb="0" eb="3">
      <t>ガッコウメイ</t>
    </rPh>
    <phoneticPr fontId="3"/>
  </si>
  <si>
    <t>氏　名</t>
    <rPh sb="0" eb="1">
      <t>シ</t>
    </rPh>
    <rPh sb="2" eb="3">
      <t>ナ</t>
    </rPh>
    <phoneticPr fontId="3"/>
  </si>
  <si>
    <t>所属名</t>
    <rPh sb="0" eb="2">
      <t>ショゾク</t>
    </rPh>
    <rPh sb="2" eb="3">
      <t>ナ</t>
    </rPh>
    <phoneticPr fontId="3"/>
  </si>
  <si>
    <t>所属コード</t>
    <rPh sb="0" eb="2">
      <t>ショゾク</t>
    </rPh>
    <phoneticPr fontId="3"/>
  </si>
  <si>
    <t>チーム</t>
    <phoneticPr fontId="3"/>
  </si>
  <si>
    <t>その</t>
    <phoneticPr fontId="3"/>
  </si>
  <si>
    <t>チームNO</t>
    <phoneticPr fontId="3"/>
  </si>
  <si>
    <t>種別1</t>
    <rPh sb="0" eb="2">
      <t>シュベツ</t>
    </rPh>
    <phoneticPr fontId="1"/>
  </si>
  <si>
    <t>種別2</t>
    <rPh sb="0" eb="2">
      <t>シュベツ</t>
    </rPh>
    <phoneticPr fontId="1"/>
  </si>
  <si>
    <t>種別3</t>
    <rPh sb="0" eb="2">
      <t>シュベツ</t>
    </rPh>
    <phoneticPr fontId="1"/>
  </si>
  <si>
    <t>競技者NO</t>
    <rPh sb="0" eb="3">
      <t>キョウギシャ</t>
    </rPh>
    <phoneticPr fontId="1"/>
  </si>
  <si>
    <t>登録ﾅﾝﾊﾞｰ</t>
    <rPh sb="0" eb="2">
      <t>トウロク</t>
    </rPh>
    <phoneticPr fontId="1"/>
  </si>
  <si>
    <r>
      <rPr>
        <sz val="14"/>
        <color rgb="FFFF0000"/>
        <rFont val="平成明朝"/>
        <family val="3"/>
        <charset val="128"/>
      </rPr>
      <t>女子4×１００ｍＲ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</si>
  <si>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r>
      <rPr>
        <sz val="14"/>
        <color rgb="FFFF0000"/>
        <rFont val="平成明朝"/>
        <family val="3"/>
        <charset val="128"/>
      </rPr>
      <t>女子4×4００ｍＲ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</si>
  <si>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t>登録ﾅﾝﾊﾞｰ</t>
    <rPh sb="0" eb="2">
      <t>トウロク</t>
    </rPh>
    <phoneticPr fontId="3"/>
  </si>
  <si>
    <t>漢 字 氏 名</t>
    <rPh sb="0" eb="1">
      <t>カン</t>
    </rPh>
    <rPh sb="2" eb="3">
      <t>ジ</t>
    </rPh>
    <rPh sb="4" eb="5">
      <t>シ</t>
    </rPh>
    <rPh sb="6" eb="7">
      <t>ナ</t>
    </rPh>
    <phoneticPr fontId="1"/>
  </si>
  <si>
    <t>4×400mR</t>
    <phoneticPr fontId="1"/>
  </si>
  <si>
    <t>4×100mR</t>
    <phoneticPr fontId="1"/>
  </si>
  <si>
    <t>薄いピンク色</t>
    <rPh sb="0" eb="1">
      <t>ウス</t>
    </rPh>
    <rPh sb="5" eb="6">
      <t>イロ</t>
    </rPh>
    <phoneticPr fontId="3"/>
  </si>
  <si>
    <t>学校名</t>
    <rPh sb="0" eb="3">
      <t>ガッコウメイ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</si>
  <si>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4"/>
  </si>
  <si>
    <t xml:space="preserve"> ※　行を選択してのクリアや，</t>
    <rPh sb="3" eb="4">
      <t>ギョウ</t>
    </rPh>
    <rPh sb="5" eb="7">
      <t>センタク</t>
    </rPh>
    <phoneticPr fontId="3"/>
  </si>
  <si>
    <t>　　 行や列を挿入・削除は絶対にしないこと</t>
    <rPh sb="3" eb="4">
      <t>ギョウ</t>
    </rPh>
    <rPh sb="5" eb="6">
      <t>レツ</t>
    </rPh>
    <rPh sb="7" eb="9">
      <t>ソウニュウ</t>
    </rPh>
    <rPh sb="10" eb="12">
      <t>サクジョ</t>
    </rPh>
    <rPh sb="13" eb="15">
      <t>ゼッタイ</t>
    </rPh>
    <phoneticPr fontId="3"/>
  </si>
  <si>
    <t>ﾁｰﾑの名称</t>
    <rPh sb="4" eb="6">
      <t>メイショウ</t>
    </rPh>
    <phoneticPr fontId="1"/>
  </si>
  <si>
    <t>女子</t>
    <rPh sb="0" eb="1">
      <t>オンナ</t>
    </rPh>
    <rPh sb="1" eb="2">
      <t>コ</t>
    </rPh>
    <phoneticPr fontId="3"/>
  </si>
  <si>
    <t>男子</t>
    <rPh sb="0" eb="1">
      <t>オトコ</t>
    </rPh>
    <rPh sb="1" eb="2">
      <t>コ</t>
    </rPh>
    <phoneticPr fontId="3"/>
  </si>
  <si>
    <t>男女別</t>
    <rPh sb="0" eb="3">
      <t>ダンジョベツ</t>
    </rPh>
    <phoneticPr fontId="3"/>
  </si>
  <si>
    <t>女　子データ</t>
    <rPh sb="0" eb="1">
      <t>オンナ</t>
    </rPh>
    <rPh sb="2" eb="3">
      <t>コ</t>
    </rPh>
    <phoneticPr fontId="3"/>
  </si>
  <si>
    <t>男　子データ</t>
    <rPh sb="0" eb="1">
      <t>オトコ</t>
    </rPh>
    <rPh sb="2" eb="3">
      <t>コ</t>
    </rPh>
    <phoneticPr fontId="3"/>
  </si>
  <si>
    <t>男子4×100mR</t>
    <rPh sb="0" eb="2">
      <t>ダンシ</t>
    </rPh>
    <phoneticPr fontId="3"/>
  </si>
  <si>
    <t>男子4×400mR</t>
    <rPh sb="0" eb="2">
      <t>ダンシ</t>
    </rPh>
    <phoneticPr fontId="3"/>
  </si>
  <si>
    <t>女子4×100mR</t>
    <rPh sb="0" eb="2">
      <t>ジョシ</t>
    </rPh>
    <phoneticPr fontId="3"/>
  </si>
  <si>
    <t>女子4×400mR</t>
    <rPh sb="0" eb="2">
      <t>ジョシ</t>
    </rPh>
    <phoneticPr fontId="3"/>
  </si>
  <si>
    <t>男子１×100mR</t>
    <rPh sb="0" eb="2">
      <t>ダンシ</t>
    </rPh>
    <phoneticPr fontId="3"/>
  </si>
  <si>
    <t>参加申し込みチーム数</t>
    <rPh sb="0" eb="2">
      <t>サンカ</t>
    </rPh>
    <rPh sb="2" eb="3">
      <t>モウ</t>
    </rPh>
    <rPh sb="4" eb="5">
      <t>コ</t>
    </rPh>
    <rPh sb="9" eb="10">
      <t>スウ</t>
    </rPh>
    <phoneticPr fontId="3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</si>
  <si>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3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</si>
  <si>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3"/>
  </si>
  <si>
    <t>所属名</t>
    <rPh sb="0" eb="3">
      <t>ショゾクナ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</si>
  <si>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</si>
  <si>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</si>
  <si>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</si>
  <si>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連絡先（ 携 帯 ）</t>
    <rPh sb="0" eb="3">
      <t>レンラクサキ</t>
    </rPh>
    <rPh sb="5" eb="6">
      <t>ケイ</t>
    </rPh>
    <rPh sb="7" eb="8">
      <t>オビ</t>
    </rPh>
    <phoneticPr fontId="3"/>
  </si>
  <si>
    <t>女　子</t>
    <rPh sb="0" eb="1">
      <t>オンナ</t>
    </rPh>
    <rPh sb="2" eb="3">
      <t>コ</t>
    </rPh>
    <phoneticPr fontId="3"/>
  </si>
  <si>
    <t>申し込み人数</t>
    <rPh sb="0" eb="1">
      <t>モウ</t>
    </rPh>
    <rPh sb="2" eb="3">
      <t>コ</t>
    </rPh>
    <rPh sb="4" eb="6">
      <t>ニンズウ</t>
    </rPh>
    <phoneticPr fontId="1"/>
  </si>
  <si>
    <t>種　目　１</t>
    <rPh sb="0" eb="1">
      <t>シュ</t>
    </rPh>
    <rPh sb="2" eb="3">
      <t>メ</t>
    </rPh>
    <phoneticPr fontId="1"/>
  </si>
  <si>
    <t>種　目　２</t>
    <rPh sb="0" eb="1">
      <t>シュ</t>
    </rPh>
    <rPh sb="2" eb="3">
      <t>メ</t>
    </rPh>
    <phoneticPr fontId="1"/>
  </si>
  <si>
    <t>男　子</t>
    <rPh sb="0" eb="1">
      <t>オトコ</t>
    </rPh>
    <rPh sb="2" eb="3">
      <t>コ</t>
    </rPh>
    <phoneticPr fontId="3"/>
  </si>
  <si>
    <t>参加申し込み種目総数</t>
    <rPh sb="0" eb="2">
      <t>サンカ</t>
    </rPh>
    <rPh sb="2" eb="3">
      <t>モウ</t>
    </rPh>
    <rPh sb="4" eb="5">
      <t>コ</t>
    </rPh>
    <rPh sb="6" eb="8">
      <t>シュモク</t>
    </rPh>
    <rPh sb="8" eb="10">
      <t>ソウスウ</t>
    </rPh>
    <phoneticPr fontId="1"/>
  </si>
  <si>
    <t>　男女参加申し込み人数</t>
    <rPh sb="3" eb="5">
      <t>サンカ</t>
    </rPh>
    <rPh sb="5" eb="6">
      <t>モウ</t>
    </rPh>
    <rPh sb="7" eb="8">
      <t>コ</t>
    </rPh>
    <rPh sb="9" eb="11">
      <t>ニンズウ</t>
    </rPh>
    <phoneticPr fontId="1"/>
  </si>
  <si>
    <t>　男女参加申し込み種目総数</t>
    <rPh sb="3" eb="5">
      <t>サンカ</t>
    </rPh>
    <rPh sb="5" eb="6">
      <t>モウ</t>
    </rPh>
    <rPh sb="7" eb="8">
      <t>コ</t>
    </rPh>
    <rPh sb="9" eb="11">
      <t>シュモク</t>
    </rPh>
    <rPh sb="11" eb="13">
      <t>ソウスウ</t>
    </rPh>
    <phoneticPr fontId="1"/>
  </si>
  <si>
    <t>ﾁｰﾑ数</t>
    <rPh sb="3" eb="4">
      <t>カズ</t>
    </rPh>
    <phoneticPr fontId="3"/>
  </si>
  <si>
    <t>4×１００ｍＲ　</t>
    <phoneticPr fontId="3"/>
  </si>
  <si>
    <t>4×４００ｍＲ　</t>
    <phoneticPr fontId="3"/>
  </si>
  <si>
    <t>種目参加男女合計チーム数</t>
    <rPh sb="0" eb="2">
      <t>シュモク</t>
    </rPh>
    <rPh sb="2" eb="4">
      <t>サンカ</t>
    </rPh>
    <rPh sb="4" eb="6">
      <t>ダンジョ</t>
    </rPh>
    <rPh sb="6" eb="8">
      <t>ゴウケイ</t>
    </rPh>
    <rPh sb="11" eb="12">
      <t>スウ</t>
    </rPh>
    <phoneticPr fontId="3"/>
  </si>
  <si>
    <t>リレー参加申し込み内訳</t>
    <rPh sb="3" eb="5">
      <t>サンカ</t>
    </rPh>
    <rPh sb="5" eb="6">
      <t>モウ</t>
    </rPh>
    <rPh sb="7" eb="8">
      <t>コ</t>
    </rPh>
    <rPh sb="9" eb="11">
      <t>ウチワケ</t>
    </rPh>
    <phoneticPr fontId="3"/>
  </si>
  <si>
    <t>個人参加申し込み内訳</t>
    <rPh sb="0" eb="2">
      <t>コジン</t>
    </rPh>
    <rPh sb="2" eb="4">
      <t>サンカ</t>
    </rPh>
    <rPh sb="4" eb="5">
      <t>モウ</t>
    </rPh>
    <rPh sb="6" eb="7">
      <t>コ</t>
    </rPh>
    <rPh sb="8" eb="10">
      <t>ウチワケ</t>
    </rPh>
    <phoneticPr fontId="3"/>
  </si>
  <si>
    <t>〇参加申し込み内訳</t>
    <rPh sb="1" eb="3">
      <t>サンカ</t>
    </rPh>
    <rPh sb="3" eb="4">
      <t>モウ</t>
    </rPh>
    <rPh sb="5" eb="6">
      <t>コ</t>
    </rPh>
    <rPh sb="7" eb="9">
      <t>ウチワケ</t>
    </rPh>
    <phoneticPr fontId="3"/>
  </si>
  <si>
    <t>種目</t>
    <rPh sb="0" eb="2">
      <t>シュモク</t>
    </rPh>
    <phoneticPr fontId="3"/>
  </si>
  <si>
    <t>×</t>
    <phoneticPr fontId="3"/>
  </si>
  <si>
    <t>円</t>
    <rPh sb="0" eb="1">
      <t>エン</t>
    </rPh>
    <phoneticPr fontId="3"/>
  </si>
  <si>
    <t>＝</t>
    <phoneticPr fontId="3"/>
  </si>
  <si>
    <t>ﾁｰﾑ</t>
    <phoneticPr fontId="3"/>
  </si>
  <si>
    <t>合　　計</t>
    <rPh sb="0" eb="1">
      <t>ゴウ</t>
    </rPh>
    <rPh sb="3" eb="4">
      <t>ケイ</t>
    </rPh>
    <phoneticPr fontId="3"/>
  </si>
  <si>
    <t>参加チーム　合計</t>
    <rPh sb="0" eb="1">
      <t>サン</t>
    </rPh>
    <rPh sb="1" eb="2">
      <t>カ</t>
    </rPh>
    <rPh sb="6" eb="7">
      <t>ゴウ</t>
    </rPh>
    <rPh sb="7" eb="8">
      <t>ケイ</t>
    </rPh>
    <phoneticPr fontId="3"/>
  </si>
  <si>
    <t>人</t>
    <rPh sb="0" eb="1">
      <t>ヒト</t>
    </rPh>
    <phoneticPr fontId="3"/>
  </si>
  <si>
    <t>その</t>
    <phoneticPr fontId="3"/>
  </si>
  <si>
    <t>その</t>
    <phoneticPr fontId="3"/>
  </si>
  <si>
    <t>氏　　名</t>
    <rPh sb="0" eb="1">
      <t>シ</t>
    </rPh>
    <rPh sb="3" eb="4">
      <t>ナ</t>
    </rPh>
    <phoneticPr fontId="3"/>
  </si>
  <si>
    <t>未登録者等の人数・種目総数</t>
    <rPh sb="0" eb="4">
      <t>ミトウロクモノ</t>
    </rPh>
    <rPh sb="4" eb="5">
      <t>トウ</t>
    </rPh>
    <rPh sb="6" eb="8">
      <t>ニンズウ</t>
    </rPh>
    <rPh sb="9" eb="11">
      <t>シュモク</t>
    </rPh>
    <rPh sb="11" eb="13">
      <t>ソウスウ</t>
    </rPh>
    <phoneticPr fontId="3"/>
  </si>
  <si>
    <t>種目参加男女合計種目数</t>
    <rPh sb="0" eb="2">
      <t>シュモク</t>
    </rPh>
    <rPh sb="2" eb="4">
      <t>サンカ</t>
    </rPh>
    <rPh sb="4" eb="6">
      <t>ダンジョ</t>
    </rPh>
    <rPh sb="6" eb="8">
      <t>ゴウケイ</t>
    </rPh>
    <rPh sb="8" eb="10">
      <t>シュモク</t>
    </rPh>
    <rPh sb="10" eb="11">
      <t>スウ</t>
    </rPh>
    <phoneticPr fontId="3"/>
  </si>
  <si>
    <t>×</t>
    <phoneticPr fontId="3"/>
  </si>
  <si>
    <t>＝</t>
    <phoneticPr fontId="3"/>
  </si>
  <si>
    <t>女子</t>
    <rPh sb="0" eb="2">
      <t>ジョシ</t>
    </rPh>
    <phoneticPr fontId="1"/>
  </si>
  <si>
    <t>男女合計人数</t>
    <rPh sb="0" eb="2">
      <t>ダンジョ</t>
    </rPh>
    <rPh sb="2" eb="4">
      <t>ゴウケイ</t>
    </rPh>
    <rPh sb="4" eb="6">
      <t>ニンズウ</t>
    </rPh>
    <phoneticPr fontId="3"/>
  </si>
  <si>
    <t>は,</t>
    <phoneticPr fontId="3"/>
  </si>
  <si>
    <t>列　　削除　　しない！</t>
    <rPh sb="0" eb="1">
      <t>レツ</t>
    </rPh>
    <rPh sb="3" eb="5">
      <t>サクジョ</t>
    </rPh>
    <phoneticPr fontId="3"/>
  </si>
  <si>
    <t>女　子</t>
    <rPh sb="0" eb="1">
      <t>オンナ</t>
    </rPh>
    <rPh sb="2" eb="3">
      <t>コ</t>
    </rPh>
    <phoneticPr fontId="3"/>
  </si>
  <si>
    <t>男　子</t>
    <rPh sb="0" eb="1">
      <t>オトコ</t>
    </rPh>
    <rPh sb="2" eb="3">
      <t>コ</t>
    </rPh>
    <phoneticPr fontId="3"/>
  </si>
  <si>
    <t>所  属  名</t>
    <rPh sb="0" eb="1">
      <t>トコロ</t>
    </rPh>
    <rPh sb="3" eb="4">
      <t>ゾク</t>
    </rPh>
    <rPh sb="6" eb="7">
      <t>ナ</t>
    </rPh>
    <phoneticPr fontId="4"/>
  </si>
  <si>
    <t>住　  　所</t>
    <rPh sb="0" eb="1">
      <t>ジュウ</t>
    </rPh>
    <rPh sb="5" eb="6">
      <t>ショ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</si>
  <si>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</si>
  <si>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r>
      <t>（</t>
    </r>
    <r>
      <rPr>
        <b/>
        <sz val="9"/>
        <color rgb="FFFF0000"/>
        <rFont val="ＭＳ ゴシック"/>
        <family val="3"/>
        <charset val="128"/>
      </rPr>
      <t>▲</t>
    </r>
    <r>
      <rPr>
        <b/>
        <sz val="9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</si>
  <si>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r>
      <t>（</t>
    </r>
    <r>
      <rPr>
        <b/>
        <sz val="11"/>
        <color rgb="FFFF0000"/>
        <rFont val="ＭＳ ゴシック"/>
        <family val="3"/>
        <charset val="128"/>
      </rPr>
      <t>▲</t>
    </r>
    <r>
      <rPr>
        <b/>
        <sz val="11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</si>
  <si>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男 子</t>
    <rPh sb="0" eb="1">
      <t>オトコ</t>
    </rPh>
    <rPh sb="2" eb="3">
      <t>コ</t>
    </rPh>
    <phoneticPr fontId="1"/>
  </si>
  <si>
    <t>直接データ入力</t>
    <rPh sb="0" eb="2">
      <t>チョクセツ</t>
    </rPh>
    <rPh sb="5" eb="7">
      <t>ニュウリョク</t>
    </rPh>
    <phoneticPr fontId="3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</si>
  <si>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</si>
  <si>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t>申し込み責任者　  連絡先（携帯）</t>
    <rPh sb="0" eb="1">
      <t>モウ</t>
    </rPh>
    <rPh sb="2" eb="3">
      <t>コ</t>
    </rPh>
    <rPh sb="4" eb="7">
      <t>セキニンシャ</t>
    </rPh>
    <rPh sb="10" eb="12">
      <t>レンラク</t>
    </rPh>
    <rPh sb="12" eb="13">
      <t>サキ</t>
    </rPh>
    <rPh sb="14" eb="16">
      <t>ケイタイ</t>
    </rPh>
    <phoneticPr fontId="4"/>
  </si>
  <si>
    <t>申し込み日</t>
    <rPh sb="0" eb="1">
      <t>モウ</t>
    </rPh>
    <rPh sb="2" eb="3">
      <t>コ</t>
    </rPh>
    <rPh sb="4" eb="5">
      <t>ヒ</t>
    </rPh>
    <phoneticPr fontId="3"/>
  </si>
  <si>
    <t>部分(セル)を入力してください</t>
    <rPh sb="0" eb="2">
      <t>ブブン</t>
    </rPh>
    <rPh sb="7" eb="9">
      <t>ニュウリョク</t>
    </rPh>
    <phoneticPr fontId="3"/>
  </si>
  <si>
    <t>送信日</t>
    <rPh sb="0" eb="3">
      <t>ソウシンビ</t>
    </rPh>
    <phoneticPr fontId="3"/>
  </si>
  <si>
    <r>
      <t>申し込み日(</t>
    </r>
    <r>
      <rPr>
        <b/>
        <sz val="14"/>
        <color rgb="FF0000FF"/>
        <rFont val="ＭＳ ゴシック"/>
        <family val="3"/>
        <charset val="128"/>
      </rPr>
      <t>送信日</t>
    </r>
    <r>
      <rPr>
        <b/>
        <sz val="14"/>
        <rFont val="ＭＳ ゴシック"/>
        <family val="3"/>
        <charset val="128"/>
      </rPr>
      <t>)</t>
    </r>
    <rPh sb="0" eb="1">
      <t>モウ</t>
    </rPh>
    <rPh sb="2" eb="3">
      <t>コ</t>
    </rPh>
    <rPh sb="4" eb="5">
      <t>ヒ</t>
    </rPh>
    <phoneticPr fontId="4"/>
  </si>
  <si>
    <t>水沢第一</t>
    <rPh sb="2" eb="3">
      <t>ダイ</t>
    </rPh>
    <phoneticPr fontId="3"/>
  </si>
  <si>
    <t>盛岡第一</t>
    <rPh sb="2" eb="3">
      <t>ダイ</t>
    </rPh>
    <phoneticPr fontId="3"/>
  </si>
  <si>
    <t>盛岡第三</t>
    <rPh sb="2" eb="3">
      <t>ダイ</t>
    </rPh>
    <phoneticPr fontId="3"/>
  </si>
  <si>
    <t>盛岡第四</t>
    <rPh sb="2" eb="3">
      <t>ダイ</t>
    </rPh>
    <phoneticPr fontId="3"/>
  </si>
  <si>
    <t>盛岡第二</t>
    <rPh sb="2" eb="3">
      <t>ダイ</t>
    </rPh>
    <phoneticPr fontId="3"/>
  </si>
  <si>
    <t>一関第一</t>
    <rPh sb="0" eb="2">
      <t>イチノセキ</t>
    </rPh>
    <rPh sb="2" eb="4">
      <t>ダイイチ</t>
    </rPh>
    <phoneticPr fontId="3"/>
  </si>
  <si>
    <t>一関第二</t>
    <rPh sb="0" eb="2">
      <t>イチノセキ</t>
    </rPh>
    <rPh sb="2" eb="4">
      <t>ダイニ</t>
    </rPh>
    <phoneticPr fontId="3"/>
  </si>
  <si>
    <t>※通信欄</t>
    <phoneticPr fontId="1"/>
  </si>
  <si>
    <t>　※通信欄</t>
    <rPh sb="2" eb="4">
      <t>ツウシン</t>
    </rPh>
    <rPh sb="4" eb="5">
      <t>ラン</t>
    </rPh>
    <phoneticPr fontId="3"/>
  </si>
  <si>
    <t>円</t>
    <rPh sb="0" eb="1">
      <t>エン</t>
    </rPh>
    <phoneticPr fontId="3"/>
  </si>
  <si>
    <t>女 子</t>
    <rPh sb="0" eb="1">
      <t>オンナ</t>
    </rPh>
    <rPh sb="2" eb="3">
      <t>コ</t>
    </rPh>
    <phoneticPr fontId="1"/>
  </si>
  <si>
    <t>　の部分を入力してください</t>
    <rPh sb="2" eb="4">
      <t>ブブン</t>
    </rPh>
    <rPh sb="5" eb="7">
      <t>ニュウリョク</t>
    </rPh>
    <phoneticPr fontId="3"/>
  </si>
  <si>
    <r>
      <t>支払方法</t>
    </r>
    <r>
      <rPr>
        <b/>
        <sz val="12"/>
        <rFont val="ＭＳ ゴシック"/>
        <family val="3"/>
        <charset val="128"/>
      </rPr>
      <t>を必ず入力下さい（</t>
    </r>
    <r>
      <rPr>
        <b/>
        <sz val="12"/>
        <color rgb="FFFF0000"/>
        <rFont val="ＭＳ ゴシック"/>
        <family val="3"/>
        <charset val="128"/>
      </rPr>
      <t>　振込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現金書留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　</t>
    </r>
    <r>
      <rPr>
        <b/>
        <sz val="12"/>
        <rFont val="ＭＳ ゴシック"/>
        <family val="3"/>
        <charset val="128"/>
      </rPr>
      <t>のいずれか、</t>
    </r>
    <r>
      <rPr>
        <b/>
        <sz val="12"/>
        <color rgb="FFFF0000"/>
        <rFont val="ＭＳ ゴシック"/>
        <family val="3"/>
        <charset val="128"/>
      </rPr>
      <t>入金予定日</t>
    </r>
    <r>
      <rPr>
        <b/>
        <sz val="12"/>
        <rFont val="ＭＳ ゴシック"/>
        <family val="3"/>
        <charset val="128"/>
      </rPr>
      <t>も　）</t>
    </r>
    <rPh sb="0" eb="2">
      <t>シハライ</t>
    </rPh>
    <rPh sb="2" eb="4">
      <t>ホウホウ</t>
    </rPh>
    <rPh sb="5" eb="6">
      <t>カナラ</t>
    </rPh>
    <rPh sb="7" eb="9">
      <t>ニュウリョク</t>
    </rPh>
    <rPh sb="9" eb="10">
      <t>クダ</t>
    </rPh>
    <rPh sb="14" eb="16">
      <t>フリコミ</t>
    </rPh>
    <rPh sb="17" eb="19">
      <t>ゲンキン</t>
    </rPh>
    <rPh sb="19" eb="21">
      <t>カキトメ</t>
    </rPh>
    <rPh sb="22" eb="24">
      <t>ゲンキン</t>
    </rPh>
    <rPh sb="31" eb="33">
      <t>ニュウキン</t>
    </rPh>
    <rPh sb="33" eb="36">
      <t>ヨテイビ</t>
    </rPh>
    <phoneticPr fontId="1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</si>
  <si>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</si>
  <si>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r>
      <rPr>
        <b/>
        <sz val="11"/>
        <color rgb="FFFF0000"/>
        <rFont val="平成明朝"/>
        <family val="3"/>
        <charset val="128"/>
      </rPr>
      <t xml:space="preserve">    ※ </t>
    </r>
    <r>
      <rPr>
        <b/>
        <sz val="11"/>
        <color rgb="FF0000FF"/>
        <rFont val="平成明朝"/>
        <family val="3"/>
        <charset val="128"/>
      </rPr>
      <t xml:space="preserve">登録申請中により  </t>
    </r>
    <r>
      <rPr>
        <b/>
        <sz val="11"/>
        <color rgb="FFFF0000"/>
        <rFont val="平成明朝"/>
        <family val="3"/>
        <charset val="128"/>
      </rPr>
      <t>登録ナンバーが判明していない</t>
    </r>
    <r>
      <rPr>
        <b/>
        <sz val="11"/>
        <color rgb="FF0000FF"/>
        <rFont val="平成明朝"/>
        <family val="3"/>
        <charset val="128"/>
      </rPr>
      <t>場合、あるいは</t>
    </r>
    <rPh sb="6" eb="8">
      <t>トウロク</t>
    </rPh>
    <rPh sb="8" eb="11">
      <t>シンセイチュウ</t>
    </rPh>
    <rPh sb="16" eb="18">
      <t>トウロク</t>
    </rPh>
    <rPh sb="23" eb="25">
      <t>ハンメイ</t>
    </rPh>
    <rPh sb="30" eb="32">
      <t>バアイ</t>
    </rPh>
    <phoneticPr fontId="3"/>
  </si>
  <si>
    <r>
      <rPr>
        <b/>
        <sz val="11"/>
        <color rgb="FF0000FF"/>
        <rFont val="平成明朝"/>
        <family val="3"/>
        <charset val="128"/>
      </rPr>
      <t xml:space="preserve">  </t>
    </r>
    <r>
      <rPr>
        <b/>
        <sz val="11"/>
        <color rgb="FFFF0000"/>
        <rFont val="平成明朝"/>
        <family val="3"/>
        <charset val="128"/>
      </rPr>
      <t>登録不備</t>
    </r>
    <r>
      <rPr>
        <b/>
        <sz val="11"/>
        <rFont val="平成明朝"/>
        <family val="3"/>
        <charset val="128"/>
      </rPr>
      <t>（ﾅﾝﾊﾞｰ入力しても氏名、所属等出力されません）</t>
    </r>
    <r>
      <rPr>
        <b/>
        <sz val="11"/>
        <color rgb="FF0000FF"/>
        <rFont val="平成明朝"/>
        <family val="3"/>
        <charset val="128"/>
      </rPr>
      <t>の場合</t>
    </r>
    <rPh sb="2" eb="4">
      <t>トウロク</t>
    </rPh>
    <rPh sb="4" eb="6">
      <t>フビ</t>
    </rPh>
    <rPh sb="12" eb="14">
      <t>ニュウリョク</t>
    </rPh>
    <rPh sb="17" eb="19">
      <t>シメイ</t>
    </rPh>
    <rPh sb="20" eb="22">
      <t>ショゾク</t>
    </rPh>
    <rPh sb="22" eb="23">
      <t>トウ</t>
    </rPh>
    <rPh sb="23" eb="25">
      <t>シュツリョク</t>
    </rPh>
    <phoneticPr fontId="3"/>
  </si>
  <si>
    <t>基本入力</t>
    <rPh sb="0" eb="2">
      <t>キホン</t>
    </rPh>
    <rPh sb="2" eb="4">
      <t>ニュウリョク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</si>
  <si>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</si>
  <si>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</si>
  <si>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女</t>
    <rPh sb="0" eb="1">
      <t>オンナ</t>
    </rPh>
    <phoneticPr fontId="3"/>
  </si>
  <si>
    <t>（男</t>
    <rPh sb="1" eb="2">
      <t>オトコ</t>
    </rPh>
    <phoneticPr fontId="3"/>
  </si>
  <si>
    <t>個人データ分</t>
    <rPh sb="0" eb="2">
      <t>コジン</t>
    </rPh>
    <rPh sb="5" eb="6">
      <t>ブン</t>
    </rPh>
    <phoneticPr fontId="3"/>
  </si>
  <si>
    <t>直接データ分</t>
    <rPh sb="0" eb="2">
      <t>チョクセツ</t>
    </rPh>
    <rPh sb="5" eb="6">
      <t>ブン</t>
    </rPh>
    <phoneticPr fontId="3"/>
  </si>
  <si>
    <t>種目総数</t>
    <rPh sb="0" eb="2">
      <t>シュモク</t>
    </rPh>
    <rPh sb="2" eb="4">
      <t>ソウスウ</t>
    </rPh>
    <phoneticPr fontId="3"/>
  </si>
  <si>
    <t>　　　　　〇男女合計</t>
    <rPh sb="6" eb="8">
      <t>ダンジョ</t>
    </rPh>
    <rPh sb="8" eb="10">
      <t>ゴウケイ</t>
    </rPh>
    <phoneticPr fontId="3"/>
  </si>
  <si>
    <t>）</t>
    <phoneticPr fontId="3"/>
  </si>
  <si>
    <t>）</t>
    <phoneticPr fontId="3"/>
  </si>
  <si>
    <t>合計</t>
    <rPh sb="0" eb="2">
      <t>ゴウケイ</t>
    </rPh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</si>
  <si>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直接データ入力分</t>
    </r>
    <rPh sb="1" eb="3">
      <t>チョクセツ</t>
    </rPh>
    <rPh sb="6" eb="8">
      <t>ニュウリョク</t>
    </rPh>
    <rPh sb="8" eb="9">
      <t>ブン</t>
    </rPh>
    <phoneticPr fontId="3"/>
  </si>
  <si>
    <t>　　１．参加申し込み人数</t>
    <rPh sb="4" eb="6">
      <t>サンカ</t>
    </rPh>
    <rPh sb="6" eb="7">
      <t>モウ</t>
    </rPh>
    <rPh sb="8" eb="9">
      <t>コ</t>
    </rPh>
    <rPh sb="10" eb="12">
      <t>ニンズウ</t>
    </rPh>
    <phoneticPr fontId="3"/>
  </si>
  <si>
    <t>　  ２．個人申し込み種目総数</t>
    <rPh sb="5" eb="7">
      <t>コジン</t>
    </rPh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</si>
  <si>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個人データ入力分）</t>
    </r>
    <rPh sb="1" eb="2">
      <t>オンナ</t>
    </rPh>
    <rPh sb="3" eb="4">
      <t>コ</t>
    </rPh>
    <rPh sb="12" eb="13">
      <t>ブン</t>
    </rPh>
    <phoneticPr fontId="3"/>
  </si>
  <si>
    <r>
      <t>〇男　子</t>
    </r>
    <r>
      <rPr>
        <b/>
        <sz val="12"/>
        <rFont val="平成明朝"/>
        <family val="3"/>
        <charset val="128"/>
      </rPr>
      <t>(個人データ入力分)</t>
    </r>
    <rPh sb="1" eb="2">
      <t>オトコ</t>
    </rPh>
    <rPh sb="3" eb="4">
      <t>コ</t>
    </rPh>
    <rPh sb="12" eb="13">
      <t>ブン</t>
    </rPh>
    <phoneticPr fontId="3"/>
  </si>
  <si>
    <t>〇男女合計</t>
    <rPh sb="1" eb="3">
      <t>ダンジョ</t>
    </rPh>
    <rPh sb="3" eb="5">
      <t>ゴウケイ</t>
    </rPh>
    <phoneticPr fontId="3"/>
  </si>
  <si>
    <t>　　３．リレー申し込み種目総数</t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</si>
  <si>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個人データ入力分)</t>
    </r>
    <rPh sb="1" eb="2">
      <t>オンナ</t>
    </rPh>
    <rPh sb="3" eb="4">
      <t>コ</t>
    </rPh>
    <rPh sb="5" eb="7">
      <t>コジン</t>
    </rPh>
    <rPh sb="10" eb="12">
      <t>ニュウリョク</t>
    </rPh>
    <rPh sb="12" eb="13">
      <t>ブン</t>
    </rPh>
    <phoneticPr fontId="3"/>
  </si>
  <si>
    <r>
      <t>〇男　子(</t>
    </r>
    <r>
      <rPr>
        <b/>
        <sz val="12"/>
        <rFont val="平成明朝"/>
        <family val="3"/>
        <charset val="128"/>
      </rPr>
      <t>個人データ入力分)</t>
    </r>
    <rPh sb="1" eb="2">
      <t>オトコ</t>
    </rPh>
    <rPh sb="3" eb="4">
      <t>コ</t>
    </rPh>
    <rPh sb="12" eb="13">
      <t>ブン</t>
    </rPh>
    <phoneticPr fontId="3"/>
  </si>
  <si>
    <t>　　　   〇男女合計</t>
    <rPh sb="7" eb="9">
      <t>ダンジョ</t>
    </rPh>
    <rPh sb="9" eb="11">
      <t>ゴウケイ</t>
    </rPh>
    <phoneticPr fontId="3"/>
  </si>
  <si>
    <t>〇直接データ入力</t>
    <rPh sb="1" eb="3">
      <t>チョクセツ</t>
    </rPh>
    <rPh sb="6" eb="8">
      <t>ニュウリョク</t>
    </rPh>
    <phoneticPr fontId="3"/>
  </si>
  <si>
    <t xml:space="preserve"> 〇リレー種目</t>
    <rPh sb="5" eb="7">
      <t>シュモク</t>
    </rPh>
    <phoneticPr fontId="3"/>
  </si>
  <si>
    <r>
      <t>（</t>
    </r>
    <r>
      <rPr>
        <b/>
        <sz val="10"/>
        <color rgb="FFFF0000"/>
        <rFont val="ＭＳ ゴシック"/>
        <family val="3"/>
        <charset val="128"/>
      </rPr>
      <t>▲</t>
    </r>
    <r>
      <rPr>
        <b/>
        <sz val="10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</si>
  <si>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1700</t>
    <phoneticPr fontId="3"/>
  </si>
  <si>
    <t>江南義塾</t>
    <rPh sb="0" eb="2">
      <t>コウナン</t>
    </rPh>
    <rPh sb="2" eb="4">
      <t>ギジュク</t>
    </rPh>
    <phoneticPr fontId="3"/>
  </si>
  <si>
    <t>1701</t>
    <phoneticPr fontId="3"/>
  </si>
  <si>
    <t>1702</t>
    <phoneticPr fontId="3"/>
  </si>
  <si>
    <t>杜陵（定）</t>
    <rPh sb="0" eb="2">
      <t>トリョウ</t>
    </rPh>
    <rPh sb="3" eb="4">
      <t>サダ</t>
    </rPh>
    <phoneticPr fontId="3"/>
  </si>
  <si>
    <t>予備１</t>
    <rPh sb="0" eb="2">
      <t>ヨビ</t>
    </rPh>
    <phoneticPr fontId="3"/>
  </si>
  <si>
    <t>予備２</t>
    <rPh sb="0" eb="2">
      <t>ヨビ</t>
    </rPh>
    <phoneticPr fontId="3"/>
  </si>
  <si>
    <t>予備３</t>
    <rPh sb="0" eb="2">
      <t>ヨビ</t>
    </rPh>
    <phoneticPr fontId="3"/>
  </si>
  <si>
    <t>予備４</t>
    <rPh sb="0" eb="2">
      <t>ヨビ</t>
    </rPh>
    <phoneticPr fontId="3"/>
  </si>
  <si>
    <t>予備５</t>
    <rPh sb="0" eb="2">
      <t>ヨビ</t>
    </rPh>
    <phoneticPr fontId="3"/>
  </si>
  <si>
    <t>予備６</t>
    <rPh sb="0" eb="2">
      <t>ヨビ</t>
    </rPh>
    <phoneticPr fontId="3"/>
  </si>
  <si>
    <t>予備７</t>
    <rPh sb="0" eb="2">
      <t>ヨビ</t>
    </rPh>
    <phoneticPr fontId="3"/>
  </si>
  <si>
    <t>直接データ入力</t>
    <rPh sb="0" eb="2">
      <t>チョクセツ</t>
    </rPh>
    <rPh sb="5" eb="7">
      <t>ニュウリョク</t>
    </rPh>
    <phoneticPr fontId="3"/>
  </si>
  <si>
    <t>氏　名１</t>
    <rPh sb="0" eb="1">
      <t>シ</t>
    </rPh>
    <rPh sb="2" eb="3">
      <t>ナ</t>
    </rPh>
    <phoneticPr fontId="1"/>
  </si>
  <si>
    <t>氏　名２</t>
    <rPh sb="0" eb="1">
      <t>シ</t>
    </rPh>
    <rPh sb="2" eb="3">
      <t>ナ</t>
    </rPh>
    <phoneticPr fontId="1"/>
  </si>
  <si>
    <t>41</t>
    <phoneticPr fontId="3"/>
  </si>
  <si>
    <t>　　</t>
    <phoneticPr fontId="1"/>
  </si>
  <si>
    <t>種　目　３</t>
    <rPh sb="0" eb="1">
      <t>シュ</t>
    </rPh>
    <rPh sb="2" eb="3">
      <t>メ</t>
    </rPh>
    <phoneticPr fontId="1"/>
  </si>
  <si>
    <t xml:space="preserve"> 〇個人データ入力</t>
    <rPh sb="2" eb="4">
      <t>コジン</t>
    </rPh>
    <rPh sb="7" eb="9">
      <t>ニュウリョク</t>
    </rPh>
    <phoneticPr fontId="3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</si>
  <si>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</si>
  <si>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</si>
  <si>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t>1703</t>
  </si>
  <si>
    <t>03</t>
    <phoneticPr fontId="3"/>
  </si>
  <si>
    <t>01</t>
    <phoneticPr fontId="3"/>
  </si>
  <si>
    <t>04</t>
    <phoneticPr fontId="3"/>
  </si>
  <si>
    <t>05</t>
    <phoneticPr fontId="3"/>
  </si>
  <si>
    <t>やり投(800g)</t>
    <phoneticPr fontId="3"/>
  </si>
  <si>
    <t>02</t>
    <phoneticPr fontId="3"/>
  </si>
  <si>
    <t>012</t>
    <phoneticPr fontId="3"/>
  </si>
  <si>
    <t>034</t>
    <phoneticPr fontId="3"/>
  </si>
  <si>
    <t>033</t>
    <phoneticPr fontId="3"/>
  </si>
  <si>
    <t>037</t>
    <phoneticPr fontId="3"/>
  </si>
  <si>
    <t>082</t>
    <phoneticPr fontId="3"/>
  </si>
  <si>
    <t>081</t>
    <phoneticPr fontId="3"/>
  </si>
  <si>
    <t>086</t>
    <phoneticPr fontId="3"/>
  </si>
  <si>
    <t>042</t>
    <phoneticPr fontId="3"/>
  </si>
  <si>
    <t>061</t>
    <phoneticPr fontId="3"/>
  </si>
  <si>
    <t>071</t>
    <phoneticPr fontId="3"/>
  </si>
  <si>
    <t>073</t>
    <phoneticPr fontId="3"/>
  </si>
  <si>
    <t>074</t>
    <phoneticPr fontId="3"/>
  </si>
  <si>
    <t>084</t>
    <phoneticPr fontId="3"/>
  </si>
  <si>
    <t>088</t>
    <phoneticPr fontId="3"/>
  </si>
  <si>
    <t>094</t>
    <phoneticPr fontId="3"/>
  </si>
  <si>
    <t>093</t>
    <phoneticPr fontId="3"/>
  </si>
  <si>
    <t>記録１</t>
    <rPh sb="0" eb="2">
      <t>キロク</t>
    </rPh>
    <phoneticPr fontId="1"/>
  </si>
  <si>
    <t>記録２</t>
    <rPh sb="0" eb="2">
      <t>キロク</t>
    </rPh>
    <phoneticPr fontId="1"/>
  </si>
  <si>
    <t>記録３</t>
    <rPh sb="0" eb="2">
      <t>キロク</t>
    </rPh>
    <phoneticPr fontId="1"/>
  </si>
  <si>
    <t>ﾌﾘｶﾞﾅ</t>
    <phoneticPr fontId="1"/>
  </si>
  <si>
    <t>学校名</t>
    <rPh sb="0" eb="3">
      <t>ガッコウメイ</t>
    </rPh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</si>
  <si>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</si>
  <si>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</si>
  <si>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</si>
  <si>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</si>
  <si>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</si>
  <si>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</si>
  <si>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</si>
  <si>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</si>
  <si>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</si>
  <si>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種目ｺｰﾄﾞ(MAT)</t>
    <rPh sb="0" eb="2">
      <t>シュモク</t>
    </rPh>
    <phoneticPr fontId="3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</si>
  <si>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</si>
  <si>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</si>
  <si>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</si>
  <si>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</si>
  <si>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</si>
  <si>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</si>
  <si>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</si>
  <si>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</si>
  <si>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</si>
  <si>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</si>
  <si>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</si>
  <si>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</si>
  <si>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</si>
  <si>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</si>
  <si>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</si>
  <si>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</si>
  <si>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</si>
  <si>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</si>
  <si>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</si>
  <si>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</si>
  <si>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</si>
  <si>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</si>
  <si>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44</t>
  </si>
  <si>
    <t>45</t>
  </si>
  <si>
    <t>46</t>
  </si>
  <si>
    <t>47</t>
  </si>
  <si>
    <t>NANNSE</t>
    <phoneticPr fontId="1"/>
  </si>
  <si>
    <t>MAT</t>
    <phoneticPr fontId="1"/>
  </si>
  <si>
    <t>NANSU</t>
    <phoneticPr fontId="1"/>
  </si>
  <si>
    <t>共通</t>
    <rPh sb="0" eb="2">
      <t>キョウツウ</t>
    </rPh>
    <phoneticPr fontId="1"/>
  </si>
  <si>
    <t>共通</t>
    <rPh sb="0" eb="2">
      <t>キョウツウ</t>
    </rPh>
    <phoneticPr fontId="1"/>
  </si>
  <si>
    <t>種目 3</t>
    <rPh sb="0" eb="2">
      <t>シュモク</t>
    </rPh>
    <phoneticPr fontId="1"/>
  </si>
  <si>
    <t>共通</t>
    <rPh sb="0" eb="2">
      <t>キョウツウ</t>
    </rPh>
    <phoneticPr fontId="1"/>
  </si>
  <si>
    <t>NANSU</t>
  </si>
  <si>
    <t>データに直接には関係なし</t>
    <rPh sb="4" eb="6">
      <t>チョクセツ</t>
    </rPh>
    <rPh sb="8" eb="10">
      <t>カンケイ</t>
    </rPh>
    <phoneticPr fontId="1"/>
  </si>
  <si>
    <t>性別</t>
    <rPh sb="0" eb="2">
      <t>セイベツ</t>
    </rPh>
    <phoneticPr fontId="3"/>
  </si>
  <si>
    <t>DB</t>
    <phoneticPr fontId="4"/>
  </si>
  <si>
    <t>N1</t>
    <phoneticPr fontId="4"/>
  </si>
  <si>
    <t>N2</t>
    <phoneticPr fontId="4"/>
  </si>
  <si>
    <t>TM</t>
    <phoneticPr fontId="4"/>
  </si>
  <si>
    <t>S1</t>
    <phoneticPr fontId="4"/>
  </si>
  <si>
    <t>S2</t>
    <phoneticPr fontId="4"/>
  </si>
  <si>
    <t>S3</t>
    <phoneticPr fontId="4"/>
  </si>
  <si>
    <t>S4</t>
    <phoneticPr fontId="4"/>
  </si>
  <si>
    <t>S5</t>
    <phoneticPr fontId="4"/>
  </si>
  <si>
    <t>S6</t>
    <phoneticPr fontId="4"/>
  </si>
  <si>
    <t>*</t>
    <phoneticPr fontId="3"/>
  </si>
  <si>
    <t>登録者入力</t>
    <rPh sb="0" eb="3">
      <t>トウロクシャ</t>
    </rPh>
    <rPh sb="3" eb="5">
      <t>ニュウリョク</t>
    </rPh>
    <phoneticPr fontId="3"/>
  </si>
  <si>
    <t>未録者入力</t>
    <rPh sb="0" eb="1">
      <t>ミ</t>
    </rPh>
    <rPh sb="1" eb="2">
      <t>ロク</t>
    </rPh>
    <rPh sb="2" eb="3">
      <t>モノ</t>
    </rPh>
    <rPh sb="3" eb="5">
      <t>ニュウリョク</t>
    </rPh>
    <phoneticPr fontId="3"/>
  </si>
  <si>
    <t>男子4×100MR</t>
    <rPh sb="0" eb="2">
      <t>ダンシ</t>
    </rPh>
    <phoneticPr fontId="7"/>
  </si>
  <si>
    <t>男子4×400MR</t>
    <rPh sb="0" eb="2">
      <t>ダンシ</t>
    </rPh>
    <phoneticPr fontId="7"/>
  </si>
  <si>
    <t>女子4×100MR</t>
    <rPh sb="0" eb="2">
      <t>ジョシ</t>
    </rPh>
    <phoneticPr fontId="7"/>
  </si>
  <si>
    <t>女子4×400MR</t>
    <rPh sb="0" eb="2">
      <t>ジョシ</t>
    </rPh>
    <phoneticPr fontId="7"/>
  </si>
  <si>
    <t>砲丸投(4.000kg)</t>
    <rPh sb="0" eb="3">
      <t>ホウガンナゲ</t>
    </rPh>
    <phoneticPr fontId="3"/>
  </si>
  <si>
    <t>円盤投(1.000kg)</t>
    <rPh sb="0" eb="3">
      <t>エンバンナゲ</t>
    </rPh>
    <phoneticPr fontId="3"/>
  </si>
  <si>
    <r>
      <rPr>
        <b/>
        <sz val="18"/>
        <color rgb="FFFF3399"/>
        <rFont val="ＭＳ ゴシック"/>
        <family val="3"/>
        <charset val="128"/>
      </rPr>
      <t>◎</t>
    </r>
    <r>
      <rPr>
        <b/>
        <sz val="18"/>
        <color rgb="FFFF0000"/>
        <rFont val="ＭＳ ゴシック"/>
        <family val="3"/>
        <charset val="128"/>
      </rPr>
      <t>直接</t>
    </r>
    <r>
      <rPr>
        <b/>
        <sz val="18"/>
        <color rgb="FF0000FF"/>
        <rFont val="ＭＳ ゴシック"/>
        <family val="3"/>
        <charset val="128"/>
      </rPr>
      <t>データ入力  申し込み</t>
    </r>
    <rPh sb="6" eb="8">
      <t>ニュウリョク</t>
    </rPh>
    <phoneticPr fontId="1"/>
  </si>
  <si>
    <t>佐々木　美羽</t>
  </si>
  <si>
    <t>奥州江刺南中</t>
  </si>
  <si>
    <t>洋野中野中</t>
  </si>
  <si>
    <t>釜石大平中</t>
  </si>
  <si>
    <t>奥州江刺東中</t>
  </si>
  <si>
    <t>一関東中</t>
  </si>
  <si>
    <t>陸前高田気仙中</t>
  </si>
  <si>
    <t>一関中</t>
  </si>
  <si>
    <t>大船渡日頃市中</t>
  </si>
  <si>
    <t>西和賀湯田中</t>
  </si>
  <si>
    <t>大原中</t>
  </si>
  <si>
    <t>千厩中</t>
  </si>
  <si>
    <t>萩荘中</t>
  </si>
  <si>
    <t>佐々木　悠人</t>
  </si>
  <si>
    <t>大槌学園中</t>
  </si>
  <si>
    <t>胆沢中</t>
  </si>
  <si>
    <t>なし</t>
    <phoneticPr fontId="3"/>
  </si>
  <si>
    <t>中学女子</t>
    <rPh sb="0" eb="2">
      <t>チュウガク</t>
    </rPh>
    <rPh sb="2" eb="3">
      <t>オンナ</t>
    </rPh>
    <rPh sb="3" eb="4">
      <t>コ</t>
    </rPh>
    <phoneticPr fontId="1"/>
  </si>
  <si>
    <t>個人データ入力用データ　　中学女子</t>
    <rPh sb="0" eb="2">
      <t>コジン</t>
    </rPh>
    <rPh sb="5" eb="7">
      <t>ニュウリョク</t>
    </rPh>
    <rPh sb="7" eb="8">
      <t>ヨウ</t>
    </rPh>
    <phoneticPr fontId="1"/>
  </si>
  <si>
    <t>中学男子</t>
    <rPh sb="0" eb="2">
      <t>チュウガク</t>
    </rPh>
    <rPh sb="2" eb="3">
      <t>オトコ</t>
    </rPh>
    <rPh sb="3" eb="4">
      <t>コ</t>
    </rPh>
    <phoneticPr fontId="1"/>
  </si>
  <si>
    <t>個人データ入力用データ　　中学男子</t>
    <rPh sb="0" eb="2">
      <t>コジン</t>
    </rPh>
    <rPh sb="5" eb="7">
      <t>ニュウリョク</t>
    </rPh>
    <rPh sb="7" eb="8">
      <t>ヨウ</t>
    </rPh>
    <phoneticPr fontId="1"/>
  </si>
  <si>
    <t>直接データ入力用データ　中学女子</t>
    <rPh sb="0" eb="2">
      <t>チョクセツ</t>
    </rPh>
    <rPh sb="5" eb="7">
      <t>ニュウリョク</t>
    </rPh>
    <rPh sb="7" eb="8">
      <t>ヨウ</t>
    </rPh>
    <phoneticPr fontId="1"/>
  </si>
  <si>
    <r>
      <t>直接データ入力用データ　　</t>
    </r>
    <r>
      <rPr>
        <sz val="16"/>
        <color rgb="FF3333FF"/>
        <rFont val="ＭＳ ゴシック"/>
        <family val="3"/>
        <charset val="128"/>
      </rPr>
      <t>中学男子</t>
    </r>
    <rPh sb="0" eb="2">
      <t>チョクセツ</t>
    </rPh>
    <rPh sb="5" eb="7">
      <t>ニュウリョク</t>
    </rPh>
    <rPh sb="7" eb="8">
      <t>ヨウ</t>
    </rPh>
    <phoneticPr fontId="1"/>
  </si>
  <si>
    <t>ﾁｰﾑ最高記録</t>
    <rPh sb="3" eb="7">
      <t>サイコウキロク</t>
    </rPh>
    <phoneticPr fontId="1"/>
  </si>
  <si>
    <t>000</t>
    <phoneticPr fontId="3"/>
  </si>
  <si>
    <t>00</t>
    <phoneticPr fontId="3"/>
  </si>
  <si>
    <t>普代中</t>
    <phoneticPr fontId="3"/>
  </si>
  <si>
    <t>大槌吉里吉里中</t>
  </si>
  <si>
    <t>藤沢中</t>
  </si>
  <si>
    <t>舞川中</t>
  </si>
  <si>
    <t>盛岡城西中</t>
    <phoneticPr fontId="3"/>
  </si>
  <si>
    <t>1517</t>
    <phoneticPr fontId="3"/>
  </si>
  <si>
    <t>031237</t>
  </si>
  <si>
    <t>031219</t>
  </si>
  <si>
    <t>031165</t>
  </si>
  <si>
    <t>ﾁﾊﾞ ﾐｽﾞｷ</t>
  </si>
  <si>
    <t>031193</t>
  </si>
  <si>
    <t>031140</t>
  </si>
  <si>
    <t>031225</t>
  </si>
  <si>
    <t>ｵﾉﾃﾞﾗ ﾐｵ</t>
  </si>
  <si>
    <t>031156</t>
  </si>
  <si>
    <t>031160</t>
  </si>
  <si>
    <t>031197</t>
  </si>
  <si>
    <t>031164</t>
  </si>
  <si>
    <t>031158</t>
  </si>
  <si>
    <t>031178</t>
  </si>
  <si>
    <t>ｽｶﾞﾜﾗ ｲｵﾘ</t>
  </si>
  <si>
    <t>031196</t>
  </si>
  <si>
    <t>ｻｻｷ ｺﾊﾙ</t>
  </si>
  <si>
    <t>ﾜﾀﾅﾍﾞ ﾕｳｷ</t>
  </si>
  <si>
    <t>031205</t>
  </si>
  <si>
    <t>ｻﾄｳ ﾐﾕ</t>
  </si>
  <si>
    <t>031207</t>
  </si>
  <si>
    <t>031167</t>
  </si>
  <si>
    <t>031236</t>
  </si>
  <si>
    <t>031215</t>
  </si>
  <si>
    <t>031185</t>
  </si>
  <si>
    <t>031154</t>
  </si>
  <si>
    <t>ｻｻｷ ﾕｱ</t>
  </si>
  <si>
    <t>031210</t>
  </si>
  <si>
    <t>031211</t>
  </si>
  <si>
    <t>031195</t>
  </si>
  <si>
    <t>031198</t>
  </si>
  <si>
    <t>031150</t>
  </si>
  <si>
    <t>031226</t>
  </si>
  <si>
    <t>031173</t>
  </si>
  <si>
    <t>031170</t>
  </si>
  <si>
    <t>031227</t>
  </si>
  <si>
    <t>031232</t>
  </si>
  <si>
    <t>031177</t>
  </si>
  <si>
    <t>031152</t>
  </si>
  <si>
    <t>031161</t>
  </si>
  <si>
    <t>031157</t>
  </si>
  <si>
    <t>031200</t>
  </si>
  <si>
    <t>031217</t>
  </si>
  <si>
    <t>031120</t>
  </si>
  <si>
    <t>031182</t>
  </si>
  <si>
    <t>031186</t>
  </si>
  <si>
    <t>031180</t>
  </si>
  <si>
    <t>031145</t>
  </si>
  <si>
    <t>031132</t>
  </si>
  <si>
    <t>ｷｸﾁ ﾕｳﾘ</t>
  </si>
  <si>
    <t>031191</t>
  </si>
  <si>
    <t>031175</t>
  </si>
  <si>
    <t>031235</t>
  </si>
  <si>
    <t>ﾀｶﾊｼ ｸﾚｱ</t>
  </si>
  <si>
    <t>031206</t>
  </si>
  <si>
    <t>031179</t>
  </si>
  <si>
    <t>ｷｸﾁ ﾐﾕ</t>
  </si>
  <si>
    <t>031521</t>
  </si>
  <si>
    <t>031230</t>
  </si>
  <si>
    <t>031233</t>
  </si>
  <si>
    <t>031189</t>
  </si>
  <si>
    <t>031151</t>
  </si>
  <si>
    <t>031137</t>
  </si>
  <si>
    <t>031184</t>
  </si>
  <si>
    <t>031505</t>
  </si>
  <si>
    <t>031135</t>
  </si>
  <si>
    <t>ｻﾄｳ ﾚﾅ</t>
  </si>
  <si>
    <t>031199</t>
  </si>
  <si>
    <t>031166</t>
  </si>
  <si>
    <t>031159</t>
  </si>
  <si>
    <t>031138</t>
  </si>
  <si>
    <t>031234</t>
  </si>
  <si>
    <t>031239</t>
  </si>
  <si>
    <t>031214</t>
  </si>
  <si>
    <t>031223</t>
  </si>
  <si>
    <t>ﾔﾏｼﾀ ﾕｳ</t>
  </si>
  <si>
    <t>031201</t>
  </si>
  <si>
    <t>031168</t>
  </si>
  <si>
    <t>031181</t>
  </si>
  <si>
    <t>ﾀｶﾊｼ ﾏｲ</t>
  </si>
  <si>
    <t>031183</t>
  </si>
  <si>
    <t>031228</t>
  </si>
  <si>
    <t>031218</t>
  </si>
  <si>
    <t>ﾀｶﾊｼ ﾕﾗ</t>
  </si>
  <si>
    <t>031176</t>
  </si>
  <si>
    <t>031188</t>
  </si>
  <si>
    <t>031163</t>
  </si>
  <si>
    <t>031213</t>
  </si>
  <si>
    <t>031229</t>
  </si>
  <si>
    <t>031141</t>
  </si>
  <si>
    <t>031162</t>
  </si>
  <si>
    <t>031187</t>
  </si>
  <si>
    <t>031209</t>
  </si>
  <si>
    <t>031153</t>
  </si>
  <si>
    <t>031221</t>
  </si>
  <si>
    <t>031144</t>
  </si>
  <si>
    <t>031128</t>
  </si>
  <si>
    <t>031241</t>
  </si>
  <si>
    <t>031125</t>
  </si>
  <si>
    <t>031147</t>
  </si>
  <si>
    <t>031149</t>
  </si>
  <si>
    <t>031224</t>
  </si>
  <si>
    <t>031520</t>
  </si>
  <si>
    <t>ｻﾄｳ ﾕﾅ</t>
  </si>
  <si>
    <t>031122</t>
  </si>
  <si>
    <t>031129</t>
  </si>
  <si>
    <t>031519</t>
  </si>
  <si>
    <t>031169</t>
  </si>
  <si>
    <t>031190</t>
  </si>
  <si>
    <t>031124</t>
  </si>
  <si>
    <t>031212</t>
  </si>
  <si>
    <t>031202</t>
  </si>
  <si>
    <t>031130</t>
  </si>
  <si>
    <t>031194</t>
  </si>
  <si>
    <t>031131</t>
  </si>
  <si>
    <t>031204</t>
  </si>
  <si>
    <t>031127</t>
  </si>
  <si>
    <t>031121</t>
  </si>
  <si>
    <t>031123</t>
  </si>
  <si>
    <t>031133</t>
  </si>
  <si>
    <t>031136</t>
  </si>
  <si>
    <t>031517</t>
  </si>
  <si>
    <t>031142</t>
  </si>
  <si>
    <t>031143</t>
  </si>
  <si>
    <t>031146</t>
  </si>
  <si>
    <t>031148</t>
  </si>
  <si>
    <t>031171</t>
  </si>
  <si>
    <t>031172</t>
  </si>
  <si>
    <t>ﾖｼﾀﾞ ﾕｲ</t>
  </si>
  <si>
    <t>031174</t>
  </si>
  <si>
    <t>031203</t>
  </si>
  <si>
    <t>031216</t>
  </si>
  <si>
    <t>031220</t>
  </si>
  <si>
    <t>031222</t>
  </si>
  <si>
    <t>031238</t>
  </si>
  <si>
    <t>031240</t>
  </si>
  <si>
    <t>031242</t>
  </si>
  <si>
    <t>ｵﾉﾃﾞﾗ ｱｵｲ</t>
  </si>
  <si>
    <t>ｻﾄｳ ﾊﾙﾄ</t>
  </si>
  <si>
    <t>ﾂﾉｶｹ ﾋﾛﾄ</t>
  </si>
  <si>
    <t>ﾔｴｶﾞｼ ﾊﾙﾄ</t>
  </si>
  <si>
    <t>ｱﾍﾞ ｺｳﾀ</t>
  </si>
  <si>
    <t>031508</t>
  </si>
  <si>
    <t>031139</t>
  </si>
  <si>
    <t>ｻｻｷ ﾕｳﾄ</t>
  </si>
  <si>
    <t>031134</t>
  </si>
  <si>
    <t>ﾀｶﾊｼ ｺｳﾀ</t>
  </si>
  <si>
    <t>ｻﾄｳ ｺｳｷ</t>
  </si>
  <si>
    <t>ｻﾄｳ ﾊﾙ</t>
  </si>
  <si>
    <t>ｻﾄｳ ﾕｳｶ</t>
  </si>
  <si>
    <t>ｻﾄｳ ﾕｳﾄ</t>
  </si>
  <si>
    <t>ｲｼﾀﾞ ﾘｭｳﾄ</t>
  </si>
  <si>
    <t>ｻﾄｳ ﾕｲﾄ</t>
  </si>
  <si>
    <t>ｽｽﾞｷ ﾕｳﾄ</t>
  </si>
  <si>
    <t>ｶﾜｶﾐ ﾁﾋﾛ</t>
  </si>
  <si>
    <t>031518</t>
  </si>
  <si>
    <t>胆沢中</t>
    <phoneticPr fontId="3"/>
  </si>
  <si>
    <t>奥州衣川中</t>
    <rPh sb="2" eb="4">
      <t>コロモガワ</t>
    </rPh>
    <rPh sb="4" eb="5">
      <t>チュウ</t>
    </rPh>
    <phoneticPr fontId="146"/>
  </si>
  <si>
    <t>高田第一中</t>
    <rPh sb="2" eb="4">
      <t>ダイイチ</t>
    </rPh>
    <rPh sb="4" eb="5">
      <t>チュウ</t>
    </rPh>
    <phoneticPr fontId="146"/>
  </si>
  <si>
    <t>大槌学園中</t>
    <rPh sb="0" eb="1">
      <t>ダイ</t>
    </rPh>
    <rPh sb="1" eb="2">
      <t>ツチ</t>
    </rPh>
    <rPh sb="2" eb="4">
      <t>ガクエン</t>
    </rPh>
    <rPh sb="4" eb="5">
      <t>チュウ</t>
    </rPh>
    <phoneticPr fontId="146"/>
  </si>
  <si>
    <t>釜石東中</t>
    <rPh sb="0" eb="2">
      <t>カマイシ</t>
    </rPh>
    <rPh sb="2" eb="3">
      <t>ヒガシ</t>
    </rPh>
    <rPh sb="3" eb="4">
      <t>チュウ</t>
    </rPh>
    <phoneticPr fontId="146"/>
  </si>
  <si>
    <t>リレーﾃﾞｰﾀ形式（MATシステム）</t>
    <rPh sb="7" eb="9">
      <t>ケイシキ</t>
    </rPh>
    <phoneticPr fontId="3"/>
  </si>
  <si>
    <t>4×１００</t>
    <phoneticPr fontId="3"/>
  </si>
  <si>
    <t>4×４００</t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</si>
  <si>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女　子</t>
    </r>
    <rPh sb="1" eb="2">
      <t>オンナ</t>
    </rPh>
    <rPh sb="3" eb="4">
      <t>コ</t>
    </rPh>
    <phoneticPr fontId="3"/>
  </si>
  <si>
    <r>
      <t>〇</t>
    </r>
    <r>
      <rPr>
        <b/>
        <sz val="14"/>
        <color rgb="FF3333FF"/>
        <rFont val="平成明朝"/>
        <family val="3"/>
        <charset val="128"/>
      </rPr>
      <t>男　子</t>
    </r>
    <rPh sb="1" eb="2">
      <t>オトコ</t>
    </rPh>
    <rPh sb="3" eb="4">
      <t>コ</t>
    </rPh>
    <phoneticPr fontId="3"/>
  </si>
  <si>
    <t>北上北中</t>
    <rPh sb="0" eb="2">
      <t>キタカミ</t>
    </rPh>
    <rPh sb="2" eb="3">
      <t>キタ</t>
    </rPh>
    <rPh sb="3" eb="4">
      <t>チュウ</t>
    </rPh>
    <phoneticPr fontId="3"/>
  </si>
  <si>
    <t>087</t>
    <phoneticPr fontId="3"/>
  </si>
  <si>
    <t>登録番号</t>
    <rPh sb="0" eb="4">
      <t>トウロクバンゴウ</t>
    </rPh>
    <phoneticPr fontId="3"/>
  </si>
  <si>
    <t>031243</t>
  </si>
  <si>
    <t>ｱﾍﾞ ﾋﾅﾀ</t>
  </si>
  <si>
    <t>軽米中</t>
    <phoneticPr fontId="3"/>
  </si>
  <si>
    <t>軽米中</t>
  </si>
  <si>
    <t>確認</t>
    <rPh sb="0" eb="2">
      <t>カクニン</t>
    </rPh>
    <phoneticPr fontId="3"/>
  </si>
  <si>
    <t>中　学</t>
    <rPh sb="0" eb="1">
      <t>チュウ</t>
    </rPh>
    <rPh sb="2" eb="3">
      <t>ガク</t>
    </rPh>
    <phoneticPr fontId="3"/>
  </si>
  <si>
    <t>中学生版</t>
    <rPh sb="0" eb="3">
      <t>チュウガクセイ</t>
    </rPh>
    <rPh sb="3" eb="4">
      <t>バン</t>
    </rPh>
    <phoneticPr fontId="1"/>
  </si>
  <si>
    <t xml:space="preserve">  　その他 不明な点もありましたら連絡下さい</t>
    <rPh sb="5" eb="6">
      <t>タ</t>
    </rPh>
    <rPh sb="7" eb="9">
      <t>フメイ</t>
    </rPh>
    <rPh sb="10" eb="11">
      <t>テン</t>
    </rPh>
    <rPh sb="18" eb="20">
      <t>レンラク</t>
    </rPh>
    <rPh sb="20" eb="21">
      <t>クダ</t>
    </rPh>
    <phoneticPr fontId="1"/>
  </si>
  <si>
    <t>種別　（　MAT  ）</t>
    <rPh sb="0" eb="2">
      <t>シュベツ</t>
    </rPh>
    <phoneticPr fontId="3"/>
  </si>
  <si>
    <t>学年</t>
    <rPh sb="0" eb="2">
      <t>ガクネン</t>
    </rPh>
    <phoneticPr fontId="3"/>
  </si>
  <si>
    <t>種　　　　目(MAT)</t>
    <rPh sb="0" eb="1">
      <t>シュ</t>
    </rPh>
    <rPh sb="5" eb="6">
      <t>メ</t>
    </rPh>
    <phoneticPr fontId="3"/>
  </si>
  <si>
    <t>３０００ｍＳＣ</t>
  </si>
  <si>
    <t>一般砲丸投(7.260kg)</t>
    <rPh sb="0" eb="2">
      <t>イッパン</t>
    </rPh>
    <phoneticPr fontId="3"/>
  </si>
  <si>
    <t>高校砲丸投(6.000kg)</t>
    <phoneticPr fontId="3"/>
  </si>
  <si>
    <t>砲丸投(5.000kg)</t>
    <phoneticPr fontId="3"/>
  </si>
  <si>
    <t>一般円盤投(2.000kg)</t>
    <rPh sb="0" eb="2">
      <t>イッパン</t>
    </rPh>
    <phoneticPr fontId="3"/>
  </si>
  <si>
    <t>高校円盤投(1.750kg)</t>
    <phoneticPr fontId="3"/>
  </si>
  <si>
    <t>一般ハンマー投(7.260kg)</t>
    <rPh sb="0" eb="2">
      <t>イッパン</t>
    </rPh>
    <phoneticPr fontId="3"/>
  </si>
  <si>
    <t>089</t>
    <phoneticPr fontId="3"/>
  </si>
  <si>
    <t>高校ハンマー投(6.000kg)</t>
    <phoneticPr fontId="3"/>
  </si>
  <si>
    <t>092</t>
    <phoneticPr fontId="7"/>
  </si>
  <si>
    <t>１００ｍＨ(0.838m)</t>
    <phoneticPr fontId="3"/>
  </si>
  <si>
    <t>１００ｍＨ(0.762m)</t>
    <phoneticPr fontId="3"/>
  </si>
  <si>
    <t>４００ｍＨ(0.762m)</t>
    <phoneticPr fontId="3"/>
  </si>
  <si>
    <t>046</t>
    <phoneticPr fontId="3"/>
  </si>
  <si>
    <t>２０００ｍＳＣ</t>
    <phoneticPr fontId="3"/>
  </si>
  <si>
    <t>052</t>
    <phoneticPr fontId="3"/>
  </si>
  <si>
    <t>ハンマー投(4.000kg)</t>
  </si>
  <si>
    <t>やり投(600g)</t>
  </si>
  <si>
    <t>05</t>
  </si>
  <si>
    <r>
      <rPr>
        <b/>
        <sz val="14"/>
        <color rgb="FFFF0000"/>
        <rFont val="ＭＳ ゴシック"/>
        <family val="3"/>
        <charset val="128"/>
      </rPr>
      <t>※</t>
    </r>
    <r>
      <rPr>
        <b/>
        <sz val="14"/>
        <color rgb="FF0000FF"/>
        <rFont val="ＭＳ ゴシック"/>
        <family val="3"/>
        <charset val="128"/>
      </rPr>
      <t>種目(1),(2)は選択入力です。他からの</t>
    </r>
    <r>
      <rPr>
        <b/>
        <sz val="14"/>
        <color rgb="FFFF0000"/>
        <rFont val="ＭＳ ゴシック"/>
        <family val="3"/>
        <charset val="128"/>
      </rPr>
      <t>コピー貼り付けは絶対しない</t>
    </r>
    <r>
      <rPr>
        <b/>
        <sz val="14"/>
        <color rgb="FF0000FF"/>
        <rFont val="ＭＳ ゴシック"/>
        <family val="3"/>
        <charset val="128"/>
      </rPr>
      <t>こと</t>
    </r>
    <rPh sb="1" eb="3">
      <t>シュモク</t>
    </rPh>
    <rPh sb="11" eb="13">
      <t>センタク</t>
    </rPh>
    <rPh sb="13" eb="15">
      <t>ニュウリョク</t>
    </rPh>
    <rPh sb="18" eb="19">
      <t>タ</t>
    </rPh>
    <rPh sb="25" eb="26">
      <t>ハ</t>
    </rPh>
    <rPh sb="27" eb="28">
      <t>ツ</t>
    </rPh>
    <rPh sb="30" eb="32">
      <t>ゼッタイ</t>
    </rPh>
    <phoneticPr fontId="3"/>
  </si>
  <si>
    <t>野田中</t>
    <phoneticPr fontId="3"/>
  </si>
  <si>
    <r>
      <t>登録ﾅﾝﾊﾞｰ、氏名　</t>
    </r>
    <r>
      <rPr>
        <b/>
        <sz val="9"/>
        <color rgb="FFFF0000"/>
        <rFont val="ＭＳ ゴシック"/>
        <family val="3"/>
        <charset val="128"/>
      </rPr>
      <t>直接入力</t>
    </r>
    <r>
      <rPr>
        <b/>
        <sz val="9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1" eb="13">
      <t>チョクセツ</t>
    </rPh>
    <rPh sb="13" eb="15">
      <t>ニュウリョク</t>
    </rPh>
    <phoneticPr fontId="3"/>
  </si>
  <si>
    <t>所 属 名</t>
    <rPh sb="0" eb="1">
      <t>トコロ</t>
    </rPh>
    <rPh sb="2" eb="3">
      <t>ゾク</t>
    </rPh>
    <rPh sb="4" eb="5">
      <t>ナ</t>
    </rPh>
    <phoneticPr fontId="1"/>
  </si>
  <si>
    <r>
      <rPr>
        <b/>
        <sz val="12"/>
        <color rgb="FFFF0000"/>
        <rFont val="ＤＦ特太ゴシック体"/>
        <family val="3"/>
        <charset val="128"/>
      </rPr>
      <t xml:space="preserve"> ※</t>
    </r>
    <r>
      <rPr>
        <b/>
        <sz val="12"/>
        <rFont val="ＤＦ特太ゴシック体"/>
        <family val="3"/>
        <charset val="128"/>
      </rPr>
      <t>　行を選択してのクリアや，</t>
    </r>
    <rPh sb="3" eb="4">
      <t>ギョウ</t>
    </rPh>
    <rPh sb="5" eb="7">
      <t>センタク</t>
    </rPh>
    <phoneticPr fontId="3"/>
  </si>
  <si>
    <r>
      <rPr>
        <b/>
        <sz val="11"/>
        <color rgb="FFFF0000"/>
        <rFont val="ＭＳ ゴシック"/>
        <family val="3"/>
        <charset val="128"/>
      </rPr>
      <t xml:space="preserve">※ 通信欄 </t>
    </r>
    <r>
      <rPr>
        <b/>
        <sz val="11"/>
        <rFont val="ＭＳ ゴシック"/>
        <family val="3"/>
        <charset val="128"/>
      </rPr>
      <t>は　</t>
    </r>
    <r>
      <rPr>
        <b/>
        <sz val="11"/>
        <color rgb="FF3333FF"/>
        <rFont val="ＭＳ ゴシック"/>
        <family val="3"/>
        <charset val="128"/>
      </rPr>
      <t>男子入力欄</t>
    </r>
    <r>
      <rPr>
        <b/>
        <sz val="11"/>
        <rFont val="ＭＳ ゴシック"/>
        <family val="3"/>
        <charset val="128"/>
      </rPr>
      <t>の下にあります</t>
    </r>
    <rPh sb="2" eb="5">
      <t>ツウシンラン</t>
    </rPh>
    <rPh sb="8" eb="10">
      <t>ダンシ</t>
    </rPh>
    <rPh sb="10" eb="12">
      <t>ニュウリョク</t>
    </rPh>
    <rPh sb="12" eb="13">
      <t>ラン</t>
    </rPh>
    <rPh sb="14" eb="15">
      <t>シタ</t>
    </rPh>
    <phoneticPr fontId="1"/>
  </si>
  <si>
    <t>083</t>
    <phoneticPr fontId="3"/>
  </si>
  <si>
    <t>090</t>
    <phoneticPr fontId="3"/>
  </si>
  <si>
    <t>直接データ入力</t>
    <rPh sb="0" eb="2">
      <t>チョクセツ</t>
    </rPh>
    <rPh sb="5" eb="7">
      <t>ニュウリョク</t>
    </rPh>
    <phoneticPr fontId="1"/>
  </si>
  <si>
    <t>シートから申し込み入力して下さい</t>
    <rPh sb="5" eb="6">
      <t>モウ</t>
    </rPh>
    <rPh sb="7" eb="8">
      <t>コ</t>
    </rPh>
    <rPh sb="9" eb="11">
      <t>ニュウリョク</t>
    </rPh>
    <rPh sb="13" eb="14">
      <t>クダ</t>
    </rPh>
    <phoneticPr fontId="1"/>
  </si>
  <si>
    <t>４部男子１００ｍ</t>
  </si>
  <si>
    <t>４部男子３０００ｍ</t>
  </si>
  <si>
    <t>４部男子走幅跳</t>
  </si>
  <si>
    <t>４部男子砲丸投(5.000kg)</t>
  </si>
  <si>
    <t>四部女子</t>
    <rPh sb="0" eb="1">
      <t>シ</t>
    </rPh>
    <rPh sb="1" eb="2">
      <t>ブ</t>
    </rPh>
    <rPh sb="2" eb="4">
      <t>ジョシ</t>
    </rPh>
    <phoneticPr fontId="3"/>
  </si>
  <si>
    <t>四部男子</t>
    <rPh sb="0" eb="1">
      <t>シ</t>
    </rPh>
    <rPh sb="1" eb="2">
      <t>ブ</t>
    </rPh>
    <rPh sb="2" eb="4">
      <t>ダンシ</t>
    </rPh>
    <phoneticPr fontId="3"/>
  </si>
  <si>
    <t>４部女子１００ｍ</t>
  </si>
  <si>
    <t>４部女子１５００ｍ</t>
  </si>
  <si>
    <t>４部女子１００ｍH(0.762m)</t>
  </si>
  <si>
    <t>４部女子走幅跳</t>
  </si>
  <si>
    <t>１部女子１００ｍ</t>
    <phoneticPr fontId="146"/>
  </si>
  <si>
    <t>１部女子２００ｍ</t>
    <phoneticPr fontId="146"/>
  </si>
  <si>
    <t>１部女子４００ｍ</t>
    <phoneticPr fontId="146"/>
  </si>
  <si>
    <t>１部女子８００ｍ</t>
    <phoneticPr fontId="146"/>
  </si>
  <si>
    <t>１部女子１５００ｍ</t>
    <phoneticPr fontId="146"/>
  </si>
  <si>
    <t>１部女子３０００ｍ</t>
    <phoneticPr fontId="146"/>
  </si>
  <si>
    <t>１部女子１００ｍH(0.838m)</t>
    <phoneticPr fontId="146"/>
  </si>
  <si>
    <t>１部女子４００ｍH</t>
    <phoneticPr fontId="146"/>
  </si>
  <si>
    <t>１部女子２０００ｍSC</t>
    <phoneticPr fontId="146"/>
  </si>
  <si>
    <t>１部女子５０００ｍＷ</t>
    <phoneticPr fontId="146"/>
  </si>
  <si>
    <t>１部女子走高跳</t>
    <phoneticPr fontId="146"/>
  </si>
  <si>
    <t>１部女子棒高跳</t>
    <phoneticPr fontId="146"/>
  </si>
  <si>
    <t>１部女子走幅跳</t>
    <phoneticPr fontId="146"/>
  </si>
  <si>
    <t>１部女子三段跳</t>
    <phoneticPr fontId="146"/>
  </si>
  <si>
    <t>601</t>
    <phoneticPr fontId="7"/>
  </si>
  <si>
    <t>１部女子砲丸投(4.000kg)</t>
    <phoneticPr fontId="146"/>
  </si>
  <si>
    <t>603</t>
    <phoneticPr fontId="7"/>
  </si>
  <si>
    <t>１部女子円盤投(1.000kg)</t>
    <phoneticPr fontId="146"/>
  </si>
  <si>
    <t>１部女子ハンマー投(4.000kg)</t>
    <phoneticPr fontId="146"/>
  </si>
  <si>
    <t>１部女子やり投(600g)</t>
    <phoneticPr fontId="146"/>
  </si>
  <si>
    <t>26</t>
  </si>
  <si>
    <t>27</t>
  </si>
  <si>
    <t>28</t>
    <phoneticPr fontId="3"/>
  </si>
  <si>
    <t>29</t>
    <phoneticPr fontId="3"/>
  </si>
  <si>
    <t>42</t>
    <phoneticPr fontId="3"/>
  </si>
  <si>
    <t>40</t>
    <phoneticPr fontId="3"/>
  </si>
  <si>
    <t>43</t>
    <phoneticPr fontId="3"/>
  </si>
  <si>
    <t>48</t>
  </si>
  <si>
    <t>49</t>
  </si>
  <si>
    <t>50</t>
    <phoneticPr fontId="3"/>
  </si>
  <si>
    <t>種　　　　目</t>
    <rPh sb="0" eb="1">
      <t>シュ</t>
    </rPh>
    <rPh sb="5" eb="6">
      <t>メ</t>
    </rPh>
    <phoneticPr fontId="3"/>
  </si>
  <si>
    <t>種目コード</t>
  </si>
  <si>
    <t>競技コード</t>
  </si>
  <si>
    <t>種別</t>
    <rPh sb="0" eb="2">
      <t>シュベツ</t>
    </rPh>
    <phoneticPr fontId="3"/>
  </si>
  <si>
    <t>３部男子１００ｍ</t>
  </si>
  <si>
    <t>33</t>
    <phoneticPr fontId="3"/>
  </si>
  <si>
    <t>３部女子１００ｍ</t>
    <phoneticPr fontId="146"/>
  </si>
  <si>
    <t>３部男子２００ｍ</t>
  </si>
  <si>
    <t>３部女子２００ｍ</t>
    <phoneticPr fontId="146"/>
  </si>
  <si>
    <t>３部男子４００ｍ</t>
  </si>
  <si>
    <t>３部女子４００ｍ</t>
  </si>
  <si>
    <t>３部男子８００ｍ</t>
  </si>
  <si>
    <t>３部女子８００ｍ</t>
  </si>
  <si>
    <t>３部男子１５００ｍ</t>
  </si>
  <si>
    <t>３部女子１５００ｍ</t>
  </si>
  <si>
    <t>３部男子３０００ｍ</t>
  </si>
  <si>
    <t>３部女子３０００ｍ</t>
    <phoneticPr fontId="146"/>
  </si>
  <si>
    <t>３部男子１１０ｍH(0.914m)</t>
  </si>
  <si>
    <t>３部女子１００ｍH(0.762m)</t>
  </si>
  <si>
    <r>
      <t>３部女子４００ｍH</t>
    </r>
    <r>
      <rPr>
        <sz val="12"/>
        <rFont val="ＭＳ ゴシック"/>
        <family val="3"/>
        <charset val="128"/>
      </rPr>
      <t>(0.762m)</t>
    </r>
    <phoneticPr fontId="3"/>
  </si>
  <si>
    <t>３部男子３０００ｍSC</t>
  </si>
  <si>
    <t>３部女子２０００ｍSC</t>
  </si>
  <si>
    <t>３部男子５０００ｍＷ</t>
  </si>
  <si>
    <t>３部女子５０００ｍＷ</t>
  </si>
  <si>
    <t>３部男子走高跳</t>
  </si>
  <si>
    <t>３部女子走高跳</t>
  </si>
  <si>
    <t>３部男子棒高跳</t>
  </si>
  <si>
    <t>３部女子棒高跳</t>
  </si>
  <si>
    <t>３部男子走幅跳</t>
  </si>
  <si>
    <t>３部女子走幅跳</t>
  </si>
  <si>
    <t>３部男子三段跳</t>
  </si>
  <si>
    <t>３部女子三段跳</t>
  </si>
  <si>
    <t>３部男子砲丸投(5.000kg)</t>
    <phoneticPr fontId="3"/>
  </si>
  <si>
    <t>３部女子砲丸投(4.000kg)</t>
  </si>
  <si>
    <t>３部男子円盤投1.500kg)</t>
  </si>
  <si>
    <t>３部女子円盤投(1.000kg)</t>
  </si>
  <si>
    <t>３部男子ハンマー投(6.000kg)</t>
    <phoneticPr fontId="3"/>
  </si>
  <si>
    <t>３部女子ハンマー投(4.000kg)</t>
  </si>
  <si>
    <t>３部男子やり投(800g)</t>
  </si>
  <si>
    <t>３部女子やり投(600g)</t>
  </si>
  <si>
    <r>
      <rPr>
        <sz val="16"/>
        <color rgb="FFFF0000"/>
        <rFont val="ＭＳ ゴシック"/>
        <family val="3"/>
        <charset val="128"/>
      </rPr>
      <t>登録者</t>
    </r>
    <r>
      <rPr>
        <sz val="16"/>
        <rFont val="ＭＳ ゴシック"/>
        <family val="3"/>
        <charset val="128"/>
      </rPr>
      <t>はこのシートより入力してください</t>
    </r>
    <rPh sb="0" eb="3">
      <t>トウロクシャ</t>
    </rPh>
    <rPh sb="11" eb="13">
      <t>ニュウリョク</t>
    </rPh>
    <phoneticPr fontId="1"/>
  </si>
  <si>
    <r>
      <rPr>
        <b/>
        <sz val="12"/>
        <color rgb="FF3333FF"/>
        <rFont val="平成明朝"/>
        <family val="3"/>
        <charset val="128"/>
      </rPr>
      <t>　</t>
    </r>
    <r>
      <rPr>
        <b/>
        <sz val="12"/>
        <color rgb="FF3333FF"/>
        <rFont val="Yu Gothic"/>
        <family val="3"/>
        <charset val="128"/>
      </rPr>
      <t>但し、</t>
    </r>
    <r>
      <rPr>
        <b/>
        <sz val="12"/>
        <color rgb="FFFF0000"/>
        <rFont val="平成明朝"/>
        <family val="3"/>
        <charset val="128"/>
      </rPr>
      <t xml:space="preserve"> </t>
    </r>
    <r>
      <rPr>
        <b/>
        <sz val="12"/>
        <color rgb="FF0000FF"/>
        <rFont val="平成明朝"/>
        <family val="3"/>
        <charset val="128"/>
      </rPr>
      <t xml:space="preserve">登録申請中により  </t>
    </r>
    <r>
      <rPr>
        <b/>
        <sz val="12"/>
        <color rgb="FFFF0000"/>
        <rFont val="平成明朝"/>
        <family val="3"/>
        <charset val="128"/>
      </rPr>
      <t>登録ナンバーが判明していない</t>
    </r>
    <r>
      <rPr>
        <b/>
        <sz val="12"/>
        <color rgb="FF0000FF"/>
        <rFont val="平成明朝"/>
        <family val="3"/>
        <charset val="128"/>
      </rPr>
      <t>場合、あるいは</t>
    </r>
    <rPh sb="1" eb="2">
      <t>タダ</t>
    </rPh>
    <rPh sb="5" eb="7">
      <t>トウロク</t>
    </rPh>
    <rPh sb="7" eb="10">
      <t>シンセイチュウ</t>
    </rPh>
    <rPh sb="15" eb="17">
      <t>トウロク</t>
    </rPh>
    <rPh sb="22" eb="24">
      <t>ハンメイ</t>
    </rPh>
    <rPh sb="29" eb="31">
      <t>バアイ</t>
    </rPh>
    <phoneticPr fontId="3"/>
  </si>
  <si>
    <r>
      <rPr>
        <b/>
        <sz val="12"/>
        <color rgb="FFFF0000"/>
        <rFont val="平成明朝"/>
        <family val="3"/>
        <charset val="128"/>
      </rPr>
      <t>　　登録不備</t>
    </r>
    <r>
      <rPr>
        <b/>
        <sz val="12"/>
        <rFont val="平成明朝"/>
        <family val="3"/>
        <charset val="128"/>
      </rPr>
      <t>（ﾅﾝﾊﾞｰ入力しても氏名、所属等が出力されない）</t>
    </r>
    <r>
      <rPr>
        <b/>
        <sz val="12"/>
        <color rgb="FF0000FF"/>
        <rFont val="平成明朝"/>
        <family val="3"/>
        <charset val="128"/>
      </rPr>
      <t>の場合</t>
    </r>
    <r>
      <rPr>
        <b/>
        <sz val="12"/>
        <color rgb="FF0000FF"/>
        <rFont val="ＭＳ Ｐゴシック"/>
        <family val="3"/>
        <charset val="128"/>
      </rPr>
      <t>は</t>
    </r>
    <rPh sb="2" eb="4">
      <t>トウロク</t>
    </rPh>
    <rPh sb="4" eb="6">
      <t>フビ</t>
    </rPh>
    <rPh sb="12" eb="14">
      <t>ニュウリョク</t>
    </rPh>
    <rPh sb="17" eb="19">
      <t>シメイ</t>
    </rPh>
    <rPh sb="20" eb="22">
      <t>ショゾク</t>
    </rPh>
    <rPh sb="22" eb="23">
      <t>トウ</t>
    </rPh>
    <rPh sb="24" eb="26">
      <t>シュツリョク</t>
    </rPh>
    <phoneticPr fontId="3"/>
  </si>
  <si>
    <t>五部男子</t>
    <rPh sb="0" eb="1">
      <t>ゴ</t>
    </rPh>
    <rPh sb="1" eb="2">
      <t>ブ</t>
    </rPh>
    <rPh sb="2" eb="4">
      <t>ダンシ</t>
    </rPh>
    <phoneticPr fontId="3"/>
  </si>
  <si>
    <t>一部女子</t>
    <rPh sb="0" eb="1">
      <t>イチ</t>
    </rPh>
    <rPh sb="1" eb="2">
      <t>ブ</t>
    </rPh>
    <rPh sb="2" eb="4">
      <t>ジョシ</t>
    </rPh>
    <phoneticPr fontId="3"/>
  </si>
  <si>
    <t>二部女子</t>
    <rPh sb="0" eb="1">
      <t>ニ</t>
    </rPh>
    <rPh sb="1" eb="2">
      <t>ブ</t>
    </rPh>
    <rPh sb="2" eb="4">
      <t>ジョシ</t>
    </rPh>
    <phoneticPr fontId="3"/>
  </si>
  <si>
    <t>三部女子</t>
    <rPh sb="0" eb="1">
      <t>サン</t>
    </rPh>
    <rPh sb="1" eb="2">
      <t>ブ</t>
    </rPh>
    <rPh sb="2" eb="4">
      <t>ジョシ</t>
    </rPh>
    <phoneticPr fontId="3"/>
  </si>
  <si>
    <t>五部女子</t>
    <rPh sb="0" eb="1">
      <t>ゴ</t>
    </rPh>
    <rPh sb="1" eb="2">
      <t>ブ</t>
    </rPh>
    <rPh sb="2" eb="4">
      <t>ジョシ</t>
    </rPh>
    <phoneticPr fontId="3"/>
  </si>
  <si>
    <t>一部男子</t>
    <rPh sb="0" eb="1">
      <t>イチ</t>
    </rPh>
    <rPh sb="1" eb="2">
      <t>ブ</t>
    </rPh>
    <rPh sb="2" eb="4">
      <t>ダンシ</t>
    </rPh>
    <phoneticPr fontId="3"/>
  </si>
  <si>
    <t>二部男子</t>
    <rPh sb="0" eb="1">
      <t>ニ</t>
    </rPh>
    <rPh sb="1" eb="2">
      <t>ブ</t>
    </rPh>
    <rPh sb="2" eb="4">
      <t>ダンシ</t>
    </rPh>
    <phoneticPr fontId="3"/>
  </si>
  <si>
    <t>三部男子</t>
    <rPh sb="0" eb="1">
      <t>サン</t>
    </rPh>
    <rPh sb="1" eb="2">
      <t>ブ</t>
    </rPh>
    <rPh sb="2" eb="4">
      <t>ダンシ</t>
    </rPh>
    <phoneticPr fontId="3"/>
  </si>
  <si>
    <r>
      <rPr>
        <b/>
        <sz val="12"/>
        <color rgb="FFFF0000"/>
        <rFont val="ＭＳ ゴシック"/>
        <family val="3"/>
        <charset val="128"/>
      </rPr>
      <t xml:space="preserve">※ </t>
    </r>
    <r>
      <rPr>
        <b/>
        <sz val="12"/>
        <color rgb="FF0000FF"/>
        <rFont val="ＭＳ ゴシック"/>
        <family val="3"/>
        <charset val="128"/>
      </rPr>
      <t>種目1,2は選択入力です。他からの</t>
    </r>
    <r>
      <rPr>
        <b/>
        <sz val="12"/>
        <color rgb="FFFF0000"/>
        <rFont val="ＭＳ ゴシック"/>
        <family val="3"/>
        <charset val="128"/>
      </rPr>
      <t>コピー貼り付けは絶対しない</t>
    </r>
    <r>
      <rPr>
        <b/>
        <sz val="12"/>
        <color rgb="FF0000FF"/>
        <rFont val="ＭＳ ゴシック"/>
        <family val="3"/>
        <charset val="128"/>
      </rPr>
      <t>こと</t>
    </r>
    <rPh sb="2" eb="4">
      <t>シュモク</t>
    </rPh>
    <rPh sb="8" eb="10">
      <t>センタク</t>
    </rPh>
    <rPh sb="10" eb="12">
      <t>ニュウリョク</t>
    </rPh>
    <rPh sb="15" eb="16">
      <t>タ</t>
    </rPh>
    <rPh sb="22" eb="23">
      <t>ハ</t>
    </rPh>
    <rPh sb="24" eb="25">
      <t>ツ</t>
    </rPh>
    <rPh sb="27" eb="29">
      <t>ゼッタイ</t>
    </rPh>
    <phoneticPr fontId="3"/>
  </si>
  <si>
    <t>種　別 1</t>
    <rPh sb="0" eb="1">
      <t>タネ</t>
    </rPh>
    <rPh sb="2" eb="3">
      <t>ベツ</t>
    </rPh>
    <phoneticPr fontId="1"/>
  </si>
  <si>
    <t>種　　目  １</t>
    <rPh sb="0" eb="1">
      <t>シュ</t>
    </rPh>
    <rPh sb="3" eb="4">
      <t>メ</t>
    </rPh>
    <phoneticPr fontId="1"/>
  </si>
  <si>
    <t>記  録 1</t>
    <rPh sb="0" eb="1">
      <t>キ</t>
    </rPh>
    <rPh sb="3" eb="4">
      <t>ロク</t>
    </rPh>
    <phoneticPr fontId="1"/>
  </si>
  <si>
    <t>種　別 2</t>
    <rPh sb="0" eb="1">
      <t>タネ</t>
    </rPh>
    <rPh sb="2" eb="3">
      <t>ベツ</t>
    </rPh>
    <phoneticPr fontId="1"/>
  </si>
  <si>
    <t>種　　目  ２</t>
    <rPh sb="0" eb="1">
      <t>シュ</t>
    </rPh>
    <rPh sb="3" eb="4">
      <t>メ</t>
    </rPh>
    <phoneticPr fontId="1"/>
  </si>
  <si>
    <t>記  録　２</t>
    <rPh sb="0" eb="1">
      <t>キ</t>
    </rPh>
    <rPh sb="3" eb="4">
      <t>ロク</t>
    </rPh>
    <phoneticPr fontId="1"/>
  </si>
  <si>
    <t>種　別 3</t>
    <rPh sb="0" eb="1">
      <t>シュ</t>
    </rPh>
    <rPh sb="2" eb="3">
      <t>ベツ</t>
    </rPh>
    <phoneticPr fontId="1"/>
  </si>
  <si>
    <t>種　　目  ３</t>
    <rPh sb="0" eb="1">
      <t>シュ</t>
    </rPh>
    <rPh sb="3" eb="4">
      <t>メ</t>
    </rPh>
    <phoneticPr fontId="1"/>
  </si>
  <si>
    <t>ﾌｼﾞﾜﾗ ﾋﾅﾀ</t>
  </si>
  <si>
    <t>浜川　　柊二</t>
  </si>
  <si>
    <t>ﾊﾏｶﾜ ｼｭｳｼﾞ</t>
  </si>
  <si>
    <t>ｸﾄﾞｳ ﾏﾅﾄ</t>
  </si>
  <si>
    <t>大船渡末崎中</t>
  </si>
  <si>
    <t>ﾖｼﾀﾞ ｿﾗ</t>
  </si>
  <si>
    <t>ﾀﾑﾗ ﾘｭｳﾄ</t>
  </si>
  <si>
    <t>佐々木　太誠</t>
  </si>
  <si>
    <t>ｻｻｷ ﾀｲｾｲ</t>
  </si>
  <si>
    <t>ﾀｶﾊｼ ﾘｵﾝ</t>
  </si>
  <si>
    <t>ﾁﾀﾞ ｶｲﾄ</t>
  </si>
  <si>
    <t>ﾁﾀﾞ ﾘｸ</t>
  </si>
  <si>
    <t>ｷｸﾁ ｶｲﾄ</t>
  </si>
  <si>
    <t>石川　　　聖</t>
  </si>
  <si>
    <t>ｲｼｶﾜ ｻﾄｼ</t>
  </si>
  <si>
    <t>佐藤　　充輝</t>
  </si>
  <si>
    <t>村上　　　慧</t>
  </si>
  <si>
    <t>ﾑﾗｶﾐ ｹｲ</t>
  </si>
  <si>
    <t>ｻｲﾄｳ ﾊﾙｷ</t>
  </si>
  <si>
    <t>西根第一中</t>
  </si>
  <si>
    <t>ﾜﾀﾅﾍﾞ ﾕｳﾋ</t>
  </si>
  <si>
    <t>三浦　　圭介</t>
  </si>
  <si>
    <t>ﾐｳﾗ ｹｲｽｹ</t>
  </si>
  <si>
    <t>三浦　　　蓮</t>
  </si>
  <si>
    <t>ﾐｳﾗ ﾚﾝ</t>
  </si>
  <si>
    <t>ｲﾄｳ ﾔﾏﾄ</t>
  </si>
  <si>
    <t>ﾀｶﾊｼ ｶｲｾｲ</t>
  </si>
  <si>
    <t>ｽｽﾞｷ ｼｭｳﾄ</t>
  </si>
  <si>
    <t>ｻｻｷ ｱｵｲ</t>
  </si>
  <si>
    <t>ﾁﾊﾞ ﾘｭｳｾｲ</t>
  </si>
  <si>
    <t>ｻｻｷ ﾘｭｳｾｲ</t>
  </si>
  <si>
    <t>ﾖｼﾀﾞ ﾀﾞｲｷ</t>
  </si>
  <si>
    <t>ｵﾉﾃﾞﾗ ｿｳﾀ</t>
  </si>
  <si>
    <t>菊池　　優空</t>
  </si>
  <si>
    <t>ｷｸﾁ ﾕﾗ</t>
  </si>
  <si>
    <t>遠藤　　陽斗</t>
  </si>
  <si>
    <t>ｴﾝﾄﾞｳ ﾊﾙﾄ</t>
  </si>
  <si>
    <t>紅屋　　匠杜</t>
  </si>
  <si>
    <t>ﾍﾞﾆﾔ ﾀｸﾄ</t>
  </si>
  <si>
    <t>新沼　　琉真</t>
  </si>
  <si>
    <t>ﾆｲﾇﾏ ﾘｭｳﾏ</t>
  </si>
  <si>
    <t>今淵　雄太郎</t>
  </si>
  <si>
    <t>ｲﾏﾌﾞﾁ ﾕｳﾀﾛｳ</t>
  </si>
  <si>
    <t>ｷｸﾁ ｶｹﾙ</t>
  </si>
  <si>
    <t>武田　　空久</t>
  </si>
  <si>
    <t>ﾀｹﾀﾞ ｿﾗｸ</t>
  </si>
  <si>
    <t>渡邊　　聖奈</t>
  </si>
  <si>
    <t>ﾜﾀﾅﾍﾞ ｾﾅ</t>
  </si>
  <si>
    <t>上山　　晴大</t>
  </si>
  <si>
    <t>ｳｴﾔﾏ ｾｲﾀ</t>
  </si>
  <si>
    <t>大志田祐太朗</t>
  </si>
  <si>
    <t>ｵｵｼﾀﾞ ﾕｳﾀﾛｳ</t>
  </si>
  <si>
    <t>駒木　　優人</t>
  </si>
  <si>
    <t>ｺﾏｷ ﾕｳﾄ</t>
  </si>
  <si>
    <t>佐藤　　飛鳥</t>
  </si>
  <si>
    <t>ｻﾄｳ ｱｽｶ</t>
  </si>
  <si>
    <t>前角地　　優</t>
  </si>
  <si>
    <t>ﾏｴｶｸﾁ ﾕｳ</t>
  </si>
  <si>
    <t>ｲﾄｳ ﾕｳｷ</t>
  </si>
  <si>
    <t>ﾀﾑﾗ ﾊﾙｷ</t>
  </si>
  <si>
    <t>ｻﾄｳ ｼｮｳﾀ</t>
  </si>
  <si>
    <t>菅原　　颯太</t>
  </si>
  <si>
    <t>普代中</t>
  </si>
  <si>
    <t>野田中</t>
  </si>
  <si>
    <t>田代　由都季</t>
  </si>
  <si>
    <t>ｵﾉﾃﾞﾗ ﾘｵ</t>
  </si>
  <si>
    <t>ﾀｶﾊｼ ｻｴ</t>
  </si>
  <si>
    <t>村田　　　葵</t>
  </si>
  <si>
    <t>ﾑﾗﾀ ｱｵｲ</t>
  </si>
  <si>
    <t>村田　　菜音</t>
  </si>
  <si>
    <t>ﾑﾗﾀ ﾅﾉ</t>
  </si>
  <si>
    <t>大澤　　典佳</t>
  </si>
  <si>
    <t>ｵｵｻﾜ ﾉﾘｶ</t>
  </si>
  <si>
    <t>播磨　　愛和</t>
  </si>
  <si>
    <t>ﾊﾘﾏ ｱｲﾅ</t>
  </si>
  <si>
    <t>柾木　　愛菜</t>
  </si>
  <si>
    <t>ﾏｻｷ ｱｲﾅ</t>
  </si>
  <si>
    <t>前山　　柚奏</t>
  </si>
  <si>
    <t>ﾏｴﾔﾏ ﾕｶﾅ</t>
  </si>
  <si>
    <t>阿部　　舞幸</t>
  </si>
  <si>
    <t>ｱﾍﾞ ﾏﾕｷ</t>
  </si>
  <si>
    <t>立花　來星々</t>
  </si>
  <si>
    <t>ﾀﾁﾊﾞﾅ ｸﾗﾗ</t>
  </si>
  <si>
    <t>佐藤　　美空</t>
  </si>
  <si>
    <t>ｻｻｷ ﾐｳ</t>
  </si>
  <si>
    <t>盛岡城西中</t>
  </si>
  <si>
    <t>千葉　　愛美</t>
  </si>
  <si>
    <t>多田　　心春</t>
  </si>
  <si>
    <t>ﾀﾀﾞ ﾐﾊﾙ</t>
  </si>
  <si>
    <t>前田　　望羽</t>
  </si>
  <si>
    <t>ﾏｴﾀ ﾐﾊﾈ</t>
  </si>
  <si>
    <t>ｻｻｷ ﾋﾅ</t>
  </si>
  <si>
    <t>ｻｲﾄｳ ﾐｸ</t>
  </si>
  <si>
    <t>ｵｵﾀ ﾊﾙﾅ</t>
  </si>
  <si>
    <t>菊池　たまる</t>
  </si>
  <si>
    <t>ｷｸﾁ ﾀﾏﾙ</t>
  </si>
  <si>
    <t>畑山　　　藍</t>
  </si>
  <si>
    <t>ﾊﾀﾔﾏ ﾗﾝ</t>
  </si>
  <si>
    <t>川原　　詩夕</t>
  </si>
  <si>
    <t>ｶﾜﾊﾗ ｼﾕﾙ</t>
  </si>
  <si>
    <t>吉田　　芽生</t>
  </si>
  <si>
    <t>ﾖｼﾀﾞ ﾒｲ</t>
  </si>
  <si>
    <t>片倉　　桜咲</t>
  </si>
  <si>
    <t>ｶﾀｸﾗ ﾛｳｻﾞ</t>
  </si>
  <si>
    <t>佐々木　寧音</t>
  </si>
  <si>
    <t>ﾁﾊﾞ ﾐﾊﾙ</t>
  </si>
  <si>
    <t>ﾁﾊﾞ ﾜｶﾅ</t>
  </si>
  <si>
    <t>六串　　海遥</t>
  </si>
  <si>
    <t>ﾑｸｼ ﾐﾊﾙ</t>
  </si>
  <si>
    <t>佐藤　　玲那</t>
  </si>
  <si>
    <t>ｺﾑｶｲ ﾚﾅ</t>
  </si>
  <si>
    <t>ｻﾜﾀﾞ ｼｲｺ</t>
  </si>
  <si>
    <t>佐藤　　碧海</t>
  </si>
  <si>
    <t>ｻﾄｳ ｱﾐ</t>
  </si>
  <si>
    <t>古川　　香桜</t>
  </si>
  <si>
    <t>ﾌﾙｶﾜ ｺﾊﾙ</t>
  </si>
  <si>
    <t>古川　　美桜</t>
  </si>
  <si>
    <t>ﾌﾙｶﾜ ﾐﾊﾙ</t>
  </si>
  <si>
    <r>
      <rPr>
        <b/>
        <sz val="14"/>
        <color rgb="FFFF0000"/>
        <rFont val="ＭＳ ゴシック"/>
        <family val="3"/>
        <charset val="128"/>
      </rPr>
      <t xml:space="preserve"> ※</t>
    </r>
    <r>
      <rPr>
        <b/>
        <sz val="14"/>
        <color rgb="FF3333FF"/>
        <rFont val="ＭＳ ゴシック"/>
        <family val="3"/>
        <charset val="128"/>
      </rPr>
      <t>申し込みファイル名</t>
    </r>
    <r>
      <rPr>
        <b/>
        <sz val="14"/>
        <rFont val="ＭＳ ゴシック"/>
        <family val="3"/>
        <charset val="128"/>
      </rPr>
      <t>:</t>
    </r>
    <phoneticPr fontId="1"/>
  </si>
  <si>
    <r>
      <rPr>
        <b/>
        <sz val="12"/>
        <rFont val="ＭＳ ゴシック"/>
        <family val="3"/>
        <charset val="128"/>
      </rPr>
      <t>メール送信時、もし</t>
    </r>
    <r>
      <rPr>
        <b/>
        <sz val="12"/>
        <color rgb="FFFF0000"/>
        <rFont val="ＭＳ ゴシック"/>
        <family val="3"/>
        <charset val="128"/>
      </rPr>
      <t>返信メールが届かない場合</t>
    </r>
    <r>
      <rPr>
        <b/>
        <sz val="12"/>
        <rFont val="ＭＳ ゴシック"/>
        <family val="3"/>
        <charset val="128"/>
      </rPr>
      <t>は</t>
    </r>
    <r>
      <rPr>
        <b/>
        <sz val="12"/>
        <color rgb="FFFF0000"/>
        <rFont val="ＭＳ ゴシック"/>
        <family val="3"/>
        <charset val="128"/>
      </rPr>
      <t>必ず電話で</t>
    </r>
    <r>
      <rPr>
        <b/>
        <sz val="12"/>
        <rFont val="ＭＳ ゴシック"/>
        <family val="3"/>
        <charset val="128"/>
      </rPr>
      <t>連絡下さい</t>
    </r>
    <rPh sb="3" eb="5">
      <t>ソウシン</t>
    </rPh>
    <rPh sb="5" eb="6">
      <t>ジ</t>
    </rPh>
    <rPh sb="9" eb="11">
      <t>ヘンシン</t>
    </rPh>
    <rPh sb="15" eb="16">
      <t>トド</t>
    </rPh>
    <rPh sb="19" eb="21">
      <t>バアイ</t>
    </rPh>
    <rPh sb="22" eb="23">
      <t>カナラ</t>
    </rPh>
    <rPh sb="24" eb="26">
      <t>デンワ</t>
    </rPh>
    <rPh sb="27" eb="29">
      <t>レンラク</t>
    </rPh>
    <rPh sb="29" eb="30">
      <t>クダ</t>
    </rPh>
    <phoneticPr fontId="1"/>
  </si>
  <si>
    <t>三部女子</t>
    <rPh sb="0" eb="2">
      <t>サンブ</t>
    </rPh>
    <rPh sb="2" eb="4">
      <t>ジョシ</t>
    </rPh>
    <phoneticPr fontId="1"/>
  </si>
  <si>
    <t>３部男子４００ｍH(0.914m)</t>
    <phoneticPr fontId="3"/>
  </si>
  <si>
    <t>月　　日</t>
    <rPh sb="0" eb="1">
      <t>ガツ</t>
    </rPh>
    <rPh sb="3" eb="4">
      <t>ヒ</t>
    </rPh>
    <phoneticPr fontId="1"/>
  </si>
  <si>
    <t>人</t>
    <rPh sb="0" eb="1">
      <t>ニン</t>
    </rPh>
    <phoneticPr fontId="3"/>
  </si>
  <si>
    <t>合計</t>
    <rPh sb="0" eb="2">
      <t>ゴウケイ</t>
    </rPh>
    <phoneticPr fontId="3"/>
  </si>
  <si>
    <t>人</t>
    <rPh sb="0" eb="1">
      <t>ニン</t>
    </rPh>
    <phoneticPr fontId="3"/>
  </si>
  <si>
    <t>なし</t>
    <phoneticPr fontId="3"/>
  </si>
  <si>
    <r>
      <t>４．参加料</t>
    </r>
    <r>
      <rPr>
        <b/>
        <sz val="11"/>
        <rFont val="平成明朝"/>
        <family val="3"/>
        <charset val="128"/>
      </rPr>
      <t xml:space="preserve">（個人種目参加料１人 </t>
    </r>
    <r>
      <rPr>
        <b/>
        <sz val="11"/>
        <color rgb="FFFF0000"/>
        <rFont val="ＭＳ ゴシック"/>
        <family val="3"/>
        <charset val="128"/>
      </rPr>
      <t>800</t>
    </r>
    <r>
      <rPr>
        <b/>
        <sz val="11"/>
        <color rgb="FFFF0000"/>
        <rFont val="平成明朝"/>
        <family val="3"/>
        <charset val="128"/>
      </rPr>
      <t xml:space="preserve"> </t>
    </r>
    <r>
      <rPr>
        <b/>
        <sz val="11"/>
        <rFont val="平成明朝"/>
        <family val="3"/>
        <charset val="128"/>
      </rPr>
      <t>円、リレー　１チーム 　　</t>
    </r>
    <r>
      <rPr>
        <b/>
        <sz val="11"/>
        <color rgb="FFFF0000"/>
        <rFont val="ＭＳ ゴシック"/>
        <family val="3"/>
        <charset val="128"/>
      </rPr>
      <t>なし</t>
    </r>
    <rPh sb="2" eb="5">
      <t>サンカリョウ</t>
    </rPh>
    <rPh sb="14" eb="15">
      <t>ニン</t>
    </rPh>
    <rPh sb="20" eb="21">
      <t>エン</t>
    </rPh>
    <phoneticPr fontId="3"/>
  </si>
  <si>
    <r>
      <rPr>
        <b/>
        <sz val="9"/>
        <color rgb="FF3333FF"/>
        <rFont val="平成明朝"/>
        <family val="3"/>
        <charset val="128"/>
      </rPr>
      <t>チームに</t>
    </r>
    <r>
      <rPr>
        <b/>
        <sz val="9"/>
        <color rgb="FFFF0000"/>
        <rFont val="ＭＳ ゴシック"/>
        <family val="3"/>
        <charset val="128"/>
      </rPr>
      <t>未登録者がいる場合</t>
    </r>
    <r>
      <rPr>
        <b/>
        <sz val="9"/>
        <color rgb="FF0000FF"/>
        <rFont val="ＭＳ ゴシック"/>
        <family val="3"/>
        <charset val="128"/>
      </rPr>
      <t>は</t>
    </r>
    <r>
      <rPr>
        <b/>
        <sz val="9"/>
        <color rgb="FFFF0000"/>
        <rFont val="ＭＳ ゴシック"/>
        <family val="3"/>
        <charset val="128"/>
      </rPr>
      <t>その3,4</t>
    </r>
    <r>
      <rPr>
        <b/>
        <sz val="9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21" eb="23">
      <t>ニュウリョク</t>
    </rPh>
    <rPh sb="23" eb="24">
      <t>クダ</t>
    </rPh>
    <phoneticPr fontId="3"/>
  </si>
  <si>
    <r>
      <t>登録ﾅﾝﾊﾞｰ、氏名　</t>
    </r>
    <r>
      <rPr>
        <b/>
        <sz val="8"/>
        <color rgb="FFFF0000"/>
        <rFont val="ＭＳ ゴシック"/>
        <family val="3"/>
        <charset val="128"/>
      </rPr>
      <t>直接入力</t>
    </r>
    <r>
      <rPr>
        <b/>
        <sz val="8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1" eb="13">
      <t>チョクセツ</t>
    </rPh>
    <rPh sb="13" eb="15">
      <t>ニュウリョク</t>
    </rPh>
    <phoneticPr fontId="3"/>
  </si>
  <si>
    <t>登録番号</t>
    <rPh sb="0" eb="4">
      <t>トウロクバンゴウ</t>
    </rPh>
    <phoneticPr fontId="3"/>
  </si>
  <si>
    <r>
      <rPr>
        <b/>
        <sz val="9"/>
        <color rgb="FF3333FF"/>
        <rFont val="ＭＳ ゴシック"/>
        <family val="3"/>
        <charset val="128"/>
      </rPr>
      <t>●</t>
    </r>
    <r>
      <rPr>
        <b/>
        <sz val="9"/>
        <color rgb="FFFF0000"/>
        <rFont val="ＭＳ ゴシック"/>
        <family val="3"/>
        <charset val="128"/>
      </rPr>
      <t>未登録者</t>
    </r>
    <r>
      <rPr>
        <b/>
        <sz val="9"/>
        <color rgb="FF3333FF"/>
        <rFont val="ＭＳ ゴシック"/>
        <family val="3"/>
        <charset val="128"/>
      </rPr>
      <t>及び</t>
    </r>
    <r>
      <rPr>
        <b/>
        <sz val="9"/>
        <color rgb="FFFF0000"/>
        <rFont val="ＭＳ ゴシック"/>
        <family val="3"/>
        <charset val="128"/>
      </rPr>
      <t>登録不備</t>
    </r>
    <r>
      <rPr>
        <b/>
        <sz val="9"/>
        <color rgb="FF3333FF"/>
        <rFont val="ＭＳ ゴシック"/>
        <family val="3"/>
        <charset val="128"/>
      </rPr>
      <t>の場合は</t>
    </r>
    <r>
      <rPr>
        <b/>
        <sz val="9"/>
        <color rgb="FFFF0000"/>
        <rFont val="ＭＳ ゴシック"/>
        <family val="3"/>
        <charset val="128"/>
      </rPr>
      <t>その３､４</t>
    </r>
    <r>
      <rPr>
        <b/>
        <sz val="9"/>
        <color rgb="FF3333FF"/>
        <rFont val="ＭＳ ゴシック"/>
        <family val="3"/>
        <charset val="128"/>
      </rPr>
      <t>から入力</t>
    </r>
    <r>
      <rPr>
        <b/>
        <sz val="9"/>
        <color rgb="FF0000FF"/>
        <rFont val="ＭＳ ゴシック"/>
        <family val="3"/>
        <charset val="128"/>
      </rPr>
      <t>です</t>
    </r>
    <rPh sb="1" eb="5">
      <t>ミトウロクシャ</t>
    </rPh>
    <rPh sb="5" eb="6">
      <t>オヨ</t>
    </rPh>
    <rPh sb="7" eb="9">
      <t>トウロク</t>
    </rPh>
    <rPh sb="9" eb="11">
      <t>フビ</t>
    </rPh>
    <rPh sb="12" eb="13">
      <t>バ</t>
    </rPh>
    <rPh sb="13" eb="14">
      <t>ア</t>
    </rPh>
    <rPh sb="22" eb="24">
      <t>ニュウリョク</t>
    </rPh>
    <phoneticPr fontId="3"/>
  </si>
  <si>
    <t>県民体版</t>
    <rPh sb="0" eb="1">
      <t>ケン</t>
    </rPh>
    <rPh sb="1" eb="2">
      <t>ミン</t>
    </rPh>
    <rPh sb="2" eb="3">
      <t>タイ</t>
    </rPh>
    <rPh sb="3" eb="4">
      <t>バン</t>
    </rPh>
    <phoneticPr fontId="3"/>
  </si>
  <si>
    <r>
      <rPr>
        <b/>
        <sz val="10"/>
        <color rgb="FF3333FF"/>
        <rFont val="平成明朝"/>
        <family val="3"/>
        <charset val="128"/>
      </rPr>
      <t>チームに</t>
    </r>
    <r>
      <rPr>
        <b/>
        <sz val="10"/>
        <color rgb="FFFF0000"/>
        <rFont val="ＭＳ ゴシック"/>
        <family val="3"/>
        <charset val="128"/>
      </rPr>
      <t>未登録者がいる場合</t>
    </r>
    <r>
      <rPr>
        <b/>
        <sz val="10"/>
        <color rgb="FF0000FF"/>
        <rFont val="ＭＳ ゴシック"/>
        <family val="3"/>
        <charset val="128"/>
      </rPr>
      <t>は</t>
    </r>
    <r>
      <rPr>
        <b/>
        <sz val="10"/>
        <color rgb="FFFF0000"/>
        <rFont val="ＭＳ ゴシック"/>
        <family val="3"/>
        <charset val="128"/>
      </rPr>
      <t>その３、４</t>
    </r>
    <r>
      <rPr>
        <b/>
        <sz val="10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21" eb="23">
      <t>ニュウリョク</t>
    </rPh>
    <rPh sb="23" eb="24">
      <t>クダ</t>
    </rPh>
    <phoneticPr fontId="3"/>
  </si>
  <si>
    <t>登録番号</t>
    <rPh sb="0" eb="2">
      <t>トウロク</t>
    </rPh>
    <rPh sb="2" eb="4">
      <t>バンゴウ</t>
    </rPh>
    <phoneticPr fontId="3"/>
  </si>
  <si>
    <t xml:space="preserve">    </t>
    <phoneticPr fontId="3"/>
  </si>
  <si>
    <t>中　学　男　子データ</t>
    <rPh sb="0" eb="1">
      <t>チュウ</t>
    </rPh>
    <rPh sb="2" eb="3">
      <t>ガク</t>
    </rPh>
    <rPh sb="4" eb="5">
      <t>オトコ</t>
    </rPh>
    <rPh sb="6" eb="7">
      <t>コ</t>
    </rPh>
    <phoneticPr fontId="3"/>
  </si>
  <si>
    <t>中　　学</t>
    <rPh sb="0" eb="1">
      <t>チュウ</t>
    </rPh>
    <rPh sb="3" eb="4">
      <t>ガク</t>
    </rPh>
    <phoneticPr fontId="3"/>
  </si>
  <si>
    <t>　中　　学　　女　子データ　</t>
    <rPh sb="1" eb="2">
      <t>ナカ</t>
    </rPh>
    <rPh sb="4" eb="5">
      <t>ガク</t>
    </rPh>
    <rPh sb="7" eb="8">
      <t>オンナ</t>
    </rPh>
    <rPh sb="9" eb="10">
      <t>コ</t>
    </rPh>
    <phoneticPr fontId="3"/>
  </si>
  <si>
    <r>
      <t>（</t>
    </r>
    <r>
      <rPr>
        <b/>
        <sz val="8"/>
        <color rgb="FFFF0000"/>
        <rFont val="ＭＳ ゴシック"/>
        <family val="3"/>
        <charset val="128"/>
      </rPr>
      <t>▲</t>
    </r>
    <r>
      <rPr>
        <b/>
        <sz val="8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</si>
  <si>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３部女子砲丸投(4.000kg)</t>
    <phoneticPr fontId="3"/>
  </si>
  <si>
    <t>少年Ｂ</t>
    <rPh sb="0" eb="2">
      <t>ショウネン</t>
    </rPh>
    <phoneticPr fontId="3"/>
  </si>
  <si>
    <r>
      <rPr>
        <b/>
        <sz val="16"/>
        <color rgb="FF3333FF"/>
        <rFont val="ＭＳ ゴシック"/>
        <family val="3"/>
        <charset val="128"/>
      </rPr>
      <t xml:space="preserve">県民体 </t>
    </r>
    <r>
      <rPr>
        <b/>
        <sz val="16"/>
        <color rgb="FFFF0000"/>
        <rFont val="ＭＳ ゴシック"/>
        <family val="3"/>
        <charset val="128"/>
      </rPr>
      <t>(学 校 名)</t>
    </r>
    <rPh sb="0" eb="3">
      <t>ケンミンタイ</t>
    </rPh>
    <rPh sb="5" eb="6">
      <t>ガク</t>
    </rPh>
    <rPh sb="7" eb="8">
      <t>コウ</t>
    </rPh>
    <phoneticPr fontId="1"/>
  </si>
  <si>
    <t>３部女子１００ｍ</t>
  </si>
  <si>
    <t>熊谷　　泰晟</t>
  </si>
  <si>
    <t>ｸﾏｶﾞｲ ﾀｲｾｲ</t>
  </si>
  <si>
    <t>中澤　　力斗</t>
  </si>
  <si>
    <t>ﾅｶｻﾞﾜ ﾘｷﾄ</t>
  </si>
  <si>
    <t>大竹　　志歩</t>
  </si>
  <si>
    <t>ｵｵﾀｹ ﾕｷﾄ</t>
  </si>
  <si>
    <t>勝田　　楓真</t>
  </si>
  <si>
    <t>ｶﾂﾀ ﾌｳﾏ</t>
  </si>
  <si>
    <t>工藤　　愛斗</t>
  </si>
  <si>
    <t>熊谷　　遥陽</t>
  </si>
  <si>
    <t>ｸﾏｶﾞｲ ﾊﾙﾋ</t>
  </si>
  <si>
    <t>國府田　　駿</t>
  </si>
  <si>
    <t>ｺﾌﾀﾞ ｼｭﾝ</t>
  </si>
  <si>
    <t>志知　倖之介</t>
  </si>
  <si>
    <t>ｼﾁ ｺｳﾉｽｹ</t>
  </si>
  <si>
    <t>中村　　　湊</t>
  </si>
  <si>
    <t>ﾅｶﾑﾗ ﾐﾅﾄ</t>
  </si>
  <si>
    <t>山﨑　　　力</t>
  </si>
  <si>
    <t>ﾔﾏｻﾞｷ ﾁｶﾗ</t>
  </si>
  <si>
    <t>石橋　　劉龍</t>
  </si>
  <si>
    <t>ｲｼﾊﾞｼ ﾘｭｳﾄ</t>
  </si>
  <si>
    <t>柏木　大二朗</t>
  </si>
  <si>
    <t>ｶｼﾜｷﾞ ﾀﾞｲｼﾞﾛｳ</t>
  </si>
  <si>
    <t>佐々木　幹久</t>
  </si>
  <si>
    <t>ｻｻｷ ﾐｷﾋｻ</t>
  </si>
  <si>
    <t>佐藤　　　凜</t>
  </si>
  <si>
    <t>ｻﾄｳ ﾘﾝ</t>
  </si>
  <si>
    <t>滝澤　　徹併</t>
  </si>
  <si>
    <t>ﾀｷｻﾜ ﾃｯﾍﾟｲ</t>
  </si>
  <si>
    <t>福地　勇之介</t>
  </si>
  <si>
    <t>ﾌｸﾁ ﾕｳﾉｽｹ</t>
  </si>
  <si>
    <t>藤島　　大河</t>
  </si>
  <si>
    <t>ﾌｼﾞｼﾏ ﾀｲｶﾞ</t>
  </si>
  <si>
    <t>藤平　　理生</t>
  </si>
  <si>
    <t>ﾌｼﾞﾋﾗ ﾘｾｲ</t>
  </si>
  <si>
    <t>松村　　　蓮</t>
  </si>
  <si>
    <t>ﾏﾂﾑﾗ ﾚﾝ</t>
  </si>
  <si>
    <t>伊藤　　勝太</t>
  </si>
  <si>
    <t>梅田　　那義</t>
  </si>
  <si>
    <t>ｳﾒﾀ ﾅｷﾞ</t>
  </si>
  <si>
    <t>鈴木　　佑輔</t>
  </si>
  <si>
    <t>ｽｽﾞｷ ﾕｳｽｹ</t>
  </si>
  <si>
    <t>南川　　喜透</t>
  </si>
  <si>
    <t>ﾐﾅﾐｶﾜ ﾖｼﾄ</t>
  </si>
  <si>
    <t>矢羽々　琉惺</t>
  </si>
  <si>
    <t>ﾔﾊﾊﾞ ﾘｭｳｾｲ</t>
  </si>
  <si>
    <t>舘澤　　　翔</t>
  </si>
  <si>
    <t>ﾀﾃｻﾜ ｼﾖｳ</t>
  </si>
  <si>
    <t>猪苗代　智也</t>
  </si>
  <si>
    <t>ｲﾅﾜｼﾛ ﾄﾓﾔ</t>
  </si>
  <si>
    <t>菊地　　　奏</t>
  </si>
  <si>
    <t>ｷｸﾁ ｶﾅﾃﾞ</t>
  </si>
  <si>
    <t>佐々木　　逞</t>
  </si>
  <si>
    <t>ｻｻｷ ﾀｸﾏ</t>
  </si>
  <si>
    <t>菅原　　光希</t>
  </si>
  <si>
    <t>ｽｶﾞﾜﾗ ｺｳｷ</t>
  </si>
  <si>
    <t>菅原　　紫音</t>
  </si>
  <si>
    <t>ｽｶﾞﾜﾗ ｼｵﾝ</t>
  </si>
  <si>
    <t>添田　　　寿</t>
  </si>
  <si>
    <t>ｿｴﾀﾞ ﾋｻｼ</t>
  </si>
  <si>
    <t>高橋　　歩夢</t>
  </si>
  <si>
    <t>千田　　凜風</t>
  </si>
  <si>
    <t>千葉　　陽生</t>
  </si>
  <si>
    <t>ﾁﾊﾞ ﾊﾙｷ</t>
  </si>
  <si>
    <t>塚本　　暁翔</t>
  </si>
  <si>
    <t>ﾂｶﾓﾄ ｱｷﾄ</t>
  </si>
  <si>
    <t>土肥　　天翔</t>
  </si>
  <si>
    <t>ﾄﾞｲ ﾀｶﾄ</t>
  </si>
  <si>
    <t>松本　　大輝</t>
  </si>
  <si>
    <t>ﾏﾂﾓﾄ ﾀﾞｲｷ</t>
  </si>
  <si>
    <t>村上　　泰理</t>
  </si>
  <si>
    <t>ﾑﾗｶﾐ ﾀｲﾘ</t>
  </si>
  <si>
    <t>渡邉　　優士</t>
  </si>
  <si>
    <t>ﾜﾀﾅﾍﾞ ﾕｳｼ</t>
  </si>
  <si>
    <t>及川　　凌和</t>
  </si>
  <si>
    <t>ｵｲｶﾜ ﾘｮｳﾜ</t>
  </si>
  <si>
    <t>及川　　怜聖</t>
  </si>
  <si>
    <t>ｵｲｶﾜ ﾚｲｱ</t>
  </si>
  <si>
    <t>佐藤　　涼介</t>
  </si>
  <si>
    <t>ｻﾄｳ ﾘｮｳｽｹ</t>
  </si>
  <si>
    <t>髙橋　　泰斗</t>
  </si>
  <si>
    <t>髙橋　　颯翔</t>
  </si>
  <si>
    <t>ﾀｶﾊｼ ﾊﾔﾄ</t>
  </si>
  <si>
    <t>髙橋　　慶訓</t>
  </si>
  <si>
    <t>ﾀｶﾊｼ ﾖｼﾉﾘ</t>
  </si>
  <si>
    <t>高橋　　來夢</t>
  </si>
  <si>
    <t>ﾀｶﾊｼ ﾗｲﾑ</t>
  </si>
  <si>
    <t>藤原　　愛斗</t>
  </si>
  <si>
    <t>ﾌｼﾞﾜﾗ ﾏﾅﾄ</t>
  </si>
  <si>
    <t>古舘　　諒成</t>
  </si>
  <si>
    <t>ﾌﾙﾀﾞﾃ ﾘｮｳｾｲ</t>
  </si>
  <si>
    <t>三浦　　景己</t>
  </si>
  <si>
    <t>ﾐｳﾗ ｹｲｷ</t>
  </si>
  <si>
    <t>山中　　海人</t>
  </si>
  <si>
    <t>ﾔﾏﾅｶ ｶｲﾄ</t>
  </si>
  <si>
    <t>菊地　　健太</t>
  </si>
  <si>
    <t>ｷｸﾁ ｹﾝﾀ</t>
  </si>
  <si>
    <t>桜井　　悠翔</t>
  </si>
  <si>
    <t>ｻｸﾗｲ ﾕｳﾄ</t>
  </si>
  <si>
    <t>鈴木　　啓介</t>
  </si>
  <si>
    <t>ｽｽﾞｷ ｹｲｽｹ</t>
  </si>
  <si>
    <t>田代　　謙真</t>
  </si>
  <si>
    <t>ﾀｼﾛ ｹﾝｼﾝ</t>
  </si>
  <si>
    <t>照井　　颯人</t>
  </si>
  <si>
    <t>ﾃﾙｲ ﾘｭｳﾄ</t>
  </si>
  <si>
    <t>山屋　　　翔</t>
  </si>
  <si>
    <t>ﾔﾏﾔ ｼｮｳ</t>
  </si>
  <si>
    <t>宇夫方　崇太</t>
  </si>
  <si>
    <t>ｳﾌﾞｶﾀ ｿｳﾀ</t>
  </si>
  <si>
    <t>大橋　　　修</t>
  </si>
  <si>
    <t>ｵｵﾊｼ ｼｭｳ</t>
  </si>
  <si>
    <t>佐々木　煌真</t>
  </si>
  <si>
    <t>ｻｻｷ ｺｳﾏ</t>
  </si>
  <si>
    <t>菅田　　大誠</t>
  </si>
  <si>
    <t>ｽｶﾞﾀ ﾀｲｾｲ</t>
  </si>
  <si>
    <t>中島　　煌太</t>
  </si>
  <si>
    <t>ﾅｶｼﾏ ｺｳﾀ</t>
  </si>
  <si>
    <t>小原　　大和</t>
  </si>
  <si>
    <t>ｵﾊﾞﾗ ﾔﾏﾄ</t>
  </si>
  <si>
    <t>赤澤　　樟太</t>
  </si>
  <si>
    <t>ｱｶｻﾞﾜ ｼｮｳﾀ</t>
  </si>
  <si>
    <t>今川　　薫平</t>
  </si>
  <si>
    <t>ｲﾏｶﾜ ｸﾝﾍﾟｲ</t>
  </si>
  <si>
    <t>岩﨑　　大地</t>
  </si>
  <si>
    <t>ｲﾜｻｷ ﾀﾞｲﾁ</t>
  </si>
  <si>
    <t>工藤　　心眞</t>
  </si>
  <si>
    <t>ｸﾄﾞｳ ｼｲﾏ</t>
  </si>
  <si>
    <t>小松　　千洸</t>
  </si>
  <si>
    <t>ｺﾏﾂ ﾕｷﾋﾛ</t>
  </si>
  <si>
    <t>立花　　快斗</t>
  </si>
  <si>
    <t>ﾀﾁﾊﾞﾅ ｶｲﾄ</t>
  </si>
  <si>
    <t>沼袋　　　奏</t>
  </si>
  <si>
    <t>ﾇﾏﾌﾞｸﾛ ｶﾅﾃﾞ</t>
  </si>
  <si>
    <t>柴内　　泰成</t>
  </si>
  <si>
    <t>ｼﾊﾞﾅｲ ﾀｲｾｲ</t>
  </si>
  <si>
    <t>池田　　陽明</t>
  </si>
  <si>
    <t>ｲｹﾀﾞ ﾊﾙｱｷ</t>
  </si>
  <si>
    <t>伊藤　　　輝</t>
  </si>
  <si>
    <t>ｲﾄｳ ﾋｶﾙ</t>
  </si>
  <si>
    <t>キャンベル　幸太郎</t>
  </si>
  <si>
    <t>ｷｬﾝﾍﾞﾙ ｺｳﾀﾛｳ</t>
  </si>
  <si>
    <t>佐々木礼太郎</t>
  </si>
  <si>
    <t>ｻｻｷ ﾚｲﾀﾛｳ</t>
  </si>
  <si>
    <t>佐藤　向日葵</t>
  </si>
  <si>
    <t>鈴木　　　渉</t>
  </si>
  <si>
    <t>ｽｽﾞｷ ﾜﾀﾙ</t>
  </si>
  <si>
    <t>高橋　　海成</t>
  </si>
  <si>
    <t>髙橋　　煌生</t>
  </si>
  <si>
    <t>ﾀｶﾊｼ ｺｳｷ</t>
  </si>
  <si>
    <t>高橋　　翔太</t>
  </si>
  <si>
    <t>ﾀｶﾊｼ ｼｮｳﾀ</t>
  </si>
  <si>
    <t>髙橋　　飛羽</t>
  </si>
  <si>
    <t>ﾀｶﾊｼ ﾄﾜ</t>
  </si>
  <si>
    <t>藤田　　伊吹</t>
  </si>
  <si>
    <t>ﾌｼﾞﾀ ｲﾌﾞｷ</t>
  </si>
  <si>
    <t>村上　　陽翔</t>
  </si>
  <si>
    <t>ﾑﾗｶﾐ ｱｷﾄ</t>
  </si>
  <si>
    <t>渡辺　　龍輝</t>
  </si>
  <si>
    <t>ﾜﾀﾅﾍﾞ ﾀﾂｷ</t>
  </si>
  <si>
    <t>及川　　　凜</t>
  </si>
  <si>
    <t>ｵｲｶﾜ ﾘﾝ</t>
  </si>
  <si>
    <t>柏葉　　隆基</t>
  </si>
  <si>
    <t>ｶｼﾜﾊﾞ ﾘｭｳｷ</t>
  </si>
  <si>
    <t>佐々木　桜晟</t>
  </si>
  <si>
    <t>ｻｻｷ ｵｳｾｲ</t>
  </si>
  <si>
    <t>十文字　陽徠</t>
  </si>
  <si>
    <t>ｼﾞｭｳﾓﾝｼﾞ ﾋｻﾅ</t>
  </si>
  <si>
    <t>高橋　　蒼天</t>
  </si>
  <si>
    <t>ﾀｶﾊｼ ｿｳﾃﾝ</t>
  </si>
  <si>
    <t>髙橋　　悠里</t>
  </si>
  <si>
    <t>ﾀｶﾊｼ ﾕｳﾘ</t>
  </si>
  <si>
    <t>八重樫　　明</t>
  </si>
  <si>
    <t>ﾔｴｶﾞｼ ｱｷﾗ</t>
  </si>
  <si>
    <t>佐藤　　　倭</t>
  </si>
  <si>
    <t>ｻﾄｳ ﾔﾏﾄ</t>
  </si>
  <si>
    <t>藤井　　李成</t>
  </si>
  <si>
    <t>ﾌｼﾞｲ ﾘｾｲ</t>
  </si>
  <si>
    <t>黒澤　　我流</t>
  </si>
  <si>
    <t>ｸﾛｻﾜ ｶﾞﾘｭｳ</t>
  </si>
  <si>
    <t>佐藤　　　穏</t>
  </si>
  <si>
    <t>ｻﾄｳ ﾔｽｷ</t>
  </si>
  <si>
    <t>篠原　　東吾</t>
  </si>
  <si>
    <t>ｼﾉﾊﾗ ﾄｳｺﾞ</t>
  </si>
  <si>
    <t>畑中　　琉真</t>
  </si>
  <si>
    <t>ﾊﾀﾅｶ ﾘｭｳﾏ</t>
  </si>
  <si>
    <t>小田島　慶汰</t>
  </si>
  <si>
    <t>ｵﾀﾞｼﾏ ｹｲﾀ</t>
  </si>
  <si>
    <t>甲斐　　　光</t>
  </si>
  <si>
    <t>ｶｲ ﾋｶﾙ</t>
  </si>
  <si>
    <t>岡山　　直椰</t>
  </si>
  <si>
    <t>ｵｶﾔﾏ ﾅｵﾔ</t>
  </si>
  <si>
    <t>川村　　陽向</t>
  </si>
  <si>
    <t>ｶﾜﾑﾗ ﾋﾅﾀ</t>
  </si>
  <si>
    <t>菊池　　要希</t>
  </si>
  <si>
    <t>佐藤　　壯磨</t>
  </si>
  <si>
    <t>ｻﾄｳ ｿｳﾏ</t>
  </si>
  <si>
    <t>佐藤　　悠樹</t>
  </si>
  <si>
    <t>ｻﾄｳ ﾊﾙｷ</t>
  </si>
  <si>
    <t>鈴木　　雄大</t>
  </si>
  <si>
    <t>ｽｽﾞｷ ﾕｳﾀﾞｲ</t>
  </si>
  <si>
    <t>高橋　　佳汰</t>
  </si>
  <si>
    <t>ﾀｶﾊｼ ｹｲﾀ</t>
  </si>
  <si>
    <t>髙橋　　陽仁</t>
  </si>
  <si>
    <t>ﾀｶﾊｼ ﾊﾙﾋﾄ</t>
  </si>
  <si>
    <t>畠山　　　凱</t>
  </si>
  <si>
    <t>ﾊﾀｹﾔﾏ ｶｲ</t>
  </si>
  <si>
    <t>藤原　　　仁</t>
  </si>
  <si>
    <t>ﾌｼﾞﾜﾗ ｼﾞﾝ</t>
  </si>
  <si>
    <t>藤原　　颯大</t>
  </si>
  <si>
    <t>ﾌｼﾞﾜﾗ ｿｳﾀ</t>
  </si>
  <si>
    <t>上川　　和眞</t>
  </si>
  <si>
    <t>ｶﾐｶﾜ ｶｽﾞﾏ</t>
  </si>
  <si>
    <t>上川　　颯生</t>
  </si>
  <si>
    <t>ｶﾐｶﾜ ｻﾂｷ</t>
  </si>
  <si>
    <t>佐々木　　蒼</t>
  </si>
  <si>
    <t>直町　　輝生</t>
  </si>
  <si>
    <t>ﾅｵﾏﾁ ｺｳｷ</t>
  </si>
  <si>
    <t>前田　　未景</t>
  </si>
  <si>
    <t>ﾏｴﾀﾞ ﾐｶｹﾞ</t>
  </si>
  <si>
    <t>山田　　　陸</t>
  </si>
  <si>
    <t>ﾔﾏﾀﾞ ﾘｸ</t>
  </si>
  <si>
    <t>小原　　新生</t>
  </si>
  <si>
    <t>ｵﾊﾞﾗ ﾈｵ</t>
  </si>
  <si>
    <t>金田一中</t>
  </si>
  <si>
    <t>工藤　　勇司</t>
  </si>
  <si>
    <t>ｸﾄﾞｳ ﾕｳｼﾞ</t>
  </si>
  <si>
    <t>南舘　　樹木</t>
  </si>
  <si>
    <t>ﾐﾅﾐﾀﾞﾃ ｼﾞｭｷ</t>
  </si>
  <si>
    <t>五日市　隼人</t>
  </si>
  <si>
    <t>ｲﾂｶｲﾁ ﾊﾔﾄ</t>
  </si>
  <si>
    <t>小船　　　陽</t>
  </si>
  <si>
    <t>ｺﾌﾞﾈ ﾊﾙ</t>
  </si>
  <si>
    <t>戸舘　　　宗</t>
  </si>
  <si>
    <t>ﾄﾀﾞﾃ ｼｭｳ</t>
  </si>
  <si>
    <t>山本　　一翔</t>
  </si>
  <si>
    <t>ﾔﾏﾓﾄ ｲｯﾄ</t>
  </si>
  <si>
    <t>阿部　　清春</t>
  </si>
  <si>
    <t>ｱﾍﾞ ｷﾖﾊﾙ</t>
  </si>
  <si>
    <t>岩﨑　　晟斗</t>
  </si>
  <si>
    <t>ｲﾜｻｷ ﾃﾙﾄ</t>
  </si>
  <si>
    <t>釜石　　　一</t>
  </si>
  <si>
    <t>ｶﾏｲｼ ﾊｼﾞﾒ</t>
  </si>
  <si>
    <t>黒沼　　友輝</t>
  </si>
  <si>
    <t>ｸﾛﾇﾏ ﾄﾓｷ</t>
  </si>
  <si>
    <t>坂本　京太郎</t>
  </si>
  <si>
    <t>ｻｶﾓﾄ ｷｮｳﾀﾛｳ</t>
  </si>
  <si>
    <t>瀬川　　青空</t>
  </si>
  <si>
    <t>ｾｶﾞﾜ ｿﾗ</t>
  </si>
  <si>
    <t>蘇武　　侑登</t>
  </si>
  <si>
    <t>ｿﾌﾞ ｱﾙﾄ</t>
  </si>
  <si>
    <t>中野　　鼓堂</t>
  </si>
  <si>
    <t>ﾅｶﾉ ｺﾄﾞｳ</t>
  </si>
  <si>
    <t>野月　　慧史</t>
  </si>
  <si>
    <t>ﾉﾂﾞｷ ｹｲｼ</t>
  </si>
  <si>
    <t>松坂　　太智</t>
  </si>
  <si>
    <t>ﾏﾂｻｶ ﾀｲﾁ</t>
  </si>
  <si>
    <t>松村　　真都</t>
  </si>
  <si>
    <t>ﾏﾂﾑﾗ ﾅｵﾄ</t>
  </si>
  <si>
    <t>松本　　藍流</t>
  </si>
  <si>
    <t>ﾏﾂﾓﾄ ｱｲﾙ</t>
  </si>
  <si>
    <t>民分田　蒼斗</t>
  </si>
  <si>
    <t>ﾐﾝﾌﾞﾀ ｱｵﾄ</t>
  </si>
  <si>
    <t>山本　　旺芽</t>
  </si>
  <si>
    <t>ﾔﾏﾓﾄ ｵｳｶﾞ</t>
  </si>
  <si>
    <t>青柳　　透真</t>
  </si>
  <si>
    <t>ｱｵﾔｷﾞ ﾄｳﾏ</t>
  </si>
  <si>
    <t>岩崎　　永夢</t>
  </si>
  <si>
    <t>ｲﾜｻｷ ｴｲﾑ</t>
  </si>
  <si>
    <t>川又　　惇平</t>
  </si>
  <si>
    <t>ｶﾜﾏﾀ ｼﾞｭﾝﾍﾟｲ</t>
  </si>
  <si>
    <t>金田一　幸星</t>
  </si>
  <si>
    <t>ｷﾝﾀﾞｲﾁ ｺｳｾｲ</t>
  </si>
  <si>
    <t>佐々木　幹太</t>
  </si>
  <si>
    <t>ｻｻｷ ｶﾝﾀ</t>
  </si>
  <si>
    <t>佐々木　勇翔</t>
  </si>
  <si>
    <t>高村　　颯汰</t>
  </si>
  <si>
    <t>ﾀｶﾑﾗ ｿｳﾀ</t>
  </si>
  <si>
    <t>竹田　　十斗</t>
  </si>
  <si>
    <t>ﾀｹﾀﾞ ｼﾞｭｳﾄ</t>
  </si>
  <si>
    <t>千葉　　颯真</t>
  </si>
  <si>
    <t>ﾁﾊﾞ ﾌｳﾏ</t>
  </si>
  <si>
    <t>野里　　怜煌</t>
  </si>
  <si>
    <t>ﾉｻﾞﾄ ﾚｵ</t>
  </si>
  <si>
    <t>太野　　雅憲</t>
  </si>
  <si>
    <t>ﾌﾄﾉ ﾏｻﾉﾘ</t>
  </si>
  <si>
    <t>古川　　望晄</t>
  </si>
  <si>
    <t>ﾌﾙｶﾜ ﾉｱ</t>
  </si>
  <si>
    <t>古川　　陽樹</t>
  </si>
  <si>
    <t>ﾌﾙｶﾜ ﾊﾙｷ</t>
  </si>
  <si>
    <t>前田　　皓祐</t>
  </si>
  <si>
    <t>ﾏｴﾀﾞ ｺｳｽｹ</t>
  </si>
  <si>
    <t>水野　　　響</t>
  </si>
  <si>
    <t>ﾐｽﾞﾉ ﾋﾋﾞｷ</t>
  </si>
  <si>
    <t>室岡　　琉斗</t>
  </si>
  <si>
    <t>ﾑﾛｵｶ ﾘｭｳﾄ</t>
  </si>
  <si>
    <t>吉田　　大馳</t>
  </si>
  <si>
    <t>ﾖｼﾀﾞ ﾀﾞｲﾁ</t>
  </si>
  <si>
    <t>安齋　　龍紀</t>
  </si>
  <si>
    <t>ｱﾝｻﾞｲ ﾘｭｳｷ</t>
  </si>
  <si>
    <t>井手　　煌也</t>
  </si>
  <si>
    <t>ｲﾃﾞ ｺｳﾔ</t>
  </si>
  <si>
    <t>小原　　　悠</t>
  </si>
  <si>
    <t>ｵﾊﾞﾗ ﾕｳ</t>
  </si>
  <si>
    <t>北俣　　瑛都</t>
  </si>
  <si>
    <t>ｷﾀﾏﾀ ｴｲﾄ</t>
  </si>
  <si>
    <t>佐々木　凌大</t>
  </si>
  <si>
    <t>ｻｻｷ ﾘｮｳﾀﾞｲ</t>
  </si>
  <si>
    <t>里　　　頼都</t>
  </si>
  <si>
    <t>ｻﾄ ﾗｲﾄ</t>
  </si>
  <si>
    <t>島崎　　悠吾</t>
  </si>
  <si>
    <t>ｼﾏｻﾞｷ ﾕｳｺﾞ</t>
  </si>
  <si>
    <t>栃澤　　佑紀</t>
  </si>
  <si>
    <t>ﾄﾁｻﾞﾜ ﾕｳｷ</t>
  </si>
  <si>
    <t>橋田　　匠世</t>
  </si>
  <si>
    <t>ﾊｼﾀﾞ ﾅﾙｾ</t>
  </si>
  <si>
    <t>藤井　　和範</t>
  </si>
  <si>
    <t>ﾌｼﾞｲ ｶｽﾞﾉﾘ</t>
  </si>
  <si>
    <t>細谷　　一颯</t>
  </si>
  <si>
    <t>ﾎｿﾔ ｲﾌﾞｷ</t>
  </si>
  <si>
    <t>横澤　　礼人</t>
  </si>
  <si>
    <t>ﾖｺｻﾜ ﾗｲﾄ</t>
  </si>
  <si>
    <t>齋藤　　　宇</t>
  </si>
  <si>
    <t>ｻｲﾄｳ ｿﾗ</t>
  </si>
  <si>
    <t>齋藤　　竜聖</t>
  </si>
  <si>
    <t>ｻｲﾄｳ ﾘｭｳｾｲ</t>
  </si>
  <si>
    <t>高島　　一輝</t>
  </si>
  <si>
    <t>ﾀｶｼﾏ ｶｽﾞｷ</t>
  </si>
  <si>
    <t>髙橋　謙志郎</t>
  </si>
  <si>
    <t>ﾀｶﾊｼ ｹﾝｼﾛｳ</t>
  </si>
  <si>
    <t>髙橋　　遼理</t>
  </si>
  <si>
    <t>林尻　　瑞樹</t>
  </si>
  <si>
    <t>ﾊﾔｼｼﾞﾘ ﾐｽﾞｷ</t>
  </si>
  <si>
    <t>平林　　悠希</t>
  </si>
  <si>
    <t>ﾋﾗﾊﾞﾔｼ ﾊﾙｷ</t>
  </si>
  <si>
    <t>本宮　　輝大</t>
  </si>
  <si>
    <t>ﾓﾄﾐﾔ ｺｳﾀ</t>
  </si>
  <si>
    <t>伊東　　悠太</t>
  </si>
  <si>
    <t>ｲﾄｳ ﾕｳﾀ</t>
  </si>
  <si>
    <t>上野　　翔大</t>
  </si>
  <si>
    <t>ｳｴﾉ ｼｮｳﾀ</t>
  </si>
  <si>
    <t>大久保　寛汰</t>
  </si>
  <si>
    <t>ｵｵｸﾎﾞ ｶﾝﾀ</t>
  </si>
  <si>
    <t>駒水　　郁弥</t>
  </si>
  <si>
    <t>ｺﾏﾐｽﾞ ﾌﾐﾔ</t>
  </si>
  <si>
    <t>関口　　幹太</t>
  </si>
  <si>
    <t>ｾｷｸﾞﾁ ｶﾝﾀ</t>
  </si>
  <si>
    <t>関口　　楓太</t>
  </si>
  <si>
    <t>ｾｷｸﾞﾁ ﾌｳﾀ</t>
  </si>
  <si>
    <t>佐々木　我龍</t>
  </si>
  <si>
    <t>ｻｻｷ ｶﾞﾘｭｳ</t>
  </si>
  <si>
    <t>澤田　　健人</t>
  </si>
  <si>
    <t>ｻﾜﾀﾞ ｹﾝﾄ</t>
  </si>
  <si>
    <t>輪田　　悟士</t>
  </si>
  <si>
    <t>ﾜﾀﾞ ｻﾄｼ</t>
  </si>
  <si>
    <t>川村　　健介</t>
  </si>
  <si>
    <t>ｶﾜﾑﾗ ｹﾝｽｹ</t>
  </si>
  <si>
    <t>藤原　　悠雅</t>
  </si>
  <si>
    <t>ﾌｼﾞﾜﾗ ﾕｳｶﾞ</t>
  </si>
  <si>
    <t>山﨑　　陽登</t>
  </si>
  <si>
    <t>ﾔﾏｻﾞｷ ﾊﾙﾄ</t>
  </si>
  <si>
    <t>梅澤　　太一</t>
  </si>
  <si>
    <t>ｳﾒｻﾞﾜ ﾀｲﾁ</t>
  </si>
  <si>
    <t>及川　　皓貴</t>
  </si>
  <si>
    <t>ｵｲｶﾜ ｺｳｷ</t>
  </si>
  <si>
    <t>及川　　雄貴</t>
  </si>
  <si>
    <t>菊池　　晴太</t>
  </si>
  <si>
    <t>ｷｸﾁ ｾｲﾀ</t>
  </si>
  <si>
    <t>荻原　　伊吹</t>
  </si>
  <si>
    <t>ｵｷﾞﾊﾗ ｲﾌﾞｷ</t>
  </si>
  <si>
    <t>工藤　　　新</t>
  </si>
  <si>
    <t>ｸﾄﾞｳ ｱﾗﾀ</t>
  </si>
  <si>
    <t>髙家　　大翔</t>
  </si>
  <si>
    <t>ｺｳｹ ﾀﾞｲﾄ</t>
  </si>
  <si>
    <t>田村　　京己</t>
  </si>
  <si>
    <t>ﾀﾑﾗ ｹｲｷ</t>
  </si>
  <si>
    <t>二階堂　颯希</t>
  </si>
  <si>
    <t>ﾆｶｲﾄﾞｳ ｻﾂｷ</t>
  </si>
  <si>
    <t>似内　　友哉</t>
  </si>
  <si>
    <t>ﾆﾀﾅｲ ﾄﾓｷ</t>
  </si>
  <si>
    <t>平野　　蒼士</t>
  </si>
  <si>
    <t>ﾋﾗﾉ ｿｳｼ</t>
  </si>
  <si>
    <t>深澤　　蒼太</t>
  </si>
  <si>
    <t>ﾌｶｻﾞﾜ ｿｳﾀ</t>
  </si>
  <si>
    <t>宮田　　陸翔</t>
  </si>
  <si>
    <t>ﾐﾔﾀ ﾘｸﾄ</t>
  </si>
  <si>
    <t>浅川　　路偉</t>
  </si>
  <si>
    <t>ｱｻｶﾜ ﾛｲ</t>
  </si>
  <si>
    <t>櫻田　　倭斗</t>
  </si>
  <si>
    <t>ｻｸﾗﾀﾞ ﾀｹﾄ</t>
  </si>
  <si>
    <t>髙橋　　悠太</t>
  </si>
  <si>
    <t>田中　　昂吉</t>
  </si>
  <si>
    <t>ﾀﾅｶ ｺｳｷ</t>
  </si>
  <si>
    <t>石田　　龍翔</t>
  </si>
  <si>
    <t>岩持　　悠日</t>
  </si>
  <si>
    <t>ｲﾜﾓﾁ ﾊﾙｶ</t>
  </si>
  <si>
    <t>小林　　龍弥</t>
  </si>
  <si>
    <t>ｺﾊﾞﾔｼ ﾘｭｳﾔ</t>
  </si>
  <si>
    <t>櫻田　　　慶</t>
  </si>
  <si>
    <t>ｻｸﾗﾀﾞ ｹｲ</t>
  </si>
  <si>
    <t>楢山　　考輝</t>
  </si>
  <si>
    <t>ﾅﾗﾔﾏ ｺｳｷ</t>
  </si>
  <si>
    <t>藤本　　絃希</t>
  </si>
  <si>
    <t>ﾌｼﾞﾓﾄ ｹﾞﾝｷ</t>
  </si>
  <si>
    <t>古舘　　諒誠</t>
  </si>
  <si>
    <t>細川　　愛希</t>
  </si>
  <si>
    <t>ﾎｿｶﾜ ﾏﾅｷ</t>
  </si>
  <si>
    <t>細川　　隆清</t>
  </si>
  <si>
    <t>ﾎｿｶﾜ ﾘｭｳｾｲ</t>
  </si>
  <si>
    <t>伊藤　　和飛</t>
  </si>
  <si>
    <t>川崎　　晴輝</t>
  </si>
  <si>
    <t>ｶﾜｻｷ ﾊﾙｷ</t>
  </si>
  <si>
    <t>今野　　太郎</t>
  </si>
  <si>
    <t>ｺﾝﾉ ﾀﾛｳ</t>
  </si>
  <si>
    <t>坂上　　大晟</t>
  </si>
  <si>
    <t>ｻｶｶﾞﾐ ﾀｲｾｲ</t>
  </si>
  <si>
    <t>杉田　　兼晟</t>
  </si>
  <si>
    <t>ｽｷﾞﾀ ｹﾝｾｲ</t>
  </si>
  <si>
    <t>鈴木　　緑葉</t>
  </si>
  <si>
    <t>ｽｽﾞｷ ﾘｭｳﾊ</t>
  </si>
  <si>
    <t>中川　　梨央</t>
  </si>
  <si>
    <t>ﾅｶｶﾞﾜ ﾘｵ</t>
  </si>
  <si>
    <t>古川　　俊介</t>
  </si>
  <si>
    <t>ﾌﾙｶﾜ ｼｭﾝｽｹ</t>
  </si>
  <si>
    <t>三上　　憧遥</t>
  </si>
  <si>
    <t>ﾐｶﾐ ｼｭｳﾕｳ</t>
  </si>
  <si>
    <t>山崎　　恵汰</t>
  </si>
  <si>
    <t>ﾔﾏｻﾞｷ ｹｲﾀ</t>
  </si>
  <si>
    <t>菊池　　叶多</t>
  </si>
  <si>
    <t>ｷｸﾁ ｶﾅﾀ</t>
  </si>
  <si>
    <t>髙橋　　大伍</t>
  </si>
  <si>
    <t>ﾀｶﾊｼ ﾀﾞｲｺﾞ</t>
  </si>
  <si>
    <t>菅原　　蒼真</t>
  </si>
  <si>
    <t>吉田　　　楓</t>
  </si>
  <si>
    <t>ﾖｼﾀﾞ ｶｴﾃﾞ</t>
  </si>
  <si>
    <t>及川　　京祐</t>
  </si>
  <si>
    <t>ｵｲｶﾜ ｷｮｳｽｹ</t>
  </si>
  <si>
    <t>及川　　理人</t>
  </si>
  <si>
    <t>ｵｲｶﾜ ﾘﾄ</t>
  </si>
  <si>
    <t>小松　　舜知</t>
  </si>
  <si>
    <t>ｺﾏﾂ ﾋｻﾄ</t>
  </si>
  <si>
    <t>髙橋　　亜萬</t>
  </si>
  <si>
    <t>ﾀｶﾊｼ ｱﾓﾝ</t>
  </si>
  <si>
    <t>髙橋　　泰造</t>
  </si>
  <si>
    <t>ﾀｶﾊｼ ﾀｲｿﾞｳ</t>
  </si>
  <si>
    <t>高橋　　悠叶</t>
  </si>
  <si>
    <t>田口　　宗達</t>
  </si>
  <si>
    <t>ﾀｸﾞﾁ ｿｳﾀ</t>
  </si>
  <si>
    <t>武林　　龍成</t>
  </si>
  <si>
    <t>ﾀｹﾊﾞﾔｼ ﾘｭｳｾｲ</t>
  </si>
  <si>
    <t>菊地　　瑛大</t>
  </si>
  <si>
    <t>ｷｸﾁ ｴｲﾀ</t>
  </si>
  <si>
    <t>ｷｸﾁ ﾀｹﾄ</t>
  </si>
  <si>
    <t>佐々木　琉勇</t>
  </si>
  <si>
    <t>篠原　　涼輔</t>
  </si>
  <si>
    <t>ｼﾉﾊﾗ ﾘｮｳｽｹ</t>
  </si>
  <si>
    <t>髙橋　　　禮</t>
  </si>
  <si>
    <t>ﾀｶﾊｼ ﾗｲ</t>
  </si>
  <si>
    <t>薮崎　　　凌</t>
  </si>
  <si>
    <t>ﾔﾌﾞｻﾞｷ ﾘｮｳ</t>
  </si>
  <si>
    <t>山下　　　蒼</t>
  </si>
  <si>
    <t>ﾔﾏｼﾀ ｱｵ</t>
  </si>
  <si>
    <t>山本　　海璃</t>
  </si>
  <si>
    <t>ﾔﾏﾓﾄ ｶｲﾘ</t>
  </si>
  <si>
    <t>髙橋　然太郎</t>
  </si>
  <si>
    <t>ﾀｶﾊｼ ｾﾞﾝﾀﾛｳ</t>
  </si>
  <si>
    <t>田村　　隆斗</t>
  </si>
  <si>
    <t>伊藤　　飛我</t>
  </si>
  <si>
    <t>ｲﾄｳ ﾋｭｳｶﾞ</t>
  </si>
  <si>
    <t>大澤　　礼寛</t>
  </si>
  <si>
    <t>ｵｵｻﾜ ｱﾔﾉﾘ</t>
  </si>
  <si>
    <t>工藤　　隆聖</t>
  </si>
  <si>
    <t>ｸﾄﾞｳ ﾘｭｳｾｲ</t>
  </si>
  <si>
    <t>佐々木　直斗</t>
  </si>
  <si>
    <t>ｻｻｷ ﾅｵﾄ</t>
  </si>
  <si>
    <t>髙橋　　雄大</t>
  </si>
  <si>
    <t>ﾀｶﾊｼ ﾕｳﾀﾞｲ</t>
  </si>
  <si>
    <t>武田　　大飛</t>
  </si>
  <si>
    <t>ﾀｹﾀﾞ ﾀﾞｲﾄ</t>
  </si>
  <si>
    <t>竹田　　幸隆</t>
  </si>
  <si>
    <t>ﾀｹﾀﾞ ﾕｷﾀｶ</t>
  </si>
  <si>
    <t>角掛　　太陽</t>
  </si>
  <si>
    <t>ﾂﾉｶｹ ﾀｲﾖｳ</t>
  </si>
  <si>
    <t>長山　　璃久</t>
  </si>
  <si>
    <t>ﾅｶﾞﾔﾏ ﾘｸ</t>
  </si>
  <si>
    <t>立花　　雄駿</t>
  </si>
  <si>
    <t>ﾀﾁﾊﾞﾅ ﾕｳｼｭﾝ</t>
  </si>
  <si>
    <t>芦埜　　悠也</t>
  </si>
  <si>
    <t>ｱｼﾉ ﾕｳﾔ</t>
  </si>
  <si>
    <t>安部　　太陽</t>
  </si>
  <si>
    <t>ｱﾍﾞ ﾀｲﾖｳ</t>
  </si>
  <si>
    <t>阿部　　晴秀</t>
  </si>
  <si>
    <t>ｱﾍﾞ ﾊﾙﾋﾃﾞ</t>
  </si>
  <si>
    <t>梅木　　大空</t>
  </si>
  <si>
    <t>ｳﾒｷ ﾀｸ</t>
  </si>
  <si>
    <t>菊池　　泰史</t>
  </si>
  <si>
    <t>ｷｸﾁ ﾀｲｼ</t>
  </si>
  <si>
    <t>鈴木　　彬央</t>
  </si>
  <si>
    <t>ｽｽﾞｷ ｱｷﾋﾛ</t>
  </si>
  <si>
    <t>阿部　　佑太</t>
  </si>
  <si>
    <t>ｱﾍﾞ ﾕｳﾀ</t>
  </si>
  <si>
    <t>安部　　虎隼</t>
  </si>
  <si>
    <t>ｱﾝﾍﾞ ﾀｹﾄ</t>
  </si>
  <si>
    <t>小倉　　聖也</t>
  </si>
  <si>
    <t>ｵｸﾞﾗ ｾｲﾔ</t>
  </si>
  <si>
    <t>瀬川　　　凌</t>
  </si>
  <si>
    <t>ｾｶﾞﾜ ﾘｮｳ</t>
  </si>
  <si>
    <t>高嶋　　　空</t>
  </si>
  <si>
    <t>ﾀｶｼﾏ ｿﾗ</t>
  </si>
  <si>
    <t>高橋　　龍司</t>
  </si>
  <si>
    <t>多田　　怜央</t>
  </si>
  <si>
    <t>ﾀﾀﾞ ﾚｵ</t>
  </si>
  <si>
    <t>成島　　翔久</t>
  </si>
  <si>
    <t>ﾅﾙｼﾏ ﾄｸ</t>
  </si>
  <si>
    <t>古川　　正大</t>
  </si>
  <si>
    <t>ﾌﾙｶﾜ ﾏｻﾋﾛ</t>
  </si>
  <si>
    <t>畠山　　　颯</t>
  </si>
  <si>
    <t>ﾊﾀｹﾔﾏ ｿｳ</t>
  </si>
  <si>
    <t>馬場　　大瀬</t>
  </si>
  <si>
    <t>ﾊﾞﾊﾞ ｵｵｾ</t>
  </si>
  <si>
    <t>アインゼル　ウッドハン</t>
  </si>
  <si>
    <t>ｱｲﾝｾﾞﾙ ｳｯﾄﾞﾊﾝ</t>
  </si>
  <si>
    <t>小向　　大翔</t>
  </si>
  <si>
    <t>ｺﾑｶｲ ﾋﾛﾄ</t>
  </si>
  <si>
    <t>西村　　虹哉</t>
  </si>
  <si>
    <t>ﾆｼﾑﾗ ｺｳﾔ</t>
  </si>
  <si>
    <t>野里　　悠月</t>
  </si>
  <si>
    <t>ﾉｻﾞﾄ ﾕﾂﾞｷ</t>
  </si>
  <si>
    <t>山口　　創進</t>
  </si>
  <si>
    <t>ﾔﾏｸﾞﾁ ｿｳｼﾝ</t>
  </si>
  <si>
    <t>デンバー　ウッドハン</t>
  </si>
  <si>
    <t>ﾃﾞﾝﾊﾞｰ ｳｯﾄﾞﾊﾝ</t>
  </si>
  <si>
    <t>星野　　智哉</t>
  </si>
  <si>
    <t>ﾎｼﾉ ﾄﾓﾔ</t>
  </si>
  <si>
    <t>見澤　　莉玖</t>
  </si>
  <si>
    <t>ﾐｻﾜ ﾘｸ</t>
  </si>
  <si>
    <t>千葉　　純矢</t>
  </si>
  <si>
    <t>ﾁﾊﾞ ﾏｻﾔ</t>
  </si>
  <si>
    <t>中屋　　貴翔</t>
  </si>
  <si>
    <t>ﾅｶﾔ ﾀｶﾄ</t>
  </si>
  <si>
    <t>中屋　　智稀</t>
  </si>
  <si>
    <t>ﾅｶﾔ ﾄﾓｷ</t>
  </si>
  <si>
    <t>祝田　　優真</t>
  </si>
  <si>
    <t>ｲﾜｲﾀ ﾕｳﾏ</t>
  </si>
  <si>
    <t>岩見　　翔空</t>
  </si>
  <si>
    <t>ｲﾜﾐ ﾄｱ</t>
  </si>
  <si>
    <t>小田原　大翔</t>
  </si>
  <si>
    <t>ｵﾀﾞﾜﾗ ﾀﾞｲﾄ</t>
  </si>
  <si>
    <t>下坪　　修司</t>
  </si>
  <si>
    <t>ｼﾓﾂﾎﾞ ｼｭｳｼﾞ</t>
  </si>
  <si>
    <t>高橋　　幸希</t>
  </si>
  <si>
    <t>藤村　　　充</t>
  </si>
  <si>
    <t>ﾌｼﾞﾑﾗ ﾐﾁﾙ</t>
  </si>
  <si>
    <t>三浦　　幸大</t>
  </si>
  <si>
    <t>ﾐｳﾗ ｺｳﾀ</t>
  </si>
  <si>
    <t>川上　　　匠</t>
  </si>
  <si>
    <t>ｶﾜｶﾐ ﾀｸﾐ</t>
  </si>
  <si>
    <t>横田　　優翔</t>
  </si>
  <si>
    <t>ﾖｺﾀ ﾕｳﾄ</t>
  </si>
  <si>
    <t>佐々木　颯太</t>
  </si>
  <si>
    <t>ｻｻｷ ﾊﾔﾀ</t>
  </si>
  <si>
    <t>佐々木　大輝</t>
  </si>
  <si>
    <t>ｻｻｷ ﾊﾙｷ</t>
  </si>
  <si>
    <t>佐藤　　優也</t>
  </si>
  <si>
    <t>ｻﾄｳ ﾕｳﾔ</t>
  </si>
  <si>
    <t>滝本　　寛汰</t>
  </si>
  <si>
    <t>ﾀｷﾓﾄ ｶﾝﾀ</t>
  </si>
  <si>
    <t>畠山　　結人</t>
  </si>
  <si>
    <t>ﾊﾀｹﾔﾏ ﾕｳﾄ</t>
  </si>
  <si>
    <t>柴田　あい乙</t>
  </si>
  <si>
    <t>ｼﾊﾞﾀ ｱｲｵ</t>
  </si>
  <si>
    <t>大山　　智輝</t>
  </si>
  <si>
    <t>中央附属中</t>
  </si>
  <si>
    <t>031528</t>
  </si>
  <si>
    <t>小井田　　樹</t>
  </si>
  <si>
    <t>ｺｲﾀﾞ ｲﾂｷ</t>
  </si>
  <si>
    <t>瀬川　　護矢</t>
  </si>
  <si>
    <t>ｾｶﾞﾜ ﾓﾘﾁｶ</t>
  </si>
  <si>
    <t>三谷　　和輝</t>
  </si>
  <si>
    <t>ﾐﾀﾆ ｶｽﾞｷ</t>
  </si>
  <si>
    <t>谷村　　　光</t>
  </si>
  <si>
    <t>ﾔﾑﾗ ﾋｶﾘ</t>
  </si>
  <si>
    <t>安部　　晄生</t>
  </si>
  <si>
    <t>ｱﾍﾞ ｺｳｾｲ</t>
  </si>
  <si>
    <t>大下　　琥生</t>
  </si>
  <si>
    <t>ｵｵｼﾀ ｺｳ</t>
  </si>
  <si>
    <t>大尻　　　洸</t>
  </si>
  <si>
    <t>ｵｵｼﾞﾘ ﾋｶﾙ</t>
  </si>
  <si>
    <t>小松　　　匠</t>
  </si>
  <si>
    <t>ｺﾏﾂ ﾀｸﾐ</t>
  </si>
  <si>
    <t>續石　　遥大</t>
  </si>
  <si>
    <t>ﾂﾂﾞｸｲｼ ﾊﾙﾀ</t>
  </si>
  <si>
    <t>中目　　光咲</t>
  </si>
  <si>
    <t>ﾅｶﾒ ﾋｻｷ</t>
  </si>
  <si>
    <t>樋澤　　巧瑛</t>
  </si>
  <si>
    <t>ﾋｻﾞﾜ ｺｳﾖｳ</t>
  </si>
  <si>
    <t>ﾔｴｶﾞｼ ﾘｭｳﾍｲ</t>
  </si>
  <si>
    <t>太田　　龍誠</t>
  </si>
  <si>
    <t>ｵｵﾀ ﾘｭｳｾｲ</t>
  </si>
  <si>
    <t>小田島　　暖</t>
  </si>
  <si>
    <t>ｵﾀﾞｼﾏ ﾀﾞﾝ</t>
  </si>
  <si>
    <t>苅宿　　泰平</t>
  </si>
  <si>
    <t>ｶﾘｼｭｸ ﾀｲﾍｲ</t>
  </si>
  <si>
    <t>工藤　　碧人</t>
  </si>
  <si>
    <t>ｸﾄﾞｳ ｱｵﾄ</t>
  </si>
  <si>
    <t>高宮　　悠人</t>
  </si>
  <si>
    <t>ﾀｶﾐﾔ ﾕｳﾄ</t>
  </si>
  <si>
    <t>高村　　琳惺</t>
  </si>
  <si>
    <t>ﾀｶﾑﾗ ﾘﾝｾｲ</t>
  </si>
  <si>
    <t>田中舘　翔太</t>
  </si>
  <si>
    <t>ﾀﾅｶﾀﾞﾃ ｼｮｳﾀ</t>
  </si>
  <si>
    <t>道下　　一希</t>
  </si>
  <si>
    <t>ﾐﾁｼﾀ ｶｽﾞｷ</t>
  </si>
  <si>
    <t>米倉　　楓雅</t>
  </si>
  <si>
    <t>ﾖﾈｸﾗ ﾌｳｶﾞ</t>
  </si>
  <si>
    <t>江藤　　馳瑠</t>
  </si>
  <si>
    <t>ｴﾄｳ ﾊﾙ</t>
  </si>
  <si>
    <t>小野寺　慧太</t>
  </si>
  <si>
    <t>ｵﾉﾃﾞﾗ ｹｲﾀ</t>
  </si>
  <si>
    <t>黒須　　夢大</t>
  </si>
  <si>
    <t>ｸﾛｽ ﾕｳﾀﾞｲ</t>
  </si>
  <si>
    <t>佐々木　寛大</t>
  </si>
  <si>
    <t>佐々木　敬慎</t>
  </si>
  <si>
    <t>ｻｻｷ ｹｲﾏ</t>
  </si>
  <si>
    <t>瀨川　健太郎</t>
  </si>
  <si>
    <t>ｾｶﾞﾜ ｹﾝﾀﾛｳ</t>
  </si>
  <si>
    <t>野崎　　春輝</t>
  </si>
  <si>
    <t>ﾉｻﾞｷ ﾊﾙｷ</t>
  </si>
  <si>
    <t>平泉　　真尋</t>
  </si>
  <si>
    <t>ﾋﾗｲｽﾞﾐ ﾏﾋﾛ</t>
  </si>
  <si>
    <t>吉田　　結人</t>
  </si>
  <si>
    <t>ﾖｼﾀﾞ ﾕｲﾄ</t>
  </si>
  <si>
    <t>和川　　智稀</t>
  </si>
  <si>
    <t>ﾜｶﾞﾜ ﾄﾓｷ</t>
  </si>
  <si>
    <t>阿部　　航太</t>
  </si>
  <si>
    <t>伊東　　弦輝</t>
  </si>
  <si>
    <t>ｲﾄｳ ｹﾞﾝｷ</t>
  </si>
  <si>
    <t>小野　　真悟</t>
  </si>
  <si>
    <t>ｵﾉ ｼﾝｺﾞ</t>
  </si>
  <si>
    <t>木下　　朝陽</t>
  </si>
  <si>
    <t>ｷﾉｼﾀ ｱｻﾋ</t>
  </si>
  <si>
    <t>清見　　拓真</t>
  </si>
  <si>
    <t>ｷﾖﾐ ﾀｸﾏ</t>
  </si>
  <si>
    <t>工藤　　心基</t>
  </si>
  <si>
    <t>ｸﾄﾞｳ ﾓﾄｷ</t>
  </si>
  <si>
    <t>小林　　蒼空</t>
  </si>
  <si>
    <t>ｺﾊﾞﾔｼ ｿﾗ</t>
  </si>
  <si>
    <t>小林　　聖樹</t>
  </si>
  <si>
    <t>ｺﾊﾞﾔｼ ﾏｻｷ</t>
  </si>
  <si>
    <t>新沼舘　壱成</t>
  </si>
  <si>
    <t>ｼﾝﾇﾏﾀﾞﾃ ｲｯｾｲ</t>
  </si>
  <si>
    <t>菅原　　恵太</t>
  </si>
  <si>
    <t>ｽｶﾞﾜﾗ ｹｲﾀ</t>
  </si>
  <si>
    <t>廣内　　心人</t>
  </si>
  <si>
    <t>ﾋﾛｳﾁ ｼﾝﾄ</t>
  </si>
  <si>
    <t>藤島　　蓮汰</t>
  </si>
  <si>
    <t>ﾌｼﾞｼﾏ ﾚﾝﾀ</t>
  </si>
  <si>
    <t>松好　真之介</t>
  </si>
  <si>
    <t>ﾏﾂﾖｼ ｼﾝﾉｽｹ</t>
  </si>
  <si>
    <t>三浦　　遼大</t>
  </si>
  <si>
    <t>ﾐｳﾗ ﾊﾙﾄ</t>
  </si>
  <si>
    <t>山内　　佳大</t>
  </si>
  <si>
    <t>ﾔﾏｳﾁ ｹｲﾀ</t>
  </si>
  <si>
    <t>山下　　桐弥</t>
  </si>
  <si>
    <t>ﾔﾏｼﾀ ﾄｳﾔ</t>
  </si>
  <si>
    <t>越田　　義一</t>
  </si>
  <si>
    <t>ｺｼﾀ ｷﾞｲﾁ</t>
  </si>
  <si>
    <t>吹切　　　響</t>
  </si>
  <si>
    <t>ﾌｯｷﾘ ﾋﾋﾞｷ</t>
  </si>
  <si>
    <t>谷地中　　柊</t>
  </si>
  <si>
    <t>ﾔﾁﾅｶ ｼｭｳ</t>
  </si>
  <si>
    <t>山田　　朝陽</t>
  </si>
  <si>
    <t>ﾔﾏﾀﾞ ｱｻﾋ</t>
  </si>
  <si>
    <t>青田　　　和</t>
  </si>
  <si>
    <t>ｱｵﾀ ﾅｺﾞﾑ</t>
  </si>
  <si>
    <t>上畑　　勇人</t>
  </si>
  <si>
    <t>ｳｴﾊﾀ ﾊﾔﾄ</t>
  </si>
  <si>
    <t>髙村　　賢孜</t>
  </si>
  <si>
    <t>ﾀｶﾑﾗ ｹﾝｼ</t>
  </si>
  <si>
    <t>馬場　　沙俊</t>
  </si>
  <si>
    <t>ﾊﾞﾊﾞ ｻﾄｼ</t>
  </si>
  <si>
    <t>佐々木　拓生</t>
  </si>
  <si>
    <t>見前南中</t>
  </si>
  <si>
    <t>澤口　　夢大</t>
  </si>
  <si>
    <t>ｻﾜｸﾞﾁ ﾕｳﾀﾞｲ</t>
  </si>
  <si>
    <t>新田　　将也</t>
  </si>
  <si>
    <t>ﾆｯﾀ ｼｮｳﾔ</t>
  </si>
  <si>
    <t>吉田　　勇玖</t>
  </si>
  <si>
    <t>ﾖｼﾀﾞ ｲｻｷ</t>
  </si>
  <si>
    <t>伊藤　　広翔</t>
  </si>
  <si>
    <t>ｲﾄｳ ﾋﾛﾄ</t>
  </si>
  <si>
    <t>清水　　康生</t>
  </si>
  <si>
    <t>ｼﾐｽﾞ ｺｳｾｲ</t>
  </si>
  <si>
    <t>田沼　　悠哉</t>
  </si>
  <si>
    <t>ﾀﾇﾏ ﾕｳﾔ</t>
  </si>
  <si>
    <t>千葉　　七瀬</t>
  </si>
  <si>
    <t>ﾁﾊﾞ ﾅﾙｾ</t>
  </si>
  <si>
    <t>伊東　　凌士</t>
  </si>
  <si>
    <t>ｲﾄｳ ﾘｮｳｼﾞ</t>
  </si>
  <si>
    <t>小田島　斗逢</t>
  </si>
  <si>
    <t>ｵﾀﾞｼﾏ ﾄｱ</t>
  </si>
  <si>
    <t>佐々木　稜希</t>
  </si>
  <si>
    <t>ｻｻｷ ｲｽﾞｷ</t>
  </si>
  <si>
    <t>佐藤　　獅道</t>
  </si>
  <si>
    <t>ｻﾄｳ ｼﾄﾞｳ</t>
  </si>
  <si>
    <t>佐藤　　陽生</t>
  </si>
  <si>
    <t>佐藤　　竜馬</t>
  </si>
  <si>
    <t>ｻﾄｳ ﾘｮｳﾏ</t>
  </si>
  <si>
    <t>高橋　　　楓</t>
  </si>
  <si>
    <t>ﾀｶﾊｼ ｶｴﾃﾞ</t>
  </si>
  <si>
    <t>髙橋　　　丞</t>
  </si>
  <si>
    <t>ﾀｶﾊｼ ｼﾞｮｳ</t>
  </si>
  <si>
    <t>千葉　　勇雅</t>
  </si>
  <si>
    <t>ﾁﾊﾞ ﾕｳｶﾞ</t>
  </si>
  <si>
    <t>坂内　　漣太</t>
  </si>
  <si>
    <t>ﾊﾞﾝﾅｲ ﾚﾝﾀ</t>
  </si>
  <si>
    <t>藤川　　晃成</t>
  </si>
  <si>
    <t>ﾌｼﾞｶﾜ ｺｳｾｲ</t>
  </si>
  <si>
    <t>松本　　導士</t>
  </si>
  <si>
    <t>ﾏﾂﾓﾄ ﾄﾞｳｼ</t>
  </si>
  <si>
    <t>村上　航志郎</t>
  </si>
  <si>
    <t>ﾑﾗｶﾐ ｺｳｼﾛｳ</t>
  </si>
  <si>
    <t>和賀　　千幸</t>
  </si>
  <si>
    <t>ﾜｶﾞ ﾁﾕｷ</t>
  </si>
  <si>
    <t>渡辺　　　響</t>
  </si>
  <si>
    <t>ﾜﾀﾅﾍﾞ ｷｮｳ</t>
  </si>
  <si>
    <t>江口　　晃広</t>
  </si>
  <si>
    <t>ｴｸﾞﾁ ｱｷﾋﾛ</t>
  </si>
  <si>
    <t>小菅　虎太郎</t>
  </si>
  <si>
    <t>ｺｽｶﾞ ｺﾀﾛｳ</t>
  </si>
  <si>
    <t>斎藤　　悠吾</t>
  </si>
  <si>
    <t>ｻｲﾄｳ ﾕｳｺﾞ</t>
  </si>
  <si>
    <t>嵯峨　　健心</t>
  </si>
  <si>
    <t>ｻｶﾞ ｹﾝｼﾝ</t>
  </si>
  <si>
    <t>菅原　　知哉</t>
  </si>
  <si>
    <t>ｽｶﾞﾜﾗ ﾄﾓﾔ</t>
  </si>
  <si>
    <t>高橋　　　玄</t>
  </si>
  <si>
    <t>ﾀｶﾊｼ ﾊﾙ</t>
  </si>
  <si>
    <t>丸地　　丈翔</t>
  </si>
  <si>
    <t>ﾏﾙﾁ ﾀｹﾙ</t>
  </si>
  <si>
    <t>伊藤　　倖生</t>
  </si>
  <si>
    <t>澤里　　輝良</t>
  </si>
  <si>
    <t>ｻﾜｻﾄ ｷﾗ</t>
  </si>
  <si>
    <t>中村　崇一郎</t>
  </si>
  <si>
    <t>ﾅｶﾑﾗ ｿｳｲﾁﾛｳ</t>
  </si>
  <si>
    <t>中村　　遥音</t>
  </si>
  <si>
    <t>ﾅｶﾑﾗ ﾊﾙﾄ</t>
  </si>
  <si>
    <t>伊藤　　快斗</t>
  </si>
  <si>
    <t>ｲﾄｳ ｶｲﾄ</t>
  </si>
  <si>
    <t>久保田　優心</t>
  </si>
  <si>
    <t>ｸﾎﾞﾀ ﾕｳｺﾞ</t>
  </si>
  <si>
    <t>中村　　　力</t>
  </si>
  <si>
    <t>ﾅｶﾑﾗ ﾘｷ</t>
  </si>
  <si>
    <t>平野　　叶琉</t>
  </si>
  <si>
    <t>ﾋﾗﾉ ｶﾅﾙ</t>
  </si>
  <si>
    <t>伊藤　　勝翔</t>
  </si>
  <si>
    <t>ｲﾄｳ ﾏｻﾄ</t>
  </si>
  <si>
    <t>葛巻　　涼斗</t>
  </si>
  <si>
    <t>ｸｽﾞﾏｷ ﾘｮｳﾄ</t>
  </si>
  <si>
    <t>高橋　　治暉</t>
  </si>
  <si>
    <t>ﾀｶﾊｼ ﾊﾙｷ</t>
  </si>
  <si>
    <t>髙橋　　優人</t>
  </si>
  <si>
    <t>伊藤　　　航</t>
  </si>
  <si>
    <t>ｲﾄｳ ﾜﾀﾙ</t>
  </si>
  <si>
    <t>佐藤　　和斗</t>
  </si>
  <si>
    <t>ｻﾄｳ ｶｽﾞﾄ</t>
  </si>
  <si>
    <t>佐藤　　滋郎</t>
  </si>
  <si>
    <t>ｻﾄｳ ｼﾞﾛｳ</t>
  </si>
  <si>
    <t>八重樫　駿斗</t>
  </si>
  <si>
    <t>ﾔｴｶﾞｼ ﾊﾔﾄ</t>
  </si>
  <si>
    <t>伊藤　　奏太</t>
  </si>
  <si>
    <t>駿河　真太郎</t>
  </si>
  <si>
    <t>ｽﾙｶﾞ ｼﾝﾀﾛｳ</t>
  </si>
  <si>
    <t>高橋　　朔弥</t>
  </si>
  <si>
    <t>ﾀｶﾊｼ ｻｸﾔ</t>
  </si>
  <si>
    <t>大道　　　輝</t>
  </si>
  <si>
    <t>ｵｵﾐﾁ ﾋｶﾙ</t>
  </si>
  <si>
    <t>小原　　　皐</t>
  </si>
  <si>
    <t>ｵﾊﾞﾗ ｺｳ</t>
  </si>
  <si>
    <t>佐々木　　湊</t>
  </si>
  <si>
    <t>ｻｻｷ ﾐﾅﾄ</t>
  </si>
  <si>
    <t>鈴木　　聖悠</t>
  </si>
  <si>
    <t>ｽｽﾞｷ ｾｲﾕｳ</t>
  </si>
  <si>
    <t>高橋　　海琉</t>
  </si>
  <si>
    <t>ﾀｶﾊｼ ﾐﾂﾙ</t>
  </si>
  <si>
    <t>藤原　　純司</t>
  </si>
  <si>
    <t>ﾌｼﾞﾜﾗ ｼﾞｭﾝｼﾞ</t>
  </si>
  <si>
    <t>宮森　　瑛太</t>
  </si>
  <si>
    <t>ﾐﾔﾓﾘ ｴｲﾀ</t>
  </si>
  <si>
    <t>岩間　　瑛心</t>
  </si>
  <si>
    <t>ｲﾜﾏ ｴｲｼﾝ</t>
  </si>
  <si>
    <t>臼沢　　勇星</t>
  </si>
  <si>
    <t>ｳｽｻﾞﾜ ﾕｳｾｲ</t>
  </si>
  <si>
    <t>菊池　　康介</t>
  </si>
  <si>
    <t>ｷｸﾁ ｺｳｽｹ</t>
  </si>
  <si>
    <t>小嶋　　翔月</t>
  </si>
  <si>
    <t>ｺｼﾞﾏ ﾕﾂﾞｷ</t>
  </si>
  <si>
    <t>児玉　　英音</t>
  </si>
  <si>
    <t>ｺﾀﾞﾏ ｴｲﾄ</t>
  </si>
  <si>
    <t>小西　　　翼</t>
  </si>
  <si>
    <t>ｺﾆｼ ﾂﾊﾞｻ</t>
  </si>
  <si>
    <t>駒木　健太朗</t>
  </si>
  <si>
    <t>ｺﾏｷ ｹﾝﾀﾛｳ</t>
  </si>
  <si>
    <t>田中　　海人</t>
  </si>
  <si>
    <t>ﾀﾅｶ ｶｲﾄ</t>
  </si>
  <si>
    <t>佐々木　秀真</t>
  </si>
  <si>
    <t>ｻｻｷ ｼｭｳﾏ</t>
  </si>
  <si>
    <t>野﨑　　蒼矢</t>
  </si>
  <si>
    <t>ﾉｻﾞｷ ｿｳﾔ</t>
  </si>
  <si>
    <t>佐々木　響平</t>
  </si>
  <si>
    <t>ｻｻｷ ｷｮｳﾍｲ</t>
  </si>
  <si>
    <t>佐々木麻奈人</t>
  </si>
  <si>
    <t>髙木　　遼平</t>
  </si>
  <si>
    <t>ﾀｶｷﾞ ﾘｮｳﾍｲ</t>
  </si>
  <si>
    <t>三浦　　神虎</t>
  </si>
  <si>
    <t>ﾐｳﾗ ｼﾝﾄ</t>
  </si>
  <si>
    <t>安倍　　悠起</t>
  </si>
  <si>
    <t>ｱﾝﾊﾞｲ ﾕｳｷ</t>
  </si>
  <si>
    <t>石川　虎太朗</t>
  </si>
  <si>
    <t>ｲｼｶﾜ ｺﾀﾛｳ</t>
  </si>
  <si>
    <t>加藤　　暖都</t>
  </si>
  <si>
    <t>ｶﾄｳ ﾊﾙﾄ</t>
  </si>
  <si>
    <t>後藤　　利空</t>
  </si>
  <si>
    <t>ｺﾞﾄｳ ﾘｸ</t>
  </si>
  <si>
    <t>菅原　　龍輝</t>
  </si>
  <si>
    <t>ｽｶﾞﾜﾗ ﾘｭｳｷ</t>
  </si>
  <si>
    <t>高橋　　　澄</t>
  </si>
  <si>
    <t>ﾀｶﾊｼ ﾄｵﾙ</t>
  </si>
  <si>
    <t>千田　　琉聖</t>
  </si>
  <si>
    <t>ﾁﾀﾞ ﾙｷｱ</t>
  </si>
  <si>
    <t>千葉　　煌大</t>
  </si>
  <si>
    <t>ﾁﾊﾞ ｺｳﾀﾞｲ</t>
  </si>
  <si>
    <t>千葉　　　丈</t>
  </si>
  <si>
    <t>ﾁﾊﾞ ｼﾞｮｳ</t>
  </si>
  <si>
    <t>本城　　洋斗</t>
  </si>
  <si>
    <t>ﾎﾝｼﾞｮｳ ﾋﾛﾄ</t>
  </si>
  <si>
    <t>佐藤　　悠翔</t>
  </si>
  <si>
    <t>菅原　　大翔</t>
  </si>
  <si>
    <t>上田　　極武</t>
  </si>
  <si>
    <t>ｳｴﾀﾞ ｷﾜﾑ</t>
  </si>
  <si>
    <t>大久保　颯人</t>
  </si>
  <si>
    <t>ｵｵｸﾎﾞ ﾊﾔﾄ</t>
  </si>
  <si>
    <t>小野　颯士朗</t>
  </si>
  <si>
    <t>ｵﾉ ｿｳｼﾛｳ</t>
  </si>
  <si>
    <t>菊池　　晶斗</t>
  </si>
  <si>
    <t>ｷｸﾁ ﾏｻﾄ</t>
  </si>
  <si>
    <t>須藤　　大慧</t>
  </si>
  <si>
    <t>ｽﾄﾞｳ ﾀﾞｲｹｲ</t>
  </si>
  <si>
    <t>藤田　　　惺</t>
  </si>
  <si>
    <t>ﾌｼﾞﾀ ﾃﾝｾｲ</t>
  </si>
  <si>
    <t>本田　　温翔</t>
  </si>
  <si>
    <t>ﾎﾝﾀﾞ ﾊﾙﾄ</t>
  </si>
  <si>
    <t>永沼　　奏汰</t>
  </si>
  <si>
    <t>ﾅｶﾞﾇﾏ ｿｳﾀ</t>
  </si>
  <si>
    <t>米澤　　　快</t>
  </si>
  <si>
    <t>ﾖﾈｻﾞﾜ ｶｲ</t>
  </si>
  <si>
    <t>金田一　雄大</t>
  </si>
  <si>
    <t>ｷﾝﾀﾞｲﾁ ﾕｳﾀ</t>
  </si>
  <si>
    <t>髙橋　　銀河</t>
  </si>
  <si>
    <t>ﾀｶﾊｼ ｷﾞﾝｶﾞ</t>
  </si>
  <si>
    <t>千葉　　敬土</t>
  </si>
  <si>
    <t>ﾁﾊﾞ ｹｲﾄ</t>
  </si>
  <si>
    <t>似内　　優斗</t>
  </si>
  <si>
    <t>ﾆﾀﾅｲ ﾕｳﾄ</t>
  </si>
  <si>
    <t>砂子田　　響</t>
  </si>
  <si>
    <t>ｲｻｺﾞﾀﾞ ｷｮｳ</t>
  </si>
  <si>
    <t>岡本　　悠汰</t>
  </si>
  <si>
    <t>ｵｶﾓﾄ ﾕｳﾀ</t>
  </si>
  <si>
    <t>後藤　　大河</t>
  </si>
  <si>
    <t>ｺﾞﾄｳ ﾀｲｶﾞ</t>
  </si>
  <si>
    <t>鈴木　　琉斗</t>
  </si>
  <si>
    <t>ｽｽｷ ﾘｭｳﾄ</t>
  </si>
  <si>
    <t>續石　　渓人</t>
  </si>
  <si>
    <t>ﾂﾂﾞｸｲｼ ｹｲﾄ</t>
  </si>
  <si>
    <t>夏井　　悠汰</t>
  </si>
  <si>
    <t>ﾅﾂｲ ﾕｳﾀ</t>
  </si>
  <si>
    <t>和地　　航希</t>
  </si>
  <si>
    <t>ﾜﾁ ｺｳｷ</t>
  </si>
  <si>
    <t>中田　　龍聖</t>
  </si>
  <si>
    <t>ﾅｶﾀ ﾘｭｳｾｲ</t>
  </si>
  <si>
    <t>夏井　　　伶</t>
  </si>
  <si>
    <t>ﾅﾂｲ ﾘｮｳ</t>
  </si>
  <si>
    <t>播磨　　和夢</t>
  </si>
  <si>
    <t>ﾊﾘﾏ ｶﾑ</t>
  </si>
  <si>
    <t>播磨　　星汰</t>
  </si>
  <si>
    <t>ﾊﾘﾏ ｼｮｳﾀ</t>
  </si>
  <si>
    <t>小笠原　虎冴</t>
  </si>
  <si>
    <t>ｵｶﾞｻﾜﾗ ﾀｲｶﾞ</t>
  </si>
  <si>
    <t>柏葉　　新太</t>
  </si>
  <si>
    <t>ｶｼﾜﾊﾞ ｱﾗﾀ</t>
  </si>
  <si>
    <t>柴田　　寿蓮</t>
  </si>
  <si>
    <t>ｼﾊﾞﾀ ｽｲﾚﾝ</t>
  </si>
  <si>
    <t>山下　　暖人</t>
  </si>
  <si>
    <t>ﾔﾏｼﾀ ﾊﾙﾄ</t>
  </si>
  <si>
    <t>吉田　　怜央</t>
  </si>
  <si>
    <t>ﾖｼﾀﾞ ﾚｵ</t>
  </si>
  <si>
    <t>浅利　　貫太</t>
  </si>
  <si>
    <t>ｱｻﾘ ｶﾝﾀ</t>
  </si>
  <si>
    <t>佐々木　　瑞</t>
  </si>
  <si>
    <t>髙橋　　叶海</t>
  </si>
  <si>
    <t>ﾀｶﾊｼ ｷｮｳ</t>
  </si>
  <si>
    <t>山内　　琉生</t>
  </si>
  <si>
    <t>ﾔﾏｳﾁ ﾘｭｳｾｲ</t>
  </si>
  <si>
    <t>上野　　清星</t>
  </si>
  <si>
    <t>ｳｴﾉ ｾｲﾔ</t>
  </si>
  <si>
    <t>内村　　脩斗</t>
  </si>
  <si>
    <t>ｳﾁﾑﾗ ﾕｳﾄ</t>
  </si>
  <si>
    <t>神樂　　泰誠</t>
  </si>
  <si>
    <t>ｶｸﾞﾗ ﾀｲｾｲ</t>
  </si>
  <si>
    <t>永洞　　春斗</t>
  </si>
  <si>
    <t>ﾅｶﾞﾎﾗ ﾊﾙﾄ</t>
  </si>
  <si>
    <t>山根　　結貴</t>
  </si>
  <si>
    <t>ﾔﾏﾈ ﾕｳｷ</t>
  </si>
  <si>
    <t>吉濵　朔太郎</t>
  </si>
  <si>
    <t>ﾖｼﾊﾏ ｻｸﾀﾛｳ</t>
  </si>
  <si>
    <t>小笠原　駿太</t>
  </si>
  <si>
    <t>ｵｶﾞｻﾜﾗ ｼｭﾝﾀ</t>
  </si>
  <si>
    <t>杉村　　遼太</t>
  </si>
  <si>
    <t>ｽｷﾞﾑﾗ ﾘｮｳﾀ</t>
  </si>
  <si>
    <t>上柿　　銀大</t>
  </si>
  <si>
    <t>ｳｴｶﾞｷ ｷﾞﾝﾀ</t>
  </si>
  <si>
    <t>大鳥　　心聖</t>
  </si>
  <si>
    <t>ｵｵﾄﾘ ｼﾝｾｲ</t>
  </si>
  <si>
    <t>川原木　琉星</t>
  </si>
  <si>
    <t>ｶﾜﾗｷﾞ ﾘｭｳｾｲ</t>
  </si>
  <si>
    <t>工藤　　大元</t>
  </si>
  <si>
    <t>ｸﾄﾞｳ ﾀﾞｲｹﾞﾝ</t>
  </si>
  <si>
    <t>袰主　　祈楓</t>
  </si>
  <si>
    <t>ﾎﾛﾇｼ ｲﾌﾞｷ</t>
  </si>
  <si>
    <t>井戸渕　愛大</t>
  </si>
  <si>
    <t>ｲﾄﾞﾌﾞﾁ ﾏﾅﾄ</t>
  </si>
  <si>
    <t>三ケ森　翔人</t>
  </si>
  <si>
    <t>ﾐｶﾓﾘ ｼｮｳﾄ</t>
  </si>
  <si>
    <t>江刺家　　蓮</t>
  </si>
  <si>
    <t>ｴｻｼｶ ﾚﾝ</t>
  </si>
  <si>
    <t>池田　　真之</t>
  </si>
  <si>
    <t>ｲｹﾀﾞ ｻﾈﾕｷ</t>
  </si>
  <si>
    <t>小山田　知生</t>
  </si>
  <si>
    <t>ｵﾔﾏﾀﾞ ﾊﾙｷ</t>
  </si>
  <si>
    <t>川崎　　秀真</t>
  </si>
  <si>
    <t>ｶﾜｻｷ ｼｭｳﾏ</t>
  </si>
  <si>
    <t>川村　蒼一朗</t>
  </si>
  <si>
    <t>ｶﾜﾑﾗ ｿｳｲﾁﾛｳ</t>
  </si>
  <si>
    <t>境田　　涼玖</t>
  </si>
  <si>
    <t>ｻｶｲﾀﾞ ﾘｸ</t>
  </si>
  <si>
    <t>高橋　　航大</t>
  </si>
  <si>
    <t>松尾　　聖仁</t>
  </si>
  <si>
    <t>ﾏﾂｵ ﾏｻﾄ</t>
  </si>
  <si>
    <t>松田　　祐司</t>
  </si>
  <si>
    <t>ﾏﾂﾀﾞ ﾕｳｼﾞ</t>
  </si>
  <si>
    <t>宮　　　春心</t>
  </si>
  <si>
    <t>ﾐﾔ ﾊﾙﾄ</t>
  </si>
  <si>
    <t>尾形　　そら</t>
  </si>
  <si>
    <t>ｵｶﾞﾀ ｿﾗ</t>
  </si>
  <si>
    <t>木内　　　迅</t>
  </si>
  <si>
    <t>ｷｳﾁ ｼﾞﾝ</t>
  </si>
  <si>
    <t>小谷地　大和</t>
  </si>
  <si>
    <t>ｺﾔﾁ ﾔﾏﾄ</t>
  </si>
  <si>
    <t>齋藤　　亜連</t>
  </si>
  <si>
    <t>ｻｲﾄｳ ｱﾚﾝ</t>
  </si>
  <si>
    <t>齋藤　　　匠</t>
  </si>
  <si>
    <t>ｻｲﾄｳ ﾀｸﾐ</t>
  </si>
  <si>
    <t>髙橋　　藍斗</t>
  </si>
  <si>
    <t>ﾀｶﾊｼ ｱｲﾄ</t>
  </si>
  <si>
    <t>桝本　　晴天</t>
  </si>
  <si>
    <t>ﾏｽﾓﾄ ﾊﾙﾀｶ</t>
  </si>
  <si>
    <t>民部田　　晴</t>
  </si>
  <si>
    <t>ﾐﾝﾌﾞﾀ ﾊﾙ</t>
  </si>
  <si>
    <t>村上　　　綾</t>
  </si>
  <si>
    <t>ﾑﾗｶﾐ ﾘｮｳ</t>
  </si>
  <si>
    <t>安藤　　凜染</t>
  </si>
  <si>
    <t>ｱﾝﾄﾞｳ ﾘｿﾒ</t>
  </si>
  <si>
    <t>水沢南中</t>
  </si>
  <si>
    <t>遠藤　　　光</t>
  </si>
  <si>
    <t>ｴﾝﾄﾞｳ ﾋｶﾙ</t>
  </si>
  <si>
    <t>大和田龍之介</t>
  </si>
  <si>
    <t>ｵｵﾜﾀﾞ ﾘｭｳﾉｽｹ</t>
  </si>
  <si>
    <t>小倉　　健人</t>
  </si>
  <si>
    <t>ｵｸﾞﾗ ｹﾝﾄ</t>
  </si>
  <si>
    <t>小幡　　　遥</t>
  </si>
  <si>
    <t>ｵﾊﾞﾀ ﾊﾙ</t>
  </si>
  <si>
    <t>小園　　真弘</t>
  </si>
  <si>
    <t>ｺｿﾞﾉ ﾏｻﾋﾛ</t>
  </si>
  <si>
    <t>佐々木　将成</t>
  </si>
  <si>
    <t>ｻｻｷ ｼｮｳｾｲ</t>
  </si>
  <si>
    <t>佐々木　　輝</t>
  </si>
  <si>
    <t>ｻｻｷ ﾋｶﾙ</t>
  </si>
  <si>
    <t>千田　　栄輝</t>
  </si>
  <si>
    <t>ﾁﾀﾞ ﾊﾔｷ</t>
  </si>
  <si>
    <t>千葉　　悠生</t>
  </si>
  <si>
    <t>ﾁﾊﾞ ﾕｳｾｲ</t>
  </si>
  <si>
    <t>石川　　　楓</t>
  </si>
  <si>
    <t>ｲｼｶﾜ ｶｴﾃﾞ</t>
  </si>
  <si>
    <t>角田　　陽貴</t>
  </si>
  <si>
    <t>ｶｸﾀ ﾊﾙﾀｶ</t>
  </si>
  <si>
    <t>角田　　優昌</t>
  </si>
  <si>
    <t>ｶｸﾀ ﾋﾛﾏｻ</t>
  </si>
  <si>
    <t>佐藤　　　駆</t>
  </si>
  <si>
    <t>佐藤　　　光</t>
  </si>
  <si>
    <t>ｻﾄｳ ﾃﾙ</t>
  </si>
  <si>
    <t>早坂　　弥藍</t>
  </si>
  <si>
    <t>ﾊﾔｻｶ ﾐﾗﾝ</t>
  </si>
  <si>
    <t>岩舘　　良英</t>
  </si>
  <si>
    <t>ｲﾜﾀﾞﾃ ﾘｮｳｴｲ</t>
  </si>
  <si>
    <t>大宮　　千來</t>
  </si>
  <si>
    <t>ｵｵﾐﾔ ﾁｶﾗ</t>
  </si>
  <si>
    <t>坂本　　青優</t>
  </si>
  <si>
    <t>ｻｶﾓﾄ ｾﾕ</t>
  </si>
  <si>
    <t>竹田　　桧都</t>
  </si>
  <si>
    <t>ﾀｹﾀﾞ ｶｲﾄ</t>
  </si>
  <si>
    <t>野又　　直生</t>
  </si>
  <si>
    <t>ﾉﾏﾀ ﾅｵ</t>
  </si>
  <si>
    <t>松本　　利輝</t>
  </si>
  <si>
    <t>ﾏﾂﾓﾄ ﾄｼｷ</t>
  </si>
  <si>
    <t>川畑　　清稀</t>
  </si>
  <si>
    <t>ｶﾜﾊﾀ ｼｷ</t>
  </si>
  <si>
    <t>大久保　湧起</t>
  </si>
  <si>
    <t>ｵｵｸﾎﾞ ﾕｳｷ</t>
  </si>
  <si>
    <t>本宮　　昇虎</t>
  </si>
  <si>
    <t>ﾓﾄﾐﾔ ｼｮｳｺﾞ</t>
  </si>
  <si>
    <t>石嶋　　優磨</t>
  </si>
  <si>
    <t>小野寺　　悠</t>
  </si>
  <si>
    <t>ｵﾉﾃﾞﾗ ﾕｳ</t>
  </si>
  <si>
    <t>上平　　寛稀</t>
  </si>
  <si>
    <t>ｶﾐﾀｲ ﾋﾛｷ</t>
  </si>
  <si>
    <t>地藏堂　伊織</t>
  </si>
  <si>
    <t>ｼﾞｿﾞｳﾄﾞｳ ｲｵﾘ</t>
  </si>
  <si>
    <t>田代　　　優</t>
  </si>
  <si>
    <t>ﾀｼﾛ ｽｸﾞﾙ</t>
  </si>
  <si>
    <t>西舘　　　颯</t>
  </si>
  <si>
    <t>ﾆｼﾀﾞﾃ ﾊﾔﾃ</t>
  </si>
  <si>
    <t>鈴木　光太郎</t>
  </si>
  <si>
    <t>ｽｽﾞｷ ｺｳﾀﾛｳ</t>
  </si>
  <si>
    <t>千葉　龍之佑</t>
  </si>
  <si>
    <t>ﾁﾊﾞ ﾘｭｳﾉｽｹ</t>
  </si>
  <si>
    <t>平野原　啓太</t>
  </si>
  <si>
    <t>ﾋﾗﾉﾊﾗ ｹｲﾀ</t>
  </si>
  <si>
    <t>三澤　　恭汰</t>
  </si>
  <si>
    <t>ﾐｻﾜ ｷｮｳﾀ</t>
  </si>
  <si>
    <t>村山　　京成</t>
  </si>
  <si>
    <t>ﾑﾗﾔﾏ ｷｮｳｾｲ</t>
  </si>
  <si>
    <t>米倉　　　吟</t>
  </si>
  <si>
    <t>ﾖﾈｸﾗ ｷﾞﾝ</t>
  </si>
  <si>
    <t>佐藤　　俐央</t>
  </si>
  <si>
    <t>畠山　　　岳</t>
  </si>
  <si>
    <t>ﾊﾀｹﾔﾏ ｶﾞｸ</t>
  </si>
  <si>
    <t>湯澤　　　司</t>
  </si>
  <si>
    <t>ﾕｻﾞﾜ ﾂｶｻ</t>
  </si>
  <si>
    <t>吉田　　伊吹</t>
  </si>
  <si>
    <t>ﾖｼﾀﾞ ｲﾌﾞｷ</t>
  </si>
  <si>
    <t>長内　　咲哉</t>
  </si>
  <si>
    <t>ｵｻﾅｲ ｻｸﾔ</t>
  </si>
  <si>
    <t>中山　　慧哉</t>
  </si>
  <si>
    <t>ﾅｶﾔﾏ ｹｲﾔ</t>
  </si>
  <si>
    <t>織田　　哲哉</t>
  </si>
  <si>
    <t>ｵﾀﾞ ﾃﾂﾔ</t>
  </si>
  <si>
    <t>杉澤　　　暉</t>
  </si>
  <si>
    <t>ｽｷﾞｻﾜ ﾋｶﾙ</t>
  </si>
  <si>
    <t>髙橋　　慶大</t>
  </si>
  <si>
    <t>戸田　　大陽</t>
  </si>
  <si>
    <t>ﾄﾀﾞ ﾄﾓﾔ</t>
  </si>
  <si>
    <t>髙橋　　晴樹</t>
  </si>
  <si>
    <t>八重樫　海理</t>
  </si>
  <si>
    <t>ﾔｴｶﾞｼ ｶｲﾘ</t>
  </si>
  <si>
    <t>上野　　瑛輝</t>
  </si>
  <si>
    <t>ｳｴﾉ ｴｲｷ</t>
  </si>
  <si>
    <t>031449</t>
  </si>
  <si>
    <t>金野　真幸斗</t>
  </si>
  <si>
    <t>ｺﾝﾉ ﾏｻﾄ</t>
  </si>
  <si>
    <t>金野　　正拓</t>
  </si>
  <si>
    <t>ｺﾝﾉ ﾏｻﾋﾛ</t>
  </si>
  <si>
    <t>佐々木　淳哉</t>
  </si>
  <si>
    <t>ｻｻｷ ｼﾞｭﾝﾔ</t>
  </si>
  <si>
    <t>戸羽　　瞭太</t>
  </si>
  <si>
    <t>ﾄﾊﾞ ﾘｮｳﾀ</t>
  </si>
  <si>
    <t>細谷　　光世</t>
  </si>
  <si>
    <t>ﾎｿﾔ ｺｳｾｲ</t>
  </si>
  <si>
    <t>大和田　蒼汰</t>
  </si>
  <si>
    <t>ｵｵﾜﾀﾞ ｿｳﾀ</t>
  </si>
  <si>
    <t>後藤　　琉雅</t>
  </si>
  <si>
    <t>ｺﾞﾄｳ ﾘｭｳｶﾞ</t>
  </si>
  <si>
    <t>金野　　拓翔</t>
  </si>
  <si>
    <t>ｺﾝﾉ ﾋﾛﾄ</t>
  </si>
  <si>
    <t>村上　　陽空</t>
  </si>
  <si>
    <t>ﾑﾗｶﾐ ﾊﾙｸ</t>
  </si>
  <si>
    <t>大森　　　樹</t>
  </si>
  <si>
    <t>ｵｵﾓﾘ ﾀﾂｷ</t>
  </si>
  <si>
    <t>佐藤　　愛叶</t>
  </si>
  <si>
    <t>ｻﾄｳ ｱｲﾄ</t>
  </si>
  <si>
    <t>佐藤　　雄飛</t>
  </si>
  <si>
    <t>ｻﾄｳ ﾕｳﾋ</t>
  </si>
  <si>
    <t>竹花　　誠基</t>
  </si>
  <si>
    <t>ﾀｹﾊﾅ ﾏﾅﾄ</t>
  </si>
  <si>
    <t>中田　　仁汰</t>
  </si>
  <si>
    <t>ﾅｶﾀ ｼﾞﾝﾀ</t>
  </si>
  <si>
    <t>藤原　　颯太</t>
  </si>
  <si>
    <t>昆　　　　良</t>
  </si>
  <si>
    <t>ｺﾝ ﾘｮｳｽｹ</t>
  </si>
  <si>
    <t>相馬　　大翔</t>
  </si>
  <si>
    <t>ｿｳﾏ ﾋﾛﾄ</t>
  </si>
  <si>
    <t>石川　　　岳</t>
  </si>
  <si>
    <t>ｲｼｶﾜ ｶﾞｸ</t>
  </si>
  <si>
    <t>工藤　　芯太</t>
  </si>
  <si>
    <t>ｸﾄﾞｳ ｼﾝﾀ</t>
  </si>
  <si>
    <t>工藤　　李空</t>
  </si>
  <si>
    <t>ｸﾄﾞｳ ﾘｸ</t>
  </si>
  <si>
    <t>河野　　圭祐</t>
  </si>
  <si>
    <t>ｺｳﾉ ｹｲｽｹ</t>
  </si>
  <si>
    <t>髙橋　　海斗</t>
  </si>
  <si>
    <t>髙橋　　賢斗</t>
  </si>
  <si>
    <t>ﾀｶﾊｼ ｹﾝﾄ</t>
  </si>
  <si>
    <t>髙橋　　朋也</t>
  </si>
  <si>
    <t>中軽米　拓人</t>
  </si>
  <si>
    <t>ﾅｶｶﾙﾏｲ ﾀｸﾄ</t>
  </si>
  <si>
    <t>藤田　　縁龍</t>
  </si>
  <si>
    <t>ﾌｼﾞﾀ ｴﾝﾘｭｳ</t>
  </si>
  <si>
    <t>藤田　　遥翔</t>
  </si>
  <si>
    <t>ﾌｼﾞﾀ ﾊﾙﾄ</t>
  </si>
  <si>
    <t>山口　　　陽</t>
  </si>
  <si>
    <t>湯下　　賢登</t>
  </si>
  <si>
    <t>ﾕｼﾀ ｹﾝﾄ</t>
  </si>
  <si>
    <t>伊藤　　稜牙</t>
  </si>
  <si>
    <t>ｲﾄｳ ﾘｮｳｶﾞ</t>
  </si>
  <si>
    <t>佐々木　輝琉</t>
  </si>
  <si>
    <t>ｻｻｷ ｷﾘｭｳ</t>
  </si>
  <si>
    <t>畠山　　泰輝</t>
  </si>
  <si>
    <t>ﾊﾀｹﾔﾏ ﾀｲｷ</t>
  </si>
  <si>
    <t>畠山　　雅俊</t>
  </si>
  <si>
    <t>ﾊﾀｹﾔﾏ ﾏｻﾄｼ</t>
  </si>
  <si>
    <t>福島　　遥輝</t>
  </si>
  <si>
    <t>ﾌｸｼﾏ ﾊﾙｷ</t>
  </si>
  <si>
    <t>八幡　　　大</t>
  </si>
  <si>
    <t>ﾔﾊﾀ ﾀﾞｲ</t>
  </si>
  <si>
    <t>春日　　彰太</t>
  </si>
  <si>
    <t>ｶｽｶﾞ ｼｮｳﾀ</t>
  </si>
  <si>
    <t>東山　　　蓮</t>
  </si>
  <si>
    <t>ﾋｶﾞｼﾔﾏ ﾚﾝ</t>
  </si>
  <si>
    <t>荒木田　佑弥</t>
  </si>
  <si>
    <t>ｱﾗｷﾀﾞ ﾕｳﾔ</t>
  </si>
  <si>
    <t>大平　　侑士</t>
  </si>
  <si>
    <t>ｵｵﾀﾞｲﾗ ﾕｳｼ</t>
  </si>
  <si>
    <t>小野寺　瑛太</t>
  </si>
  <si>
    <t>ｵﾉﾃﾞﾗ ｴｲﾀ</t>
  </si>
  <si>
    <t>欠端　　陽向</t>
  </si>
  <si>
    <t>ｶｹﾊﾀ ﾋﾅﾀ</t>
  </si>
  <si>
    <t>片岸　　　礼</t>
  </si>
  <si>
    <t>ｶﾀｷﾞｼ ﾚｲ</t>
  </si>
  <si>
    <t>伊藤　　陽太</t>
  </si>
  <si>
    <t>ｲﾄｳ ﾖｳﾀ</t>
  </si>
  <si>
    <t>菅原　　敬介</t>
  </si>
  <si>
    <t>ｽｶﾞﾜﾗ ｹｲｽｹ</t>
  </si>
  <si>
    <t>瀬戸　　　南</t>
  </si>
  <si>
    <t>ｾﾄ ﾐﾅﾐ</t>
  </si>
  <si>
    <t>角口　　羽音</t>
  </si>
  <si>
    <t>ｶﾄﾞｸﾞﾁ ﾊﾉﾝ</t>
  </si>
  <si>
    <t>釜口　　修慈</t>
  </si>
  <si>
    <t>ｶﾏｸﾞﾁ ｼｭｳｼﾞ</t>
  </si>
  <si>
    <t>松浦　　蒼太</t>
  </si>
  <si>
    <t>ﾏﾂｳﾗ ｿｳﾀ</t>
  </si>
  <si>
    <t>山岸　　快梨</t>
  </si>
  <si>
    <t>ﾔﾏｷﾞｼ ｶｲﾘ</t>
  </si>
  <si>
    <t>遠藤　礼二郎</t>
  </si>
  <si>
    <t>ｴﾝﾄﾞｳ ﾚｲｼﾞﾛｳ</t>
  </si>
  <si>
    <t>栗村　　脩斗</t>
  </si>
  <si>
    <t>ｸﾘﾑﾗ ｼｭｳﾄ</t>
  </si>
  <si>
    <t>丹内　　一郎</t>
  </si>
  <si>
    <t>ﾀﾝﾅｲ ｲﾁﾛｳ</t>
  </si>
  <si>
    <t>松長根　誠大</t>
  </si>
  <si>
    <t>ﾏﾂﾅｶﾞﾈ ｾｲﾀﾞｲ</t>
  </si>
  <si>
    <t>北田　　航太</t>
  </si>
  <si>
    <t>ｷﾀﾀﾞ ｺｳﾀ</t>
  </si>
  <si>
    <t>熊谷　　瑠玖</t>
  </si>
  <si>
    <t>ｸﾏｶﾞｲ ﾘｸ</t>
  </si>
  <si>
    <t>関口　　　誠</t>
  </si>
  <si>
    <t>ｾｷｸﾞﾁ ｾｲ</t>
  </si>
  <si>
    <t>藤島　　叶多</t>
  </si>
  <si>
    <t>ﾌｼﾞｼﾏ ｶﾅﾀ</t>
  </si>
  <si>
    <t>三浦　　空知</t>
  </si>
  <si>
    <t>ﾐｳﾗ ｿﾗﾁ</t>
  </si>
  <si>
    <t>川畑　　凰弥</t>
  </si>
  <si>
    <t>ｶﾜﾊﾀ ｺｳﾔ</t>
  </si>
  <si>
    <t>佐藤　　優翔</t>
  </si>
  <si>
    <t>中村　慎之助</t>
  </si>
  <si>
    <t>ﾅｶﾑﾗ ｼﾝﾉｽｹ</t>
  </si>
  <si>
    <t>板倉　　颯汰</t>
  </si>
  <si>
    <t>ｲﾀｸﾗ ｿｳﾀ</t>
  </si>
  <si>
    <t>多田　　友飛</t>
  </si>
  <si>
    <t>ﾀﾀﾞ ﾕｳﾋ</t>
  </si>
  <si>
    <t>藤原　　李希</t>
  </si>
  <si>
    <t>ﾌｼﾞﾜﾗ ﾘｷ</t>
  </si>
  <si>
    <t>菊池　　星那</t>
  </si>
  <si>
    <t>菊池　　陸翔</t>
  </si>
  <si>
    <t>佐々木湖太郎</t>
  </si>
  <si>
    <t>ｻｻｷ ｺﾀﾛｳ</t>
  </si>
  <si>
    <t>佐々木　柾治</t>
  </si>
  <si>
    <t>ｻｻｷ ﾏｻﾊﾙ</t>
  </si>
  <si>
    <t>八重樫　寛翔</t>
  </si>
  <si>
    <t>ﾔｴｶﾞｼ ﾋﾛﾄ</t>
  </si>
  <si>
    <t>生駒　　昂大</t>
  </si>
  <si>
    <t>ｲｺﾏ ｺｳﾀﾞｲ</t>
  </si>
  <si>
    <t>伊藤　悠永来</t>
  </si>
  <si>
    <t>ｲﾄｳ ﾕｴﾗ</t>
  </si>
  <si>
    <t>小野　　大耀</t>
  </si>
  <si>
    <t>ｵﾉ ﾀｲﾖｳ</t>
  </si>
  <si>
    <t>菊池　　蒼空</t>
  </si>
  <si>
    <t>菊池　　直都</t>
  </si>
  <si>
    <t>ｷｸﾁ ﾅｵﾄ</t>
  </si>
  <si>
    <t>菊池　　迅斗</t>
  </si>
  <si>
    <t>照井　　藍人</t>
  </si>
  <si>
    <t>ﾃﾙｲ ｱｲﾄ</t>
  </si>
  <si>
    <t>久保　　真敏</t>
  </si>
  <si>
    <t>ｸﾎﾞ ﾏｻﾄｼ</t>
  </si>
  <si>
    <t>鈴木　　智久</t>
  </si>
  <si>
    <t>ｽｽﾞｷ ﾄﾓﾋｻ</t>
  </si>
  <si>
    <t>遠藤　明日真</t>
  </si>
  <si>
    <t>ｴﾝﾄﾞｳ ｱｽﾏ</t>
  </si>
  <si>
    <t>031523</t>
  </si>
  <si>
    <t>関口　　翔太</t>
  </si>
  <si>
    <t>ｾｷｸﾞﾁ ｼｮｳﾀ</t>
  </si>
  <si>
    <t>津志田　陸斗</t>
  </si>
  <si>
    <t>ﾂｼﾀﾞ ﾘｸﾄ</t>
  </si>
  <si>
    <t>中村　　桜雅</t>
  </si>
  <si>
    <t>ﾅｶﾑﾗ ｵｳｶﾞ</t>
  </si>
  <si>
    <t>大和　　悠莉</t>
  </si>
  <si>
    <t>ﾔﾏﾄ ﾕｳﾘ</t>
  </si>
  <si>
    <t>遠藤　　大湖</t>
  </si>
  <si>
    <t>ｴﾝﾄﾞｳ ﾀﾞｲｺﾞ</t>
  </si>
  <si>
    <t>大坪　　流碧</t>
  </si>
  <si>
    <t>ｵｵﾂﾎﾞ ﾙｲ</t>
  </si>
  <si>
    <t>宍戸　　颯汰</t>
  </si>
  <si>
    <t>ｼｼﾄﾞ ｿｳﾀ</t>
  </si>
  <si>
    <t>高野　　諒寿</t>
  </si>
  <si>
    <t>ﾀｶﾉ ﾘｮｳｼﾞｭ</t>
  </si>
  <si>
    <t>岩渕　　真咲</t>
  </si>
  <si>
    <t>ｲﾜﾌﾞﾁ ﾏｻｷ</t>
  </si>
  <si>
    <t>及川　　伊吹</t>
  </si>
  <si>
    <t>ｵｲｶﾜ ｲﾌﾞｷ</t>
  </si>
  <si>
    <t>大矢　　空翔</t>
  </si>
  <si>
    <t>ｵｵﾔ ｸｳﾄ</t>
  </si>
  <si>
    <t>加藤　　佑都</t>
  </si>
  <si>
    <t>ｶﾄｳ ﾕｳﾄ</t>
  </si>
  <si>
    <t>菊池　　琉貴</t>
  </si>
  <si>
    <t>佐々木　竜聖</t>
  </si>
  <si>
    <t>宮野　　英寿</t>
  </si>
  <si>
    <t>ﾐﾔﾉ ﾋﾃﾞﾄｼ</t>
  </si>
  <si>
    <t>佐々木　陽斗</t>
  </si>
  <si>
    <t>山中　　陽喜</t>
  </si>
  <si>
    <t>ﾔﾏﾅｶ ﾖｳｷ</t>
  </si>
  <si>
    <t>菊川　　大輝</t>
  </si>
  <si>
    <t>ｷｸｶﾜ ﾀﾞｲｷ</t>
  </si>
  <si>
    <t>佐々木　琉斗</t>
  </si>
  <si>
    <t>ｻｻｷ ﾘｭｳﾄ</t>
  </si>
  <si>
    <t>佐藤　　　憧</t>
  </si>
  <si>
    <t>ｻﾄｳ ｼｭｳ</t>
  </si>
  <si>
    <t>千葉　　優貴</t>
  </si>
  <si>
    <t>ﾁﾊﾞ ﾕｳｷ</t>
  </si>
  <si>
    <t>小野寺　翔哉</t>
  </si>
  <si>
    <t>ｵﾉﾃﾞﾗ ｼｮｳﾔ</t>
  </si>
  <si>
    <t>盛下　　和暉</t>
  </si>
  <si>
    <t>ﾓﾘｼﾀ ｶｽﾞｷ</t>
  </si>
  <si>
    <t>吉田　　和希</t>
  </si>
  <si>
    <t>ﾖｼﾀﾞ ｶｽﾞｷ</t>
  </si>
  <si>
    <t>岩城　　璃一</t>
  </si>
  <si>
    <t>ｲﾜｷ ﾘﾋﾄ</t>
  </si>
  <si>
    <t>栗原　　唯人</t>
  </si>
  <si>
    <t>ｸﾘﾊﾗ ﾕｲﾄ</t>
  </si>
  <si>
    <t>佐々木　奏空</t>
  </si>
  <si>
    <t>澤田　　汐音</t>
  </si>
  <si>
    <t>ｻﾜﾀﾞ ｼｵﾝ</t>
  </si>
  <si>
    <t>岩渕　　優和</t>
  </si>
  <si>
    <t>ｲﾜﾌﾞﾁ ﾕｳﾜ</t>
  </si>
  <si>
    <t>及川　　大和</t>
  </si>
  <si>
    <t>ｵｲｶﾜ ﾔﾏﾄ</t>
  </si>
  <si>
    <t>菅原　　遙翔</t>
  </si>
  <si>
    <t>岩渕　　太陽</t>
  </si>
  <si>
    <t>ｲﾜﾌﾞﾁ ﾀｲﾖｳ</t>
  </si>
  <si>
    <t>岩渕　　良太</t>
  </si>
  <si>
    <t>ｲﾜﾌﾞﾁ ﾘｮｳﾀ</t>
  </si>
  <si>
    <t>及川　　　涼</t>
  </si>
  <si>
    <t>ｵｲｶﾜ ﾘｮｳ</t>
  </si>
  <si>
    <t>菅原　　　武</t>
  </si>
  <si>
    <t>三浦　　由翔</t>
  </si>
  <si>
    <t>ﾐｳﾗ ﾕｲﾄ</t>
  </si>
  <si>
    <t>中村　　翔旗</t>
  </si>
  <si>
    <t>ﾅｶﾑﾗ ｼｮｳｷ</t>
  </si>
  <si>
    <t>新山　　大器</t>
  </si>
  <si>
    <t>ﾆｲﾔﾏ ﾀｲｷ</t>
  </si>
  <si>
    <t>日當　　羽琉</t>
  </si>
  <si>
    <t>ﾋﾅﾀ ﾊﾙ</t>
  </si>
  <si>
    <t>下畑　　慶心</t>
  </si>
  <si>
    <t>ｼﾓﾊﾀ ｹｲｼﾝ</t>
  </si>
  <si>
    <t>関本　　星耶</t>
  </si>
  <si>
    <t>ｾｷﾓﾄ ｾｲﾔ</t>
  </si>
  <si>
    <t>中野　　伶音</t>
  </si>
  <si>
    <t>ﾅｶﾉ ﾚｵ</t>
  </si>
  <si>
    <t>米田　　優星</t>
  </si>
  <si>
    <t>ﾏｲﾀ ﾕｳｾｲ</t>
  </si>
  <si>
    <t>松川　　歩叶</t>
  </si>
  <si>
    <t>ﾏﾂｶﾜ ｱﾕﾄ</t>
  </si>
  <si>
    <t>泉田　　加星</t>
  </si>
  <si>
    <t>ｲｽﾞﾐﾀﾞ ｶｲ</t>
  </si>
  <si>
    <t>大澤　　大翔</t>
  </si>
  <si>
    <t>ｵｵｻﾜ ﾋﾛﾄ</t>
  </si>
  <si>
    <t>大橋場　己大</t>
  </si>
  <si>
    <t>ｵｵﾊｼﾊﾞ ﾐﾋﾛ</t>
  </si>
  <si>
    <t>大畑　　快生</t>
  </si>
  <si>
    <t>ｵｵﾊﾀ ｶｲ</t>
  </si>
  <si>
    <t>兼田　　史也</t>
  </si>
  <si>
    <t>ｶﾈﾀ ﾌﾐﾔ</t>
  </si>
  <si>
    <t>見年代　駿介</t>
  </si>
  <si>
    <t>ｹﾝﾈﾝﾀﾞｲ ｼｭﾝｽｹ</t>
  </si>
  <si>
    <t>堤内　　智也</t>
  </si>
  <si>
    <t>ﾂﾂﾐﾅｲ ﾄﾓﾔ</t>
  </si>
  <si>
    <t>長野　　翔太</t>
  </si>
  <si>
    <t>ﾅｶﾞﾉ ｼｮｳﾀ</t>
  </si>
  <si>
    <t>藤森　　耀生</t>
  </si>
  <si>
    <t>ﾌｼﾞﾓﾘ ﾄｳｲ</t>
  </si>
  <si>
    <t>本波　　　凱</t>
  </si>
  <si>
    <t>ﾎﾝﾅﾐ ｶｲ</t>
  </si>
  <si>
    <t>南　　　大和</t>
  </si>
  <si>
    <t>ﾐﾅﾐ ﾔﾏﾄ</t>
  </si>
  <si>
    <t>間　　孝太郎</t>
  </si>
  <si>
    <t>ｱｲﾀﾞ ｺｳﾀﾛｳ</t>
  </si>
  <si>
    <t>加藤　　綾隼</t>
  </si>
  <si>
    <t>ｶﾄｳ ﾘｮｳﾄ</t>
  </si>
  <si>
    <t>久保　　晴輝</t>
  </si>
  <si>
    <t>ｸﾎﾞ ﾊﾙｷ</t>
  </si>
  <si>
    <t>桑田　　　柊</t>
  </si>
  <si>
    <t>ｸﾜﾀ ｼｭｳ</t>
  </si>
  <si>
    <t>皀　　　奏良</t>
  </si>
  <si>
    <t>ｻｲｶﾁ ｿﾗ</t>
  </si>
  <si>
    <t>佐々木　藍飛</t>
  </si>
  <si>
    <t>ｻｻｷ ｱｲﾄ</t>
  </si>
  <si>
    <t>佐々木　龍牙</t>
  </si>
  <si>
    <t>佐藤　　陸寿</t>
  </si>
  <si>
    <t>ｻﾄｳ ﾘｸﾄ</t>
  </si>
  <si>
    <t>鈴木　　慶大</t>
  </si>
  <si>
    <t>ｽｽﾞｷ ｹｲﾀ</t>
  </si>
  <si>
    <t>外舘　　来愛</t>
  </si>
  <si>
    <t>ﾄﾀﾞﾃ ﾗｲｱ</t>
  </si>
  <si>
    <t>三河　　寛人</t>
  </si>
  <si>
    <t>ﾐｶﾜ ﾋﾛﾄ</t>
  </si>
  <si>
    <t>外里　　優太</t>
  </si>
  <si>
    <t>ﾄｻﾞﾄ ﾕｳﾀ</t>
  </si>
  <si>
    <t>及川　　蘭斗</t>
  </si>
  <si>
    <t>ｵｲｶﾜ ﾗﾝﾄ</t>
  </si>
  <si>
    <t>小原　　崇惺</t>
  </si>
  <si>
    <t>ｵﾊﾞﾗ ｼｭｳｾｲ</t>
  </si>
  <si>
    <t>小原　　琢磨</t>
  </si>
  <si>
    <t>ｵﾊﾞﾗ ﾀｸﾏ</t>
  </si>
  <si>
    <t>小田嶋　伯斗</t>
  </si>
  <si>
    <t>ｺﾀﾞｼﾏ ﾊｸﾄ</t>
  </si>
  <si>
    <t>小水内　　浩</t>
  </si>
  <si>
    <t>ｺﾐｽﾞﾅｲ ｺｳ</t>
  </si>
  <si>
    <t>昆　　　律希</t>
  </si>
  <si>
    <t>ｺﾝ ﾘﾂｷ</t>
  </si>
  <si>
    <t>藤根　　慧悟</t>
  </si>
  <si>
    <t>ﾌｼﾞﾈ ｹｲｺﾞ</t>
  </si>
  <si>
    <t>伊藤　　千隼</t>
  </si>
  <si>
    <t>ｲﾄｳ ﾁﾊﾔ</t>
  </si>
  <si>
    <t>菊池　　悠徳</t>
  </si>
  <si>
    <t>ｷｸﾁ ﾋｻﾉﾘ</t>
  </si>
  <si>
    <t>青澤　　　拓</t>
  </si>
  <si>
    <t>ｱｵｻﾜ ﾋﾗｸ</t>
  </si>
  <si>
    <t>藤村　　悠生</t>
  </si>
  <si>
    <t>ﾌｼﾞﾑﾗ ﾕｳｾｲ</t>
  </si>
  <si>
    <t>鈴木　　蓮久</t>
  </si>
  <si>
    <t>伊澤　　　樹</t>
  </si>
  <si>
    <t>ｲｻﾞﾜ ｲﾂｷ</t>
  </si>
  <si>
    <t>奥村　　晄矢</t>
  </si>
  <si>
    <t>ｵｸﾑﾗ ｺｳﾔ</t>
  </si>
  <si>
    <t>佐々木　一翔</t>
  </si>
  <si>
    <t>ｻｻｷ ｶｯｼｮｳ</t>
  </si>
  <si>
    <t>杉田　　　光</t>
  </si>
  <si>
    <t>ｽｷﾞﾀ ﾋｶﾙ</t>
  </si>
  <si>
    <t>鈴木　　和希</t>
  </si>
  <si>
    <t>ｽｽﾞｷ ｶｽﾞｷ</t>
  </si>
  <si>
    <t>田原　　颯乃</t>
  </si>
  <si>
    <t>ﾀﾊﾗ ｿｳﾀﾞｲ</t>
  </si>
  <si>
    <t>東方　　飛龍</t>
  </si>
  <si>
    <t>ﾄｳﾎﾞｳ ﾋﾘｭｳ</t>
  </si>
  <si>
    <t>佐々木　新生</t>
  </si>
  <si>
    <t>ｻｻｷ ﾈｵ</t>
  </si>
  <si>
    <t>佐藤　凛汰朗</t>
  </si>
  <si>
    <t>ｻﾄｳ ﾘﾝﾀﾛｳ</t>
  </si>
  <si>
    <t>志土富　　翼</t>
  </si>
  <si>
    <t>ｼﾄﾄﾐ ﾂﾊﾞｻ</t>
  </si>
  <si>
    <t>片山　英生翔</t>
  </si>
  <si>
    <t>ｶﾀﾔﾏ ｴｲﾄ</t>
  </si>
  <si>
    <t>金澤　　颯介</t>
  </si>
  <si>
    <t>ｶﾅｻﾞﾜ ｿｳｽｹ</t>
  </si>
  <si>
    <t>佐々木　義基</t>
  </si>
  <si>
    <t>ｻｻｷ ｲｻｷ</t>
  </si>
  <si>
    <t>三浦　　　庵</t>
  </si>
  <si>
    <t>三浦　　海聖</t>
  </si>
  <si>
    <t>ﾐｳﾗ ｶｻﾞﾄ</t>
  </si>
  <si>
    <t>三浦　　一希</t>
  </si>
  <si>
    <t>ﾐｳﾗ ｶｽﾞｷ</t>
  </si>
  <si>
    <t>梅村　　大輔</t>
  </si>
  <si>
    <t>ｳﾒﾑﾗ ﾀﾞｲｽｹ</t>
  </si>
  <si>
    <t>高橋　　広樹</t>
  </si>
  <si>
    <t>福田　　唯人</t>
  </si>
  <si>
    <t>ﾌｸﾀﾞ ﾕｲﾄ</t>
  </si>
  <si>
    <t>稲葉　　朔来</t>
  </si>
  <si>
    <t>ｲﾅﾊﾞ ｻｸ</t>
  </si>
  <si>
    <t>工藤　　清汰</t>
  </si>
  <si>
    <t>ｸﾄﾞｳ ｾｲﾀ</t>
  </si>
  <si>
    <t>添田　　　伯</t>
  </si>
  <si>
    <t>ｿｴﾀ ﾊｸ</t>
  </si>
  <si>
    <t>髙田　　拓実</t>
  </si>
  <si>
    <t>ﾀｶﾀﾞ ﾀｸﾐ</t>
  </si>
  <si>
    <t>小倉　　龍伸</t>
  </si>
  <si>
    <t>ｵｸﾞﾗ ﾘｭｳｼﾝ</t>
  </si>
  <si>
    <t>添田　　煌人</t>
  </si>
  <si>
    <t>ｿｴﾀ ｷﾗﾄ</t>
  </si>
  <si>
    <t>二又　　陽来</t>
  </si>
  <si>
    <t>ﾌﾀﾏﾀ ﾊﾙｷ</t>
  </si>
  <si>
    <t>阿部　　陽向</t>
  </si>
  <si>
    <t>生駒　　一真</t>
  </si>
  <si>
    <t>ｲｺﾏ ｶｽﾞﾏ</t>
  </si>
  <si>
    <t>佐々木　悠斗</t>
  </si>
  <si>
    <t>佐藤　　　周</t>
  </si>
  <si>
    <t>ｻﾄｳ ｱﾏﾈ</t>
  </si>
  <si>
    <t>佐藤　　響弥</t>
  </si>
  <si>
    <t>ｻﾄｳ ｷｮｳﾔ</t>
  </si>
  <si>
    <t>鈴木　　太一</t>
  </si>
  <si>
    <t>ｽｽﾞｷ ﾀｲﾁ</t>
  </si>
  <si>
    <t>中村　　聖蓮</t>
  </si>
  <si>
    <t>ﾅｶﾑﾗ ｲﾌﾞｷ</t>
  </si>
  <si>
    <t>糠森　　　光</t>
  </si>
  <si>
    <t>ﾇｶﾓﾘ ﾋｶﾙ</t>
  </si>
  <si>
    <t>沼﨑　　皓太</t>
  </si>
  <si>
    <t>ﾇﾏｻﾞｷ ｺｳﾀ</t>
  </si>
  <si>
    <t>三浦　　望夢</t>
  </si>
  <si>
    <t>ﾐｳﾗ ﾉｿﾞﾑ</t>
  </si>
  <si>
    <t>荒川　　　翔</t>
  </si>
  <si>
    <t>ｱﾗｶﾜ ｼｮｳ</t>
  </si>
  <si>
    <t>大石　　颯馬</t>
  </si>
  <si>
    <t>ｵｵｲｼ ｿｳﾏ</t>
  </si>
  <si>
    <t>貫洞　　來仁</t>
  </si>
  <si>
    <t>ｶﾝﾄﾞｳ ﾗｲﾄ</t>
  </si>
  <si>
    <t>木村　　旺輔</t>
  </si>
  <si>
    <t>ｷﾑﾗ ｵｳｽｹ</t>
  </si>
  <si>
    <t>佐倉田　悠介</t>
  </si>
  <si>
    <t>ｻｸﾗﾀ ﾕｳｽｹ</t>
  </si>
  <si>
    <t>佐々木　　仁</t>
  </si>
  <si>
    <t>ｻｻｷ ｼﾞﾝ</t>
  </si>
  <si>
    <t>田代　　悠翔</t>
  </si>
  <si>
    <t>ﾀｼﾛ ﾕｳﾄ</t>
  </si>
  <si>
    <t>湊　　　大耀</t>
  </si>
  <si>
    <t>ﾐﾅﾄ ﾀｲﾖｳ</t>
  </si>
  <si>
    <t>山﨑　　　巧</t>
  </si>
  <si>
    <t>ﾔﾏｻﾞｷ ｺｳ</t>
  </si>
  <si>
    <t>山﨑　　凉太</t>
  </si>
  <si>
    <t>ﾔﾏｻﾞｷ ﾘｮｳﾀ</t>
  </si>
  <si>
    <t>山崎　　諒太</t>
  </si>
  <si>
    <t>横田　　一騎</t>
  </si>
  <si>
    <t>ﾖｺﾀ ｲｯｷ</t>
  </si>
  <si>
    <t>横田　　琉翔</t>
  </si>
  <si>
    <t>ﾖｺﾀ ﾘｹﾙ</t>
  </si>
  <si>
    <t>伊藤　　直人</t>
  </si>
  <si>
    <t>ｲﾄｳ ﾅｵﾄ</t>
  </si>
  <si>
    <t>及川　　泰成</t>
  </si>
  <si>
    <t>小原　　遼平</t>
  </si>
  <si>
    <t>ｵﾊﾞﾗ ﾘｮｳﾍｲ</t>
  </si>
  <si>
    <t>菊池　　　蓮</t>
  </si>
  <si>
    <t>ｷｸﾁ ﾚﾝ</t>
  </si>
  <si>
    <t>齊藤　　　翼</t>
  </si>
  <si>
    <t>ｻｲﾄｳ ﾂﾊﾞｻ</t>
  </si>
  <si>
    <t>佐々木　瑛貴</t>
  </si>
  <si>
    <t>ｻｻｷ ｴｲｷ</t>
  </si>
  <si>
    <t>佐々木　飛悠</t>
  </si>
  <si>
    <t>ｻｻｷ ﾋﾕｳ</t>
  </si>
  <si>
    <t>下瀬川　大雅</t>
  </si>
  <si>
    <t>ｼﾓｾｶﾞﾜ ﾀｲｶﾞ</t>
  </si>
  <si>
    <t>髙橋　　駿介</t>
  </si>
  <si>
    <t>ﾀｶﾊｼ ｼｭﾝｽｹ</t>
  </si>
  <si>
    <t>髙橋　　隆太</t>
  </si>
  <si>
    <t>ﾀｶﾊｼ ﾘｭｳﾀ</t>
  </si>
  <si>
    <t>高橋　　琉生</t>
  </si>
  <si>
    <t>照井　虹太郎</t>
  </si>
  <si>
    <t>ﾃﾙｲ ｺﾀﾛｳ</t>
  </si>
  <si>
    <t>戸野村　悠輝</t>
  </si>
  <si>
    <t>ﾄﾉﾑﾗ ﾕｳｷ</t>
  </si>
  <si>
    <t>早川　　慶祐</t>
  </si>
  <si>
    <t>ﾊﾔｶﾜ ｹｲｽｹ</t>
  </si>
  <si>
    <t>藤原　　鳳太</t>
  </si>
  <si>
    <t>ﾌｼﾞﾜﾗ ｵｵﾀ</t>
  </si>
  <si>
    <t>八重樫　康介</t>
  </si>
  <si>
    <t>ﾔｴｶﾞｼ ｺｳｽｹ</t>
  </si>
  <si>
    <t>阿萬　　徠海</t>
  </si>
  <si>
    <t>ｱﾏﾝ ﾗｲﾔ</t>
  </si>
  <si>
    <t>伊藤　　優吏</t>
  </si>
  <si>
    <t>ｲﾄｳ ﾕｳﾘ</t>
  </si>
  <si>
    <t>佐藤　　駿人</t>
  </si>
  <si>
    <t>ｻﾄｳ ｼｭﾝﾄ</t>
  </si>
  <si>
    <t>下坂　　智郷</t>
  </si>
  <si>
    <t>ｼﾓｻｶ ﾁｻﾄ</t>
  </si>
  <si>
    <t>瀬川　　真央</t>
  </si>
  <si>
    <t>ｾｶﾞﾜ ﾏｵ</t>
  </si>
  <si>
    <t>髙橋　　　纒</t>
  </si>
  <si>
    <t>ﾀｶﾊｼ ﾏﾄｲ</t>
  </si>
  <si>
    <t>髙橋　　夢弥</t>
  </si>
  <si>
    <t>ﾀｶﾊｼ ﾕﾒﾔ</t>
  </si>
  <si>
    <t>千田　夏惟斗</t>
  </si>
  <si>
    <t>富澤　　颯太</t>
  </si>
  <si>
    <t>ﾄﾐｻﾜ ｿｳﾀ</t>
  </si>
  <si>
    <t>三田　　頻舞</t>
  </si>
  <si>
    <t>ﾐﾀ ｼｸﾞﾏ</t>
  </si>
  <si>
    <t>髙橋　　晟楠</t>
  </si>
  <si>
    <t>佐藤　　　顕</t>
  </si>
  <si>
    <t>ｻﾄｳ ｱｷ</t>
  </si>
  <si>
    <t>玉山　　　優</t>
  </si>
  <si>
    <t>ﾀﾏﾔﾏ ﾕｳ</t>
  </si>
  <si>
    <t>池田　　陽樹</t>
  </si>
  <si>
    <t>ｲｹﾀﾞ ﾖｳｼﾞｭ</t>
  </si>
  <si>
    <t>加美山　達斗</t>
  </si>
  <si>
    <t>ｶﾐﾔﾏ ﾀﾂﾄ</t>
  </si>
  <si>
    <t>菊地　　康生</t>
  </si>
  <si>
    <t>ｷｸﾁ ｺｳｷ</t>
  </si>
  <si>
    <t>佐々木　陽日</t>
  </si>
  <si>
    <t>ｻｻｷ ﾊﾙﾋ</t>
  </si>
  <si>
    <t>菅原　　佑太</t>
  </si>
  <si>
    <t>ｽｶﾞﾜﾗ ﾕｳﾀ</t>
  </si>
  <si>
    <t>鈴木　　暖都</t>
  </si>
  <si>
    <t>髙橋　　幸太</t>
  </si>
  <si>
    <t>多田　　廣人</t>
  </si>
  <si>
    <t>ﾀﾀﾞ ﾋﾛﾄ</t>
  </si>
  <si>
    <t>村上　　　遼</t>
  </si>
  <si>
    <t>八木　　雲水</t>
  </si>
  <si>
    <t>ﾔｷﾞ ｳﾝｽｲ</t>
  </si>
  <si>
    <t>池元　　祥真</t>
  </si>
  <si>
    <t>ｲｹﾓﾄ ｼｮｳﾏ</t>
  </si>
  <si>
    <t>坂下　　雄斗</t>
  </si>
  <si>
    <t>ｻｶｼﾀ ﾕｳﾄ</t>
  </si>
  <si>
    <t>阿部　淳之介</t>
  </si>
  <si>
    <t>ｱﾍﾞ ｼﾞｭﾝﾉｽｹ</t>
  </si>
  <si>
    <t>小野寺　信幸</t>
  </si>
  <si>
    <t>ｵﾉﾃﾞﾗ ﾉﾌﾞﾕｷ</t>
  </si>
  <si>
    <t>佐藤　巧乃介</t>
  </si>
  <si>
    <t>ｻﾄｳ ｺｳﾉｽｹ</t>
  </si>
  <si>
    <t>下川原　優空</t>
  </si>
  <si>
    <t>ｼﾓｶﾜﾗ ﾕｳｱ</t>
  </si>
  <si>
    <t>三上　　泰知</t>
  </si>
  <si>
    <t>ﾐｶﾐ ﾀｲﾁ</t>
  </si>
  <si>
    <t>三上　　知宏</t>
  </si>
  <si>
    <t>ﾐｶﾐ ﾄﾓﾋﾛ</t>
  </si>
  <si>
    <t>三上　　奈琉</t>
  </si>
  <si>
    <t>ﾐｶﾐ ﾅｲﾙ</t>
  </si>
  <si>
    <t>伊東　　奏人</t>
  </si>
  <si>
    <t>ｲﾄｳ ｶﾅﾄ</t>
  </si>
  <si>
    <t>太田　　和希</t>
  </si>
  <si>
    <t>ｵｵﾀ ｶｽﾞｷ</t>
  </si>
  <si>
    <t>管野　　陸翔</t>
  </si>
  <si>
    <t>ｶﾝﾉ ﾘｸﾄ</t>
  </si>
  <si>
    <t>下田　　大地</t>
  </si>
  <si>
    <t>ｼﾓﾀﾞ ﾀﾞｲﾁ</t>
  </si>
  <si>
    <t>田中　　李空</t>
  </si>
  <si>
    <t>ﾀﾅｶ ﾘｸ</t>
  </si>
  <si>
    <t>新沼　　颯人</t>
  </si>
  <si>
    <t>ﾆｲﾇﾏ ﾊﾔﾄ</t>
  </si>
  <si>
    <t>藤澤　　拓己</t>
  </si>
  <si>
    <t>ﾌｼﾞｻﾜ ﾀｸﾐ</t>
  </si>
  <si>
    <t>田辺　　朋生</t>
  </si>
  <si>
    <t>ﾀﾅﾍﾞ ﾄﾓｷ</t>
  </si>
  <si>
    <t>東　　　琉心</t>
  </si>
  <si>
    <t>ﾋｶﾞｼ ﾘｭｳｼﾝ</t>
  </si>
  <si>
    <t>角掛　　大極</t>
  </si>
  <si>
    <t>ﾂﾉｶｹ ﾀﾞｲｷ</t>
  </si>
  <si>
    <t>角掛　　寛仁</t>
  </si>
  <si>
    <t>松浦　　聖弥</t>
  </si>
  <si>
    <t>ﾏﾂｳﾗ ｾｲﾔ</t>
  </si>
  <si>
    <t>太田　　陸斗</t>
  </si>
  <si>
    <t>ｵｵﾀ ﾘｸﾄ</t>
  </si>
  <si>
    <t>奥村　　祐太</t>
  </si>
  <si>
    <t>ｵｸﾑﾗ ﾕｳﾀ</t>
  </si>
  <si>
    <t>村田　　龍聖</t>
  </si>
  <si>
    <t>ﾑﾗﾀ ﾘｭｳｾｲ</t>
  </si>
  <si>
    <t>阿部　　真翔</t>
  </si>
  <si>
    <t>ｱﾍﾞ ﾏﾅﾄ</t>
  </si>
  <si>
    <t>鈴木　　亮祐</t>
  </si>
  <si>
    <t>ｽｽﾞｷ ﾘｮｳｽｹ</t>
  </si>
  <si>
    <t>千田　　心夢</t>
  </si>
  <si>
    <t>ﾁﾀﾞ ｺｺﾑ</t>
  </si>
  <si>
    <t>初貝　　大希</t>
  </si>
  <si>
    <t>ﾊﾂｶﾞｲ ﾀﾞｲｷ</t>
  </si>
  <si>
    <t>小山　　柊斗</t>
  </si>
  <si>
    <t>ｵﾔﾏ ｼｭｳﾄ</t>
  </si>
  <si>
    <t>河田　　航弥</t>
  </si>
  <si>
    <t>ｶﾜﾀﾞ ｺｳﾔ</t>
  </si>
  <si>
    <t>瀧田　　茉裕</t>
  </si>
  <si>
    <t>ﾀｷﾀ ﾏﾋﾛ</t>
  </si>
  <si>
    <t>三ツ井隆之介</t>
  </si>
  <si>
    <t>ﾐﾂｲ ﾘｭｳﾉｽｹ</t>
  </si>
  <si>
    <t>松本　　　拓</t>
  </si>
  <si>
    <t>ﾏﾂﾓﾄ ﾀｸ</t>
  </si>
  <si>
    <t>吉田　　有槻</t>
  </si>
  <si>
    <t>ﾖｼﾀﾞ ﾕﾂﾞｷ</t>
  </si>
  <si>
    <t>梅村　　響輝</t>
  </si>
  <si>
    <t>ｳﾒﾑﾗ ﾋﾋﾞｷ</t>
  </si>
  <si>
    <t>菊池　　翔太</t>
  </si>
  <si>
    <t>ｷｸﾁ ｼｮｳﾀ</t>
  </si>
  <si>
    <t>晴山　　遼</t>
  </si>
  <si>
    <t>ﾊﾚﾔﾏ ﾘｮｳ</t>
  </si>
  <si>
    <t>小田　　龍空</t>
  </si>
  <si>
    <t>ｺﾀﾞ ﾘｸ</t>
  </si>
  <si>
    <t>太田　　晴也</t>
  </si>
  <si>
    <t>ｵｵﾀ ﾊﾙﾔ</t>
  </si>
  <si>
    <t>乙部中</t>
  </si>
  <si>
    <t>立花　　龍紅</t>
  </si>
  <si>
    <t>ﾀﾁﾊﾞﾅ ﾘｸ</t>
  </si>
  <si>
    <t>横田　　和生</t>
  </si>
  <si>
    <t>ﾖｺﾀ ﾅｵ</t>
  </si>
  <si>
    <t>市橋　　志夢</t>
  </si>
  <si>
    <t>ｲﾁﾊｼ ｼﾕｳ</t>
  </si>
  <si>
    <t>遠藤　　一飛</t>
  </si>
  <si>
    <t>ｴﾝﾄﾞｳ ﾋｲﾄ</t>
  </si>
  <si>
    <t>佐藤　　　詩</t>
  </si>
  <si>
    <t>ｻﾄｳ ｳﾀ</t>
  </si>
  <si>
    <t>濱　　　康貴</t>
  </si>
  <si>
    <t>ﾊﾏ ﾔｽﾀｶ</t>
  </si>
  <si>
    <t>山崎　　健成</t>
  </si>
  <si>
    <t>ﾔﾏｻﾞｷ ｹﾝｾｲ</t>
  </si>
  <si>
    <t>谷口　　悠芽</t>
  </si>
  <si>
    <t>ﾀﾆｸﾞﾁ ﾕｳｶﾞ</t>
  </si>
  <si>
    <t>西舘　　琳玖</t>
  </si>
  <si>
    <t>ﾆｼﾀﾞﾃ ﾘﾝｸ</t>
  </si>
  <si>
    <t>釡石　　龍兵</t>
  </si>
  <si>
    <t>ｶﾏｲｼ ﾘｭｳﾍｲ</t>
  </si>
  <si>
    <t>久保　　瑛大</t>
  </si>
  <si>
    <t>ｸﾎﾞ ｴｲﾀ</t>
  </si>
  <si>
    <t>白畑　　友成</t>
  </si>
  <si>
    <t>ｼﾗﾊﾀ ﾕｳｾｲ</t>
  </si>
  <si>
    <t>鈴木　　碧夏</t>
  </si>
  <si>
    <t>ｽｽﾞｷ ｱｲﾅ</t>
  </si>
  <si>
    <t>中村　　奏太</t>
  </si>
  <si>
    <t>ﾅｶﾑﾗ ｶﾅﾀ</t>
  </si>
  <si>
    <t>宮本　　圭斗</t>
  </si>
  <si>
    <t>ﾐﾔﾓﾄ ｹｲﾄ</t>
  </si>
  <si>
    <t>八木　　伊吹</t>
  </si>
  <si>
    <t>ﾔｷﾞ ｲﾌﾞｷ</t>
  </si>
  <si>
    <t>釜石　　麗恩</t>
  </si>
  <si>
    <t>ｶﾏｲｼ ﾚｵﾝ</t>
  </si>
  <si>
    <t>川上　　央真</t>
  </si>
  <si>
    <t>ｶﾜｶﾐ ﾋﾛﾏ</t>
  </si>
  <si>
    <t>小西　　隼斗</t>
  </si>
  <si>
    <t>ｺﾆｼ ﾊﾔﾄ</t>
  </si>
  <si>
    <t>叶城　　秀平</t>
  </si>
  <si>
    <t>ｶﾉｳｼﾛ ｼｭｳﾍｲ</t>
  </si>
  <si>
    <t>下道　　翔汰</t>
  </si>
  <si>
    <t>ｼﾀﾐﾁ ｼｮｳﾀ</t>
  </si>
  <si>
    <t>日向　　爽良</t>
  </si>
  <si>
    <t>ﾋﾅﾀ ｿﾗ</t>
  </si>
  <si>
    <t>大畑　　勢那</t>
  </si>
  <si>
    <t>ｵｵﾊﾀ ｾﾅ</t>
  </si>
  <si>
    <t>川向　　　駿</t>
  </si>
  <si>
    <t>ｶﾜﾑｶｲ ｼｭﾝ</t>
  </si>
  <si>
    <t>川村　　大愛</t>
  </si>
  <si>
    <t>ｶﾜﾑﾗ ﾀﾞｲｱ</t>
  </si>
  <si>
    <t>西　　　颯志</t>
  </si>
  <si>
    <t>ﾆｼ ｿｳｼ</t>
  </si>
  <si>
    <t>大上　　孝成</t>
  </si>
  <si>
    <t>ｵｵｶﾐ ｺｳｾｲ</t>
  </si>
  <si>
    <t>ｻﾄｳ ﾋｶﾙ</t>
  </si>
  <si>
    <t>滝上　　恭平</t>
  </si>
  <si>
    <t>ﾀｷｶﾞﾐ ｷｮｳﾍｲ</t>
  </si>
  <si>
    <t>三浦　　功暉</t>
  </si>
  <si>
    <t>ﾐｳﾗ ｺｳｷ</t>
  </si>
  <si>
    <t>佐藤　　青空</t>
  </si>
  <si>
    <t>ｻﾄｳ ﾊﾙｸ</t>
  </si>
  <si>
    <t>佐藤　　　巡</t>
  </si>
  <si>
    <t>ｻﾄｳ ﾒｸﾞﾙ</t>
  </si>
  <si>
    <t>清水上　卓美</t>
  </si>
  <si>
    <t>ｼｽﾞｶﾞﾐ ﾀｸﾐ</t>
  </si>
  <si>
    <t>小野　　修人</t>
  </si>
  <si>
    <t>ｵﾉ ｼｭｳﾄ</t>
  </si>
  <si>
    <t>工藤　　　率</t>
  </si>
  <si>
    <t>ｸﾄﾞｳ ﾘﾂ</t>
  </si>
  <si>
    <t>髙村　　大智</t>
  </si>
  <si>
    <t>ﾀｶﾑﾗ ﾀﾞｲﾁ</t>
  </si>
  <si>
    <t>中澤　　淳平</t>
  </si>
  <si>
    <t>ﾅｶｻﾞﾜ ｼﾞｭﾝﾍﾟｲ</t>
  </si>
  <si>
    <t>仁昌寺　　恒</t>
  </si>
  <si>
    <t>ﾆｼｮｳｼﾞ ﾋｻｼ</t>
  </si>
  <si>
    <t>松井　　佑大</t>
  </si>
  <si>
    <t>ﾏﾂｲ ﾕｳﾀﾞｲ</t>
  </si>
  <si>
    <t>松尾　　侑樹</t>
  </si>
  <si>
    <t>ﾏﾂｵ ﾕｳｷ</t>
  </si>
  <si>
    <t>佐藤　　窓思</t>
  </si>
  <si>
    <t>ｻﾄｳ ｿｳｼ</t>
  </si>
  <si>
    <t>菊池　　大地</t>
  </si>
  <si>
    <t>ｷｸﾁ ﾀﾞｲﾁ</t>
  </si>
  <si>
    <t>佐々木　翔星</t>
  </si>
  <si>
    <t>佐々木　翔誠</t>
  </si>
  <si>
    <t>鈴木　　心大</t>
  </si>
  <si>
    <t>ｽｽﾞｷ ｼﾝﾀ</t>
  </si>
  <si>
    <t>留場　　隆成</t>
  </si>
  <si>
    <t>ﾄﾒﾊﾞ ﾄﾒﾊﾞ</t>
  </si>
  <si>
    <t>山崎　　光陽</t>
  </si>
  <si>
    <t>ﾔﾏｻﾞｷ ｺｳﾖｳ</t>
  </si>
  <si>
    <t>菊池　　結飛</t>
  </si>
  <si>
    <t>ｷｸﾁ ﾕｳﾋ</t>
  </si>
  <si>
    <t>伊藤　　倖太</t>
  </si>
  <si>
    <t>ｲﾄｳ ｺｳﾀ</t>
  </si>
  <si>
    <t>031155</t>
  </si>
  <si>
    <t>斉藤　　　秀</t>
  </si>
  <si>
    <t>ｻｲﾄｳ ｼｭｳ</t>
  </si>
  <si>
    <t>菅原　慎之介</t>
  </si>
  <si>
    <t>ｽｶﾞﾜﾗ ｼﾝﾉｽｹ</t>
  </si>
  <si>
    <t>髙橋　　陽樹</t>
  </si>
  <si>
    <t>武田　　悠弥</t>
  </si>
  <si>
    <t>ﾀｹﾀﾞ ﾕｳﾔ</t>
  </si>
  <si>
    <t>藤枝　　快成</t>
  </si>
  <si>
    <t>ﾌｼﾞｴﾀﾞ ｶｲｾｲ</t>
  </si>
  <si>
    <t>伊藤　　奏叶</t>
  </si>
  <si>
    <t>遠藤　　弘仁</t>
  </si>
  <si>
    <t>ｴﾝﾄﾞｳ ﾋﾛｻﾄ</t>
  </si>
  <si>
    <t>千田　　空星</t>
  </si>
  <si>
    <t>ﾁﾀﾞ ｿﾗ</t>
  </si>
  <si>
    <t>藤村　　　憐</t>
  </si>
  <si>
    <t>ﾌｼﾞﾑﾗ ﾚﾝ</t>
  </si>
  <si>
    <t>松林　琉已士</t>
  </si>
  <si>
    <t>ﾏﾂﾊﾞﾔｼ ﾙｲﾄ</t>
  </si>
  <si>
    <t>菅原　　　蓮</t>
  </si>
  <si>
    <t>ｽｶﾞﾜﾗ ﾚﾝ</t>
  </si>
  <si>
    <t>杉村　　道太</t>
  </si>
  <si>
    <t>ｽｷﾞﾑﾗ ﾐﾁﾀ</t>
  </si>
  <si>
    <t>新田　　真士</t>
  </si>
  <si>
    <t>ﾆｯﾀ ﾏｲﾄ</t>
  </si>
  <si>
    <t>山内　　開斗</t>
  </si>
  <si>
    <t>ﾔﾏｳﾁ ｶｲﾄ</t>
  </si>
  <si>
    <t>小笠原　瑠星</t>
  </si>
  <si>
    <t>ｵｶﾞｻﾜﾗ ﾘｭｳｾｲ</t>
  </si>
  <si>
    <t>小笠原　蒼馬</t>
  </si>
  <si>
    <t>ｵｶﾞｻﾜﾗ ｿｳﾏ</t>
  </si>
  <si>
    <t>小野寺　健心</t>
  </si>
  <si>
    <t>ｵﾉﾃﾞﾗ ｹﾝｼﾝ</t>
  </si>
  <si>
    <t>佐々木　蓮人</t>
  </si>
  <si>
    <t>ｻｻｷ ﾚﾝﾄ</t>
  </si>
  <si>
    <t>中川　真也斗</t>
  </si>
  <si>
    <t>ﾅｶｶﾞﾜ ﾏﾔﾄ</t>
  </si>
  <si>
    <t>森　　　瑠輝</t>
  </si>
  <si>
    <t>ﾓﾘ ﾙｲｷ</t>
  </si>
  <si>
    <t>立花　直太朗</t>
  </si>
  <si>
    <t>ﾀﾁﾊﾞﾅ ﾅｵﾀﾛｳ</t>
  </si>
  <si>
    <t>小鯖　　溢夢</t>
  </si>
  <si>
    <t>ｺｻﾊﾞ ｱﾑ</t>
  </si>
  <si>
    <t>竹本　悠太郎</t>
  </si>
  <si>
    <t>ﾀｹﾓﾄ ﾕｳﾀﾛｳ</t>
  </si>
  <si>
    <t>村田　　大希</t>
  </si>
  <si>
    <t>ﾑﾗﾀ ﾀｲｷ</t>
  </si>
  <si>
    <t>舟山　　和希</t>
  </si>
  <si>
    <t>ﾌﾅﾔﾏ ｶｽﾞｷ</t>
  </si>
  <si>
    <t>菊池　　亮駕</t>
  </si>
  <si>
    <t>ｷｸﾁ ﾘｮｳｶﾞ</t>
  </si>
  <si>
    <t>富樫　　伊吹</t>
  </si>
  <si>
    <t>ﾄｶﾞｼ ｲﾌﾞｷ</t>
  </si>
  <si>
    <t>柾本　　旭日</t>
  </si>
  <si>
    <t>ﾏｻﾓﾄ ｱｻﾋ</t>
  </si>
  <si>
    <t>松本　遥士郎</t>
  </si>
  <si>
    <t>ﾏﾂﾓﾄ ﾕｳｼﾞﾛｳ</t>
  </si>
  <si>
    <t>山内　　健生</t>
  </si>
  <si>
    <t>ﾔﾏｳﾁ ｹﾝｾｲ</t>
  </si>
  <si>
    <t>今川　　寛斗</t>
  </si>
  <si>
    <t>ｲﾏｶﾞﾜ ﾋﾛﾄ</t>
  </si>
  <si>
    <t>齊藤　　　蹴</t>
  </si>
  <si>
    <t>永山　　嘉人</t>
  </si>
  <si>
    <t>ﾅｶﾞﾔﾏ ﾖｼﾄ</t>
  </si>
  <si>
    <t>蛯名　　興大</t>
  </si>
  <si>
    <t>ｴﾋﾞﾅ ｺｳﾀ</t>
  </si>
  <si>
    <t>加藤　　　晴</t>
  </si>
  <si>
    <t>ｶﾄｳ ｾｲ</t>
  </si>
  <si>
    <t>川村　　朝輝</t>
  </si>
  <si>
    <t>越田　　伊吹</t>
  </si>
  <si>
    <t>ｺｼﾀ ｲﾌﾞｷ</t>
  </si>
  <si>
    <t>中村　　泰規</t>
  </si>
  <si>
    <t>ﾅｶﾑﾗ ﾀｲｷ</t>
  </si>
  <si>
    <t>沼田　　陸杜</t>
  </si>
  <si>
    <t>ﾇﾏﾀ ﾘｸﾄ</t>
  </si>
  <si>
    <t>久慈　　涼介</t>
  </si>
  <si>
    <t>ｸｼﾞ ﾘｮｳｽｹ</t>
  </si>
  <si>
    <t>松田　　大陸</t>
  </si>
  <si>
    <t>ﾏﾂﾀﾞ ﾘｸ</t>
  </si>
  <si>
    <t>大瀬　　　一</t>
  </si>
  <si>
    <t>ｵｵｾ ﾊｼﾞﾒ</t>
  </si>
  <si>
    <t>菊池　　一朗</t>
  </si>
  <si>
    <t>ｷｸﾁ ｲﾁﾛｳ</t>
  </si>
  <si>
    <t>佐々木　友誠</t>
  </si>
  <si>
    <t>ｻｻｷ ﾄﾓﾅﾘ</t>
  </si>
  <si>
    <t>佐々木　悠友</t>
  </si>
  <si>
    <t>菅原　　優作</t>
  </si>
  <si>
    <t>ｽｶﾞﾜﾗ ﾕｳｻｸ</t>
  </si>
  <si>
    <t>野﨑　　翔愛</t>
  </si>
  <si>
    <t>ﾉｻﾞｷ ﾄﾜ</t>
  </si>
  <si>
    <t>悦渕　　　嵩</t>
  </si>
  <si>
    <t>ｲﾜｲﾌﾞﾁ ﾀｹﾙ</t>
  </si>
  <si>
    <t>在家　　悠生</t>
  </si>
  <si>
    <t>ｻﾞｲｹ ﾕｳｾｲ</t>
  </si>
  <si>
    <t>佐藤　　壮真</t>
  </si>
  <si>
    <t>高嶋　　雄大</t>
  </si>
  <si>
    <t>ﾀｶｼﾏ ﾕｳﾀﾞｲ</t>
  </si>
  <si>
    <t>芳賀　　銀志</t>
  </si>
  <si>
    <t>ﾊｶﾞ ｷﾞﾝｼﾞ</t>
  </si>
  <si>
    <t>松本　　琉音</t>
  </si>
  <si>
    <t>ﾏﾂﾓﾄ ﾘｵﾝ</t>
  </si>
  <si>
    <t>八幡　　大雅</t>
  </si>
  <si>
    <t>ﾔﾊﾀ ﾀｲｶﾞ</t>
  </si>
  <si>
    <t>大須賀　結河</t>
  </si>
  <si>
    <t>ｵｵｽｶ ﾕｳｶﾞ</t>
  </si>
  <si>
    <t>佐藤　　樹</t>
  </si>
  <si>
    <t>菅川　　拓大</t>
  </si>
  <si>
    <t>ｽｶﾞｶﾜ ﾋﾛﾄ</t>
  </si>
  <si>
    <t>畠山　　瑠唯</t>
  </si>
  <si>
    <t>ﾊﾀｹﾔﾏ ﾙｲ</t>
  </si>
  <si>
    <t>細川　　大斗</t>
  </si>
  <si>
    <t>ﾎｿｶﾜ ﾔﾏﾄ</t>
  </si>
  <si>
    <t>伊藤　　　悟</t>
  </si>
  <si>
    <t>ｲﾄｳ ｻﾄﾙ</t>
  </si>
  <si>
    <t>照井　仁知翔</t>
  </si>
  <si>
    <t>ﾃﾙｲ ﾆﾁｶ</t>
  </si>
  <si>
    <t>西田　健太郎</t>
  </si>
  <si>
    <t>ﾆｼﾀﾞ ｹﾝﾀﾛｳ</t>
  </si>
  <si>
    <t>松本　　　塁</t>
  </si>
  <si>
    <t>ﾏﾂﾓﾄ ﾙｲ</t>
  </si>
  <si>
    <t>髙橋　　隼人</t>
  </si>
  <si>
    <t>和賀西中</t>
  </si>
  <si>
    <t>031525</t>
  </si>
  <si>
    <t>小田島　海斗</t>
  </si>
  <si>
    <t>ｵﾀﾞｼﾏ ｶｲﾄ</t>
  </si>
  <si>
    <t>髙下　　剣志</t>
  </si>
  <si>
    <t>ｺｳｹﾞ ｹﾝｼ</t>
  </si>
  <si>
    <t>髙橋　　結海</t>
  </si>
  <si>
    <t>刈田　　五陸</t>
  </si>
  <si>
    <t>ｶﾘﾀ ｲﾂﾑ</t>
  </si>
  <si>
    <t>髙橋　　　凛</t>
  </si>
  <si>
    <t>内記　　孝宗</t>
  </si>
  <si>
    <t>ﾅｲｷ ﾀｶﾑﾈ</t>
  </si>
  <si>
    <t>米澤　　冬弥</t>
  </si>
  <si>
    <t>ﾖﾈｻﾞﾜ ﾄｳﾔ</t>
  </si>
  <si>
    <t>新田　　晄大</t>
  </si>
  <si>
    <t>黄川田　　睦</t>
  </si>
  <si>
    <t>ｷｶﾜﾀﾞ ﾘｸ</t>
  </si>
  <si>
    <t>藤原　　想太</t>
  </si>
  <si>
    <t>大迫中</t>
  </si>
  <si>
    <t>031192</t>
  </si>
  <si>
    <t>畠山　　蓮央</t>
  </si>
  <si>
    <t>ﾊﾀｹﾔﾏ ﾚｵﾝ</t>
  </si>
  <si>
    <t>永澤　　柊翔</t>
  </si>
  <si>
    <t>ﾅｶﾞｻﾜ ｼｭｳﾄ</t>
  </si>
  <si>
    <t>千葉　　蓮斗</t>
  </si>
  <si>
    <t>ﾁﾊﾞ ﾚﾝﾄ</t>
  </si>
  <si>
    <t>葛尾　　大紀</t>
  </si>
  <si>
    <t>ｸｽﾞｵ ﾋﾛｷ</t>
  </si>
  <si>
    <t>德田　　篤紀</t>
  </si>
  <si>
    <t>ﾄｸﾀ ｱﾂｷ</t>
  </si>
  <si>
    <t>杉村　　和真</t>
  </si>
  <si>
    <t>ｽｷﾞﾑﾗ ｶｽﾞﾏ</t>
  </si>
  <si>
    <t>福嶋　　慧大</t>
  </si>
  <si>
    <t>ﾌｸｼﾏ ｹｲﾄ</t>
  </si>
  <si>
    <t>佐々木　悠希</t>
  </si>
  <si>
    <t>高橋　蔵之介</t>
  </si>
  <si>
    <t>ﾀｶﾊｼ ｸﾗﾉｽｹ</t>
  </si>
  <si>
    <t>高橋　　鳳舞</t>
  </si>
  <si>
    <t>ﾀｶﾊｼ ﾎｳﾑ</t>
  </si>
  <si>
    <t>鶴田　　翔大</t>
  </si>
  <si>
    <t>ﾂﾙﾀ ｼｮｳﾄ</t>
  </si>
  <si>
    <t>松田　　翔斗</t>
  </si>
  <si>
    <t>ﾏﾂﾀﾞ ｼｮｳﾄ</t>
  </si>
  <si>
    <t>松田　　大輝</t>
  </si>
  <si>
    <t>ﾏﾂﾀﾞ ﾀﾞｲｷ</t>
  </si>
  <si>
    <t>葛根田　晴人</t>
  </si>
  <si>
    <t>ｶｯｺﾝﾀﾞ ﾊﾙﾋﾄ</t>
  </si>
  <si>
    <t>坂本　　　蓮</t>
  </si>
  <si>
    <t>ｻｶﾓﾄ ﾚﾝ</t>
  </si>
  <si>
    <t>澤田　　健吾</t>
  </si>
  <si>
    <t>ｻﾜﾀﾞ ｹﾝｺﾞ</t>
  </si>
  <si>
    <t>鈴木　　悠斗</t>
  </si>
  <si>
    <t>高橋　　吟嘉</t>
  </si>
  <si>
    <t>ﾀｶﾊｼ ｷﾞﾝｶ</t>
  </si>
  <si>
    <t>武田　　将宗</t>
  </si>
  <si>
    <t>ﾀｹﾀﾞ ﾏｻﾑﾈ</t>
  </si>
  <si>
    <t>中居　　宙大</t>
  </si>
  <si>
    <t>ﾅｶｲ ｿﾗ</t>
  </si>
  <si>
    <t>長洞　　遼大</t>
  </si>
  <si>
    <t>ﾅｶﾞﾎﾗ ﾘｮｳﾄ</t>
  </si>
  <si>
    <t>福田　　颯輝</t>
  </si>
  <si>
    <t>ﾌｸﾀﾞ ｿｳｷ</t>
  </si>
  <si>
    <t>古舘　航太朗</t>
  </si>
  <si>
    <t>ﾌﾙﾀﾞﾃ ｺｳﾀﾛｳ</t>
  </si>
  <si>
    <t>小山田　飛琶</t>
  </si>
  <si>
    <t>ｵﾔﾏﾀﾞ ﾄﾜ</t>
  </si>
  <si>
    <t>安代中</t>
  </si>
  <si>
    <t>工藤　　和都</t>
  </si>
  <si>
    <t>ｸﾄﾞｳ ｶｽﾞﾄ</t>
  </si>
  <si>
    <t>工藤　　琉翔</t>
  </si>
  <si>
    <t>ｸﾄﾞｳ ﾙｶ</t>
  </si>
  <si>
    <t>佐々木　　遥</t>
  </si>
  <si>
    <t>立花　　洸琉</t>
  </si>
  <si>
    <t>ﾀﾁﾊﾞﾅ ﾀｹﾙ</t>
  </si>
  <si>
    <t>藤村　　翔紅</t>
  </si>
  <si>
    <t>ﾌｼﾞﾑﾗ ｼｸﾞﾚ</t>
  </si>
  <si>
    <t>松葉　　友吾</t>
  </si>
  <si>
    <t>ﾏﾂﾊﾞ ﾕｳｺﾞ</t>
  </si>
  <si>
    <t>和井内　海凪</t>
  </si>
  <si>
    <t>ﾜｲﾅｲ ﾐﾅｷﾞ</t>
  </si>
  <si>
    <t>勝山　　恵太</t>
  </si>
  <si>
    <t>ｶﾂﾔﾏ ｹｲﾀ</t>
  </si>
  <si>
    <t>菊池　　海翔</t>
  </si>
  <si>
    <t>佐藤　　真尋</t>
  </si>
  <si>
    <t>ｻﾄｳ ﾏﾋﾛ</t>
  </si>
  <si>
    <t>高橋　　　駿</t>
  </si>
  <si>
    <t>ﾀｶﾊｼ ｼｭﾝ</t>
  </si>
  <si>
    <t>千葉　　琉生</t>
  </si>
  <si>
    <t>早川　　　光</t>
  </si>
  <si>
    <t>ﾊﾔｶﾜ ﾋｶﾙ</t>
  </si>
  <si>
    <t>増田　　陸斗</t>
  </si>
  <si>
    <t>ﾏｽﾀﾞ ﾘｸﾄ</t>
  </si>
  <si>
    <t>今松　　快維</t>
  </si>
  <si>
    <t>ｲﾏﾏﾂ ｶｲ</t>
  </si>
  <si>
    <t>今松　　悠隼</t>
  </si>
  <si>
    <t>ｲﾏﾏﾂ ﾕｳﾄ</t>
  </si>
  <si>
    <t>今松　　流維</t>
  </si>
  <si>
    <t>ｲﾏﾏﾂ ﾙｲ</t>
  </si>
  <si>
    <t>遠藤　　晟連</t>
  </si>
  <si>
    <t>ｴﾝﾄﾞｳ ｾﾚﾝ</t>
  </si>
  <si>
    <t>遠藤　　斗真</t>
  </si>
  <si>
    <t>ｴﾝﾄﾞｳ ﾄｵﾏ</t>
  </si>
  <si>
    <t>杉本　　優武</t>
  </si>
  <si>
    <t>ｽｷﾞﾓﾄ ﾋﾛﾑ</t>
  </si>
  <si>
    <t>田中　　蒼空</t>
  </si>
  <si>
    <t>ﾀﾅｶ ｿﾗ</t>
  </si>
  <si>
    <t>千葉　　将貴</t>
  </si>
  <si>
    <t>ﾁﾊﾞ ﾏｻｷ</t>
  </si>
  <si>
    <t>安部　　大稀</t>
  </si>
  <si>
    <t>ｱﾝﾍﾞ ﾀﾞｲｷ</t>
  </si>
  <si>
    <t>角田　　空我</t>
  </si>
  <si>
    <t>ｶｸﾀ ｸｳｶﾞ</t>
  </si>
  <si>
    <t>菊地　　京佑</t>
  </si>
  <si>
    <t>ｷｸﾁ ｷｮｳｽｹ</t>
  </si>
  <si>
    <t>久慈　龍太郎</t>
  </si>
  <si>
    <t>ｸｼﾞ ﾘｭｳﾀﾛｳ</t>
  </si>
  <si>
    <t>今野　　　耀</t>
  </si>
  <si>
    <t>ｺﾝﾉ ｷﾗﾘ</t>
  </si>
  <si>
    <t>坂本　　智哉</t>
  </si>
  <si>
    <t>ｻｶﾓﾄ ﾄﾓﾔ</t>
  </si>
  <si>
    <t>佐々木　煌晟</t>
  </si>
  <si>
    <t>ｻｻｷ ｺｳｾｲ</t>
  </si>
  <si>
    <t>三宮　　広大</t>
  </si>
  <si>
    <t>ｻﾝﾉﾐﾔ ｺｳﾀﾞｲ</t>
  </si>
  <si>
    <t>菅原　　拓海</t>
  </si>
  <si>
    <t>菅原　　佳哉</t>
  </si>
  <si>
    <t>ｽｶﾞﾜﾗ ﾖｼﾔ</t>
  </si>
  <si>
    <t>漉磯　　　快</t>
  </si>
  <si>
    <t>ｽｸｲｿ ｶｲ</t>
  </si>
  <si>
    <t>千葉　　冬真</t>
  </si>
  <si>
    <t>ﾁﾊﾞ ﾄｳﾏ</t>
  </si>
  <si>
    <t>塚本　　直央</t>
  </si>
  <si>
    <t>ﾂｶﾓﾄ ﾅｵ</t>
  </si>
  <si>
    <t>塚本　　滉人</t>
  </si>
  <si>
    <t>ﾂｶﾓﾄ ﾋﾛﾄ</t>
  </si>
  <si>
    <t>峠舘　　力樹</t>
  </si>
  <si>
    <t>ﾄｳｹﾞﾀﾞﾃ ﾘｷ</t>
  </si>
  <si>
    <t>豊川　　歩夢</t>
  </si>
  <si>
    <t>ﾄﾖｶﾜ ｱﾕﾑ</t>
  </si>
  <si>
    <t>中山　蒼一朗</t>
  </si>
  <si>
    <t>ﾅｶﾔﾏ ｿｳｲﾁﾛｳ</t>
  </si>
  <si>
    <t>藤村　　優樹</t>
  </si>
  <si>
    <t>ﾌｼﾞﾑﾗ ﾕｳｼﾞｭ</t>
  </si>
  <si>
    <t>松本　　虎二</t>
  </si>
  <si>
    <t>ﾏﾂﾓﾄ ﾄﾗｼﾞ</t>
  </si>
  <si>
    <t>村上　　巴琉</t>
  </si>
  <si>
    <t>ﾑﾗｶﾐ ﾊﾙ</t>
  </si>
  <si>
    <t>石渡　　遥斗</t>
  </si>
  <si>
    <t>ｲｼﾜﾀ ﾊﾙﾄ</t>
  </si>
  <si>
    <t>熊谷　　有赳</t>
  </si>
  <si>
    <t>ｸﾏｶﾞｲ ﾕｳｷ</t>
  </si>
  <si>
    <t>齊藤　　冬馬</t>
  </si>
  <si>
    <t>ｻｲﾄｳ ﾄｳﾏ</t>
  </si>
  <si>
    <t>佐々木　隆斗</t>
  </si>
  <si>
    <t>ｻﾄｳ ｼｮｳ</t>
  </si>
  <si>
    <t>佐藤　　友星</t>
  </si>
  <si>
    <t>ｻﾄｳ ﾄﾓｾ</t>
  </si>
  <si>
    <t>佐藤　　唯音</t>
  </si>
  <si>
    <t>中道　　創太</t>
  </si>
  <si>
    <t>ﾅｶﾐﾁ ｿｳﾀ</t>
  </si>
  <si>
    <t>四谷　　和輝</t>
  </si>
  <si>
    <t>ﾖﾂﾔ ｶｽﾞｷ</t>
  </si>
  <si>
    <t>米澤　　礼利</t>
  </si>
  <si>
    <t>ﾖﾈｻﾞﾜ ﾗｲﾄ</t>
  </si>
  <si>
    <t>川村　　瑛太</t>
  </si>
  <si>
    <t>ｶﾜﾑﾗ ｴｲﾀ</t>
  </si>
  <si>
    <t>菊池　　哉那</t>
  </si>
  <si>
    <t>ｷｸﾁ ｶﾅﾄ</t>
  </si>
  <si>
    <t>佐々木　雅翔</t>
  </si>
  <si>
    <t>ｻｻｷ ﾐﾔﾄ</t>
  </si>
  <si>
    <t>佐藤　　桜咲</t>
  </si>
  <si>
    <t>鳥畑　　　豊</t>
  </si>
  <si>
    <t>ﾄﾘﾊﾀ ﾕﾀｶ</t>
  </si>
  <si>
    <t>藤田　　　展</t>
  </si>
  <si>
    <t>ﾌｼﾞﾀ ﾃﾝ</t>
  </si>
  <si>
    <t>本間　　陽光</t>
  </si>
  <si>
    <t>ﾎﾝﾏ ｱｷﾋｺ</t>
  </si>
  <si>
    <t>伊藤　　悠太</t>
  </si>
  <si>
    <t>佐藤　　慶典</t>
  </si>
  <si>
    <t>ｻﾄｳ ｹｲｽｹ</t>
  </si>
  <si>
    <t>東海林　琉唯</t>
  </si>
  <si>
    <t>ｼｮｳｼﾞ ﾙｲ</t>
  </si>
  <si>
    <t>情野　　尊心</t>
  </si>
  <si>
    <t>ｾｲﾉ ﾐｺﾄ</t>
  </si>
  <si>
    <t>中辻　幸太郎</t>
  </si>
  <si>
    <t>ﾅｶﾂｼﾞ ｺｳﾀﾛｳ</t>
  </si>
  <si>
    <t>梅木　宗次郎</t>
  </si>
  <si>
    <t>ｳﾒｷ ｿｳｼﾞﾛｳ</t>
  </si>
  <si>
    <t>遠藤　　健優</t>
  </si>
  <si>
    <t>ｴﾝﾄﾞｳ ﾀｹﾋﾛ</t>
  </si>
  <si>
    <t>金澤　　徠晟</t>
  </si>
  <si>
    <t>ｶﾅｻﾞﾜ ﾗｲｾｲ</t>
  </si>
  <si>
    <t>佐藤　　朔弥</t>
  </si>
  <si>
    <t>ｻﾄｳ ｻｸﾔ</t>
  </si>
  <si>
    <t>髙橋　愛叶夢</t>
  </si>
  <si>
    <t>ﾀｶﾊｼ ｱﾄﾑ</t>
  </si>
  <si>
    <t>髙橋　　舷貴</t>
  </si>
  <si>
    <t>ﾀｶﾊｼ ｹﾞﾝｷ</t>
  </si>
  <si>
    <t>照井　　悠人</t>
  </si>
  <si>
    <t>ﾃﾙｲ ﾕｳﾄ</t>
  </si>
  <si>
    <t>長谷川与福音</t>
  </si>
  <si>
    <t>ﾊｾｶﾞﾜ ﾖﾊﾈ</t>
  </si>
  <si>
    <t>藤井　　夏希</t>
  </si>
  <si>
    <t>ﾌｼﾞｲ ﾅﾂｷ</t>
  </si>
  <si>
    <t>藤原　　将吾</t>
  </si>
  <si>
    <t>ﾌｼﾞﾜﾗ ｼｮｳｺﾞ</t>
  </si>
  <si>
    <t>伊藤　　泰正</t>
  </si>
  <si>
    <t>ｲﾄｳ ﾀｲｾｲ</t>
  </si>
  <si>
    <t>伊藤　　紘翔</t>
  </si>
  <si>
    <t>小田島　優人</t>
  </si>
  <si>
    <t>小原　　優弥</t>
  </si>
  <si>
    <t>ｵﾊﾞﾗ ﾕｳﾔ</t>
  </si>
  <si>
    <t>金澤　　堅斗</t>
  </si>
  <si>
    <t>ｶﾅｻﾞﾜ ｹﾝﾄ</t>
  </si>
  <si>
    <t>川村　　楓馬</t>
  </si>
  <si>
    <t>ｶﾜﾑﾗ ﾌｳﾏ</t>
  </si>
  <si>
    <t>熊谷　　梗良</t>
  </si>
  <si>
    <t>ｸﾏｶﾞｲ ｷｮｳﾘ</t>
  </si>
  <si>
    <t>紺野　　裕希</t>
  </si>
  <si>
    <t>ｺﾝﾉ ﾕｳｷ</t>
  </si>
  <si>
    <t>佐藤　　暖人</t>
  </si>
  <si>
    <t>白藤　　優樹</t>
  </si>
  <si>
    <t>ｼﾗﾌｼﾞ ﾕｳｷ</t>
  </si>
  <si>
    <t>高橋　　悠希</t>
  </si>
  <si>
    <t>髙山　　来翔</t>
  </si>
  <si>
    <t>ﾀｶﾔﾏ ﾗｲﾄ</t>
  </si>
  <si>
    <t>戸田　　倖平</t>
  </si>
  <si>
    <t>ﾄﾀﾞ ｺｳﾍｲ</t>
  </si>
  <si>
    <t>戸來　　蒼真</t>
  </si>
  <si>
    <t>ﾍﾗｲ ｿｳﾏ</t>
  </si>
  <si>
    <t>後藤　　尚希</t>
  </si>
  <si>
    <t>ｺﾞﾄｳ ﾅｵｷ</t>
  </si>
  <si>
    <t>赤坂　　祐生</t>
  </si>
  <si>
    <t>ｱｶｻｶ ﾕｳｷ</t>
  </si>
  <si>
    <t>板橋　　慧</t>
  </si>
  <si>
    <t>ｲﾀﾊﾞｼ ｹｲ</t>
  </si>
  <si>
    <t>伊東　　雅貴</t>
  </si>
  <si>
    <t>ｲﾄｳ ﾏｻﾀｶ</t>
  </si>
  <si>
    <t>大志田　悠理</t>
  </si>
  <si>
    <t>ｵｵｼﾀﾞ ﾕｳﾘ</t>
  </si>
  <si>
    <t>小田桐　英人</t>
  </si>
  <si>
    <t>ｵﾀﾞｷﾞﾘ ｴｲﾄ</t>
  </si>
  <si>
    <t>川村　　光矢</t>
  </si>
  <si>
    <t>ｶﾜﾑﾗ ｺｳﾔ</t>
  </si>
  <si>
    <t>工藤　　大和</t>
  </si>
  <si>
    <t>ｸﾄﾞｳ ﾔﾏﾄ</t>
  </si>
  <si>
    <t>丹野　　正知</t>
  </si>
  <si>
    <t>ﾀﾝﾉ ﾏｻﾄ</t>
  </si>
  <si>
    <t>千田　　龍潤</t>
  </si>
  <si>
    <t>ﾁﾀﾞ ﾘｭｳｼﾞｭ</t>
  </si>
  <si>
    <t>馬場　　凜星</t>
  </si>
  <si>
    <t>ﾊﾞﾊﾞ ﾘｾ</t>
  </si>
  <si>
    <t>濱田　　礼仁</t>
  </si>
  <si>
    <t>ﾊﾏﾀﾞ ﾏｻﾋﾄ</t>
  </si>
  <si>
    <t>山田　俊太郎</t>
  </si>
  <si>
    <t>ﾔﾏﾀﾞ ｼｭﾝﾀﾛｳ</t>
  </si>
  <si>
    <t>藤田　　優月</t>
  </si>
  <si>
    <t>ﾌｼﾞﾀ ﾕﾂﾞｷ</t>
  </si>
  <si>
    <t>山口　隆ノ介</t>
  </si>
  <si>
    <t>ﾔﾏｸﾞﾁ ﾘｭｳﾉｽｹ</t>
  </si>
  <si>
    <t>遠田　明日斗</t>
  </si>
  <si>
    <t>ｴﾝﾀ ｱｽﾄ</t>
  </si>
  <si>
    <t>及川　　尋音</t>
  </si>
  <si>
    <t>ｵｲｶﾜ ﾋﾛﾄ</t>
  </si>
  <si>
    <t>小原　　拓大</t>
  </si>
  <si>
    <t>ｵﾊﾞﾗ ﾀｸﾄ</t>
  </si>
  <si>
    <t>菊池　　秋翔</t>
  </si>
  <si>
    <t>ｷｸﾁ ｼｭｳﾄ</t>
  </si>
  <si>
    <t>菊地　　陽大</t>
  </si>
  <si>
    <t>坂本　　悠成</t>
  </si>
  <si>
    <t>ｻｶﾓﾄ ﾕｳｾｲ</t>
  </si>
  <si>
    <t>佐々木　康寛</t>
  </si>
  <si>
    <t>ｻｻｷ ﾔｽﾋﾛ</t>
  </si>
  <si>
    <t>白田　　一紗</t>
  </si>
  <si>
    <t>ｼﾗﾀ ｲｯｻ</t>
  </si>
  <si>
    <t>髙橋　　里桜</t>
  </si>
  <si>
    <t>ﾀｶﾊｼ ﾘｵｳ</t>
  </si>
  <si>
    <t>横田　　碧仁</t>
  </si>
  <si>
    <t>ﾖｺﾀ ｱｲﾄ</t>
  </si>
  <si>
    <t>大崎　　英翔</t>
  </si>
  <si>
    <t>ｵｵｻｷ ﾋﾃﾞﾄ</t>
  </si>
  <si>
    <t>大畑　　龍斗</t>
  </si>
  <si>
    <t>ｵｵﾊﾀ ﾘｭｳﾄ</t>
  </si>
  <si>
    <t>川原　　快翔</t>
  </si>
  <si>
    <t>ｶﾜﾊﾗ ｶｲﾄ</t>
  </si>
  <si>
    <t>斉藤　　知宏</t>
  </si>
  <si>
    <t>ｻｲﾄｳ ﾄﾓﾋﾛ</t>
  </si>
  <si>
    <t>下條道　悠來</t>
  </si>
  <si>
    <t>ｼﾓｼﾞｮｳﾐﾁ ﾕｳｷ</t>
  </si>
  <si>
    <t>千葉　　　颯</t>
  </si>
  <si>
    <t>ﾁﾊﾞ ﾊﾔﾃ</t>
  </si>
  <si>
    <t>中村　　　蓮</t>
  </si>
  <si>
    <t>ﾅｶﾑﾗ ﾚﾝ</t>
  </si>
  <si>
    <t>橋本　　倖生</t>
  </si>
  <si>
    <t>ﾊｼﾓﾄ ｺｳｾｲ</t>
  </si>
  <si>
    <t>泉川　　拓斗</t>
  </si>
  <si>
    <t>ｲｽﾞﾐｶﾜ ﾀｸﾄ</t>
  </si>
  <si>
    <t>三崎中</t>
  </si>
  <si>
    <t>大久保　洋一</t>
  </si>
  <si>
    <t>ｵｵｸﾎﾞ ﾋﾛｶｽﾞ</t>
  </si>
  <si>
    <t>大久保　美博</t>
  </si>
  <si>
    <t>ｵｵｸﾎﾞ ﾐﾋﾛ</t>
  </si>
  <si>
    <t>大道　　慶三</t>
  </si>
  <si>
    <t>ｵｵﾐﾁ ｹｲｿﾞｳ</t>
  </si>
  <si>
    <t>坂本　　　慎</t>
  </si>
  <si>
    <t>ｻｶﾓﾄ ｼﾝ</t>
  </si>
  <si>
    <t>水上　　幹大</t>
  </si>
  <si>
    <t>ﾐｽﾞｶﾐ ｶﾝﾀ</t>
  </si>
  <si>
    <t>村塚　　一心</t>
  </si>
  <si>
    <t>ﾑﾗﾂｶ ｲｯｻ</t>
  </si>
  <si>
    <t>山下　　　優</t>
  </si>
  <si>
    <t>内村　　拓磨</t>
  </si>
  <si>
    <t>ｳﾁﾑﾗ ﾀｸﾏ</t>
  </si>
  <si>
    <t>菊地　　颯月</t>
  </si>
  <si>
    <t>ｷｸﾁ ｿｳｷ</t>
  </si>
  <si>
    <t>工藤　　敬士</t>
  </si>
  <si>
    <t>ｸﾄﾞｳ ｹｲｼ</t>
  </si>
  <si>
    <t>後藤　　梛智</t>
  </si>
  <si>
    <t>ｺﾞﾄｳ ﾅﾁ</t>
  </si>
  <si>
    <t>澤口　　冬夢</t>
  </si>
  <si>
    <t>ｻﾜｸﾞﾁ ﾄｳﾑ</t>
  </si>
  <si>
    <t>立花　　七星</t>
  </si>
  <si>
    <t>ﾀﾁﾊﾞﾅ ﾅﾅｾ</t>
  </si>
  <si>
    <t>中島　　謙太</t>
  </si>
  <si>
    <t>ﾅｶｼﾞﾏ ｹﾝﾀ</t>
  </si>
  <si>
    <t>大村　　冬吾</t>
  </si>
  <si>
    <t>ｵｵﾑﾗ ﾄｳｺﾞ</t>
  </si>
  <si>
    <t>小澤　　一期</t>
  </si>
  <si>
    <t>ｵｻﾞﾜ ｲﾁｺﾞ</t>
  </si>
  <si>
    <t>小島　　幸大</t>
  </si>
  <si>
    <t>ｺｼﾞﾏ ｺｳﾀﾞｲ</t>
  </si>
  <si>
    <t>畠山　　來夢</t>
  </si>
  <si>
    <t>ﾊﾀｹﾔﾏ ﾗｲﾑ</t>
  </si>
  <si>
    <t>早坂　　勝真</t>
  </si>
  <si>
    <t>ﾊﾔｻｶ ｼｮｳﾏ</t>
  </si>
  <si>
    <t>藤原　　悠真</t>
  </si>
  <si>
    <t>ﾌｼﾞﾜﾗ ﾕｳﾏ</t>
  </si>
  <si>
    <t>道淵　　　葉</t>
  </si>
  <si>
    <t>ﾐﾁﾌﾞﾁ ﾖｳ</t>
  </si>
  <si>
    <t>栁橋　　洋介</t>
  </si>
  <si>
    <t>ﾔﾅｷﾞﾊｼ ﾖｳｽｹ</t>
  </si>
  <si>
    <t>齊藤　　稜大</t>
  </si>
  <si>
    <t>村井　凛太郎</t>
  </si>
  <si>
    <t>ﾑﾗｲ ﾘﾝﾀﾛｳ</t>
  </si>
  <si>
    <t>岩﨑　雄太郎</t>
  </si>
  <si>
    <t>ｲﾜｻｷ ﾕｳﾀﾛｳ</t>
  </si>
  <si>
    <t>遠藤　　稟空</t>
  </si>
  <si>
    <t>ｴﾝﾄﾞｳ ﾘｸ</t>
  </si>
  <si>
    <t>大谷　　一晃</t>
  </si>
  <si>
    <t>ｵｵﾀﾆ ｶｽﾞｱｷ</t>
  </si>
  <si>
    <t>小原　　歩夢</t>
  </si>
  <si>
    <t>ｵﾊﾞﾗ ｱﾕﾑ</t>
  </si>
  <si>
    <t>上岡谷　　新</t>
  </si>
  <si>
    <t>ｶﾐｵｶﾔ ｱﾗﾀ</t>
  </si>
  <si>
    <t>工藤　　洸聖</t>
  </si>
  <si>
    <t>坂本　　太一</t>
  </si>
  <si>
    <t>ｻｶﾓﾄ ﾀｲﾁ</t>
  </si>
  <si>
    <t>佐々木　鷲弥</t>
  </si>
  <si>
    <t>佐藤　　煌大</t>
  </si>
  <si>
    <t>ｻﾄｳ ｺｳﾀﾞｲ</t>
  </si>
  <si>
    <t>佐藤　　　丞</t>
  </si>
  <si>
    <t>ｻﾄｳ ﾀｽｹ</t>
  </si>
  <si>
    <t>高橋　　蒼空</t>
  </si>
  <si>
    <t>竹内　　悠真</t>
  </si>
  <si>
    <t>ﾀｹｳﾁ ﾕｳﾏ</t>
  </si>
  <si>
    <t>田村　　悠稀</t>
  </si>
  <si>
    <t>丹野　　智仁</t>
  </si>
  <si>
    <t>ﾀﾝﾉ ﾄﾓﾋﾄ</t>
  </si>
  <si>
    <t>新山　　洸太</t>
  </si>
  <si>
    <t>ﾆｲﾔﾏ ｺｳﾀ</t>
  </si>
  <si>
    <t>野田　　雷輝</t>
  </si>
  <si>
    <t>ﾉﾀﾞ ﾗｲｷ</t>
  </si>
  <si>
    <t>野々村　渓人</t>
  </si>
  <si>
    <t>ﾉﾉﾑﾗ ｹｲﾄ</t>
  </si>
  <si>
    <t>橋本　　　怜</t>
  </si>
  <si>
    <t>ﾊｼﾓﾄ ﾚﾝ</t>
  </si>
  <si>
    <t>花井　　　統</t>
  </si>
  <si>
    <t>ﾊﾅｲ ﾂｶｻ</t>
  </si>
  <si>
    <t>藤枝　　歳三</t>
  </si>
  <si>
    <t>ﾌｼﾞｴﾀﾞ ﾄｼｿﾞｳ</t>
  </si>
  <si>
    <t>松山　　郁斗</t>
  </si>
  <si>
    <t>ﾏﾂﾔﾏ ﾌﾐﾄ</t>
  </si>
  <si>
    <t>三浦　　大河</t>
  </si>
  <si>
    <t>ﾐｳﾗ ﾀｲｶﾞ</t>
  </si>
  <si>
    <t>三上　　徳隼</t>
  </si>
  <si>
    <t>ﾐｶﾐ ｱﾂﾄｼ</t>
  </si>
  <si>
    <t>村上　胡太朗</t>
  </si>
  <si>
    <t>ﾑﾗｶﾐ ｺﾀﾛｳ</t>
  </si>
  <si>
    <t>山口　　珠夢</t>
  </si>
  <si>
    <t>ﾔﾏｸﾞﾁ ｼﾞｭﾑ</t>
  </si>
  <si>
    <t>吉田　　涼哉</t>
  </si>
  <si>
    <t>ﾖｼﾀﾞ ﾘｮｳﾔ</t>
  </si>
  <si>
    <t>阿部　　凪生</t>
  </si>
  <si>
    <t>犬飼　　圭佑</t>
  </si>
  <si>
    <t>ｲﾇｶｲ ｹｲｽｹ</t>
  </si>
  <si>
    <t>遠藤　　悉絆</t>
  </si>
  <si>
    <t>ｴﾝﾄﾞｳ ﾐﾅｷ</t>
  </si>
  <si>
    <t>大橋　　侑真</t>
  </si>
  <si>
    <t>ｵｵﾊｼ ﾕｳﾏ</t>
  </si>
  <si>
    <t>折戸　駿汰郎</t>
  </si>
  <si>
    <t>ｵﾘﾄ ｼｭﾝﾀﾛｳ</t>
  </si>
  <si>
    <t>折戸　佑二郎</t>
  </si>
  <si>
    <t>ｵﾘﾄ ﾕｳｼﾞﾛｳ</t>
  </si>
  <si>
    <t>角舘　　歩夢</t>
  </si>
  <si>
    <t>ｶｸﾀﾞﾃ ｱﾕﾑ</t>
  </si>
  <si>
    <t>川村　　侑也</t>
  </si>
  <si>
    <t>ｶﾜﾑﾗ ﾕｳﾔ</t>
  </si>
  <si>
    <t>菊池　　祐希</t>
  </si>
  <si>
    <t>久慈　菊太朗</t>
  </si>
  <si>
    <t>ｸｼﾞ ｷｸﾀﾛｳ</t>
  </si>
  <si>
    <t>黒沼　　瑛太</t>
  </si>
  <si>
    <t>ｸﾛﾇﾏ ｴｲﾀ</t>
  </si>
  <si>
    <t>児玉　　葵詩</t>
  </si>
  <si>
    <t>ｺﾀﾞﾏ ｱｵｼ</t>
  </si>
  <si>
    <t>佐藤　　快晴</t>
  </si>
  <si>
    <t>ｻﾄｳ ｶｲｾｲ</t>
  </si>
  <si>
    <t>三條　　　旭</t>
  </si>
  <si>
    <t>ｻﾝｼﾞｮｳ ｱｻﾋ</t>
  </si>
  <si>
    <t>寺島　　大輝</t>
  </si>
  <si>
    <t>ﾃﾗｼﾏ ﾀｲｷ</t>
  </si>
  <si>
    <t>畠山　　楓雅</t>
  </si>
  <si>
    <t>ﾊﾀｹﾔﾏ ﾌｳｶﾞ</t>
  </si>
  <si>
    <t>番屋　　悠希</t>
  </si>
  <si>
    <t>ﾊﾞﾝﾔ ﾕｳｷ</t>
  </si>
  <si>
    <t>藤澤　　璃音</t>
  </si>
  <si>
    <t>ﾌｼﾞｻﾜ ﾘｵ</t>
  </si>
  <si>
    <t>藤原　　優心</t>
  </si>
  <si>
    <t>ﾌｼﾞﾜﾗ ﾕｳｼﾞﾝ</t>
  </si>
  <si>
    <t>細川　　快弐</t>
  </si>
  <si>
    <t>ﾎｿｶﾜ ｶｲｼﾞ</t>
  </si>
  <si>
    <t>丸山　　隼人</t>
  </si>
  <si>
    <t>ﾏﾙﾔﾏ ﾊﾔﾄ</t>
  </si>
  <si>
    <t>村野　　優雅</t>
  </si>
  <si>
    <t>ﾑﾗﾉ ﾕｳｶﾞ</t>
  </si>
  <si>
    <t>山口　　颯士</t>
  </si>
  <si>
    <t>ﾔﾏｸﾞﾁ ｿｳｼ</t>
  </si>
  <si>
    <t>山口　　敦雅</t>
  </si>
  <si>
    <t>ﾔﾏｸﾞﾁ ﾉﾌﾞﾏｻ</t>
  </si>
  <si>
    <t>山口　　嘉輝</t>
  </si>
  <si>
    <t>吉田　　恵多</t>
  </si>
  <si>
    <t>ﾖｼﾀﾞ ｹｲﾀ</t>
  </si>
  <si>
    <t>吉田　　俊太</t>
  </si>
  <si>
    <t>ﾖｼﾀﾞ ｼｭﾝﾀ</t>
  </si>
  <si>
    <t>吉田　　大起</t>
  </si>
  <si>
    <t>伊藤　　悠希</t>
  </si>
  <si>
    <t>ｲﾄｳ ﾊﾙｷ</t>
  </si>
  <si>
    <t>菅野　　来樹</t>
  </si>
  <si>
    <t>ｶﾝﾉ ﾗｲｷ</t>
  </si>
  <si>
    <t>昆　　　琉聖</t>
  </si>
  <si>
    <t>ｺﾝ ﾘｭｳｾｲ</t>
  </si>
  <si>
    <t>齊藤　　隼大</t>
  </si>
  <si>
    <t>ｻｲﾄｳ ｼｭﾝﾀ</t>
  </si>
  <si>
    <t>佐々木　裕人</t>
  </si>
  <si>
    <t>佐々木　颯斗</t>
  </si>
  <si>
    <t>佐藤　　　柊</t>
  </si>
  <si>
    <t>四垂　　和哉</t>
  </si>
  <si>
    <t>ｼﾀﾞﾚ ｶｽﾞｷ</t>
  </si>
  <si>
    <t>関川　　浬央</t>
  </si>
  <si>
    <t>ｾｷｶﾜ ﾘｵ</t>
  </si>
  <si>
    <t>相馬　竜乃介</t>
  </si>
  <si>
    <t>ｿｳﾏ ﾘｭｳﾉｽｹ</t>
  </si>
  <si>
    <t>髙橋　　千紘</t>
  </si>
  <si>
    <t>新谷　　優斗</t>
  </si>
  <si>
    <t>ﾆｲﾔ ﾕｳﾄ</t>
  </si>
  <si>
    <t>吉澤　　龍希</t>
  </si>
  <si>
    <t>ﾖｼｻﾞﾜ ﾘｭｳｷ</t>
  </si>
  <si>
    <t>梅田　　礼司</t>
  </si>
  <si>
    <t>ｳﾒﾀ ﾚｲｼﾞ</t>
  </si>
  <si>
    <t>釜崎　　大翔</t>
  </si>
  <si>
    <t>ｶﾏｻｷ ﾋﾛﾄ</t>
  </si>
  <si>
    <t>越場　　　翔</t>
  </si>
  <si>
    <t>ｺｴﾊﾞ ｶｹﾙ</t>
  </si>
  <si>
    <t>障子口　　結</t>
  </si>
  <si>
    <t>ｼｮｳｼﾞｸﾞﾁ ﾕｲ</t>
  </si>
  <si>
    <t>髙橋　　　涼</t>
  </si>
  <si>
    <t>齋藤　　遥希</t>
  </si>
  <si>
    <t>石澤　　侑真</t>
  </si>
  <si>
    <t>ｲｼｻﾞﾜ ﾕｳﾏ</t>
  </si>
  <si>
    <t>石澤　　諒大</t>
  </si>
  <si>
    <t>ｲｼｻﾞﾜ ﾘｮｳﾀ</t>
  </si>
  <si>
    <t>伊藤　　哲汰</t>
  </si>
  <si>
    <t>ｲﾄｳ ﾃｯﾀ</t>
  </si>
  <si>
    <t>伊与久　　弘</t>
  </si>
  <si>
    <t>ｲﾖｸ ﾋﾛﾑ</t>
  </si>
  <si>
    <t>小笠原蓮次郎</t>
  </si>
  <si>
    <t>ｵｶﾞｻﾜﾗ ﾚﾝｼﾞﾛｳ</t>
  </si>
  <si>
    <t>岡本　　範音</t>
  </si>
  <si>
    <t>ｵｶﾓﾄ ﾊﾉﾝ</t>
  </si>
  <si>
    <t>今野　　友生</t>
  </si>
  <si>
    <t>ｺﾝﾉ ﾕｳｾｲ</t>
  </si>
  <si>
    <t>齊藤　　和希</t>
  </si>
  <si>
    <t>ｻｲﾄｳ ｶｽﾞｷ</t>
  </si>
  <si>
    <t>齋藤　　涼平</t>
  </si>
  <si>
    <t>ｻｲﾄｳ ﾘｮｳﾍｲ</t>
  </si>
  <si>
    <t>佐藤　　涼太</t>
  </si>
  <si>
    <t>ｻﾄｳ ﾘｮｳﾀ</t>
  </si>
  <si>
    <t>仙石　　寛記</t>
  </si>
  <si>
    <t>ｾﾝｺﾞｸ ﾋﾛｷ</t>
  </si>
  <si>
    <t>髙橋　　烈央</t>
  </si>
  <si>
    <t>田村　　勇和</t>
  </si>
  <si>
    <t>ﾀﾑﾗ ｲｻﾅ</t>
  </si>
  <si>
    <t>三浦　　悠瑚</t>
  </si>
  <si>
    <t>ﾐｳﾗ ﾕｳｺﾞ</t>
  </si>
  <si>
    <t>盛内　　俊克</t>
  </si>
  <si>
    <t>ﾓﾘｳﾁ ﾄｼﾅﾘ</t>
  </si>
  <si>
    <t>湯木　　大知</t>
  </si>
  <si>
    <t>ﾕｷ ﾀﾞｲﾁ</t>
  </si>
  <si>
    <t>若松　　尚輝</t>
  </si>
  <si>
    <t>ﾜｶﾏﾂ ﾅｵｷ</t>
  </si>
  <si>
    <t>伊藤　　　魁</t>
  </si>
  <si>
    <t>ｲﾄｳ ｶｲ</t>
  </si>
  <si>
    <t>黄川田　子龍</t>
  </si>
  <si>
    <t>ｷｶﾜﾀﾞ ｼﾘｭｳ</t>
  </si>
  <si>
    <t>熊谷　　そら</t>
  </si>
  <si>
    <t>ｸﾏｶﾞｲ ｿﾗ</t>
  </si>
  <si>
    <t>鈴木　　恢吏</t>
  </si>
  <si>
    <t>ｽｽﾞｷ ｶｲﾘ</t>
  </si>
  <si>
    <t>鈴木　　秀斗</t>
  </si>
  <si>
    <t>瀧澤　　烈凰</t>
  </si>
  <si>
    <t>ﾀｷｻﾞﾜ ﾚｵ</t>
  </si>
  <si>
    <t>豊間根　陸人</t>
  </si>
  <si>
    <t>ﾄﾖﾏﾈ ﾘｸﾄ</t>
  </si>
  <si>
    <t>中神　　翔空</t>
  </si>
  <si>
    <t>ﾅｶｶﾞﾐ ｶﾅｾ</t>
  </si>
  <si>
    <t>中田　　勇輝</t>
  </si>
  <si>
    <t>ﾅｶﾀ ｲｻｷ</t>
  </si>
  <si>
    <t>中田　　　涼</t>
  </si>
  <si>
    <t>ﾅｶﾀ ﾘｮｳ</t>
  </si>
  <si>
    <t>平山　　煌牙</t>
  </si>
  <si>
    <t>ﾋﾗﾔﾏ ｺｳｶﾞ</t>
  </si>
  <si>
    <t>村上　琥太郎</t>
  </si>
  <si>
    <t>森　　　悠斗</t>
  </si>
  <si>
    <t>ﾓﾘ ﾕｳﾄ</t>
  </si>
  <si>
    <t>尾﨑　　玄伽</t>
  </si>
  <si>
    <t>ｵｻﾞｷ ｹﾞﾝｶﾞ</t>
  </si>
  <si>
    <t>031522</t>
  </si>
  <si>
    <t>紀室　　匠来</t>
  </si>
  <si>
    <t>ｷﾑﾛ ﾀｸ</t>
  </si>
  <si>
    <t>紀室　　大翔</t>
  </si>
  <si>
    <t>ｷﾑﾛ ﾋﾛﾄ</t>
  </si>
  <si>
    <t>菅原　　大寛</t>
  </si>
  <si>
    <t>ｽｶﾞﾜﾗ ﾀﾞｲ</t>
  </si>
  <si>
    <t>千葉　　裕生</t>
  </si>
  <si>
    <t>本多　　隼人</t>
  </si>
  <si>
    <t>ﾎﾝﾀﾞ ﾊﾔﾄ</t>
  </si>
  <si>
    <t>浅沼　空之介</t>
  </si>
  <si>
    <t>ｱｻﾇﾏ ｿﾗﾉｽｹ</t>
  </si>
  <si>
    <t>小野寺　奏太</t>
  </si>
  <si>
    <t>折原　　爽太</t>
  </si>
  <si>
    <t>ｵﾘﾊﾗ ｿｳﾀ</t>
  </si>
  <si>
    <t>黒沼　　克弥</t>
  </si>
  <si>
    <t>ｸﾛﾇﾏ ｶﾂﾔ</t>
  </si>
  <si>
    <t>齊藤　　心和</t>
  </si>
  <si>
    <t>ｻｲﾄｳ ｼﾝﾜ</t>
  </si>
  <si>
    <t>佐藤　　聖太</t>
  </si>
  <si>
    <t>島崎　　裕大</t>
  </si>
  <si>
    <t>ｼﾏｻﾞｷ ﾕｳﾀﾞｲ</t>
  </si>
  <si>
    <t>杉本　　柚月</t>
  </si>
  <si>
    <t>ｽｷﾞﾓﾄ ﾕﾂﾞｷ</t>
  </si>
  <si>
    <t>駿河　　李輝</t>
  </si>
  <si>
    <t>ｽﾙｶﾞ ﾘｷ</t>
  </si>
  <si>
    <t>髙橋　　歩睦</t>
  </si>
  <si>
    <t>髙橋　　和雅</t>
  </si>
  <si>
    <t>ﾀｶﾊｼ ﾄｼﾔ</t>
  </si>
  <si>
    <t>田村　　蒼宇</t>
  </si>
  <si>
    <t>ﾀﾑﾗ ｿｳ</t>
  </si>
  <si>
    <t>千葉　　直央</t>
  </si>
  <si>
    <t>ﾁﾊﾞ ﾅｵ</t>
  </si>
  <si>
    <t>野里　　友煌</t>
  </si>
  <si>
    <t>ﾉｻﾄ ﾕﾗ</t>
  </si>
  <si>
    <t>平野　　優輝</t>
  </si>
  <si>
    <t>ﾋﾗﾉ ﾕｷ</t>
  </si>
  <si>
    <t>藤森　　瑛帆</t>
  </si>
  <si>
    <t>ﾌｼﾞﾓﾘ ｱｷﾎ</t>
  </si>
  <si>
    <t>藤森　　一颯</t>
  </si>
  <si>
    <t>ﾌｼﾞﾓﾘ ｶｽﾞﾊ</t>
  </si>
  <si>
    <t>村松　　琉牙</t>
  </si>
  <si>
    <t>ﾑﾗﾏﾂ ﾘｭｳｶﾞ</t>
  </si>
  <si>
    <t>山下　　朔矢</t>
  </si>
  <si>
    <t>ﾔﾏｼﾀ ｻｸﾔ</t>
  </si>
  <si>
    <t>山本　　比優</t>
  </si>
  <si>
    <t>ﾔﾏﾓﾄ ﾋﾕｳ</t>
  </si>
  <si>
    <t>石田　　瑛汰</t>
  </si>
  <si>
    <t>ｲｼﾀﾞ ｴｲﾀ</t>
  </si>
  <si>
    <t>内村　　勇次</t>
  </si>
  <si>
    <t>ｳﾁﾑﾗ ﾕｳｼﾞ</t>
  </si>
  <si>
    <t>大峠　　莉輝</t>
  </si>
  <si>
    <t>ｵｵﾄｳｹﾞ ﾘｷ</t>
  </si>
  <si>
    <t>岡山　　彰人</t>
  </si>
  <si>
    <t>ｵｶﾔﾏ ｼｮｳﾄ</t>
  </si>
  <si>
    <t>小川　　朔叶</t>
  </si>
  <si>
    <t>ｵｶﾞﾜ ｻｸﾄ</t>
  </si>
  <si>
    <t>加山　　　翔</t>
  </si>
  <si>
    <t>ｶﾔﾏ ｼｮｳ</t>
  </si>
  <si>
    <t>合津　　和斗</t>
  </si>
  <si>
    <t>ｺﾞｳｽﾞ ｱｲﾄ</t>
  </si>
  <si>
    <t>佐々木　貴大</t>
  </si>
  <si>
    <t>佐々木　響己</t>
  </si>
  <si>
    <t>ｻｻｷ ﾋﾋﾞｷ</t>
  </si>
  <si>
    <t>佐藤　　煌希</t>
  </si>
  <si>
    <t>鈴木　　琉碧</t>
  </si>
  <si>
    <t>ｽｽﾞｷ ﾙｲ</t>
  </si>
  <si>
    <t>田中　　悠月</t>
  </si>
  <si>
    <t>ﾀﾅｶ ﾕﾂﾞｷ</t>
  </si>
  <si>
    <t>中居　　春太</t>
  </si>
  <si>
    <t>ﾅｶｲ ﾊﾙﾀ</t>
  </si>
  <si>
    <t>中村　　天飛</t>
  </si>
  <si>
    <t>ﾅｶﾑﾗ ﾀｶﾄ</t>
  </si>
  <si>
    <t>松村　　雄翔</t>
  </si>
  <si>
    <t>ﾏﾂﾑﾗ ﾕｳﾄ</t>
  </si>
  <si>
    <t>三浦　　琉雅</t>
  </si>
  <si>
    <t>ﾐｳﾗ ﾘｮｳｶﾞ</t>
  </si>
  <si>
    <t>村松　　琉介</t>
  </si>
  <si>
    <t>ﾑﾗﾏﾂ ﾘｭｳｽｹ</t>
  </si>
  <si>
    <t>吉田　　響拓</t>
  </si>
  <si>
    <t>ﾖｼﾀﾞ ｷｮｳﾀ</t>
  </si>
  <si>
    <t>吉田　　匡希</t>
  </si>
  <si>
    <t>髙橋　　　陽</t>
  </si>
  <si>
    <t>大和田　瞬平</t>
  </si>
  <si>
    <t>ｵｵﾜﾀﾞ ｼｭﾝﾍﾟｲ</t>
  </si>
  <si>
    <t>河野　　良亮</t>
  </si>
  <si>
    <t>ｺｳﾉ ﾘｮｳｽｹ</t>
  </si>
  <si>
    <t>佐々木　真人</t>
  </si>
  <si>
    <t>髙橋　　繁生</t>
  </si>
  <si>
    <t>ﾀｶﾊｼ ﾄｼｵ</t>
  </si>
  <si>
    <t>松本　壮一郎</t>
  </si>
  <si>
    <t>ﾏﾂﾓﾄ ｿｳｲﾁﾛｳ</t>
  </si>
  <si>
    <t>宮地　　昌春</t>
  </si>
  <si>
    <t>ﾐﾔﾁ ﾏｻﾊﾙ</t>
  </si>
  <si>
    <t>八重樫　暖人</t>
  </si>
  <si>
    <t>伊藤　　光希</t>
  </si>
  <si>
    <t>ｲﾄｳ ﾐﾂｷ</t>
  </si>
  <si>
    <t>菊池　　哉汰</t>
  </si>
  <si>
    <t>菊池　　悠人</t>
  </si>
  <si>
    <t>日下　　泰成</t>
  </si>
  <si>
    <t>ｸｻｶ ﾀｲｾｲ</t>
  </si>
  <si>
    <t>紺野　　聖嵐</t>
  </si>
  <si>
    <t>ｺﾝﾉ ｾｲﾗ</t>
  </si>
  <si>
    <t>管原　　佳大</t>
  </si>
  <si>
    <t>髙橋　　勇翔</t>
  </si>
  <si>
    <t>髙橋　　未来</t>
  </si>
  <si>
    <t>ﾀｶﾊｼ ﾐﾗｲ</t>
  </si>
  <si>
    <t>高橋　　琉惺</t>
  </si>
  <si>
    <t>ﾀｶﾊｼ ﾘｭｳｾｲ</t>
  </si>
  <si>
    <t>髙橋　　琉惺</t>
  </si>
  <si>
    <t>田中　陽楽玖</t>
  </si>
  <si>
    <t>ﾀﾅｶ ﾋﾗｸ</t>
  </si>
  <si>
    <t>千葉　　康示</t>
  </si>
  <si>
    <t>ﾁﾊﾞ ｺｳｼﾞ</t>
  </si>
  <si>
    <t>長谷川　琉偉</t>
  </si>
  <si>
    <t>ﾊｾｶﾞﾜ ﾙｲ</t>
  </si>
  <si>
    <t>松田　　鉄平</t>
  </si>
  <si>
    <t>ﾏﾂﾀﾞ ﾃｯﾍﾟｲ</t>
  </si>
  <si>
    <t>松田　　瑞基</t>
  </si>
  <si>
    <t>ﾏﾂﾀﾞ ﾐｽﾞｷ</t>
  </si>
  <si>
    <t>三田  　　樹</t>
  </si>
  <si>
    <t>ﾐﾀ ｲﾂｷ</t>
  </si>
  <si>
    <t>吉田　　蒼空</t>
  </si>
  <si>
    <t>031126</t>
  </si>
  <si>
    <t>031208</t>
  </si>
  <si>
    <t>031231</t>
  </si>
  <si>
    <t>高田第一中</t>
    <rPh sb="2" eb="4">
      <t>ダイイチ</t>
    </rPh>
    <rPh sb="4" eb="5">
      <t>チュウ</t>
    </rPh>
    <phoneticPr fontId="123"/>
  </si>
  <si>
    <t>奥州江刺南中</t>
    <rPh sb="5" eb="6">
      <t>チュウ</t>
    </rPh>
    <phoneticPr fontId="4"/>
  </si>
  <si>
    <t>031500</t>
  </si>
  <si>
    <t>洋野中野中</t>
    <rPh sb="4" eb="5">
      <t>チュウ</t>
    </rPh>
    <phoneticPr fontId="4"/>
  </si>
  <si>
    <t>031501</t>
  </si>
  <si>
    <t>釜石大平中</t>
    <rPh sb="4" eb="5">
      <t>チュウ</t>
    </rPh>
    <phoneticPr fontId="4"/>
  </si>
  <si>
    <t>031502</t>
  </si>
  <si>
    <t>陸前高田気仙中</t>
    <rPh sb="6" eb="7">
      <t>チュウ</t>
    </rPh>
    <phoneticPr fontId="4"/>
  </si>
  <si>
    <t>031503</t>
  </si>
  <si>
    <t>一関中</t>
    <rPh sb="2" eb="3">
      <t>チュウ</t>
    </rPh>
    <phoneticPr fontId="4"/>
  </si>
  <si>
    <t>031504</t>
  </si>
  <si>
    <t>一関東中</t>
    <rPh sb="3" eb="4">
      <t>チュウ</t>
    </rPh>
    <phoneticPr fontId="4"/>
  </si>
  <si>
    <t>奥州江刺東中</t>
    <rPh sb="5" eb="6">
      <t>チュウ</t>
    </rPh>
    <phoneticPr fontId="4"/>
  </si>
  <si>
    <t>031506</t>
  </si>
  <si>
    <t>大船渡日頃市中</t>
    <rPh sb="6" eb="7">
      <t>チュウ</t>
    </rPh>
    <phoneticPr fontId="4"/>
  </si>
  <si>
    <t>西和賀湯田中</t>
    <rPh sb="5" eb="6">
      <t>チュウ</t>
    </rPh>
    <phoneticPr fontId="4"/>
  </si>
  <si>
    <t>031509</t>
  </si>
  <si>
    <t>大原中</t>
    <rPh sb="2" eb="3">
      <t>チュウ</t>
    </rPh>
    <phoneticPr fontId="4"/>
  </si>
  <si>
    <t>031510</t>
  </si>
  <si>
    <t>千厩中</t>
    <rPh sb="2" eb="3">
      <t>チュウ</t>
    </rPh>
    <phoneticPr fontId="4"/>
  </si>
  <si>
    <t>031511</t>
  </si>
  <si>
    <t>萩荘中</t>
    <rPh sb="2" eb="3">
      <t>チュウ</t>
    </rPh>
    <phoneticPr fontId="4"/>
  </si>
  <si>
    <t>031512</t>
  </si>
  <si>
    <t>大槌吉里吉里中</t>
    <rPh sb="6" eb="7">
      <t>チュウ</t>
    </rPh>
    <phoneticPr fontId="4"/>
  </si>
  <si>
    <t>031513</t>
  </si>
  <si>
    <t>藤沢中</t>
    <rPh sb="2" eb="3">
      <t>チュウ</t>
    </rPh>
    <phoneticPr fontId="4"/>
  </si>
  <si>
    <t>031514</t>
  </si>
  <si>
    <t>031515</t>
  </si>
  <si>
    <t>舞川中</t>
    <rPh sb="2" eb="3">
      <t>チュウ</t>
    </rPh>
    <phoneticPr fontId="4"/>
  </si>
  <si>
    <t>031516</t>
  </si>
  <si>
    <t>奥州衣川中</t>
    <rPh sb="2" eb="4">
      <t>コロモガワ</t>
    </rPh>
    <rPh sb="4" eb="5">
      <t>チュウ</t>
    </rPh>
    <phoneticPr fontId="123"/>
  </si>
  <si>
    <t>大槌学園中</t>
    <rPh sb="0" eb="1">
      <t>ダイ</t>
    </rPh>
    <rPh sb="1" eb="2">
      <t>ツチ</t>
    </rPh>
    <rPh sb="2" eb="4">
      <t>ガクエン</t>
    </rPh>
    <rPh sb="4" eb="5">
      <t>チュウ</t>
    </rPh>
    <phoneticPr fontId="123"/>
  </si>
  <si>
    <t>釜石東中</t>
    <rPh sb="0" eb="2">
      <t>カマイシ</t>
    </rPh>
    <rPh sb="2" eb="3">
      <t>ヒガシ</t>
    </rPh>
    <rPh sb="3" eb="4">
      <t>チュウ</t>
    </rPh>
    <phoneticPr fontId="123"/>
  </si>
  <si>
    <t>北上北中</t>
    <rPh sb="0" eb="2">
      <t>キタカミ</t>
    </rPh>
    <rPh sb="2" eb="3">
      <t>キタ</t>
    </rPh>
    <rPh sb="3" eb="4">
      <t>チュウ</t>
    </rPh>
    <phoneticPr fontId="4"/>
  </si>
  <si>
    <t>奥州江刺一中</t>
  </si>
  <si>
    <t>031524</t>
  </si>
  <si>
    <t>花泉中</t>
  </si>
  <si>
    <t>031526</t>
  </si>
  <si>
    <t>釜石唐丹中</t>
  </si>
  <si>
    <t>031527</t>
  </si>
  <si>
    <t>中央附属中</t>
    <rPh sb="0" eb="2">
      <t>チュウオウ</t>
    </rPh>
    <rPh sb="2" eb="4">
      <t>フゾク</t>
    </rPh>
    <rPh sb="4" eb="5">
      <t>チュウ</t>
    </rPh>
    <phoneticPr fontId="4"/>
  </si>
  <si>
    <t>久慈宇部中</t>
    <rPh sb="0" eb="2">
      <t>クジ</t>
    </rPh>
    <rPh sb="2" eb="5">
      <t>ウベチュウ</t>
    </rPh>
    <phoneticPr fontId="4"/>
  </si>
  <si>
    <t>031529</t>
  </si>
  <si>
    <t>盛岡白百合中</t>
    <rPh sb="0" eb="6">
      <t>モリオカシラユリチュウ</t>
    </rPh>
    <phoneticPr fontId="4"/>
  </si>
  <si>
    <t>031530</t>
  </si>
  <si>
    <t>031531</t>
  </si>
  <si>
    <t>031532</t>
  </si>
  <si>
    <t>031533</t>
  </si>
  <si>
    <t>柏木　　陽向</t>
  </si>
  <si>
    <t>ｶｼﾜｷﾞ ﾋﾅﾀ</t>
  </si>
  <si>
    <t>女</t>
  </si>
  <si>
    <t>名倉　　柚季</t>
  </si>
  <si>
    <t>ﾅｸﾞﾗ ﾕｽﾞｷ</t>
  </si>
  <si>
    <t>松川　　知世</t>
  </si>
  <si>
    <t>ﾏﾂｶﾜ ﾄﾓﾖ</t>
  </si>
  <si>
    <t>若澤　　月那</t>
  </si>
  <si>
    <t>ﾜｶｻﾜ ﾙﾅ</t>
  </si>
  <si>
    <t>齊藤　　美空</t>
  </si>
  <si>
    <t>佐々木　優来</t>
  </si>
  <si>
    <t>ｻｻｷ ﾕｳﾗ</t>
  </si>
  <si>
    <t>藤澤　　夏帆</t>
  </si>
  <si>
    <t>ﾌｼﾞｻﾜ ｶﾎ</t>
  </si>
  <si>
    <t>秋屋　　寧々</t>
  </si>
  <si>
    <t>ｱｷﾔ ﾈﾈ</t>
  </si>
  <si>
    <t>浅沼　　　希</t>
  </si>
  <si>
    <t>ｱｻﾇﾏ ﾉｿﾞﾐ</t>
  </si>
  <si>
    <t>内村　　愛里</t>
  </si>
  <si>
    <t>ｳﾁﾑﾗ ｱｲﾘ</t>
  </si>
  <si>
    <t>及川　　波綺</t>
  </si>
  <si>
    <t>ｵｲｶﾜ ﾅｷﾞ</t>
  </si>
  <si>
    <t>菊池　　真佳</t>
  </si>
  <si>
    <t>ｷｸﾁ ﾏﾅｶ</t>
  </si>
  <si>
    <t>小長根　心桜</t>
  </si>
  <si>
    <t>ｺﾅｶﾞﾈ ﾐｵ</t>
  </si>
  <si>
    <t>佐々木　　楓</t>
  </si>
  <si>
    <t>ｻｻｷ ｶｴﾃﾞ</t>
  </si>
  <si>
    <t>菅原　　鈴蘭</t>
  </si>
  <si>
    <t>ｽｶﾞﾜﾗ ﾚｲｶ</t>
  </si>
  <si>
    <t>中田　珠美礼</t>
  </si>
  <si>
    <t>ﾅｶﾀ ｽﾐﾚ</t>
  </si>
  <si>
    <t>宮野　　涼叶</t>
  </si>
  <si>
    <t>ﾐﾔﾉ ﾘｮｳｶ</t>
  </si>
  <si>
    <t>金丸　　結子</t>
  </si>
  <si>
    <t>ｶﾅﾏﾙ ﾕｳｺ</t>
  </si>
  <si>
    <t>金子　　美紅</t>
  </si>
  <si>
    <t>ｶﾈｺ ﾐｸ</t>
  </si>
  <si>
    <t>小林　　奈生</t>
  </si>
  <si>
    <t>ｺﾊﾞﾔｼ ﾅｵ</t>
  </si>
  <si>
    <t>佐々木　莉奈</t>
  </si>
  <si>
    <t>ｻｻｷ ﾘﾅ</t>
  </si>
  <si>
    <t>田鎖　明咲実</t>
  </si>
  <si>
    <t>ﾀｸｻﾘ ｱｻﾐ</t>
  </si>
  <si>
    <t>舘澤　　優佳</t>
  </si>
  <si>
    <t>ﾀﾃｻﾜ ﾕｳｶ</t>
  </si>
  <si>
    <t>林　　　里奈</t>
  </si>
  <si>
    <t>ﾊﾔｼ ﾘﾅ</t>
  </si>
  <si>
    <t>藤村　　　華</t>
  </si>
  <si>
    <t>ﾌｼﾞﾑﾗ ﾊﾅ</t>
  </si>
  <si>
    <t>宮野　　　恵</t>
  </si>
  <si>
    <t>ﾐﾔﾉ ﾒｸﾞﾐ</t>
  </si>
  <si>
    <t>山崎　くるみ</t>
  </si>
  <si>
    <t>ﾔﾏｻﾞｷ ｸﾙﾐ</t>
  </si>
  <si>
    <t>生形　有梨沙</t>
  </si>
  <si>
    <t>ｵｲｶﾀ ｱﾘｻ</t>
  </si>
  <si>
    <t>及川　　祐珠</t>
  </si>
  <si>
    <t>ｵｲｶﾜ ﾕｳﾐ</t>
  </si>
  <si>
    <t>加藤　　春花</t>
  </si>
  <si>
    <t>ｶﾄｳ ﾊﾙｶ</t>
  </si>
  <si>
    <t>菅原　　瑚子</t>
  </si>
  <si>
    <t>ｽｶﾞﾜﾗ ｺｺ</t>
  </si>
  <si>
    <t>菅原　ユリア</t>
  </si>
  <si>
    <t>ｽｶﾞﾜﾗ ﾕﾘｱ</t>
  </si>
  <si>
    <t>高橋　　友莉</t>
  </si>
  <si>
    <t>ﾀｶﾊｼ ﾕﾘ</t>
  </si>
  <si>
    <t>髙橋　　怜利</t>
  </si>
  <si>
    <t>ﾀｶﾊｼ ﾚｲﾘ</t>
  </si>
  <si>
    <t>千田　　心優</t>
  </si>
  <si>
    <t>ﾁﾀﾞ ﾐﾕｳ</t>
  </si>
  <si>
    <t>千葉　　瑞生</t>
  </si>
  <si>
    <t>内藤　　未桜</t>
  </si>
  <si>
    <t>ﾅｲﾄｳ ﾐｵ</t>
  </si>
  <si>
    <t>中島　　　唯</t>
  </si>
  <si>
    <t>ﾅｶｼﾏ ﾕｲ</t>
  </si>
  <si>
    <t>横澤　　凪沙</t>
  </si>
  <si>
    <t>ﾖｺｻﾜ ﾅｷﾞｻ</t>
  </si>
  <si>
    <t>及川　さくら</t>
  </si>
  <si>
    <t>小原　　優奈</t>
  </si>
  <si>
    <t>ｵﾊﾞﾗ ﾕﾅ</t>
  </si>
  <si>
    <t>河野　心桜和</t>
  </si>
  <si>
    <t>ｶﾜﾉ ﾐｵﾅ</t>
  </si>
  <si>
    <t>庄司　　菜月</t>
  </si>
  <si>
    <t>ｼｮｳｼﾞ ﾅﾂｷ</t>
  </si>
  <si>
    <t>髙橋　　莉緒</t>
  </si>
  <si>
    <t>ﾀｶﾊｼ ﾘｵ</t>
  </si>
  <si>
    <t>千田　　華愛</t>
  </si>
  <si>
    <t>ﾁﾀﾞ ｶﾚﾝ</t>
  </si>
  <si>
    <t>渡辺　　ナナ</t>
  </si>
  <si>
    <t>ﾜﾀﾅﾍﾞ ﾅﾅ</t>
  </si>
  <si>
    <t>ﾀｼﾛ ﾕﾂﾞｷ</t>
  </si>
  <si>
    <t>岩間　　百夏</t>
  </si>
  <si>
    <t>ｲﾜﾏ ﾓﾓｶ</t>
  </si>
  <si>
    <t>菅原　　綺星</t>
  </si>
  <si>
    <t>ｽｶﾞﾜﾗ ｷﾗﾘ</t>
  </si>
  <si>
    <t>藤原　　　楓</t>
  </si>
  <si>
    <t>ﾌｼﾞﾜﾗ ｶｴﾃﾞ</t>
  </si>
  <si>
    <t>菅原　　雛星</t>
  </si>
  <si>
    <t>ｽｶﾞﾜﾗ ﾋﾅﾘ</t>
  </si>
  <si>
    <t>田代　明香里</t>
  </si>
  <si>
    <t>ﾀｼﾛ ｱｶﾘ</t>
  </si>
  <si>
    <t>葛巻　　咲良</t>
  </si>
  <si>
    <t>ｸｽﾞﾏｷ ｻﾗ</t>
  </si>
  <si>
    <t>田山　　綺星</t>
  </si>
  <si>
    <t>ﾀﾔﾏ ｷﾗﾘ</t>
  </si>
  <si>
    <t>千田　　万尋</t>
  </si>
  <si>
    <t>ﾁﾀﾞ ﾏﾋﾛ</t>
  </si>
  <si>
    <t>羽澤　穂乃花</t>
  </si>
  <si>
    <t>ﾊｻﾞﾜ ﾎﾉｶ</t>
  </si>
  <si>
    <t>水川　月香彩</t>
  </si>
  <si>
    <t>ﾐｽﾞｶﾜ ﾂｶｻ</t>
  </si>
  <si>
    <t>水川　知香笑</t>
  </si>
  <si>
    <t>ﾐｽﾞｶﾜ ﾁｶｴ</t>
  </si>
  <si>
    <t>柳原　かほり</t>
  </si>
  <si>
    <t>ﾔﾅｷﾞﾊﾗ ｶﾎﾘ</t>
  </si>
  <si>
    <t>菅野　　陽菜</t>
  </si>
  <si>
    <t>ｶﾝﾉ ﾋﾅ</t>
  </si>
  <si>
    <t>菊池　　美穂</t>
  </si>
  <si>
    <t>ｷｸﾁ ﾐﾎ</t>
  </si>
  <si>
    <t>佐藤　　美夢</t>
  </si>
  <si>
    <t>佐藤　　侑璃</t>
  </si>
  <si>
    <t>千葉　すみれ</t>
  </si>
  <si>
    <t>ﾁﾊﾞ ｽﾐﾚ</t>
  </si>
  <si>
    <t>照井　　優奈</t>
  </si>
  <si>
    <t>ﾃﾙｲ ﾕｳﾅ</t>
  </si>
  <si>
    <t>藤原　　陽向</t>
  </si>
  <si>
    <t>三品　海依生</t>
  </si>
  <si>
    <t>ﾐｼﾅ ﾐｲﾙ</t>
  </si>
  <si>
    <t>青山　　咲妃</t>
  </si>
  <si>
    <t>ｱｵﾔﾏ ｻｷ</t>
  </si>
  <si>
    <t>金田　　結奈</t>
  </si>
  <si>
    <t>ｶﾈﾀ ﾕｲﾅ</t>
  </si>
  <si>
    <t>髙橋　　一絆</t>
  </si>
  <si>
    <t>ﾀｶﾊｼ ｲﾂｷ</t>
  </si>
  <si>
    <t>青木　　江真</t>
  </si>
  <si>
    <t>ｱｵｷ ｴﾏ</t>
  </si>
  <si>
    <t>赤坂　　桜姫</t>
  </si>
  <si>
    <t>ｱｶｻｶ ｻﾗ</t>
  </si>
  <si>
    <t>川原　　千知</t>
  </si>
  <si>
    <t>ｶﾜﾊﾗ ﾁｻﾄ</t>
  </si>
  <si>
    <t>菊池　　実里</t>
  </si>
  <si>
    <t>ｷｸﾁ ﾐｻﾄ</t>
  </si>
  <si>
    <t>菊池　　結凪</t>
  </si>
  <si>
    <t>佐藤　　心和</t>
  </si>
  <si>
    <t>ｻﾄｳ ｺﾖﾘ</t>
  </si>
  <si>
    <t>夏井　心咲季</t>
  </si>
  <si>
    <t>ﾅﾂｲ ﾐｻｷ</t>
  </si>
  <si>
    <t>大原　　玉季</t>
  </si>
  <si>
    <t>ｵｵﾊﾗ ﾀﾏｷ</t>
  </si>
  <si>
    <t>菊池　　悠月</t>
  </si>
  <si>
    <t>ｷｸﾁ ﾕﾂﾞｷ</t>
  </si>
  <si>
    <t>小川口　朋花</t>
  </si>
  <si>
    <t>ｺｶﾜｸﾞﾁ ﾄﾓｶ</t>
  </si>
  <si>
    <t>樋渡　　柚月</t>
  </si>
  <si>
    <t>ﾋﾜﾀﾘ ﾕｽﾞｷ</t>
  </si>
  <si>
    <t>伊藤　　瑚夏</t>
  </si>
  <si>
    <t>ｲﾄｳ ｺﾅﾂ</t>
  </si>
  <si>
    <t>伊藤　　楓香</t>
  </si>
  <si>
    <t>ｲﾄｳ ﾌｳｶ</t>
  </si>
  <si>
    <t>遠藤　陽花里</t>
  </si>
  <si>
    <t>ｴﾝﾄﾞｳ ﾋｶﾘ</t>
  </si>
  <si>
    <t>熊谷　陽代里</t>
  </si>
  <si>
    <t>ｸﾏｶﾞｲ ﾋﾖﾘ</t>
  </si>
  <si>
    <t>佐藤　　愛莉</t>
  </si>
  <si>
    <t>ｻﾄｳ ｱｲﾘ</t>
  </si>
  <si>
    <t>中村　　　杏</t>
  </si>
  <si>
    <t>ﾅｶﾑﾗ ｱﾝ</t>
  </si>
  <si>
    <t>中山　　帆乃</t>
  </si>
  <si>
    <t>ﾅｶﾔﾏ ﾎﾉ</t>
  </si>
  <si>
    <t>橋場　ひより</t>
  </si>
  <si>
    <t>ﾊｼﾊﾞ ﾋﾖﾘ</t>
  </si>
  <si>
    <t>橋本　　侑羽</t>
  </si>
  <si>
    <t>ﾊｼﾓﾄ ﾕｳ</t>
  </si>
  <si>
    <t>長谷川　理子</t>
  </si>
  <si>
    <t>ﾊｾｶﾞﾜ ﾘｺ</t>
  </si>
  <si>
    <t>藤沢　　舜香</t>
  </si>
  <si>
    <t>ﾌｼﾞｻﾜ ｼｭﾝｶ</t>
  </si>
  <si>
    <t>藤村　　星来</t>
  </si>
  <si>
    <t>ﾌｼﾞﾑﾗ ｾｲﾗ</t>
  </si>
  <si>
    <t>古川　　姫那</t>
  </si>
  <si>
    <t>ﾌﾙｶﾜ ﾋﾅ</t>
  </si>
  <si>
    <t>伊藤　　麻衣</t>
  </si>
  <si>
    <t>ｲﾄｳ ﾏｲ</t>
  </si>
  <si>
    <t>伊藤　　優希</t>
  </si>
  <si>
    <t>井上　花菜乃</t>
  </si>
  <si>
    <t>ｲﾉｳｴ ﾊﾅﾉ</t>
  </si>
  <si>
    <t>加藤　　綺羅</t>
  </si>
  <si>
    <t>ｶﾄｳ ｷﾗ</t>
  </si>
  <si>
    <t>釜澤　　夏梨</t>
  </si>
  <si>
    <t>ｶﾏｻﾞﾜ ｶﾘﾝ</t>
  </si>
  <si>
    <t>久保　　奏乃</t>
  </si>
  <si>
    <t>ｸﾎﾞ ｶﾉ</t>
  </si>
  <si>
    <t>桜田　　凛羽</t>
  </si>
  <si>
    <t>ｻｸﾗﾀﾞ ﾘﾝﾊ</t>
  </si>
  <si>
    <t>高橋　　愛実</t>
  </si>
  <si>
    <t>ﾀｶﾊｼ ｱｲﾐ</t>
  </si>
  <si>
    <t>三浦　　日和</t>
  </si>
  <si>
    <t>ﾐｳﾗ ﾋﾖﾘ</t>
  </si>
  <si>
    <t>三上　　夢唯</t>
  </si>
  <si>
    <t>ﾐｶﾐ ﾒｲ</t>
  </si>
  <si>
    <t>吉田　　姫菜</t>
  </si>
  <si>
    <t>ﾖｼﾀﾞ ﾋﾅ</t>
  </si>
  <si>
    <t>小山　　彩生</t>
  </si>
  <si>
    <t>ｵﾔﾏ ｲｵ</t>
  </si>
  <si>
    <t>小林　　愛実</t>
  </si>
  <si>
    <t>ｺﾊﾞﾔｼ ﾏﾅﾐ</t>
  </si>
  <si>
    <t>小林　　睦実</t>
  </si>
  <si>
    <t>ｺﾊﾞﾔｼ ﾑﾂﾐ</t>
  </si>
  <si>
    <t>坂倉　こころ</t>
  </si>
  <si>
    <t>ｻｶｸﾗ ｺｺﾛ</t>
  </si>
  <si>
    <t>千葉　依鶴菜</t>
  </si>
  <si>
    <t>ﾁﾊﾞ ｲﾂﾅ</t>
  </si>
  <si>
    <t>照井　　　聖</t>
  </si>
  <si>
    <t>ﾃﾙｲ ﾋｼﾞﾘ</t>
  </si>
  <si>
    <t>七海　　紗和</t>
  </si>
  <si>
    <t>ﾅﾅｳﾐ ｻﾜ</t>
  </si>
  <si>
    <t>東野　　美咲</t>
  </si>
  <si>
    <t>ﾋｶﾞｼﾉ ﾐｻｷ</t>
  </si>
  <si>
    <t>門口　　遥香</t>
  </si>
  <si>
    <t>ﾓﾝｸﾞﾁ ﾊﾙｶ</t>
  </si>
  <si>
    <t>横田　　莉子</t>
  </si>
  <si>
    <t>ﾖｺﾀ ﾘｺ</t>
  </si>
  <si>
    <t>工藤　　玲七</t>
  </si>
  <si>
    <t>ｸﾄﾞｳ ﾚｲﾅ</t>
  </si>
  <si>
    <t>高橋　　凛菜</t>
  </si>
  <si>
    <t>ﾀｶﾊｼ ﾘﾝﾅ</t>
  </si>
  <si>
    <t>府金　　沙恵</t>
  </si>
  <si>
    <t>ﾌｶﾞﾈ ｻｴ</t>
  </si>
  <si>
    <t>大下　　由菜</t>
  </si>
  <si>
    <t>ｵｵｼﾀ ﾕﾅ</t>
  </si>
  <si>
    <t>丸山　　晃奈</t>
  </si>
  <si>
    <t>ﾏﾙﾔﾏ ｱｷﾅ</t>
  </si>
  <si>
    <t>芳田　　綺華</t>
  </si>
  <si>
    <t>ﾖｼﾀﾞ ｱﾔｶ</t>
  </si>
  <si>
    <t>南舘　　　杏</t>
  </si>
  <si>
    <t>ﾐﾅﾐﾀﾞﾃ ｱﾝ</t>
  </si>
  <si>
    <t>芳田　　悠華</t>
  </si>
  <si>
    <t>ﾖｼﾀﾞ ﾕｳｶ</t>
  </si>
  <si>
    <t>佐藤　　愛来</t>
  </si>
  <si>
    <t>ｻﾄｳ ｱｲﾗ</t>
  </si>
  <si>
    <t>関口　　　愛</t>
  </si>
  <si>
    <t>ｾｷｸﾞﾁ ﾏﾅﾐ</t>
  </si>
  <si>
    <t>中村　　柚季</t>
  </si>
  <si>
    <t>ﾅｶﾑﾗ ﾕｽﾞｷ</t>
  </si>
  <si>
    <t>伊東　　　葵</t>
  </si>
  <si>
    <t>ｲﾄｳ ｱｵｲ</t>
  </si>
  <si>
    <t>岩浅　　心実</t>
  </si>
  <si>
    <t>ｲﾜｻ ｺｺﾐ</t>
  </si>
  <si>
    <t>小川　　真央</t>
  </si>
  <si>
    <t>ｵｶﾞﾜ ﾏｵ</t>
  </si>
  <si>
    <t>沢田　　純麗</t>
  </si>
  <si>
    <t>ｻﾜﾀﾞ ｽﾐﾚ</t>
  </si>
  <si>
    <t>久慈　　怜音</t>
  </si>
  <si>
    <t>ｸｼﾞ ﾚﾉﾝ</t>
  </si>
  <si>
    <t>齋藤　　玲愛</t>
  </si>
  <si>
    <t>佐藤　　柚南</t>
  </si>
  <si>
    <t>根子　　美優</t>
  </si>
  <si>
    <t>ﾈｺ ﾐﾕｳ</t>
  </si>
  <si>
    <t>長内　　優里</t>
  </si>
  <si>
    <t>ｵｻﾅｲ ﾕｳﾘ</t>
  </si>
  <si>
    <t>作山　奈梛心</t>
  </si>
  <si>
    <t>ｻｸﾔﾏ ﾅﾅﾐ</t>
  </si>
  <si>
    <t>遠藤　　冬萌</t>
  </si>
  <si>
    <t>ｴﾝﾄﾞｳ ﾄﾓｴ</t>
  </si>
  <si>
    <t>神田　小百合</t>
  </si>
  <si>
    <t>ｶﾝﾀﾞ ｻﾕﾘ</t>
  </si>
  <si>
    <t>齋藤　　璃子</t>
  </si>
  <si>
    <t>ｻｲﾄｳ ﾘｺ</t>
  </si>
  <si>
    <t>澤田　思惟子</t>
  </si>
  <si>
    <t>田中　　瑞希</t>
  </si>
  <si>
    <t>ﾀﾅｶ ﾐｽﾞｷ</t>
  </si>
  <si>
    <t>福士　　　結</t>
  </si>
  <si>
    <t>ﾌｸｼ ﾕｳ</t>
  </si>
  <si>
    <t>本間　　理子</t>
  </si>
  <si>
    <t>ﾎﾝﾏ ﾘｺ</t>
  </si>
  <si>
    <t>柳田　　紗良</t>
  </si>
  <si>
    <t>ﾔﾅｷﾞﾀﾞ ｻﾗ</t>
  </si>
  <si>
    <t>伊藤　　朱里</t>
  </si>
  <si>
    <t>ｲﾄｳ ｼﾞｭﾘ</t>
  </si>
  <si>
    <t>上中　　優奈</t>
  </si>
  <si>
    <t>ｳｴﾅｶ ﾕｳﾅ</t>
  </si>
  <si>
    <t>白土　　　凜</t>
  </si>
  <si>
    <t>ｼﾗﾄ ﾘﾝ</t>
  </si>
  <si>
    <t>新本　　陽子</t>
  </si>
  <si>
    <t>ｼﾝﾓﾄ ﾖｳｺ</t>
  </si>
  <si>
    <t>千葉　　寧々</t>
  </si>
  <si>
    <t>ﾁﾊﾞ ﾈﾈ</t>
  </si>
  <si>
    <t>中澤　　佳暖</t>
  </si>
  <si>
    <t>ﾅｶｻﾞﾜ ｶﾉﾝ</t>
  </si>
  <si>
    <t>中島　　優里</t>
  </si>
  <si>
    <t>ﾅｶｼﾞﾏ ﾕﾘ</t>
  </si>
  <si>
    <t>平田　　彩笑</t>
  </si>
  <si>
    <t>ﾋﾗﾀ ｻｴ</t>
  </si>
  <si>
    <t>尾形　　優菜</t>
  </si>
  <si>
    <t>ｵｶﾞﾀ ﾕｳﾅ</t>
  </si>
  <si>
    <t>櫻小路　　葵</t>
  </si>
  <si>
    <t>ｻｸﾗｺｳｼﾞ ｱｵｲ</t>
  </si>
  <si>
    <t>武田　　愛桜</t>
  </si>
  <si>
    <t>ﾀｹﾀﾞ ｱｲﾘ</t>
  </si>
  <si>
    <t>平野　ひまり</t>
  </si>
  <si>
    <t>ﾋﾗﾉ ﾋﾏﾘ</t>
  </si>
  <si>
    <t>藤田　　唯愛</t>
  </si>
  <si>
    <t>ﾌｼﾞﾀ ﾕｳﾅ</t>
  </si>
  <si>
    <t>村田　　桃華</t>
  </si>
  <si>
    <t>ﾑﾗﾀ ﾓﾓｶ</t>
  </si>
  <si>
    <t>及川　　玲美</t>
  </si>
  <si>
    <t>ｵｲｶﾜ ﾚﾐ</t>
  </si>
  <si>
    <t>佐藤　　萌唯</t>
  </si>
  <si>
    <t>ｻﾄｳ ﾒｲ</t>
  </si>
  <si>
    <t>土樋　　　燕</t>
  </si>
  <si>
    <t>ﾂﾁﾄｲ ｴﾝ</t>
  </si>
  <si>
    <t>中村　茉莉那</t>
  </si>
  <si>
    <t>ﾅｶﾑﾗ ﾏﾘﾅ</t>
  </si>
  <si>
    <t>増谷　　心奏</t>
  </si>
  <si>
    <t>ﾏｽﾀﾆ ﾐｶﾅ</t>
  </si>
  <si>
    <t>吉田　　未来</t>
  </si>
  <si>
    <t>ﾖｼﾀﾞ ﾐｸ</t>
  </si>
  <si>
    <t>吉田　　夢望</t>
  </si>
  <si>
    <t>ﾖｼﾀﾞ ﾕﾒﾉ</t>
  </si>
  <si>
    <t>泉　　　瑠七</t>
  </si>
  <si>
    <t>ｲｽﾞﾐ ﾙﾅ</t>
  </si>
  <si>
    <t>小笠原　　煌</t>
  </si>
  <si>
    <t>ｵｶﾞｻﾜﾗ ｷﾗﾘ</t>
  </si>
  <si>
    <t>工藤　　光浬</t>
  </si>
  <si>
    <t>ｸﾄﾞｳ ﾐﾘ</t>
  </si>
  <si>
    <t>髙瀬　　優妃</t>
  </si>
  <si>
    <t>ﾀｶｾ ﾕｳﾋ</t>
  </si>
  <si>
    <t>高橋　　胡春</t>
  </si>
  <si>
    <t>ﾀｶﾊｼ ｺﾊﾙ</t>
  </si>
  <si>
    <t>武田　　美羽</t>
  </si>
  <si>
    <t>ﾀｹﾀﾞ ﾐｳ</t>
  </si>
  <si>
    <t>田澤　　陽向</t>
  </si>
  <si>
    <t>ﾀｻﾞﾜ ﾋﾅﾀ</t>
  </si>
  <si>
    <t>田澤　　陽菜</t>
  </si>
  <si>
    <t>ﾀｻﾞﾜ ﾋﾅﾉ</t>
  </si>
  <si>
    <t>福田　　結夏</t>
  </si>
  <si>
    <t>ﾌｸﾀﾞ ﾕｳｶ</t>
  </si>
  <si>
    <t>會澤　　心春</t>
  </si>
  <si>
    <t>ｱｲｻﾞﾜ ｺﾊﾙ</t>
  </si>
  <si>
    <t>赤平　　梨倫</t>
  </si>
  <si>
    <t>ｱｶﾋﾗ ﾘﾘ</t>
  </si>
  <si>
    <t>阿部　　愛莉</t>
  </si>
  <si>
    <t>ｱﾍﾞ ｱｲﾘ</t>
  </si>
  <si>
    <t>菊池　　冬湖</t>
  </si>
  <si>
    <t>ｷｸﾁ ﾄｳｺ</t>
  </si>
  <si>
    <t>河野　　結来</t>
  </si>
  <si>
    <t>ｺｳﾉ ﾕﾗ</t>
  </si>
  <si>
    <t>下瀬川　七遙</t>
  </si>
  <si>
    <t>ｼﾓｾｶﾞﾜ ﾅﾅﾊ</t>
  </si>
  <si>
    <t>菅野　　　心</t>
  </si>
  <si>
    <t>ｽｶﾞﾉ ｺｺﾛ</t>
  </si>
  <si>
    <t>新田　里穂子</t>
  </si>
  <si>
    <t>ﾆｯﾀ ﾘﾎｺ</t>
  </si>
  <si>
    <t>藤戸　　心夢</t>
  </si>
  <si>
    <t>ﾌｼﾞﾄ ﾐﾑ</t>
  </si>
  <si>
    <t>袰岩　　叶華</t>
  </si>
  <si>
    <t>ﾎﾛｲﾜ ｷｮｳｶ</t>
  </si>
  <si>
    <t>森川　　心稀</t>
  </si>
  <si>
    <t>ﾓﾘｶﾜ ﾐｷ</t>
  </si>
  <si>
    <t>岩角　　知奈</t>
  </si>
  <si>
    <t>ｲﾜｶﾄﾞ ﾁﾅ</t>
  </si>
  <si>
    <t>岩淵　　碧海</t>
  </si>
  <si>
    <t>ｲﾜﾌﾞﾁ ｱｵﾐ</t>
  </si>
  <si>
    <t>佐々木　明恵</t>
  </si>
  <si>
    <t>ｻｻｷ ﾄﾓｴ</t>
  </si>
  <si>
    <t>篠原　　夢叶</t>
  </si>
  <si>
    <t>ｼﾉﾊﾗ ﾕﾉ</t>
  </si>
  <si>
    <t>清水　　優花</t>
  </si>
  <si>
    <t>ｼﾐｽﾞ ﾕｳｶ</t>
  </si>
  <si>
    <t>髙橋　　釉埜</t>
  </si>
  <si>
    <t>ﾀｶﾊｼ ﾕｳﾉ</t>
  </si>
  <si>
    <t>藤岡　　実咲</t>
  </si>
  <si>
    <t>ﾌｼﾞｵｶ ﾐｻｷ</t>
  </si>
  <si>
    <t>高橋　　　鈴</t>
  </si>
  <si>
    <t>ﾀｶﾊｼ ｽｽﾞ</t>
  </si>
  <si>
    <t>遠藤　ほのか</t>
  </si>
  <si>
    <t>ｴﾝﾄﾞｳ ﾎﾉｶ</t>
  </si>
  <si>
    <t>遠藤　ゆめか</t>
  </si>
  <si>
    <t>ｴﾝﾄﾞｳ ﾕﾒｶ</t>
  </si>
  <si>
    <t>上平　　妃愛</t>
  </si>
  <si>
    <t>ｶﾐﾀｲﾗ ﾋｲﾅ</t>
  </si>
  <si>
    <t>工藤　ほのか</t>
  </si>
  <si>
    <t>ｸﾄﾞｳ ﾎﾉｶ</t>
  </si>
  <si>
    <t>小林　　由奈</t>
  </si>
  <si>
    <t>ｺﾊﾞﾔｼ ﾕﾅ</t>
  </si>
  <si>
    <t>佐藤　　茶芽</t>
  </si>
  <si>
    <t>ｻﾄｳ ﾁｬﾒ</t>
  </si>
  <si>
    <t>江藤　　結遥</t>
  </si>
  <si>
    <t>ｴﾄｳ ﾕｲﾅ</t>
  </si>
  <si>
    <t>遠藤　　莉帆</t>
  </si>
  <si>
    <t>ｴﾝﾄﾞｳ ﾘﾎ</t>
  </si>
  <si>
    <t>工藤　　紗季</t>
  </si>
  <si>
    <t>ｸﾄﾞｳ ｻｷ</t>
  </si>
  <si>
    <t>熊谷　　日和</t>
  </si>
  <si>
    <t>奥山　　桜帆</t>
  </si>
  <si>
    <t>ｵｸﾔﾏ ｻﾎ</t>
  </si>
  <si>
    <t>武藤　　　凜</t>
  </si>
  <si>
    <t>ﾌﾞﾄｳ ﾘﾝ</t>
  </si>
  <si>
    <t>菅原　　彩夢</t>
  </si>
  <si>
    <t>ｽｶﾞﾜﾗ ｱﾕ</t>
  </si>
  <si>
    <t>大野　　悠里</t>
  </si>
  <si>
    <t>ｵｵﾉ ﾕﾘ</t>
  </si>
  <si>
    <t>角舘　　音緒</t>
  </si>
  <si>
    <t>ｶｸﾀﾞﾃ ﾈｵ</t>
  </si>
  <si>
    <t>菅野　　里咲</t>
  </si>
  <si>
    <t>ｶﾝﾉ ﾘｻ</t>
  </si>
  <si>
    <t>小瀬川　　雅</t>
  </si>
  <si>
    <t>ｺｾｶﾞﾜ ﾐﾔﾋﾞ</t>
  </si>
  <si>
    <t>佐藤　　玲梨</t>
  </si>
  <si>
    <t>瀬川　　愛莉</t>
  </si>
  <si>
    <t>ｾｶﾞﾜ ｱｲﾘ</t>
  </si>
  <si>
    <t>阿部　　日鞠</t>
  </si>
  <si>
    <t>ｱﾍﾞ ﾋﾏﾘ</t>
  </si>
  <si>
    <t>齋藤　　　陽</t>
  </si>
  <si>
    <t>ｻｲﾄｳ ｱｷ</t>
  </si>
  <si>
    <t>永本　　聖空</t>
  </si>
  <si>
    <t>ﾅｶﾞﾓﾄ ｷﾖﾗ</t>
  </si>
  <si>
    <t>平賀　　優芽</t>
  </si>
  <si>
    <t>ﾋﾗｶ ﾕﾒ</t>
  </si>
  <si>
    <t>田澤　　和珠</t>
  </si>
  <si>
    <t>ﾀｻﾞﾜ ｶｽﾞ</t>
  </si>
  <si>
    <t>緑川　　葵巳</t>
  </si>
  <si>
    <t>ﾐﾄﾞﾘｶﾜ ｱﾐ</t>
  </si>
  <si>
    <t>山崎　　愛佳</t>
  </si>
  <si>
    <t>ﾔﾏｻﾞｷ ﾏﾅｶ</t>
  </si>
  <si>
    <t>坂待　　似子</t>
  </si>
  <si>
    <t>ｻｶﾏﾁ ﾆｺ</t>
  </si>
  <si>
    <t>下天广　　楓</t>
  </si>
  <si>
    <t>ｼﾓﾃﾝﾏ ｶｴﾃﾞ</t>
  </si>
  <si>
    <t>蜂須賀　夕依</t>
  </si>
  <si>
    <t>ﾊﾁｽｶ ﾕｲ</t>
  </si>
  <si>
    <t>渡邉　　優陽</t>
  </si>
  <si>
    <t>小野寺　仁菜</t>
  </si>
  <si>
    <t>ｵﾉﾃﾞﾗ ﾆﾅ</t>
  </si>
  <si>
    <t>志賀　　心咲</t>
  </si>
  <si>
    <t>ｼｶﾞ ﾐｻｷ</t>
  </si>
  <si>
    <t>久保田　来夢</t>
  </si>
  <si>
    <t>ｸﾎﾞﾀ ﾗｲﾑ</t>
  </si>
  <si>
    <t>船越　　結衣</t>
  </si>
  <si>
    <t>ﾌﾅｺｼ ﾕｲ</t>
  </si>
  <si>
    <t>皆野川　真由</t>
  </si>
  <si>
    <t>ﾐﾅﾉｶﾜ ﾏﾕ</t>
  </si>
  <si>
    <t>伊東　沙瑛羅</t>
  </si>
  <si>
    <t>ｲﾄｳ ｻｴﾗ</t>
  </si>
  <si>
    <t>皆川　　彩乃</t>
  </si>
  <si>
    <t>ﾐﾅｶﾜ ｱﾔﾉ</t>
  </si>
  <si>
    <t>金澤　　陽菜</t>
  </si>
  <si>
    <t>ｶﾅｻﾞﾜ ﾋﾅ</t>
  </si>
  <si>
    <t>田村　　有希</t>
  </si>
  <si>
    <t>ﾀﾑﾗ ﾕｳｷ</t>
  </si>
  <si>
    <t>四日市　希来</t>
  </si>
  <si>
    <t>ﾖｯｶｲﾁ ｷﾗ</t>
  </si>
  <si>
    <t>田村　　優奈</t>
  </si>
  <si>
    <t>ﾀﾑﾗ ﾕﾅ</t>
  </si>
  <si>
    <t>田村　　莉奈</t>
  </si>
  <si>
    <t>ﾀﾑﾗ ﾘﾅ</t>
  </si>
  <si>
    <t>新垣　　　萌</t>
  </si>
  <si>
    <t>ｱﾗｶｷ ﾓｴ</t>
  </si>
  <si>
    <t>井上　　愛嘉</t>
  </si>
  <si>
    <t>ｲﾉｳｴ ｱｲｶ</t>
  </si>
  <si>
    <t>澤井　　佳恋</t>
  </si>
  <si>
    <t>ｻﾜｲ ｶﾚﾝ</t>
  </si>
  <si>
    <t>古川　　薫子</t>
  </si>
  <si>
    <t>ﾌﾙｶﾜ ｶｵﾙｺ</t>
  </si>
  <si>
    <t>川﨑　　和奏</t>
  </si>
  <si>
    <t>ｶﾜｻｷ ﾜｶﾅ</t>
  </si>
  <si>
    <t>川代　夏里奈</t>
  </si>
  <si>
    <t>ｶﾜﾀﾞｲ ｶﾘﾅ</t>
  </si>
  <si>
    <t>米田　　望叶</t>
  </si>
  <si>
    <t>ﾏｲﾀ ﾉﾉｶ</t>
  </si>
  <si>
    <t>四役　　爽称</t>
  </si>
  <si>
    <t>ﾖﾂﾔｸ ｿﾅ</t>
  </si>
  <si>
    <t>大下　　紗矢</t>
  </si>
  <si>
    <t>ｵｵｼﾀ ｻﾔ</t>
  </si>
  <si>
    <t>熊谷　英里香</t>
  </si>
  <si>
    <t>ｸﾏｶﾞｲ ｴﾘｶ</t>
  </si>
  <si>
    <t>熊谷　　帆奏</t>
  </si>
  <si>
    <t>ｸﾏｶﾞｲ ﾎﾉｶ</t>
  </si>
  <si>
    <t>泉谷　　咲希</t>
  </si>
  <si>
    <t>ｲｽﾞﾐﾔ ｻｷ</t>
  </si>
  <si>
    <t>及川　　朋華</t>
  </si>
  <si>
    <t>ｵｲｶﾜ ﾄﾓｶ</t>
  </si>
  <si>
    <t>太田　　温菜</t>
  </si>
  <si>
    <t>佐々木　蘭乃</t>
  </si>
  <si>
    <t>ｻｻｷ ﾗﾉ</t>
  </si>
  <si>
    <t>重　　明日香</t>
  </si>
  <si>
    <t>ｼｹﾞ ｱｽｶ</t>
  </si>
  <si>
    <t>高橋　　　葵</t>
  </si>
  <si>
    <t>戸館　　　葵</t>
  </si>
  <si>
    <t>ﾄﾀﾞﾃ ｱｵｲ</t>
  </si>
  <si>
    <t>飛澤　　乃希</t>
  </si>
  <si>
    <t>ﾄﾋﾞｻﾜ ﾉﾉ</t>
  </si>
  <si>
    <t>宮本　　梓沙</t>
  </si>
  <si>
    <t>ﾐﾔﾓﾄ ｱｽﾞｻ</t>
  </si>
  <si>
    <t>守屋　　優花</t>
  </si>
  <si>
    <t>ﾓﾘﾔ ﾕｳｶ</t>
  </si>
  <si>
    <t>角舘　みゆう</t>
  </si>
  <si>
    <t>ｶｸﾀﾞﾃ ﾐﾕｳ</t>
  </si>
  <si>
    <t>熊谷　　　葵</t>
  </si>
  <si>
    <t>ｸﾏｶﾞｲ ｱｵｲ</t>
  </si>
  <si>
    <t>槻木　　香歩</t>
  </si>
  <si>
    <t>ﾂｷﾉｷ ｶﾎ</t>
  </si>
  <si>
    <t>三浦　　心菜</t>
  </si>
  <si>
    <t>ﾐｳﾗ ｺｺﾅ</t>
  </si>
  <si>
    <t>三上　珠依琉</t>
  </si>
  <si>
    <t>ﾐｶﾐ ｼﾞｭｴﾙ</t>
  </si>
  <si>
    <t>麥倉　　　花</t>
  </si>
  <si>
    <t>ﾑｷﾞｸﾗ ﾊﾅ</t>
  </si>
  <si>
    <t>渡邉　　有希</t>
  </si>
  <si>
    <t>大入　　蒼生</t>
  </si>
  <si>
    <t>ｵｵｲﾘ ｱｵｲ</t>
  </si>
  <si>
    <t>細越　　一空</t>
  </si>
  <si>
    <t>ﾎｿｺﾞｴ ｲｸ</t>
  </si>
  <si>
    <t>大坪　　琉那</t>
  </si>
  <si>
    <t>ｵｵﾂﾎﾞ ﾙｳﾅ</t>
  </si>
  <si>
    <t>毛糠　妃菜乃</t>
  </si>
  <si>
    <t>ｹﾇｶ ﾋﾅﾉ</t>
  </si>
  <si>
    <t>澤村　　遥菜</t>
  </si>
  <si>
    <t>ｻﾜﾑﾗ ﾊﾙﾅ</t>
  </si>
  <si>
    <t>髙城　　妃沙</t>
  </si>
  <si>
    <t>ﾀｶｼﾞｮｳ ｷｻ</t>
  </si>
  <si>
    <t>原子内　未来</t>
  </si>
  <si>
    <t>ﾊﾗｼﾅｲ ﾐﾗｲ</t>
  </si>
  <si>
    <t>宮田　　　咲</t>
  </si>
  <si>
    <t>ﾐﾔﾀ ｻｷ</t>
  </si>
  <si>
    <t>村松　　園望</t>
  </si>
  <si>
    <t>ﾑﾗﾏﾂ ｿﾉ</t>
  </si>
  <si>
    <t>兼平　　芽衣</t>
  </si>
  <si>
    <t>ｶﾈﾋﾗ ﾒｲ</t>
  </si>
  <si>
    <t>嶋　　　夏姫</t>
  </si>
  <si>
    <t>ｼﾏ ﾅﾂｷ</t>
  </si>
  <si>
    <t>石川　　千莉</t>
  </si>
  <si>
    <t>ｲｼｶﾜ ｾﾝﾘ</t>
  </si>
  <si>
    <t>奥玉　　真愛</t>
  </si>
  <si>
    <t>ｵｸﾀﾏ ﾏｱｲ</t>
  </si>
  <si>
    <t>小澤　　侑紗</t>
  </si>
  <si>
    <t>ｵｻﾞﾜ ﾕｽﾞ</t>
  </si>
  <si>
    <t>小田原　優月</t>
  </si>
  <si>
    <t>ｵﾀﾞﾜﾗ ﾕﾂｷ</t>
  </si>
  <si>
    <t>菊池　　奈々</t>
  </si>
  <si>
    <t>今野　　莉瀬</t>
  </si>
  <si>
    <t>ｺﾝﾉ ﾘｾ</t>
  </si>
  <si>
    <t>佐々木　　唯</t>
  </si>
  <si>
    <t>髙橋　　羽海</t>
  </si>
  <si>
    <t>ﾀｶﾊｼ ｳﾐ</t>
  </si>
  <si>
    <t>高橋　　　纏</t>
  </si>
  <si>
    <t>千田　　斐代</t>
  </si>
  <si>
    <t>ﾁﾀﾞ ﾋﾖﾘ</t>
  </si>
  <si>
    <t>平賀　　真羽</t>
  </si>
  <si>
    <t>ﾋﾗｶﾞ ﾏｳ</t>
  </si>
  <si>
    <t>金野　　姫依</t>
  </si>
  <si>
    <t>ｺﾝﾉ ﾒｲ</t>
  </si>
  <si>
    <t>鈴木　　あこ</t>
  </si>
  <si>
    <t>ｽｽﾞｷ ｱｺ</t>
  </si>
  <si>
    <t>髙橋　　宝希</t>
  </si>
  <si>
    <t>ﾀｶﾊｼ ﾎﾏﾚ</t>
  </si>
  <si>
    <t>吉田　　絆花</t>
  </si>
  <si>
    <t>ﾖｼﾀﾞ ﾊﾝﾅ</t>
  </si>
  <si>
    <t>昆　　　柚花</t>
  </si>
  <si>
    <t>ｺﾝ ﾕｳｶ</t>
  </si>
  <si>
    <t>白土　　心愛</t>
  </si>
  <si>
    <t>ｼﾗﾄ ｺｺｱ</t>
  </si>
  <si>
    <t>舘下　　七望</t>
  </si>
  <si>
    <t>ﾀﾃｼﾀ ﾅﾅﾐ</t>
  </si>
  <si>
    <t>舘下　　莉子</t>
  </si>
  <si>
    <t>ﾀﾃｼﾀ ﾘｺ</t>
  </si>
  <si>
    <t>岡田　　夢羽</t>
  </si>
  <si>
    <t>ｵｶﾀﾞ ﾕｳ</t>
  </si>
  <si>
    <t>田村　　優羽</t>
  </si>
  <si>
    <t>大和　　柚妃</t>
  </si>
  <si>
    <t>ﾔﾏﾄ ﾕｽﾞｷ</t>
  </si>
  <si>
    <t>伊藤　日奈子</t>
  </si>
  <si>
    <t>ｲﾄｳ ﾋﾅｺ</t>
  </si>
  <si>
    <t>小原　　希美</t>
  </si>
  <si>
    <t>ｵﾊﾞﾗ ﾉｿﾞﾐ</t>
  </si>
  <si>
    <t>澤田　　青空</t>
  </si>
  <si>
    <t>ｻﾜﾀﾞ ｾﾗ</t>
  </si>
  <si>
    <t>藤原　　麗葉</t>
  </si>
  <si>
    <t>ﾌｼﾞﾜﾗ ｳﾙﾊ</t>
  </si>
  <si>
    <t>熊谷　　百笑</t>
  </si>
  <si>
    <t>ｸﾏｶﾞｲ ﾓﾓｴ</t>
  </si>
  <si>
    <t>倉本　　愛花</t>
  </si>
  <si>
    <t>ｸﾗﾓﾄ ｱｲｶ</t>
  </si>
  <si>
    <t>阿部　咲恵理</t>
  </si>
  <si>
    <t>ｱﾍﾞ ｻｴﾘ</t>
  </si>
  <si>
    <t>小嶋　　優渉</t>
  </si>
  <si>
    <t>ｺｼﾞﾏ ﾕｱ</t>
  </si>
  <si>
    <t>佐々木　柚香</t>
  </si>
  <si>
    <t>ｻｻｷ ﾕｽﾞｶ</t>
  </si>
  <si>
    <t>堀合　　美嶺</t>
  </si>
  <si>
    <t>ﾎﾘｱｲ ﾐﾚｲ</t>
  </si>
  <si>
    <t>三浦　　千奈</t>
  </si>
  <si>
    <t>ﾐｳﾗ ﾕｷﾅ</t>
  </si>
  <si>
    <t>加藤　　璃乃</t>
  </si>
  <si>
    <t>ｶﾄｳ ﾘﾉ</t>
  </si>
  <si>
    <t>菊地　　はな</t>
  </si>
  <si>
    <t>ｷｸﾁ ﾊﾅ</t>
  </si>
  <si>
    <t>佐藤　　莉桜</t>
  </si>
  <si>
    <t>菅原　　菜月</t>
  </si>
  <si>
    <t>ｽｶﾞﾜﾗ ﾅﾂｷ</t>
  </si>
  <si>
    <t>高橋　　虹羽</t>
  </si>
  <si>
    <t>谷木　　優羽</t>
  </si>
  <si>
    <t>ﾔｷﾞ ﾕｳﾊ</t>
  </si>
  <si>
    <t>渡辺　　明希</t>
  </si>
  <si>
    <t>ﾜﾀﾅﾍﾞ ｱｷ</t>
  </si>
  <si>
    <t>石川　　　凛</t>
  </si>
  <si>
    <t>ｲｼｶﾜ ﾘﾝ</t>
  </si>
  <si>
    <t>石川　　麗杏</t>
  </si>
  <si>
    <t>ｲｼｶﾜ ﾚｱ</t>
  </si>
  <si>
    <t>小野寺　　葵</t>
  </si>
  <si>
    <t>小野寺　優菜</t>
  </si>
  <si>
    <t>小野寺　璃麻</t>
  </si>
  <si>
    <t>八島　　陽菜</t>
  </si>
  <si>
    <t>ﾔｼﾏ ﾋﾅ</t>
  </si>
  <si>
    <t>伊東　　遥香</t>
  </si>
  <si>
    <t>ｲﾄｳ ﾊﾙｶ</t>
  </si>
  <si>
    <t>工藤　萌々華</t>
  </si>
  <si>
    <t>ｸﾄﾞｳ ﾓﾓｶ</t>
  </si>
  <si>
    <t>山岸　　聖恋</t>
  </si>
  <si>
    <t>ﾔﾏｷﾞｼ ｾﾚﾝ</t>
  </si>
  <si>
    <t>金澤　　羽月</t>
  </si>
  <si>
    <t>ｶﾅｻﾞﾜ ﾊﾂﾞｷ</t>
  </si>
  <si>
    <t>佐々木　和歌</t>
  </si>
  <si>
    <t>ｻｻｷ ﾉﾄﾞｶ</t>
  </si>
  <si>
    <t>前川　　晶羽</t>
  </si>
  <si>
    <t>ﾏｴｶﾜ ｱｷﾊ</t>
  </si>
  <si>
    <t>山﨑　菜々香</t>
  </si>
  <si>
    <t>ﾔﾏｻﾞｷ ﾅﾅｶ</t>
  </si>
  <si>
    <t>葛尾　　虹心</t>
  </si>
  <si>
    <t>ｸｽﾞｵ ﾅﾅﾐ</t>
  </si>
  <si>
    <t>駿河　　椿</t>
  </si>
  <si>
    <t>ｽﾙｶﾞ ﾂﾊﾞｷ</t>
  </si>
  <si>
    <t>日諸　　心遥</t>
  </si>
  <si>
    <t>ﾋﾓﾛ ｺﾊﾙ</t>
  </si>
  <si>
    <t>伊藤　　百花</t>
  </si>
  <si>
    <t>ｲﾄｳ ﾓﾓｶ</t>
  </si>
  <si>
    <t>牛﨑　彩英良</t>
  </si>
  <si>
    <t>ｳｼｻﾞｷ ｻｴﾗ</t>
  </si>
  <si>
    <t>佐々木まりも</t>
  </si>
  <si>
    <t>ｻｻｷ ﾏﾘﾓ</t>
  </si>
  <si>
    <t>玉川　　結衣</t>
  </si>
  <si>
    <t>ﾀﾏｶﾜ ﾕｲ</t>
  </si>
  <si>
    <t>照井　　姫奈</t>
  </si>
  <si>
    <t>ﾃﾙｲ ﾋﾅ</t>
  </si>
  <si>
    <t>工藤　　　和</t>
  </si>
  <si>
    <t>ｸﾄﾞｳ ﾅｺﾞﾐ</t>
  </si>
  <si>
    <t>中田　　優瑠</t>
  </si>
  <si>
    <t>ﾅｶﾀ ﾕｴﾙ</t>
  </si>
  <si>
    <t>柾木　　優花</t>
  </si>
  <si>
    <t>ﾏｻｷ ﾕｳｶ</t>
  </si>
  <si>
    <t>黒澤　　優奈</t>
  </si>
  <si>
    <t>ｸﾛｻﾜ ﾕﾅ</t>
  </si>
  <si>
    <t>越廻　　杏心</t>
  </si>
  <si>
    <t>ｺｼﾏﾜﾘ ｱｺ</t>
  </si>
  <si>
    <t>澤内　　清楓</t>
  </si>
  <si>
    <t>ｻﾜｳﾁ ｻﾔｶ</t>
  </si>
  <si>
    <t>高岡　　美優</t>
  </si>
  <si>
    <t>ﾀｶｵｶ ﾐﾕｳ</t>
  </si>
  <si>
    <t>矢羽々　　苺</t>
  </si>
  <si>
    <t>ﾔﾊﾊﾞ ﾏｲ</t>
  </si>
  <si>
    <t>鈴木　　彩葉</t>
  </si>
  <si>
    <t>ｻｻｷ ｲﾛﾊ</t>
  </si>
  <si>
    <t>井原　　唯那</t>
  </si>
  <si>
    <t>ｲﾊﾗ ﾕﾅ</t>
  </si>
  <si>
    <t>岩城　　優月</t>
  </si>
  <si>
    <t>ｲﾜｷ ﾕﾂｷ</t>
  </si>
  <si>
    <t>野崎　　禾林</t>
  </si>
  <si>
    <t>ﾉｻﾞｷ ｶﾘﾝ</t>
  </si>
  <si>
    <t>畠山　　千穂</t>
  </si>
  <si>
    <t>ﾊﾀｹﾔﾏ ﾁﾎ</t>
  </si>
  <si>
    <t>舟山　ゆうい</t>
  </si>
  <si>
    <t>ﾌﾅﾔﾏ ﾕｳｲ</t>
  </si>
  <si>
    <t>中村　　優奈</t>
  </si>
  <si>
    <t>ﾅｶﾑﾗ ﾕﾅ</t>
  </si>
  <si>
    <t>畠山　　桜綺</t>
  </si>
  <si>
    <t>ﾊﾀｹﾔﾏ ｻｷ</t>
  </si>
  <si>
    <t>大崎　　杏夢</t>
  </si>
  <si>
    <t>ｵｵｻｷ ｱﾑ</t>
  </si>
  <si>
    <t>和野　　愛里</t>
  </si>
  <si>
    <t>ﾜﾉ ｱｲﾘ</t>
  </si>
  <si>
    <t>荒澤　　和奏</t>
  </si>
  <si>
    <t>ｱﾗｻﾜ ﾜｶﾅ</t>
  </si>
  <si>
    <t>内澤　　璃々</t>
  </si>
  <si>
    <t>ｳﾁｻﾞﾜ ﾘﾘ</t>
  </si>
  <si>
    <t>竹花　　瑠香</t>
  </si>
  <si>
    <t>ﾀｹﾊﾅ ﾙｶ</t>
  </si>
  <si>
    <t>山野下　華涼</t>
  </si>
  <si>
    <t>ﾔﾏﾉｼﾀ ﾊｽﾐ</t>
  </si>
  <si>
    <t>横井内　七生</t>
  </si>
  <si>
    <t>ﾖｺｲﾅｲ ﾅｵ</t>
  </si>
  <si>
    <t>内田　梨絵瑠</t>
  </si>
  <si>
    <t>ｳﾁﾀﾞ ﾘｴﾙ</t>
  </si>
  <si>
    <t>小野寺　花愛</t>
  </si>
  <si>
    <t>ｵﾉﾃﾞﾗ ｶﾅ</t>
  </si>
  <si>
    <t>喜古　日奈子</t>
  </si>
  <si>
    <t>ｷｺ ﾋﾅｺ</t>
  </si>
  <si>
    <t>柴田　あさひ</t>
  </si>
  <si>
    <t>ｼﾊﾞﾀ ｱｻﾋ</t>
  </si>
  <si>
    <t>舘澤　　亜美</t>
  </si>
  <si>
    <t>ﾀﾃｻﾜ ｱﾐ</t>
  </si>
  <si>
    <t>鳴尾　　琉那</t>
  </si>
  <si>
    <t>ﾅﾙｵ ﾙﾅ</t>
  </si>
  <si>
    <t>藤澤　　菜月</t>
  </si>
  <si>
    <t>ﾌｼﾞｻﾜ ﾅﾂｷ</t>
  </si>
  <si>
    <t>山崎　　里奈</t>
  </si>
  <si>
    <t>ﾔﾏｻﾞｷ ﾘﾅ</t>
  </si>
  <si>
    <t>山本　　小遥</t>
  </si>
  <si>
    <t>ﾔﾏﾓﾄ ｺﾊﾙ</t>
  </si>
  <si>
    <t>阿部　　　蛍</t>
  </si>
  <si>
    <t>ｱﾍﾞ ｹｲ</t>
  </si>
  <si>
    <t>池田　ゆうか</t>
  </si>
  <si>
    <t>ｲｹﾀﾞ ﾕｳｶ</t>
  </si>
  <si>
    <t>岩間　　未帆</t>
  </si>
  <si>
    <t>ｲﾜﾏ ﾐｵ</t>
  </si>
  <si>
    <t>菊地　　夢菜</t>
  </si>
  <si>
    <t>ｷｸﾁ ﾕﾅ</t>
  </si>
  <si>
    <t>近藤　　　凜</t>
  </si>
  <si>
    <t>ｺﾝﾄﾞｳ ﾘﾝ</t>
  </si>
  <si>
    <t>齋藤　　美羽</t>
  </si>
  <si>
    <t>佐々木　絢音</t>
  </si>
  <si>
    <t>佐々木　由樹</t>
  </si>
  <si>
    <t>立花　由莉亜</t>
  </si>
  <si>
    <t>ﾀﾁﾊﾞﾅ ﾕﾘｱ</t>
  </si>
  <si>
    <t>藤原　舞祐菜</t>
  </si>
  <si>
    <t>ﾌｼﾞﾜﾗ ﾏﾕﾅ</t>
  </si>
  <si>
    <t>太野　　夢希</t>
  </si>
  <si>
    <t>ﾌﾄﾉ ﾕｷ</t>
  </si>
  <si>
    <t>山本　紗弥加</t>
  </si>
  <si>
    <t>ﾔﾏﾓﾄ ｻﾔｶ</t>
  </si>
  <si>
    <t>渡辺　　真央</t>
  </si>
  <si>
    <t>ﾜﾀﾅﾍﾞ ﾏｵ</t>
  </si>
  <si>
    <t>岩渕　　綺海</t>
  </si>
  <si>
    <t>ｲﾜﾌﾞﾁ ｷﾗﾘ</t>
  </si>
  <si>
    <t>及川　　杏海</t>
  </si>
  <si>
    <t>ｵｲｶﾜ ｱﾐ</t>
  </si>
  <si>
    <t>大粒来　姫音</t>
  </si>
  <si>
    <t>ｵｵﾂﾌﾞﾗｲ ｷｵﾝ</t>
  </si>
  <si>
    <t>佐々木　颯希</t>
  </si>
  <si>
    <t>ｻｻｷ ｻﾂｷ</t>
  </si>
  <si>
    <t>佐々木　菜花</t>
  </si>
  <si>
    <t>ｻｻｷ ﾅﾉﾊ</t>
  </si>
  <si>
    <t>菅原　　伊織</t>
  </si>
  <si>
    <t>長谷川　咲彩</t>
  </si>
  <si>
    <t>ﾊｾｶﾞﾜ ｻﾔ</t>
  </si>
  <si>
    <t>藤井　　愛来</t>
  </si>
  <si>
    <t>ﾌｼﾞｲ ｱｲﾗ</t>
  </si>
  <si>
    <t>小野寺　楓果</t>
  </si>
  <si>
    <t>ｵﾉﾃﾞﾗ ﾌｳｶ</t>
  </si>
  <si>
    <t>小岩　　　咲</t>
  </si>
  <si>
    <t>ｺｲﾜ ｻｷ</t>
  </si>
  <si>
    <t>榊澤　　涼香</t>
  </si>
  <si>
    <t>ｻｶｷｻﾞﾜ ﾘｮｳｶ</t>
  </si>
  <si>
    <t>佐々木　　萌</t>
  </si>
  <si>
    <t>ｻｻｷ ﾒｸﾞﾐ</t>
  </si>
  <si>
    <t>佐々木　優佳</t>
  </si>
  <si>
    <t>鈴木　葉叶空</t>
  </si>
  <si>
    <t>ｽｽﾞｷ ﾊﾟﾄﾗ</t>
  </si>
  <si>
    <t>深井　　愛佳</t>
  </si>
  <si>
    <t>ﾌｶｲ ｱｲｶ</t>
  </si>
  <si>
    <t>山内　　琉眺</t>
  </si>
  <si>
    <t>ﾔﾏｳﾁ ﾙﾅ</t>
  </si>
  <si>
    <t>吉田　さくら</t>
  </si>
  <si>
    <t>ﾖｼﾀﾞ ｻｸﾗ</t>
  </si>
  <si>
    <t>齊藤　　彩乃</t>
  </si>
  <si>
    <t>ｻｲﾄｳ ｱﾔﾉ</t>
  </si>
  <si>
    <t>畠山　ゆずか</t>
  </si>
  <si>
    <t>ﾊﾀｹﾔﾏ ﾕｽﾞｶ</t>
  </si>
  <si>
    <t>大石　　友彩</t>
  </si>
  <si>
    <t>ｵｵｲｼ ﾕｳｱ</t>
  </si>
  <si>
    <t>竹田　愛寿香</t>
  </si>
  <si>
    <t>ﾀｹﾀﾞ ｱｽｶ</t>
  </si>
  <si>
    <t>西舘　　　蘭</t>
  </si>
  <si>
    <t>ﾆｼﾀﾞﾃ ﾗﾝ</t>
  </si>
  <si>
    <t>花坂　　琉里</t>
  </si>
  <si>
    <t>ﾊﾅｻｶ ﾙﾘ</t>
  </si>
  <si>
    <t>鈴木　久恋杏</t>
  </si>
  <si>
    <t>ｽｽﾞｷ ｸﾚｱ</t>
  </si>
  <si>
    <t>田澤　　瑠空</t>
  </si>
  <si>
    <t>ﾀｻﾞﾜ ﾙﾉｱ</t>
  </si>
  <si>
    <t>田代　　彩華</t>
  </si>
  <si>
    <t>ﾀｼﾛ ｱﾔｶ</t>
  </si>
  <si>
    <t>髙見　　心花</t>
  </si>
  <si>
    <t>ﾀｶﾐ ｺﾉｶ</t>
  </si>
  <si>
    <t>田中　希々花</t>
  </si>
  <si>
    <t>ﾀﾅｶ ﾉﾉｶ</t>
  </si>
  <si>
    <t>田村　　心羽</t>
  </si>
  <si>
    <t>ﾀﾑﾗ ﾐﾊﾈ</t>
  </si>
  <si>
    <t>橋場　　　楓</t>
  </si>
  <si>
    <t>ﾊｼﾊﾞ ｶｴﾃﾞ</t>
  </si>
  <si>
    <t>石嶋　　萌衣</t>
  </si>
  <si>
    <t>ｲｼｼﾞﾏ ﾒｲ</t>
  </si>
  <si>
    <t>夏井　日菜子</t>
  </si>
  <si>
    <t>ﾅﾂｲ ﾋﾅｺ</t>
  </si>
  <si>
    <t>赤沢　日菜乃</t>
  </si>
  <si>
    <t>ｱｶｻﾞﾜ ﾋﾅﾉ</t>
  </si>
  <si>
    <t>千葉　　実紅</t>
  </si>
  <si>
    <t>ﾁﾊﾞ ﾐｸ</t>
  </si>
  <si>
    <t>中野　　　遥</t>
  </si>
  <si>
    <t>ﾅｶﾉ ﾊﾙｶ</t>
  </si>
  <si>
    <t>田畑　　舞桜</t>
  </si>
  <si>
    <t>ﾀﾊﾞﾀ ﾏｵ</t>
  </si>
  <si>
    <t>佐藤　　帆波</t>
  </si>
  <si>
    <t>ｻﾄｳ ﾎﾅﾐ</t>
  </si>
  <si>
    <t>鈴木　　慧乃</t>
  </si>
  <si>
    <t>ｽｽﾞｷ ｴﾉ</t>
  </si>
  <si>
    <t>高橋　　音羽</t>
  </si>
  <si>
    <t>ﾀｶﾊｼ ｵﾄﾊ</t>
  </si>
  <si>
    <t>昆野　　珠樹</t>
  </si>
  <si>
    <t>ｺﾝﾉ ﾀﾏｷ</t>
  </si>
  <si>
    <t>菅原　千明利</t>
  </si>
  <si>
    <t>ｽｶﾞﾜﾗ ﾁｱﾘ</t>
  </si>
  <si>
    <t>広内　彩夕莉</t>
  </si>
  <si>
    <t>ﾋﾛﾅｲ ｱﾕﾘ</t>
  </si>
  <si>
    <t>宮川　　莉奈</t>
  </si>
  <si>
    <t>ﾐﾔｶﾜ ﾘﾅ</t>
  </si>
  <si>
    <t>昆野　　結夏</t>
  </si>
  <si>
    <t>ｺﾝﾉ ﾕｲｶ</t>
  </si>
  <si>
    <t>飯岡　　心菜</t>
  </si>
  <si>
    <t>ｲｲｵｶ ｺｺﾅ</t>
  </si>
  <si>
    <t>小松　ななみ</t>
  </si>
  <si>
    <t>ｺﾏﾂ ﾅﾅﾐ</t>
  </si>
  <si>
    <t>佐々木　陽向</t>
  </si>
  <si>
    <t>鈴木　　都心</t>
  </si>
  <si>
    <t>ｽｽﾞｷ ﾄｺ</t>
  </si>
  <si>
    <t>藤澤　　望愛</t>
  </si>
  <si>
    <t>ﾌｼﾞｻﾜ ﾉｱ</t>
  </si>
  <si>
    <t>前田　　心優</t>
  </si>
  <si>
    <t>ﾏｴﾀ ﾐｳ</t>
  </si>
  <si>
    <t>熊谷　友里香</t>
  </si>
  <si>
    <t>ｸﾏｶﾞｲ ﾕﾘｶ</t>
  </si>
  <si>
    <t>小松　　柊羽</t>
  </si>
  <si>
    <t>ｺﾏﾂ ﾄﾜ</t>
  </si>
  <si>
    <t>小松　　美玖</t>
  </si>
  <si>
    <t>ｺﾏﾂ ﾐｸ</t>
  </si>
  <si>
    <t>金野　　清佳</t>
  </si>
  <si>
    <t>ｺﾝﾉ ｻﾔｶ</t>
  </si>
  <si>
    <t>佐藤　　朱華</t>
  </si>
  <si>
    <t>ｻﾄｳ ｱﾔｶ</t>
  </si>
  <si>
    <t>森　　　里胡</t>
  </si>
  <si>
    <t>ﾓﾘ ﾘｺ</t>
  </si>
  <si>
    <t>吉田　　侑生</t>
  </si>
  <si>
    <t>花輪　　実空</t>
  </si>
  <si>
    <t>ﾊﾅﾜ ﾐｸ</t>
  </si>
  <si>
    <t>日下部　心海</t>
  </si>
  <si>
    <t>ﾋｶﾍﾞ ｺｺﾐ</t>
  </si>
  <si>
    <t>佐藤　　優香</t>
  </si>
  <si>
    <t>福士　　杏珠</t>
  </si>
  <si>
    <t>ﾌｸｼ ｱﾝｼﾞｭ</t>
  </si>
  <si>
    <t>馬内　　凜心</t>
  </si>
  <si>
    <t>ﾏｳﾁ ﾘｺ</t>
  </si>
  <si>
    <t>齊藤　　悠来</t>
  </si>
  <si>
    <t>ｻｲﾄｳ ﾕﾗ</t>
  </si>
  <si>
    <t>高橋　　姫織</t>
  </si>
  <si>
    <t>ﾀｶﾊｼ ｷｵﾘ</t>
  </si>
  <si>
    <t>成田　　莉徠</t>
  </si>
  <si>
    <t>ﾅﾘﾀ ﾚｲﾗ</t>
  </si>
  <si>
    <t>阿部　美莉亜</t>
  </si>
  <si>
    <t>ｱﾍﾞ ﾐﾘｱ</t>
  </si>
  <si>
    <t>髙橋　　　心</t>
  </si>
  <si>
    <t>ﾀｶﾊｼ ｺｺﾛ</t>
  </si>
  <si>
    <t>高橋　　珠侑</t>
  </si>
  <si>
    <t>伊藤　　優衣</t>
  </si>
  <si>
    <t>ｲﾄｳ ﾕｲ</t>
  </si>
  <si>
    <t>小野寺　日和</t>
  </si>
  <si>
    <t>ｵﾉﾃﾞﾗ ﾋﾖﾘ</t>
  </si>
  <si>
    <t>熊谷　　　瞳</t>
  </si>
  <si>
    <t>ｸﾏｶﾞｲ ﾋﾄﾐ</t>
  </si>
  <si>
    <t>田代　のどか</t>
  </si>
  <si>
    <t>ﾀｼﾛ ﾉﾄﾞｶ</t>
  </si>
  <si>
    <t>藤田　　梨愛</t>
  </si>
  <si>
    <t>三浦　　亜香</t>
  </si>
  <si>
    <t>ﾐｳﾗ ｱｺ</t>
  </si>
  <si>
    <t>小笠原　仁胡</t>
  </si>
  <si>
    <t>ｵｶﾞｻﾜﾗ ﾆｺ</t>
  </si>
  <si>
    <t>紫葉　　楓來</t>
  </si>
  <si>
    <t>ｼﾊﾞ ｶｴﾗ</t>
  </si>
  <si>
    <t>陳場　理莉子</t>
  </si>
  <si>
    <t>ｼﾞﾝﾊﾞ ﾘﾘｺ</t>
  </si>
  <si>
    <t>山屋　　涼香</t>
  </si>
  <si>
    <t>ﾔﾏﾔ ｽｽﾞｶ</t>
  </si>
  <si>
    <t>小野寺さくら</t>
  </si>
  <si>
    <t>ｵﾉﾃﾞﾗ ｻｸﾗ</t>
  </si>
  <si>
    <t>工藤　　百華</t>
  </si>
  <si>
    <t>大道　　姫菜</t>
  </si>
  <si>
    <t>ﾀﾞｲﾄﾞｳ ﾋﾅ</t>
  </si>
  <si>
    <t>加藤　　結衣</t>
  </si>
  <si>
    <t>ｶﾄｳ ﾕｲ</t>
  </si>
  <si>
    <t>後藤　　　遥</t>
  </si>
  <si>
    <t>ｺﾞﾄｳ ﾊﾙｶ</t>
  </si>
  <si>
    <t>川畑　　夏妃</t>
  </si>
  <si>
    <t>ｶﾜﾊﾀ ﾅﾂｷ</t>
  </si>
  <si>
    <t>菊地　　聖菜</t>
  </si>
  <si>
    <t>ｷｸﾁ ｾｲﾅ</t>
  </si>
  <si>
    <t>小松山　優心</t>
  </si>
  <si>
    <t>ｺﾏﾂﾔﾏ ﾕｲ</t>
  </si>
  <si>
    <t>早野　　　杏</t>
  </si>
  <si>
    <t>ﾊﾔﾉ ﾓﾓ</t>
  </si>
  <si>
    <t>松頭　　結乃</t>
  </si>
  <si>
    <t>ﾏﾂｶﾞｼﾗ ﾕﾉ</t>
  </si>
  <si>
    <t>菊池　あずさ</t>
  </si>
  <si>
    <t>ｷｸﾁ ｱｽﾞｻ</t>
  </si>
  <si>
    <t>菅原　　愛華</t>
  </si>
  <si>
    <t>多田　　蒼未</t>
  </si>
  <si>
    <t>ﾀﾀﾞ ｱﾐ</t>
  </si>
  <si>
    <t>浅沼　　葉月</t>
  </si>
  <si>
    <t>ｱｻﾇﾏ ﾊﾂﾞｷ</t>
  </si>
  <si>
    <t>阿部　　心羽</t>
  </si>
  <si>
    <t>ｱﾍﾞ ｺｺﾊ</t>
  </si>
  <si>
    <t>木戸口　音羽</t>
  </si>
  <si>
    <t>ｷﾄﾞｸﾞﾁ ﾄﾜ</t>
  </si>
  <si>
    <t>木村　　　翠</t>
  </si>
  <si>
    <t>ｷﾑﾗ ｱｷﾗ</t>
  </si>
  <si>
    <t>佐藤　　星歌</t>
  </si>
  <si>
    <t>ｻﾄｳ ｾｲｶ</t>
  </si>
  <si>
    <t>山蔭　　紗良</t>
  </si>
  <si>
    <t>ﾔﾏｶｹﾞ ｻﾗ</t>
  </si>
  <si>
    <t>阿部　　冴星</t>
  </si>
  <si>
    <t>ｱﾍﾞ ｻﾗ</t>
  </si>
  <si>
    <t>上野　　結愛</t>
  </si>
  <si>
    <t>ｳｴﾉ ﾕｱ</t>
  </si>
  <si>
    <t>遠藤　　真白</t>
  </si>
  <si>
    <t>ｴﾝﾄﾞｳ ﾏｼﾛ</t>
  </si>
  <si>
    <t>大川　　陽南</t>
  </si>
  <si>
    <t>ｵｵｶﾜ ﾋﾅﾀ</t>
  </si>
  <si>
    <t>八重樫　釉生</t>
  </si>
  <si>
    <t>ﾔｴｶﾞｼ ﾕｳ</t>
  </si>
  <si>
    <t>八重樫　ゆら</t>
  </si>
  <si>
    <t>ﾔｴｶﾞｼ ﾕﾗ</t>
  </si>
  <si>
    <t>伊藤　　小榛</t>
  </si>
  <si>
    <t>寒川　　透和</t>
  </si>
  <si>
    <t>ｶﾝｶﾞﾜ ﾄｳﾅ</t>
  </si>
  <si>
    <t>菊池　恋々奈</t>
  </si>
  <si>
    <t>ｷｸﾁ ｺｺﾅ</t>
  </si>
  <si>
    <t>坂本　　海帆</t>
  </si>
  <si>
    <t>ｻｶﾓﾄ ﾐﾎ</t>
  </si>
  <si>
    <t>佐々木愛莉珠</t>
  </si>
  <si>
    <t>ｻｻｷ ｱﾘｽ</t>
  </si>
  <si>
    <t>真鍋　いろは</t>
  </si>
  <si>
    <t>ﾏﾅﾍﾞ ｲﾛﾊ</t>
  </si>
  <si>
    <t>遠藤　　　桜</t>
  </si>
  <si>
    <t>ｴﾝﾄﾞｳ ｻｸﾗ</t>
  </si>
  <si>
    <t>髙橋　　悠愛</t>
  </si>
  <si>
    <t>鍋倉　　莉乃</t>
  </si>
  <si>
    <t>ﾅﾍﾞｸﾗ ﾘﾉ</t>
  </si>
  <si>
    <t>松浦　　亜実</t>
  </si>
  <si>
    <t>ﾏﾂｳﾗ ｱﾐ</t>
  </si>
  <si>
    <t>八重樫　　凜</t>
  </si>
  <si>
    <t>ﾔｴｶﾞｼ ﾘﾝ</t>
  </si>
  <si>
    <t>伊藤　　華穂</t>
  </si>
  <si>
    <t>ｲﾄｳ ｶﾎ</t>
  </si>
  <si>
    <t>渡辺　　は菜</t>
  </si>
  <si>
    <t>ﾜﾀﾅﾍﾞ ﾊﾅ</t>
  </si>
  <si>
    <t>立花　奈月葵</t>
  </si>
  <si>
    <t>ﾀﾁﾊﾞﾅ ﾅﾂｷ</t>
  </si>
  <si>
    <t>丹内　　咲良</t>
  </si>
  <si>
    <t>ﾀﾝﾅｲ ｻｸﾗ</t>
  </si>
  <si>
    <t>吉田　真乃加</t>
  </si>
  <si>
    <t>ﾖｼﾀﾞ ﾏﾉｶ</t>
  </si>
  <si>
    <t>鎌田　帆乃果</t>
  </si>
  <si>
    <t>ｶﾏﾀ ﾎﾉｶ</t>
  </si>
  <si>
    <t>設樂　　真央</t>
  </si>
  <si>
    <t>ｼﾀﾗ ﾏﾅｶ</t>
  </si>
  <si>
    <t>髙橋　　　星</t>
  </si>
  <si>
    <t>小岩　　　花</t>
  </si>
  <si>
    <t>ｺｲﾜ ﾊﾅ</t>
  </si>
  <si>
    <t>佐藤　　友梨</t>
  </si>
  <si>
    <t>高久　　月華</t>
  </si>
  <si>
    <t>ﾀｶｸ ﾂｷｶ</t>
  </si>
  <si>
    <t>尾形　奈々南</t>
  </si>
  <si>
    <t>ｵｶﾞﾀ ﾅﾅﾐ</t>
  </si>
  <si>
    <t>佐藤　　葉月</t>
  </si>
  <si>
    <t>ｻﾄｳ ﾊｽﾞｷ</t>
  </si>
  <si>
    <t>菅原　　姫和</t>
  </si>
  <si>
    <t>ｽｶﾞﾜﾗ ﾋﾖﾘ</t>
  </si>
  <si>
    <t>高久　　星那</t>
  </si>
  <si>
    <t>ﾀｶｸ ｾﾅ</t>
  </si>
  <si>
    <t>大久保　ゆり</t>
  </si>
  <si>
    <t>ｵｵｸﾎﾞ ﾕﾘ</t>
  </si>
  <si>
    <t>佐々木　結彩</t>
  </si>
  <si>
    <t>関口　萌々花</t>
  </si>
  <si>
    <t>ｾｷｸﾞﾁ ﾓﾓｶ</t>
  </si>
  <si>
    <t>山下　　莉央</t>
  </si>
  <si>
    <t>ﾔﾏｼﾀ ﾘｵ</t>
  </si>
  <si>
    <t>佐郷谷　　愛</t>
  </si>
  <si>
    <t>ｻｺﾞﾔ ﾏﾅ</t>
  </si>
  <si>
    <t>田澤　　結楽</t>
  </si>
  <si>
    <t>ﾀｻﾞﾜ ﾕﾗ</t>
  </si>
  <si>
    <t>山口　　香音</t>
  </si>
  <si>
    <t>ﾔﾏｸﾞﾁ ｶﾉﾝ</t>
  </si>
  <si>
    <t>堀内　　梨那</t>
  </si>
  <si>
    <t>ﾎﾘｳﾁ ﾘﾅ</t>
  </si>
  <si>
    <t>岩渕　　結衣</t>
  </si>
  <si>
    <t>ｲﾜﾌﾞﾁ ﾕｲ</t>
  </si>
  <si>
    <t>岩渕　梨衣菜</t>
  </si>
  <si>
    <t>ｲﾜﾌﾞﾁ ﾘｲﾅ</t>
  </si>
  <si>
    <t>遠藤　　璃乃</t>
  </si>
  <si>
    <t>ｴﾝﾄﾞｳ ﾘﾉ</t>
  </si>
  <si>
    <t>小山　　真代</t>
  </si>
  <si>
    <t>ｵﾔﾏ ﾅｵｶ</t>
  </si>
  <si>
    <t>齋藤　　凜音</t>
  </si>
  <si>
    <t>ｻｲﾄｳ ﾘｵﾝ</t>
  </si>
  <si>
    <t>菅原　　悠里</t>
  </si>
  <si>
    <t>ｽｶﾞﾜﾗ ﾕｳﾘ</t>
  </si>
  <si>
    <t>三浦　　杏莉</t>
  </si>
  <si>
    <t>ﾐｳﾗ ｱﾝﾘ</t>
  </si>
  <si>
    <t>菅原　　真那</t>
  </si>
  <si>
    <t>ｽｶﾞﾜﾗ ﾏﾅ</t>
  </si>
  <si>
    <t>大道　　　空</t>
  </si>
  <si>
    <t>ｵｵﾐﾁ ｿﾗ</t>
  </si>
  <si>
    <t>久慈宇部中</t>
  </si>
  <si>
    <t>米田　　麗乃</t>
  </si>
  <si>
    <t>ﾏｲﾀ ﾘﾉ</t>
  </si>
  <si>
    <t>泉川　　夢羽</t>
  </si>
  <si>
    <t>ｲｽﾞﾐｶﾜ ﾕﾒﾊ</t>
  </si>
  <si>
    <t>大沢　　千裕</t>
  </si>
  <si>
    <t>ｵｵｻﾜ ﾁﾋﾛ</t>
  </si>
  <si>
    <t>外舘　　若奈</t>
  </si>
  <si>
    <t>ﾄﾀﾞﾃ ﾜｶﾅ</t>
  </si>
  <si>
    <t>岩城　　陽香</t>
  </si>
  <si>
    <t>ｲﾜｷ ﾊﾙｶ</t>
  </si>
  <si>
    <t>岩城　　ゆめの</t>
  </si>
  <si>
    <t>ｲﾜｷ ﾕﾒﾉ</t>
  </si>
  <si>
    <t>ウィリアムズフィオナ　歩美</t>
  </si>
  <si>
    <t>ｳｨﾘｱﾑｽﾞﾌｨｵﾅ ﾌﾐ</t>
  </si>
  <si>
    <t>大内田　千優</t>
  </si>
  <si>
    <t>ｵｵｳﾁﾀﾞ ﾁﾋﾛ</t>
  </si>
  <si>
    <t>佐々木　沙穂</t>
  </si>
  <si>
    <t>ｻｻｷ ｻﾎ</t>
  </si>
  <si>
    <t>沢　　　栞奈</t>
  </si>
  <si>
    <t>ｻﾜ ｶﾝﾅ</t>
  </si>
  <si>
    <t>仙臺　向日葵</t>
  </si>
  <si>
    <t>ｾﾝﾀﾞｲ ﾋﾅﾀ</t>
  </si>
  <si>
    <t>髙松　　実生</t>
  </si>
  <si>
    <t>ﾀｶﾏﾂ ﾐｵ</t>
  </si>
  <si>
    <t>乱場　　結心</t>
  </si>
  <si>
    <t>ﾗﾝﾊﾞ ﾕﾐ</t>
  </si>
  <si>
    <t>熊谷　　萌生</t>
  </si>
  <si>
    <t>ｸﾏｶﾞｲ ﾒｲ</t>
  </si>
  <si>
    <t>高橋　　りお</t>
  </si>
  <si>
    <t>長野　　優稀</t>
  </si>
  <si>
    <t>ﾅｶﾞﾉ ﾕｳｷ</t>
  </si>
  <si>
    <t>箱石　　凜音</t>
  </si>
  <si>
    <t>ﾊｺｲｼ ﾘｵ</t>
  </si>
  <si>
    <t>繁名　　珠穂</t>
  </si>
  <si>
    <t>ﾊﾝﾅ ﾐﾎ</t>
  </si>
  <si>
    <t>吹上　　　斡</t>
  </si>
  <si>
    <t>ﾌｷｱｹﾞ ﾒｸﾞ</t>
  </si>
  <si>
    <t>三上　　真奈</t>
  </si>
  <si>
    <t>ﾐｶﾐ ﾏﾅ</t>
  </si>
  <si>
    <t>水堀　　優衣</t>
  </si>
  <si>
    <t>ﾐｽﾞﾎﾘ ﾕｲ</t>
  </si>
  <si>
    <t>上田　　和佳</t>
  </si>
  <si>
    <t>ｳｴﾀﾞ ﾜｶ</t>
  </si>
  <si>
    <t>盛岡白百合中</t>
  </si>
  <si>
    <t>玉山　　沙耶</t>
  </si>
  <si>
    <t>ﾀﾏﾔﾏ ｻﾔ</t>
  </si>
  <si>
    <t>柴山　　美桜</t>
  </si>
  <si>
    <t>ｼﾊﾞﾔﾏ ﾐｵ</t>
  </si>
  <si>
    <t>千葉　　彩俐</t>
  </si>
  <si>
    <t>ﾁﾊﾞ ｱｲﾘ</t>
  </si>
  <si>
    <t>吉田　　結和</t>
  </si>
  <si>
    <t>ﾖｼﾀﾞ ﾕｳﾅ</t>
  </si>
  <si>
    <t>及川　ひらり</t>
  </si>
  <si>
    <t>ｵｲｶﾜ ﾋﾗﾘ</t>
  </si>
  <si>
    <t>近藤　　園子</t>
  </si>
  <si>
    <t>ｺﾝﾄﾞｳ ｿﾉｺ</t>
  </si>
  <si>
    <t>瀧澤　　姫花</t>
  </si>
  <si>
    <t>ﾀｷｻﾞﾜ ﾋﾒｶ</t>
  </si>
  <si>
    <t>村上　菜々葉</t>
  </si>
  <si>
    <t>ﾑﾗｶﾐ ﾅﾅﾊ</t>
  </si>
  <si>
    <t>村上　乃々葉</t>
  </si>
  <si>
    <t>ﾑﾗｶﾐ ﾉﾉﾊ</t>
  </si>
  <si>
    <t>金﨑　　紗良</t>
  </si>
  <si>
    <t>ｶﾈｻﾞｷ ｻﾗ</t>
  </si>
  <si>
    <t>川端　　　心</t>
  </si>
  <si>
    <t>ｶﾜﾊﾞﾀ ｺｺﾛ</t>
  </si>
  <si>
    <t>佐々木　杏津</t>
  </si>
  <si>
    <t>ｻｻｷ ｱﾂﾞ</t>
  </si>
  <si>
    <t>佐々木　夢琉</t>
  </si>
  <si>
    <t>ｻｻｷ ﾒﾙ</t>
  </si>
  <si>
    <t>佐藤　優美良</t>
  </si>
  <si>
    <t>照井　　万尋</t>
  </si>
  <si>
    <t>ﾃﾙｲ ﾏﾋﾛ</t>
  </si>
  <si>
    <t>藤原　　和海</t>
  </si>
  <si>
    <t>ﾌｼﾞﾜﾗ ﾅｺﾞﾐ</t>
  </si>
  <si>
    <t>石田　　真織</t>
  </si>
  <si>
    <t>ｲｼﾀﾞ ﾏｵﾘ</t>
  </si>
  <si>
    <t>大井　　暖乃</t>
  </si>
  <si>
    <t>ｵｵｲ ﾉﾉ</t>
  </si>
  <si>
    <t>加藤　　祢音</t>
  </si>
  <si>
    <t>ｶﾄｳ ﾈﾈ</t>
  </si>
  <si>
    <t>川上　　知優</t>
  </si>
  <si>
    <t>髙木　　　凛</t>
  </si>
  <si>
    <t>ﾀｶｷﾞ ﾘﾝ</t>
  </si>
  <si>
    <t>小澤　知英莉</t>
  </si>
  <si>
    <t>ｵｻﾞﾜ ﾁｴﾘ</t>
  </si>
  <si>
    <t>田村　　美智</t>
  </si>
  <si>
    <t>ﾀﾑﾗ ﾐｻﾄ</t>
  </si>
  <si>
    <t>穂高　　晴麗</t>
  </si>
  <si>
    <t>ﾎﾀﾞｶ ﾊﾚ</t>
  </si>
  <si>
    <t>山崎　　莉菜</t>
  </si>
  <si>
    <t>菊地　　美結</t>
  </si>
  <si>
    <t>高橋　　優心</t>
  </si>
  <si>
    <t>ﾀｶﾊｼ ﾕｳﾐ</t>
  </si>
  <si>
    <t>鷲盛　　志乃</t>
  </si>
  <si>
    <t>ﾜｼﾓﾘ ｼﾉ</t>
  </si>
  <si>
    <t>鈴木　　伊織</t>
  </si>
  <si>
    <t>ｽｽﾞｷ ｲｵﾘ</t>
  </si>
  <si>
    <t>見年代　美心</t>
  </si>
  <si>
    <t>ｹﾝﾈﾝﾀﾞｲ ﾐﾐ</t>
  </si>
  <si>
    <t>中野　　由那</t>
  </si>
  <si>
    <t>ﾅｶﾉ ﾕﾅ</t>
  </si>
  <si>
    <t>馬内　菜々美</t>
  </si>
  <si>
    <t>ﾏｳﾁ ﾅﾅﾐ</t>
  </si>
  <si>
    <t>関上　　美桜</t>
  </si>
  <si>
    <t>ｾｷｶﾞﾐ ﾐｵ</t>
  </si>
  <si>
    <t>髙谷　奈々緒</t>
  </si>
  <si>
    <t>ﾀｶﾔ ﾅﾅｵ</t>
  </si>
  <si>
    <t>中村　　栞菜</t>
  </si>
  <si>
    <t>ﾅｶﾑﾗ ｶﾝﾅ</t>
  </si>
  <si>
    <t>野﨑　　　瑠</t>
  </si>
  <si>
    <t>昆　　このみ</t>
  </si>
  <si>
    <t>ｺﾝ ｺﾉﾐ</t>
  </si>
  <si>
    <t>佐々木　花夏</t>
  </si>
  <si>
    <t>ｻｻｷ ﾊﾅｶ</t>
  </si>
  <si>
    <t>田中　　美羽</t>
  </si>
  <si>
    <t>ﾀﾅｶ ﾐｳ</t>
  </si>
  <si>
    <t>野田　　來未</t>
  </si>
  <si>
    <t>ﾉﾀﾞ ｸﾐ</t>
  </si>
  <si>
    <t>橋端　仁惟奈</t>
  </si>
  <si>
    <t>ﾊｼﾊﾞﾀ ﾆｲﾅ</t>
  </si>
  <si>
    <t>黒沼　帆乃華</t>
  </si>
  <si>
    <t>ｸﾛﾇﾏ ﾎﾉｶ</t>
  </si>
  <si>
    <t>小林　　璃海</t>
  </si>
  <si>
    <t>ｺﾊﾞﾔｼ ﾘﾐ</t>
  </si>
  <si>
    <t>斉藤　　　蘭</t>
  </si>
  <si>
    <t>ｻｲﾄｳ ﾗﾝ</t>
  </si>
  <si>
    <t>佐々木　胡春</t>
  </si>
  <si>
    <t>佐々木茉莉花</t>
  </si>
  <si>
    <t>ｻｻｷ ﾏﾘｶ</t>
  </si>
  <si>
    <t>佐藤　　音羽</t>
  </si>
  <si>
    <t>ｻﾄｳ ｵﾄﾊ</t>
  </si>
  <si>
    <t>澤田　　美咲</t>
  </si>
  <si>
    <t>ｻﾜﾀﾞ ﾐｻｷ</t>
  </si>
  <si>
    <t>田中　　結奈</t>
  </si>
  <si>
    <t>ﾀﾅｶ ﾕﾅ</t>
  </si>
  <si>
    <t>中村　　夕凪</t>
  </si>
  <si>
    <t>ﾅｶﾑﾗ ﾕﾅｷﾞ</t>
  </si>
  <si>
    <t>沼﨑　ひかり</t>
  </si>
  <si>
    <t>ﾇﾏｻﾞｷ ﾋｶﾘ</t>
  </si>
  <si>
    <t>三上　　乃愛</t>
  </si>
  <si>
    <t>ﾐｶﾐ ﾉｱ</t>
  </si>
  <si>
    <t>小原　　咲良</t>
  </si>
  <si>
    <t>ｵﾊﾞﾗ ｻｸﾗ</t>
  </si>
  <si>
    <t>柏山　　由佳</t>
  </si>
  <si>
    <t>ｶｼﾔﾏ ﾕｶ</t>
  </si>
  <si>
    <t>菊池　　歩未</t>
  </si>
  <si>
    <t>菊池　　梨花</t>
  </si>
  <si>
    <t>ｷｸﾁ ﾘｶ</t>
  </si>
  <si>
    <t>後藤　　渚菜</t>
  </si>
  <si>
    <t>ｺﾞﾄｳ ﾅﾅ</t>
  </si>
  <si>
    <t>坂本　　舞依</t>
  </si>
  <si>
    <t>ｻｶﾓﾄ ﾏｲ</t>
  </si>
  <si>
    <t>谷川　あおい</t>
  </si>
  <si>
    <t>ﾀﾆｶﾞﾜ ｱｵｲ</t>
  </si>
  <si>
    <t>本野　はづき</t>
  </si>
  <si>
    <t>ﾓﾄﾉ ﾊﾂﾞｷ</t>
  </si>
  <si>
    <t>片方　　愛花</t>
  </si>
  <si>
    <t>ｶﾀｶﾞﾀ ﾏﾅｶ</t>
  </si>
  <si>
    <t>後藤　　成瀬</t>
  </si>
  <si>
    <t>ｺﾞﾄｳ ﾅﾙｾ</t>
  </si>
  <si>
    <t>佐藤　　杏珠</t>
  </si>
  <si>
    <t>ｻﾄｳ ｱﾝｼﾞｭ</t>
  </si>
  <si>
    <t>菅原　　咲希</t>
  </si>
  <si>
    <t>ｽｶﾞﾜﾗ ｻｷ</t>
  </si>
  <si>
    <t>髙橋　　明里</t>
  </si>
  <si>
    <t>髙橋　　果歩</t>
  </si>
  <si>
    <t>ﾀｶﾊｼ ｶﾎ</t>
  </si>
  <si>
    <t>照井　莉々子</t>
  </si>
  <si>
    <t>ﾃﾙｲ ﾘﾘｺ</t>
  </si>
  <si>
    <t>平賀　　陽和</t>
  </si>
  <si>
    <t>ﾋﾗｶﾞ ﾋﾖﾘ</t>
  </si>
  <si>
    <t>藤原　　実生</t>
  </si>
  <si>
    <t>ﾌｼﾞﾜﾗ ﾐｵ</t>
  </si>
  <si>
    <t>谷内　　　碧</t>
  </si>
  <si>
    <t>ﾀﾆｳﾁ ｱｵｲ</t>
  </si>
  <si>
    <t>井上　　花珠</t>
  </si>
  <si>
    <t>ｲﾉｳｴ ｶｼﾞｭ</t>
  </si>
  <si>
    <t>井筒　　彩花</t>
  </si>
  <si>
    <t>ｲﾂﾞﾂ ｱﾔｶ</t>
  </si>
  <si>
    <t>川村　　鞠采</t>
  </si>
  <si>
    <t>ｶﾜﾑﾗ ﾏﾘｻ</t>
  </si>
  <si>
    <t>坂本　　優羽</t>
  </si>
  <si>
    <t>ｻｶﾓﾄ ﾕｳﾜ</t>
  </si>
  <si>
    <t>澤藤　　　舞</t>
  </si>
  <si>
    <t>ｻﾜﾌｼﾞ ﾏｲ</t>
  </si>
  <si>
    <t>鈴木　　遥夏</t>
  </si>
  <si>
    <t>畑中　　虹海</t>
  </si>
  <si>
    <t>ﾊﾀﾅｶ ﾅﾅﾐ</t>
  </si>
  <si>
    <t>畑中　　瑠菜</t>
  </si>
  <si>
    <t>ﾊﾀﾅｶ ﾙﾅ</t>
  </si>
  <si>
    <t>藤原　　麻央</t>
  </si>
  <si>
    <t>ﾌｼﾞﾜﾗ ﾏｵ</t>
  </si>
  <si>
    <t>舩木　　陽向</t>
  </si>
  <si>
    <t>ﾌﾅｷ ﾋﾅﾀ</t>
  </si>
  <si>
    <t>兼平　　愛玲</t>
  </si>
  <si>
    <t>ｶﾈﾋﾗ ｱｲﾚｲ</t>
  </si>
  <si>
    <t>久慈　麻里夢</t>
  </si>
  <si>
    <t>工藤　　莉咲</t>
  </si>
  <si>
    <t>ｸﾄﾞｳ ﾘｻ</t>
  </si>
  <si>
    <t>佐々　向日葵</t>
  </si>
  <si>
    <t>ｻｻ ﾋﾏﾜﾘ</t>
  </si>
  <si>
    <t>佐藤　　蓮</t>
  </si>
  <si>
    <t>平田　　織奏</t>
  </si>
  <si>
    <t>ﾋﾗﾀ ｵﾘﾅ</t>
  </si>
  <si>
    <t>村木　　陽和</t>
  </si>
  <si>
    <t>ﾑﾗｷ ﾋﾖﾘ</t>
  </si>
  <si>
    <t>北村　　友香</t>
  </si>
  <si>
    <t>ｷﾀﾑﾗ ﾕｶ</t>
  </si>
  <si>
    <t>細工藤　百花</t>
  </si>
  <si>
    <t>ｻｲｸﾄﾞｳ ﾓﾓｶ</t>
  </si>
  <si>
    <t>畠山　　　椿</t>
  </si>
  <si>
    <t>ﾊﾀｹﾔﾏ ﾂﾊﾞｷ</t>
  </si>
  <si>
    <t>三上　　純加</t>
  </si>
  <si>
    <t>ﾐｶﾐ ｽﾐｶ</t>
  </si>
  <si>
    <t>本宮　　心温</t>
  </si>
  <si>
    <t>ﾓﾄﾐﾔ ｺｺｱ</t>
  </si>
  <si>
    <t>大木　　綾乃</t>
  </si>
  <si>
    <t>ｵｵｷ ｱﾔﾉ</t>
  </si>
  <si>
    <t>菊地　　紅杏</t>
  </si>
  <si>
    <t>ｷｸﾁ ｸﾚｱ</t>
  </si>
  <si>
    <t>工藤　　　渚</t>
  </si>
  <si>
    <t>ｸﾄﾞｳ ﾅｷﾞｻ</t>
  </si>
  <si>
    <t>田鎖　　瑛帆</t>
  </si>
  <si>
    <t>ﾀｸｻﾘ ｱｷﾎ</t>
  </si>
  <si>
    <t>畠山　　希望</t>
  </si>
  <si>
    <t>ﾊﾀｹﾔﾏ ﾉｿﾞﾐ</t>
  </si>
  <si>
    <t>姉帶　　梨央</t>
  </si>
  <si>
    <t>ｱﾈﾀｲ ﾘｵ</t>
  </si>
  <si>
    <t>小野　　瑠香</t>
  </si>
  <si>
    <t>ｵﾉ ﾙｶ</t>
  </si>
  <si>
    <t>小林　　愛梨</t>
  </si>
  <si>
    <t>ｺﾊﾞﾔｼ ｱｲﾘ</t>
  </si>
  <si>
    <t>福村　　澪央</t>
  </si>
  <si>
    <t>ﾌｸﾑﾗ ﾐｵ</t>
  </si>
  <si>
    <t>吉田　　絢香</t>
  </si>
  <si>
    <t>遠藤　　風珂</t>
  </si>
  <si>
    <t>ｴﾝﾄﾞｳ ﾌｳｶ</t>
  </si>
  <si>
    <t>小野寺　美桜</t>
  </si>
  <si>
    <t>ﾁﾊﾞ ｱｲﾐ</t>
  </si>
  <si>
    <t>千葉　　朋香</t>
  </si>
  <si>
    <t>ﾁﾊﾞ ﾄﾓｶ</t>
  </si>
  <si>
    <t>千葉　菜希紗</t>
  </si>
  <si>
    <t>ﾁﾊﾞ ﾅｷﾞｻ</t>
  </si>
  <si>
    <t>千葉　　紀香</t>
  </si>
  <si>
    <t>ﾁﾊﾞ ﾉﾘｶ</t>
  </si>
  <si>
    <t>松本　　　優</t>
  </si>
  <si>
    <t>ﾏﾂﾓﾄ ﾕｳ</t>
  </si>
  <si>
    <t>阿部　　心美</t>
  </si>
  <si>
    <t>ｱﾍﾞ ｺｺﾐ</t>
  </si>
  <si>
    <t>遠藤　　ゆず</t>
  </si>
  <si>
    <t>ｴﾝﾄﾞｳ ﾕｽﾞ</t>
  </si>
  <si>
    <t>小笠原うらら</t>
  </si>
  <si>
    <t>ｵｶﾞｻﾜﾗ ｳﾗﾗ</t>
  </si>
  <si>
    <t>小野寺　杏梨</t>
  </si>
  <si>
    <t>ｵﾉﾃﾞﾗ ｱﾝﾘ</t>
  </si>
  <si>
    <t>齊藤　　穂南</t>
  </si>
  <si>
    <t>ｻｲﾄｳ ﾎﾅﾐ</t>
  </si>
  <si>
    <t>遠藤　　空琉</t>
  </si>
  <si>
    <t>ｴﾝﾄﾞｳ ｸｳﾙ</t>
  </si>
  <si>
    <t>小瀧　　心珀</t>
  </si>
  <si>
    <t>ｺﾀｷ ｺﾊｸ</t>
  </si>
  <si>
    <t>佐々木　侑愛</t>
  </si>
  <si>
    <t>田山　　珠暖</t>
  </si>
  <si>
    <t>ﾀﾔﾏ ｼｭﾉﾝ</t>
  </si>
  <si>
    <t>藤原　　碧香</t>
  </si>
  <si>
    <t>ﾌｼﾞﾜﾗ ｱｲｶ</t>
  </si>
  <si>
    <t>向田　　毬乃</t>
  </si>
  <si>
    <t>ﾑｶｲﾀﾞ ﾏﾘﾉ</t>
  </si>
  <si>
    <t>三浦　　葉月</t>
  </si>
  <si>
    <t>ﾐｳﾗ ﾊﾂﾞｷ</t>
  </si>
  <si>
    <t>阿部　　里咲</t>
  </si>
  <si>
    <t>坂本　　花恋</t>
  </si>
  <si>
    <t>ｻｶﾓﾄ ｶﾚﾝ</t>
  </si>
  <si>
    <t>米田　百々花</t>
  </si>
  <si>
    <t>ﾏｲﾀ ﾓﾓｶ</t>
  </si>
  <si>
    <t>尾崎　　　和</t>
  </si>
  <si>
    <t>ｵｻﾞｷ ﾅｺﾞﾐ</t>
  </si>
  <si>
    <t>花下　香菜乃</t>
  </si>
  <si>
    <t>ﾊﾅｼﾀ ｶﾅﾉ</t>
  </si>
  <si>
    <t>民部田　彩香</t>
  </si>
  <si>
    <t>ﾐﾝﾌﾞﾀ ｱﾔｶ</t>
  </si>
  <si>
    <t>民部田　優奈</t>
  </si>
  <si>
    <t>ﾐﾝﾌﾞﾀ ﾕﾅ</t>
  </si>
  <si>
    <t>釡石　　知奈</t>
  </si>
  <si>
    <t>ｶﾏｲｼ ﾁﾅ</t>
  </si>
  <si>
    <t>駒木　　愛緒</t>
  </si>
  <si>
    <t>ｺﾏｷ ﾏｵ</t>
  </si>
  <si>
    <t>関向　　楓果</t>
  </si>
  <si>
    <t>ｾｷﾑｶｲ ﾌｳｶ</t>
  </si>
  <si>
    <t>立山　　美月</t>
  </si>
  <si>
    <t>ﾀﾃﾔﾏ ﾐﾂﾞｷ</t>
  </si>
  <si>
    <t>泉川　　蒼葉</t>
  </si>
  <si>
    <t>ｲｽﾞﾐｶﾜ ｱｵﾊﾞ</t>
  </si>
  <si>
    <t>猪原　　奏楽</t>
  </si>
  <si>
    <t>ｲﾊﾗ ｿﾗ</t>
  </si>
  <si>
    <t>櫻田　　唯愛</t>
  </si>
  <si>
    <t>ｻｸﾗﾀﾞ ﾕｱ</t>
  </si>
  <si>
    <t>埴生　小都音</t>
  </si>
  <si>
    <t>ﾊﾆｳ ｺﾄﾈ</t>
  </si>
  <si>
    <t>細越　くるみ</t>
  </si>
  <si>
    <t>ﾎｿｺﾞｴ ｸﾙﾐ</t>
  </si>
  <si>
    <t>三浦　　　萌</t>
  </si>
  <si>
    <t>ﾐｳﾗ ﾓｴ</t>
  </si>
  <si>
    <t>毛内　　咲穂</t>
  </si>
  <si>
    <t>ﾓｳﾅｲ ｻｷﾎ</t>
  </si>
  <si>
    <t>佐々木　舞子</t>
  </si>
  <si>
    <t>小笠原　綺音</t>
  </si>
  <si>
    <t>ｵｶﾞｻﾜﾗ ｱﾔﾈ</t>
  </si>
  <si>
    <t>兼田　　瑚都</t>
  </si>
  <si>
    <t>ｶﾈﾀ ｺﾄ</t>
  </si>
  <si>
    <t>濱　　　日彩</t>
  </si>
  <si>
    <t>ﾊﾏ ﾋｲﾛ</t>
  </si>
  <si>
    <t>井戸端　羽多</t>
  </si>
  <si>
    <t>ｲﾄﾞﾊﾞﾀ ｳﾀ</t>
  </si>
  <si>
    <t>大宮　　璃子</t>
  </si>
  <si>
    <t>ｵｵﾐﾔ ﾘｺ</t>
  </si>
  <si>
    <t>小林　　理乃</t>
  </si>
  <si>
    <t>ｺﾊﾞﾔｼ ﾘﾉ</t>
  </si>
  <si>
    <t>白籏　　結菜</t>
  </si>
  <si>
    <t>ｼﾗﾊﾀ ﾕｲﾅ</t>
  </si>
  <si>
    <t>遠藤　奈々香</t>
  </si>
  <si>
    <t>ｴﾝﾄﾞｳ ﾅﾅｶ</t>
  </si>
  <si>
    <t>高畑　　和奏</t>
  </si>
  <si>
    <t>ﾀｶﾊﾀ ﾜｶﾅ</t>
  </si>
  <si>
    <t>漆眞下　心愛</t>
  </si>
  <si>
    <t>ｳﾙｼﾏｯｶ ｺｺｱ</t>
  </si>
  <si>
    <t>及川　　真凛</t>
  </si>
  <si>
    <t>太田　　美優</t>
  </si>
  <si>
    <t>ｵｵﾀ ﾐﾕｳ</t>
  </si>
  <si>
    <t>重石　　愛心</t>
  </si>
  <si>
    <t>ｵﾓｲｼ ﾏﾅﾐ</t>
  </si>
  <si>
    <t>照井　　陽愛</t>
  </si>
  <si>
    <t>中居　　海優</t>
  </si>
  <si>
    <t>ﾅｶｲ ﾐﾋﾛ</t>
  </si>
  <si>
    <t>板井　　彩奈</t>
  </si>
  <si>
    <t>ｲﾀｲ ｱﾔﾅ</t>
  </si>
  <si>
    <t>及川　　笑美</t>
  </si>
  <si>
    <t>ｵｲｶﾜ ｴﾐ</t>
  </si>
  <si>
    <t>島津　　咲希</t>
  </si>
  <si>
    <t>ｼﾏﾂﾞ ｻｷ</t>
  </si>
  <si>
    <t>吉田　　　雛</t>
  </si>
  <si>
    <t>岩瀬　あゆみ</t>
  </si>
  <si>
    <t>ｲﾜｾ ｱﾕﾐ</t>
  </si>
  <si>
    <t>大久保　結依</t>
  </si>
  <si>
    <t>ｵｵｸﾎﾞ ﾕｲ</t>
  </si>
  <si>
    <t>佐藤　のえる</t>
  </si>
  <si>
    <t>ｻﾄｳ ﾉｴﾙ</t>
  </si>
  <si>
    <t>田中　　奈緒</t>
  </si>
  <si>
    <t>ﾀﾅｶ ﾅｵ</t>
  </si>
  <si>
    <t>藤田　　夢叶</t>
  </si>
  <si>
    <t>ﾌｼﾞﾀ ﾕﾒｶ</t>
  </si>
  <si>
    <t>村上　　穂華</t>
  </si>
  <si>
    <t>ﾑﾗｶﾐ ﾎﾉｶ</t>
  </si>
  <si>
    <t>村上　　雅美</t>
  </si>
  <si>
    <t>ﾑﾗｶﾐ ﾐﾔﾋﾞ</t>
  </si>
  <si>
    <t>及川　凛莉愛</t>
  </si>
  <si>
    <t>ｵｲｶﾜ ﾘﾘｱ</t>
  </si>
  <si>
    <t>小野寺　　桜</t>
  </si>
  <si>
    <t>熊谷　　　遙</t>
  </si>
  <si>
    <t>佐々木　萌衣</t>
  </si>
  <si>
    <t>ｻｻｷ ﾒｲ</t>
  </si>
  <si>
    <t>田代　　野乃</t>
  </si>
  <si>
    <t>ﾀｼﾛ ﾉﾉ</t>
  </si>
  <si>
    <t>角掛　　彩花</t>
  </si>
  <si>
    <t>ﾂﾉｶｹ ｱﾔｶ</t>
  </si>
  <si>
    <t>新沼　　麗奈</t>
  </si>
  <si>
    <t>ﾆｲﾇﾏ ﾚﾅ</t>
  </si>
  <si>
    <t>松本　　麗桜</t>
  </si>
  <si>
    <t>山口　　花子</t>
  </si>
  <si>
    <t>ﾔﾏｸﾞﾁ ﾊﾅｺ</t>
  </si>
  <si>
    <t>高橋　　　舞</t>
  </si>
  <si>
    <t>村上　　芽生</t>
  </si>
  <si>
    <t>室岡　　優良</t>
  </si>
  <si>
    <t>ﾑﾛｵｶ ﾕﾗ</t>
  </si>
  <si>
    <t>齋藤　　佳奈</t>
  </si>
  <si>
    <t>ｻｲﾄｳ ｶﾅ</t>
  </si>
  <si>
    <t>鈴木　　雪菜</t>
  </si>
  <si>
    <t>ｽｽﾞｷ ﾕｷﾅ</t>
  </si>
  <si>
    <t>長山　　実央</t>
  </si>
  <si>
    <t>ﾅｶﾞﾔﾏ ﾐｵ</t>
  </si>
  <si>
    <t>石村　　海鈴</t>
  </si>
  <si>
    <t>ｲｼﾑﾗ ﾐｽｽﾞ</t>
  </si>
  <si>
    <t>菊池　　音乃</t>
  </si>
  <si>
    <t>ｷｸﾁ ﾉﾝﾉ</t>
  </si>
  <si>
    <t>菊池　　悠里</t>
  </si>
  <si>
    <t>佐野　保奈美</t>
  </si>
  <si>
    <t>ｻﾉ ﾎﾅﾐ</t>
  </si>
  <si>
    <t>鈴木　　希星</t>
  </si>
  <si>
    <t>ｽｽﾞｷ ｷﾗﾘ</t>
  </si>
  <si>
    <t>新井　　美優</t>
  </si>
  <si>
    <t>ｱﾗｲ ﾐﾕ</t>
  </si>
  <si>
    <t>伊藤　　結芽</t>
  </si>
  <si>
    <t>ｲﾄｳ ﾕﾒ</t>
  </si>
  <si>
    <t>大瀧　　真央</t>
  </si>
  <si>
    <t>ｵｵﾀｷ ﾏｵ</t>
  </si>
  <si>
    <t>佐野　　美尋</t>
  </si>
  <si>
    <t>ｻﾉ ﾐﾋﾛ</t>
  </si>
  <si>
    <t>浦田　　優香</t>
  </si>
  <si>
    <t>ｳﾗﾀ ﾕｳｶ</t>
  </si>
  <si>
    <t>鍵本　　ふく</t>
  </si>
  <si>
    <t>ｶｷﾞﾓﾄ ﾌｸ</t>
  </si>
  <si>
    <t>小田中　愛佳</t>
  </si>
  <si>
    <t>ｵﾀﾞﾅｶ ﾏﾅｶ</t>
  </si>
  <si>
    <t>工藤　埜々芭</t>
  </si>
  <si>
    <t>ｸﾄﾞｳ ﾉﾉﾊ</t>
  </si>
  <si>
    <t>熊谷　　優姫</t>
  </si>
  <si>
    <t>ｸﾏｶﾞｲ ﾕｳﾋ</t>
  </si>
  <si>
    <t>佐々木　美織</t>
  </si>
  <si>
    <t>ｻｻｷ ﾐｵﾘ</t>
  </si>
  <si>
    <t>細川　百合菜</t>
  </si>
  <si>
    <t>ﾎｿｶﾜ ﾕﾘﾅ</t>
  </si>
  <si>
    <t>大久保　璃子</t>
  </si>
  <si>
    <t>ｵｵｸﾎﾞ ﾘｺ</t>
  </si>
  <si>
    <t>小向　　怜菜</t>
  </si>
  <si>
    <t>下向　咲千佳</t>
  </si>
  <si>
    <t>ｼﾓﾑｶｲ ｻﾁｶ</t>
  </si>
  <si>
    <t>玉澤　　七美</t>
  </si>
  <si>
    <t>ﾀﾏｻﾞﾜ ﾅﾅﾐ</t>
  </si>
  <si>
    <t>西野　　優笑</t>
  </si>
  <si>
    <t>ﾆｼﾉ ﾕﾗ</t>
  </si>
  <si>
    <t>瀬田　　　凜</t>
  </si>
  <si>
    <t>ｾﾀ ﾘﾝ</t>
  </si>
  <si>
    <t>佐々木　栞里</t>
  </si>
  <si>
    <t>佐々木　春優</t>
  </si>
  <si>
    <t>ｻｻｷ ｼｭｳ</t>
  </si>
  <si>
    <t>髙橋　こころ</t>
  </si>
  <si>
    <t>三浦　　奏胡</t>
  </si>
  <si>
    <t>ﾐｳﾗ ﾅｺ</t>
  </si>
  <si>
    <t>大堰　　喜代</t>
  </si>
  <si>
    <t>ｵｵｾﾞｷ ﾊﾙﾖ</t>
  </si>
  <si>
    <t>太田　　奈子</t>
  </si>
  <si>
    <t>ｵｵﾀ ﾅｺ</t>
  </si>
  <si>
    <t>久保　　未侑</t>
  </si>
  <si>
    <t>ｸﾎﾞ ﾐﾕ</t>
  </si>
  <si>
    <t>佐々木　秋羽</t>
  </si>
  <si>
    <t>小田島　來未</t>
  </si>
  <si>
    <t>ｵﾀﾞｼﾏ ｸﾙﾐ</t>
  </si>
  <si>
    <t>鎌田　　優妃</t>
  </si>
  <si>
    <t>ｶﾏﾀﾞ ﾕｳﾋ</t>
  </si>
  <si>
    <t>佐藤　　心温</t>
  </si>
  <si>
    <t>ｻﾄｳ ｼｵﾝ</t>
  </si>
  <si>
    <t>舘野　　豊加</t>
  </si>
  <si>
    <t>ﾀﾃﾉ ﾄﾖｶ</t>
  </si>
  <si>
    <t>幅下　　絢菜</t>
  </si>
  <si>
    <t>ﾊﾊﾞｼﾀ ｱﾔﾅ</t>
  </si>
  <si>
    <t>谷口　　楓花</t>
  </si>
  <si>
    <t>ﾀﾆｸﾞﾁ ﾌｳｶ</t>
  </si>
  <si>
    <t>三浦　　煌</t>
  </si>
  <si>
    <t>ﾐｳﾗ ｷﾗ</t>
  </si>
  <si>
    <t>菊池　　菜緒</t>
  </si>
  <si>
    <t>古川　　和奈</t>
  </si>
  <si>
    <t>ﾌﾙｶﾜ ﾜｶﾅ</t>
  </si>
  <si>
    <t>天瀬　　心結</t>
  </si>
  <si>
    <t>ｱﾏｾ ﾐﾕ</t>
  </si>
  <si>
    <t>大坊　　花綾</t>
  </si>
  <si>
    <t>ﾀﾞｲﾎﾞｳ ｶｱﾔ</t>
  </si>
  <si>
    <t>德田　　二夢</t>
  </si>
  <si>
    <t>ﾄｸﾀ ﾌﾕ</t>
  </si>
  <si>
    <t>堀内　しずく</t>
  </si>
  <si>
    <t>ﾎﾘｳﾁ ｼｽﾞｸ</t>
  </si>
  <si>
    <t>横澤　　莉奈</t>
  </si>
  <si>
    <t>ﾖｺｻﾜ ﾚｲﾅ</t>
  </si>
  <si>
    <t>横手　　光華</t>
  </si>
  <si>
    <t>ﾖｺﾃ ｺｺﾊ</t>
  </si>
  <si>
    <t>石井　　華純</t>
  </si>
  <si>
    <t>ｲｼｲ ｶｽﾐ</t>
  </si>
  <si>
    <t>田中　　成沙</t>
  </si>
  <si>
    <t>ﾀﾅｶ ﾅﾘｻ</t>
  </si>
  <si>
    <t>大金　　楓奈</t>
  </si>
  <si>
    <t>ｵｵｶﾞﾈ ｶﾅ</t>
  </si>
  <si>
    <t>畑山　　李果</t>
  </si>
  <si>
    <t>ﾊﾀﾔﾏ ﾓﾓｶ</t>
  </si>
  <si>
    <t>中島　菜々絵</t>
  </si>
  <si>
    <t>ﾅｶｼﾞﾏ ﾅﾅｴ</t>
  </si>
  <si>
    <t>吉河  　　凜</t>
  </si>
  <si>
    <t>ﾖｼｶﾜ ﾘﾝ</t>
  </si>
  <si>
    <t>吉田　　朱唯</t>
  </si>
  <si>
    <t>ﾖｼﾀﾞ ｼｭｲ</t>
  </si>
  <si>
    <t>遠藤　　梨音</t>
  </si>
  <si>
    <t>ｴﾝﾄﾞｳ ﾘｵﾝ</t>
  </si>
  <si>
    <t>小山田　凛花</t>
  </si>
  <si>
    <t>ｵﾔﾏﾀﾞ ﾘﾝｶ</t>
  </si>
  <si>
    <t>川又　　　倫</t>
  </si>
  <si>
    <t>ｶﾜﾏﾀ ﾘﾝ</t>
  </si>
  <si>
    <t>佐々木　遥生</t>
  </si>
  <si>
    <t>ｻｻｷ ﾊﾙｾ</t>
  </si>
  <si>
    <t>関　　香里奈</t>
  </si>
  <si>
    <t>ｾｷ ｶﾘﾅ</t>
  </si>
  <si>
    <t>吉田　　悠愛</t>
  </si>
  <si>
    <t>ﾖｼﾀﾞ ﾕｱ</t>
  </si>
  <si>
    <t>今松　　咲桜</t>
  </si>
  <si>
    <t>ｲﾏﾏﾂ ｻｸﾗ</t>
  </si>
  <si>
    <t>大沢　亜華羽</t>
  </si>
  <si>
    <t>ｵｵｻﾜ ｱｹﾞﾊ</t>
  </si>
  <si>
    <t>大巻　　聖奈</t>
  </si>
  <si>
    <t>ｵｵﾏｷ ｾｲﾅ</t>
  </si>
  <si>
    <t>武田　　朔良</t>
  </si>
  <si>
    <t>ﾀｹﾀﾞ ｻｸﾗ</t>
  </si>
  <si>
    <t>田中　　愛澄</t>
  </si>
  <si>
    <t>ﾀﾅｶ ｱｽﾐ</t>
  </si>
  <si>
    <t>田中　　姫菜</t>
  </si>
  <si>
    <t>ﾀﾅｶ ﾋﾅ</t>
  </si>
  <si>
    <t>松浦　　　凜</t>
  </si>
  <si>
    <t>ﾏﾂｳﾗ ﾘﾝ</t>
  </si>
  <si>
    <t>及川　結希加</t>
  </si>
  <si>
    <t>ｵｲｶﾜ ﾕｷｶ</t>
  </si>
  <si>
    <t>及川　　希咲</t>
  </si>
  <si>
    <t>ｵｲｶﾜ ﾘｻｷ</t>
  </si>
  <si>
    <t>大内　　侑那</t>
  </si>
  <si>
    <t>ｵｵｳﾁ ﾕｳﾅ</t>
  </si>
  <si>
    <t>小笠原　実歩</t>
  </si>
  <si>
    <t>ｵｶﾞｻﾜﾗ ﾐﾎ</t>
  </si>
  <si>
    <t>小野　　泉穂</t>
  </si>
  <si>
    <t>ｵﾉ ﾐｽﾞﾎ</t>
  </si>
  <si>
    <t>川井　　美悠</t>
  </si>
  <si>
    <t>ｶﾜｲ ﾐﾕ</t>
  </si>
  <si>
    <t>河口　　あい</t>
  </si>
  <si>
    <t>ｶﾜｸﾞﾁ ｱｲ</t>
  </si>
  <si>
    <t>北田　　真穂</t>
  </si>
  <si>
    <t>ｷﾀﾀﾞ ﾏﾎ</t>
  </si>
  <si>
    <t>佐々木　亜湖</t>
  </si>
  <si>
    <t>ｻｻｷ ｱｺ</t>
  </si>
  <si>
    <t>ジャコネティー　舞華</t>
  </si>
  <si>
    <t>ｼﾞｬｺﾈﾃｨｰ ﾏｲｶ</t>
  </si>
  <si>
    <t>鈴木　　綾乃</t>
  </si>
  <si>
    <t>高橋　　咲衣</t>
  </si>
  <si>
    <t>田子　　美羽</t>
  </si>
  <si>
    <t>ﾀｺﾞ ﾐｳ</t>
  </si>
  <si>
    <t>千葉　　琴菜</t>
  </si>
  <si>
    <t>ﾁﾊﾞ ｺﾄﾅ</t>
  </si>
  <si>
    <t>鳥海　　紗生</t>
  </si>
  <si>
    <t>ﾄﾘｳﾐ ｻｷ</t>
  </si>
  <si>
    <t>堀川　　　葵</t>
  </si>
  <si>
    <t>ﾎﾘｶﾜ ｱｵｲ</t>
  </si>
  <si>
    <t>山谷　　心愛</t>
  </si>
  <si>
    <t>ﾔﾏﾔ ｺｺﾛ</t>
  </si>
  <si>
    <t>石渡　　優月</t>
  </si>
  <si>
    <t>ｲｼﾜﾀ ﾕﾂｷ</t>
  </si>
  <si>
    <t>大石　　莉緒</t>
  </si>
  <si>
    <t>ｵｵｲｼ ﾘｵ</t>
  </si>
  <si>
    <t>今野　　春果</t>
  </si>
  <si>
    <t>ｺﾝﾉ ﾊﾙｶ</t>
  </si>
  <si>
    <t>佐藤　　妃菜</t>
  </si>
  <si>
    <t>佐藤　　風花</t>
  </si>
  <si>
    <t>佐藤　　美羽</t>
  </si>
  <si>
    <t>ｻﾄｳ ﾐｳ</t>
  </si>
  <si>
    <t>高橋　　紅愛</t>
  </si>
  <si>
    <t>板垣　　宏美</t>
  </si>
  <si>
    <t>ｲﾀｶﾞｷ ﾋﾛﾐ</t>
  </si>
  <si>
    <t>大竹　　瑠月</t>
  </si>
  <si>
    <t>ｵｵﾀｹ ﾙﾘ</t>
  </si>
  <si>
    <t>早野　　夏渚</t>
  </si>
  <si>
    <t>ﾊﾔﾉ ﾅｷﾞｻ</t>
  </si>
  <si>
    <t>藤舘　　南奈</t>
  </si>
  <si>
    <t>ﾌｼﾞﾀﾞﾃ ﾅﾅ</t>
  </si>
  <si>
    <t>永本　　瑠空</t>
  </si>
  <si>
    <t>ﾅｶﾞﾓﾄ ﾙｶ</t>
  </si>
  <si>
    <t>山折　　美優</t>
  </si>
  <si>
    <t>ﾔﾏｵﾘ ﾐﾕ</t>
  </si>
  <si>
    <t>小山田　智咲</t>
  </si>
  <si>
    <t>ｵﾔﾏﾀﾞ ﾁｻ</t>
  </si>
  <si>
    <t>菊池　美玲亜</t>
  </si>
  <si>
    <t>ｷｸﾁ ﾐﾚｱ</t>
  </si>
  <si>
    <t>久保田　紗良</t>
  </si>
  <si>
    <t>ｸﾎﾞﾀ ｻﾗ</t>
  </si>
  <si>
    <t>佐藤　　光笑</t>
  </si>
  <si>
    <t>ｻﾄｳ ﾐｴ</t>
  </si>
  <si>
    <t>髙橋　　百花</t>
  </si>
  <si>
    <t>ﾀｶﾊｼ ﾓﾓｶ</t>
  </si>
  <si>
    <t>畠山　　　藍</t>
  </si>
  <si>
    <t>ﾊﾀｹﾔﾏ ﾗﾝ</t>
  </si>
  <si>
    <t>渡邉　みなみ</t>
  </si>
  <si>
    <t>ﾜﾀﾅﾍﾞ ﾐﾅﾐ</t>
  </si>
  <si>
    <t>阿部　　優音</t>
  </si>
  <si>
    <t>ｱﾍﾞ ﾕﾈ</t>
  </si>
  <si>
    <t>君﨑　優衣花</t>
  </si>
  <si>
    <t>ｷﾐｻﾞｷ ﾕｲｶ</t>
  </si>
  <si>
    <t>上野ソフィア</t>
  </si>
  <si>
    <t>ｳﾜﾉ ｿﾌｨｱ</t>
  </si>
  <si>
    <t>工藤　ハンナ</t>
  </si>
  <si>
    <t>ｸﾄﾞｳ ﾊﾝﾅ</t>
  </si>
  <si>
    <t>黒川　　　蘭</t>
  </si>
  <si>
    <t>ｸﾛｶﾜ ﾗﾝ</t>
  </si>
  <si>
    <t>斉藤　　菜々</t>
  </si>
  <si>
    <t>佐々木　美和</t>
  </si>
  <si>
    <t>ｻｻｷ ﾐﾜ</t>
  </si>
  <si>
    <t>清水　　葵葉</t>
  </si>
  <si>
    <t>ｼﾐｽﾞ ｱｵﾊﾞ</t>
  </si>
  <si>
    <t>高橋　　華秀</t>
  </si>
  <si>
    <t>ﾀｶﾊｼ ｶｼｭｳ</t>
  </si>
  <si>
    <t>成ケ澤　　恭</t>
  </si>
  <si>
    <t>ﾅﾘｶﾞｻﾜ ｷｮｳ</t>
  </si>
  <si>
    <t>古川　　実歩</t>
  </si>
  <si>
    <t>ﾌﾙｶﾜ ﾐﾎ</t>
  </si>
  <si>
    <t>古舘　　歩奈</t>
  </si>
  <si>
    <t>ﾌﾙﾀﾞﾃ ｱﾕﾅ</t>
  </si>
  <si>
    <t>梁井　　麻央</t>
  </si>
  <si>
    <t>ﾔﾅｲ ﾏｵ</t>
  </si>
  <si>
    <t>渡辺　陽奈子</t>
  </si>
  <si>
    <t>ﾜﾀﾅﾍﾞ ﾋﾅｺ</t>
  </si>
  <si>
    <t>阿部　　凪彩</t>
  </si>
  <si>
    <t>ｱﾍﾞ ﾅｷﾞｻ</t>
  </si>
  <si>
    <t>蟻田　　乃愛</t>
  </si>
  <si>
    <t>ｱﾘﾀ ﾉｱ</t>
  </si>
  <si>
    <t>伊藤　　愛菜</t>
  </si>
  <si>
    <t>ｲﾄｳ ｱｲﾅ</t>
  </si>
  <si>
    <t>伊藤　　愛里</t>
  </si>
  <si>
    <t>ｲﾄｳ ｱｲﾘ</t>
  </si>
  <si>
    <t>児玉　煌茉知</t>
  </si>
  <si>
    <t>ｺﾀﾞﾏ ｺﾏﾁ</t>
  </si>
  <si>
    <t>内藤　　里桜</t>
  </si>
  <si>
    <t>ﾅｲﾄｳ ﾘｵ</t>
  </si>
  <si>
    <t>宮本　あかり</t>
  </si>
  <si>
    <t>ﾐﾔﾓﾄ ｱｶﾘ</t>
  </si>
  <si>
    <t>谷地　　羅菜</t>
  </si>
  <si>
    <t>ﾔﾁ ﾗﾅ</t>
  </si>
  <si>
    <t>井上　　茅依</t>
  </si>
  <si>
    <t>ｲﾉｳｴ ﾁﾖﾘ</t>
  </si>
  <si>
    <t>大石　　絆奈</t>
  </si>
  <si>
    <t>ｵｵｲｼ ﾊﾝﾅ</t>
  </si>
  <si>
    <t>大崎　　未来</t>
  </si>
  <si>
    <t>ｵｵｻｷ ﾐｸ</t>
  </si>
  <si>
    <t>関端　　悠那</t>
  </si>
  <si>
    <t>ｾｷﾊﾀ ﾕﾅ</t>
  </si>
  <si>
    <t>千葉　和香愛</t>
  </si>
  <si>
    <t>西野　　実夢</t>
  </si>
  <si>
    <t>ﾆｼﾉ ﾐﾕ</t>
  </si>
  <si>
    <t>日廻　　瑛奈</t>
  </si>
  <si>
    <t>ﾋﾏﾜｼ ｴﾅ</t>
  </si>
  <si>
    <t>山下　　愛望</t>
  </si>
  <si>
    <t>ﾔﾏｼﾀ ｱﾐ</t>
  </si>
  <si>
    <t>山本　　汐織</t>
  </si>
  <si>
    <t>ﾔﾏﾓﾄ ｼｵﾘ</t>
  </si>
  <si>
    <t>大久保　娃璃</t>
  </si>
  <si>
    <t>ｵｵｸﾎﾞ ｱｲﾘ</t>
  </si>
  <si>
    <t>大向　　陽菜</t>
  </si>
  <si>
    <t>ｵｵﾑｶｲ ﾋﾅ</t>
  </si>
  <si>
    <t>久世　　彩葉</t>
  </si>
  <si>
    <t>ｸｾ ｲﾛﾊ</t>
  </si>
  <si>
    <t>小袖　　七彩</t>
  </si>
  <si>
    <t>ｺｿﾃﾞ ﾅﾅｻ</t>
  </si>
  <si>
    <t>新井田　惺徠</t>
  </si>
  <si>
    <t>ﾆｲﾀ ｾｲﾗ</t>
  </si>
  <si>
    <t>工藤　　可乃</t>
  </si>
  <si>
    <t>ｸﾄﾞｳ ｶﾉ</t>
  </si>
  <si>
    <t>小沢　　朱莉</t>
  </si>
  <si>
    <t>ｵｻﾞﾜ ｼｭﾘ</t>
  </si>
  <si>
    <t>佐々木璃泉菜</t>
  </si>
  <si>
    <t>ｻｻｷ ﾘｲﾅ</t>
  </si>
  <si>
    <t>笹渡　　美波</t>
  </si>
  <si>
    <t>ｻｻﾜﾀﾘ ﾐﾅ</t>
  </si>
  <si>
    <t>髙村　　優来</t>
  </si>
  <si>
    <t>ﾀｶﾑﾗ ﾕｳﾅ</t>
  </si>
  <si>
    <t>田村　　愛実</t>
  </si>
  <si>
    <t>ﾀﾑﾗ ｱﾐ</t>
  </si>
  <si>
    <t>畑中　菜々美</t>
  </si>
  <si>
    <t>森子　　紗希</t>
  </si>
  <si>
    <t>ﾓﾘｺ ｻｷ</t>
  </si>
  <si>
    <t>角田　　桜子</t>
  </si>
  <si>
    <t>ｶｸﾀ ｻｸﾗｺ</t>
  </si>
  <si>
    <t>金村　　奏羽</t>
  </si>
  <si>
    <t>ｶﾈﾑﾗ ｿﾜ</t>
  </si>
  <si>
    <t>川島　　涼楓</t>
  </si>
  <si>
    <t>ｶﾜｼﾏ ﾘｮｳｶ</t>
  </si>
  <si>
    <t>佐藤　　　絢</t>
  </si>
  <si>
    <t>下田　　和佳</t>
  </si>
  <si>
    <t>ｼﾓﾀﾞ ﾜｶ</t>
  </si>
  <si>
    <t>藤村　　奈緒</t>
  </si>
  <si>
    <t>ﾌｼﾞﾑﾗ ﾅｵ</t>
  </si>
  <si>
    <t>石川　　瑞稀</t>
  </si>
  <si>
    <t>小田中　　菜</t>
  </si>
  <si>
    <t>ｵﾀﾞﾅｶ ｻｲ</t>
  </si>
  <si>
    <t>川村　　千紗</t>
  </si>
  <si>
    <t>ｶﾜﾑﾗ ﾁｻ</t>
  </si>
  <si>
    <t>澤田　　歩夢</t>
  </si>
  <si>
    <t>ｻﾜﾀﾞ ｱﾕﾑ</t>
  </si>
  <si>
    <t>千葉　　文絵</t>
  </si>
  <si>
    <t>ﾁﾊﾞ ｱﾔｴ</t>
  </si>
  <si>
    <t>鶴田　紗久來</t>
  </si>
  <si>
    <t>ﾂﾙﾀ ｻｸﾗ</t>
  </si>
  <si>
    <t>似内　　芽依</t>
  </si>
  <si>
    <t>ﾆﾀﾅｲ ﾒｲ</t>
  </si>
  <si>
    <t>細野　　桜花</t>
  </si>
  <si>
    <t>ﾎｿﾉ ｻｸﾗ</t>
  </si>
  <si>
    <t>山田　　優衣</t>
  </si>
  <si>
    <t>ﾔﾏﾀﾞ ﾕｲ</t>
  </si>
  <si>
    <t>吉田　　風鈴</t>
  </si>
  <si>
    <t>ﾖｼﾀﾞ ｶｻﾞﾈ</t>
  </si>
  <si>
    <t>吉田　　千桜</t>
  </si>
  <si>
    <t>ﾖｼﾀﾞ ﾁｵ</t>
  </si>
  <si>
    <t>吉田　　実礼</t>
  </si>
  <si>
    <t>ﾖｼﾀﾞ ﾐﾗｲ</t>
  </si>
  <si>
    <t>伊藤　　柚希</t>
  </si>
  <si>
    <t>ｲﾄｳ ﾕｽﾞｷ</t>
  </si>
  <si>
    <t>岩浅　　愛梨</t>
  </si>
  <si>
    <t>ｲﾜｱｻ ｱｲﾘ</t>
  </si>
  <si>
    <t>小笠原　七海</t>
  </si>
  <si>
    <t>ｵｶﾞｻﾜﾗ ﾅﾅﾐ</t>
  </si>
  <si>
    <t>小笠原　杏愛</t>
  </si>
  <si>
    <t>ｵｶﾞｻﾜﾗ ﾓｴ</t>
  </si>
  <si>
    <t>坂下　恵美佳</t>
  </si>
  <si>
    <t>ｻｶｼﾀ ｴﾐｶ</t>
  </si>
  <si>
    <t>佐々木　希颯</t>
  </si>
  <si>
    <t>ｻｻｷ ﾉﾉｶ</t>
  </si>
  <si>
    <t>澤村　　咲希</t>
  </si>
  <si>
    <t>ｻﾜﾑﾗ ｻｷ</t>
  </si>
  <si>
    <t>澤村　　奏良</t>
  </si>
  <si>
    <t>ｻﾜﾑﾗ ｿﾗ</t>
  </si>
  <si>
    <t>下屋敷　芽彩</t>
  </si>
  <si>
    <t>ｼﾓﾔｼｷ ﾒｲ</t>
  </si>
  <si>
    <t>田中　　七海</t>
  </si>
  <si>
    <t>ﾀﾅｶ ﾅﾅﾐ</t>
  </si>
  <si>
    <t>田村　　美宇</t>
  </si>
  <si>
    <t>ﾀﾑﾗ ﾐｳ</t>
  </si>
  <si>
    <t>田村　　莉宥</t>
  </si>
  <si>
    <t>ﾀﾑﾗ ﾘﾕ</t>
  </si>
  <si>
    <t>林　　紗理奈</t>
  </si>
  <si>
    <t>ﾊﾔｼ ｻﾘﾅ</t>
  </si>
  <si>
    <t>日野　　　友</t>
  </si>
  <si>
    <t>ﾋﾉ ﾕｳ</t>
  </si>
  <si>
    <t>藤澤　　咲花</t>
  </si>
  <si>
    <t>ﾌｼﾞｻﾜ ｻｸｶ</t>
  </si>
  <si>
    <t>藤原　　梨乃</t>
  </si>
  <si>
    <t>ﾌｼﾞﾜﾗ ﾘﾉ</t>
  </si>
  <si>
    <t>松岡　　咲良</t>
  </si>
  <si>
    <t>ﾏﾂｵｶ ｻｸﾗ</t>
  </si>
  <si>
    <t>横澤　　千夏</t>
  </si>
  <si>
    <t>ﾖｺｻﾜ ﾁﾅﾂ</t>
  </si>
  <si>
    <t>横田　　姫咲</t>
  </si>
  <si>
    <t>ﾖｺﾀ ﾋｻｷ</t>
  </si>
  <si>
    <t>吉田　　一花</t>
  </si>
  <si>
    <t>ﾖｼﾀﾞ ｲﾁｶ</t>
  </si>
  <si>
    <t>吉田　　結衣</t>
  </si>
  <si>
    <t>渡辺　　杏</t>
  </si>
  <si>
    <t>ﾜﾀﾅﾍﾞ ｱﾝ</t>
  </si>
  <si>
    <t>渡邊　　萌珈</t>
  </si>
  <si>
    <t>ﾜﾀﾅﾍﾞ ﾓｶ</t>
  </si>
  <si>
    <t>大森　　巳緒</t>
  </si>
  <si>
    <t>ｵｵﾓﾘ ﾐｵ</t>
  </si>
  <si>
    <t>小川　　夏未</t>
  </si>
  <si>
    <t>ｵｶﾞﾜ ﾅﾂﾐ</t>
  </si>
  <si>
    <t>菊池　　澪來</t>
  </si>
  <si>
    <t>ｷｸﾁ ﾚﾗ</t>
  </si>
  <si>
    <t>小網　　由華</t>
  </si>
  <si>
    <t>ｺｱﾐ ﾕｳｶ</t>
  </si>
  <si>
    <t>佐々木　小羽</t>
  </si>
  <si>
    <t>ｻｻｷ ｺｳ</t>
  </si>
  <si>
    <t>佐藤　　淑</t>
  </si>
  <si>
    <t>ｻﾄｳ ｼｭｸ</t>
  </si>
  <si>
    <t>白椛　　比依</t>
  </si>
  <si>
    <t>ｼﾗｶﾊﾞ ﾋﾖﾘ</t>
  </si>
  <si>
    <t>武田　　未来</t>
  </si>
  <si>
    <t>ﾀｹﾀﾞ ﾐｸ</t>
  </si>
  <si>
    <t>千葉　　美晴</t>
  </si>
  <si>
    <t>箱崎　　花奈</t>
  </si>
  <si>
    <t>ﾊｺｻﾞｷ ｶﾅ</t>
  </si>
  <si>
    <t>小野寺　彩生</t>
  </si>
  <si>
    <t>ｵﾉﾃﾞﾗ ｲﾛﾊ</t>
  </si>
  <si>
    <t>橋本　　怜奈</t>
  </si>
  <si>
    <t>ﾊｼﾓﾄ ﾚｲﾅ</t>
  </si>
  <si>
    <t>蛇口　結梨華</t>
  </si>
  <si>
    <t>ﾍﾋﾞｸﾞﾁ ﾕﾘｶ</t>
  </si>
  <si>
    <t>荒屋　　ハル</t>
  </si>
  <si>
    <t>ｱﾗﾔ ﾊﾙ</t>
  </si>
  <si>
    <t>大鐘　　愛子</t>
  </si>
  <si>
    <t>ｵｵｶﾞﾈ ｱｲｺ</t>
  </si>
  <si>
    <t>栗林　　杏奈</t>
  </si>
  <si>
    <t>ｸﾘﾊﾞﾔｼ ｱﾝﾅ</t>
  </si>
  <si>
    <t>坂本　　結那</t>
  </si>
  <si>
    <t>ｻｶﾓﾄ ﾕｲﾅ</t>
  </si>
  <si>
    <t>佐々木こころ</t>
  </si>
  <si>
    <t>ｻｻｷ ｺｺﾛ</t>
  </si>
  <si>
    <t>佐々木さくら</t>
  </si>
  <si>
    <t>ｻｻｷ ｻｸﾗ</t>
  </si>
  <si>
    <t>佐々木　詩月</t>
  </si>
  <si>
    <t>ｻｻｷ ｼﾂﾞｸ</t>
  </si>
  <si>
    <t>高橋　　碧渚</t>
  </si>
  <si>
    <t>長岡　　綾乃</t>
  </si>
  <si>
    <t>ﾅｶﾞｵｶ ｱﾔﾉ</t>
  </si>
  <si>
    <t>中里　　美月</t>
  </si>
  <si>
    <t>ﾅｶｻﾄ ﾐﾂｷ</t>
  </si>
  <si>
    <t>吉田　　　優</t>
  </si>
  <si>
    <t>ﾖｼﾀﾞ ﾕﾗ</t>
  </si>
  <si>
    <t>三浦　古都音</t>
  </si>
  <si>
    <t>ﾐｳﾗ ｺﾄﾈ</t>
  </si>
  <si>
    <t>飯田　　梨乃</t>
  </si>
  <si>
    <t>ｲｲﾀﾞ ﾘﾉ</t>
  </si>
  <si>
    <t>及川　　海希</t>
  </si>
  <si>
    <t>ｵｲｶﾜ ﾐｷ</t>
  </si>
  <si>
    <t>岡澤　　琉花</t>
  </si>
  <si>
    <t>ｵｶｻﾞﾜ ﾙｶ</t>
  </si>
  <si>
    <t>金子　　小町</t>
  </si>
  <si>
    <t>ｶﾈｺ ｺﾏﾁ</t>
  </si>
  <si>
    <t>田村　　　汎</t>
  </si>
  <si>
    <t>ﾀﾑﾗ ﾋﾛ</t>
  </si>
  <si>
    <t>新沼　星麗奈</t>
  </si>
  <si>
    <t>ﾆｲﾇﾏ ｾﾚﾅ</t>
  </si>
  <si>
    <t>新沼　日桜里</t>
  </si>
  <si>
    <t>ﾆｲﾇﾏ ﾋｵﾘ</t>
  </si>
  <si>
    <t>原　　ゆいら</t>
  </si>
  <si>
    <t>ﾊﾗ ﾕｲﾗ</t>
  </si>
  <si>
    <t>平山　　愛夏</t>
  </si>
  <si>
    <t>ﾋﾗﾔﾏ ｻﾗ</t>
  </si>
  <si>
    <t>水上　　琴葉</t>
  </si>
  <si>
    <t>ﾐｽﾞｶﾐ ｺﾄﾊ</t>
  </si>
  <si>
    <t>阿部　　晄奈</t>
  </si>
  <si>
    <t>ｱﾍﾞ ｺｳﾅ</t>
  </si>
  <si>
    <t>長内　　絢香</t>
  </si>
  <si>
    <t>ｵｻﾅｲ ｱﾔｶ</t>
  </si>
  <si>
    <t>桂井　　望叶</t>
  </si>
  <si>
    <t>ｶﾂﾗｲ ﾓｶ</t>
  </si>
  <si>
    <t>菊池　　凛世</t>
  </si>
  <si>
    <t>ｷｸﾁ ﾘﾖﾝ</t>
  </si>
  <si>
    <t>昆　　里衣紗</t>
  </si>
  <si>
    <t>ｺﾝ ﾘｲｻ</t>
  </si>
  <si>
    <t>坂本　　実礼</t>
  </si>
  <si>
    <t>ｻｶﾓﾄ ﾐﾗ</t>
  </si>
  <si>
    <t>宍戸　　友奏</t>
  </si>
  <si>
    <t>ｼｼﾄﾞ ﾄﾓｶ</t>
  </si>
  <si>
    <t>上路　　華鈴</t>
  </si>
  <si>
    <t>ｼﾞｮｳｼﾞ ｶﾘﾝ</t>
  </si>
  <si>
    <t>中山　　咲笑</t>
  </si>
  <si>
    <t>ﾅｶﾔﾏ ｻｴ</t>
  </si>
  <si>
    <t>藤田　　萌香</t>
  </si>
  <si>
    <t>ﾌｼﾞﾀ ﾓｶ</t>
  </si>
  <si>
    <t>古川　　純可</t>
  </si>
  <si>
    <t>ﾌﾙｶﾜ ｼﾞｭﾝｶ</t>
  </si>
  <si>
    <t>赤平　　琴音</t>
  </si>
  <si>
    <t>ｱｶﾋﾗ ｺﾄﾈ</t>
  </si>
  <si>
    <t>井坂　美紗希</t>
  </si>
  <si>
    <t>ｲｻｶ ﾐｻｷ</t>
  </si>
  <si>
    <t>伊藤　　羽奈</t>
  </si>
  <si>
    <t>ｲﾄｳ ﾊﾅ</t>
  </si>
  <si>
    <t>伊藤　　優奈</t>
  </si>
  <si>
    <t>ｲﾄｳ ﾕｳﾅ</t>
  </si>
  <si>
    <t>伊藤　　和夏</t>
  </si>
  <si>
    <t>ｲﾄｳ ﾜｶ</t>
  </si>
  <si>
    <t>岡本　　真奈</t>
  </si>
  <si>
    <t>ｵｶﾓﾄ ﾏﾅ</t>
  </si>
  <si>
    <t>尾友　　桜奈</t>
  </si>
  <si>
    <t>ｵﾄﾓ ﾗﾅ</t>
  </si>
  <si>
    <t>櫻井　　仁美</t>
  </si>
  <si>
    <t>ｻｸﾗｲ ﾋﾄﾐ</t>
  </si>
  <si>
    <t>鈴木　穂乃花</t>
  </si>
  <si>
    <t>ｽｽﾞｷ ﾎﾉｶ</t>
  </si>
  <si>
    <t>千葉　　七望</t>
  </si>
  <si>
    <t>ﾁﾊﾞ ﾅﾅﾐ</t>
  </si>
  <si>
    <t>寺内　　優心</t>
  </si>
  <si>
    <t>ﾃﾗｳﾁ ﾕｳﾐ</t>
  </si>
  <si>
    <t>古川　　結乃</t>
  </si>
  <si>
    <t>ﾌﾙｶﾜ ﾕｲﾉ</t>
  </si>
  <si>
    <t>横澤　　妃華</t>
  </si>
  <si>
    <t>ﾖｺｻﾜ ﾋﾒｶ</t>
  </si>
  <si>
    <t>及川　　優夏</t>
  </si>
  <si>
    <t>ｵｲｶﾜ ﾕｳｶ</t>
  </si>
  <si>
    <t>鬼柳　　莉羽</t>
  </si>
  <si>
    <t>ｵﾆﾔﾅｷﾞ ﾘｳ</t>
  </si>
  <si>
    <t>後藤　　和香</t>
  </si>
  <si>
    <t>ｺﾞﾄｳ ﾉﾄﾞｶ</t>
  </si>
  <si>
    <t>坂本　　結依</t>
  </si>
  <si>
    <t>ｻｶﾓﾄ ﾕｲ</t>
  </si>
  <si>
    <t>下瀬川　雅妃</t>
  </si>
  <si>
    <t>ｼﾓｾｶﾞﾜ ﾐﾔﾋﾞ</t>
  </si>
  <si>
    <t>中嶋　佳里奈</t>
  </si>
  <si>
    <t>ﾅｶｼﾏ ｶﾘﾅ</t>
  </si>
  <si>
    <t>八重樫　莉緒</t>
  </si>
  <si>
    <t>ﾔｴｶﾞｼ ﾘｵ</t>
  </si>
  <si>
    <t>鈴木　　志保</t>
  </si>
  <si>
    <t>ｽｽﾞｷ ｼﾎ</t>
  </si>
  <si>
    <t>浅沼　　成海</t>
  </si>
  <si>
    <t>ｱｻﾇﾏ ﾅﾙﾐ</t>
  </si>
  <si>
    <t>栗山　　麗美</t>
  </si>
  <si>
    <t>ｸﾘﾔﾏ ﾚｲﾐ</t>
  </si>
  <si>
    <t>昆　　　菜希</t>
  </si>
  <si>
    <t>ｺﾝ ﾅﾂｷ</t>
  </si>
  <si>
    <t>髙橋　　杏梨</t>
  </si>
  <si>
    <t>ﾀｶﾊｼ ｱﾝﾘ</t>
  </si>
  <si>
    <t>高橋　　凛音</t>
  </si>
  <si>
    <t>袰岩　　那愛</t>
  </si>
  <si>
    <t>ﾎﾛｲﾜ ﾅｱﾅ</t>
  </si>
  <si>
    <t>松田　　　彩</t>
  </si>
  <si>
    <t>ﾏﾂﾀﾞ ｱﾔ</t>
  </si>
  <si>
    <t>谷地　　成葉</t>
  </si>
  <si>
    <t>ﾔﾁ ﾅﾙﾊ</t>
  </si>
  <si>
    <t>渡辺　みずき</t>
  </si>
  <si>
    <t>ﾜﾀﾅﾍﾞ ﾐｽﾞｷ</t>
  </si>
  <si>
    <t>所属コードⅡ</t>
    <phoneticPr fontId="3"/>
  </si>
  <si>
    <t>ＭＣ</t>
  </si>
  <si>
    <t>男子３部</t>
    <rPh sb="0" eb="2">
      <t>ダンシ</t>
    </rPh>
    <rPh sb="3" eb="4">
      <t>ブ</t>
    </rPh>
    <phoneticPr fontId="3"/>
  </si>
  <si>
    <t>女子３部</t>
    <rPh sb="0" eb="2">
      <t>ジョシ</t>
    </rPh>
    <rPh sb="3" eb="4">
      <t>ブ</t>
    </rPh>
    <phoneticPr fontId="3"/>
  </si>
  <si>
    <t>41</t>
    <phoneticPr fontId="3"/>
  </si>
  <si>
    <t>42</t>
    <phoneticPr fontId="3"/>
  </si>
  <si>
    <t>33</t>
    <phoneticPr fontId="3"/>
  </si>
  <si>
    <t>36</t>
    <phoneticPr fontId="3"/>
  </si>
  <si>
    <t>40</t>
    <phoneticPr fontId="3"/>
  </si>
  <si>
    <t>43</t>
    <phoneticPr fontId="3"/>
  </si>
  <si>
    <t>44</t>
    <phoneticPr fontId="3"/>
  </si>
  <si>
    <r>
      <t>３部女子１００ｍYH(0.</t>
    </r>
    <r>
      <rPr>
        <sz val="12"/>
        <rFont val="ＭＳ ゴシック"/>
        <family val="3"/>
        <charset val="128"/>
      </rPr>
      <t>762</t>
    </r>
    <r>
      <rPr>
        <sz val="12"/>
        <rFont val="平成明朝"/>
        <family val="3"/>
        <charset val="128"/>
      </rPr>
      <t>m)</t>
    </r>
    <phoneticPr fontId="3"/>
  </si>
  <si>
    <r>
      <t>３部女子１００ｍYH(0.</t>
    </r>
    <r>
      <rPr>
        <sz val="12"/>
        <rFont val="ＭＳ ゴシック"/>
        <family val="3"/>
        <charset val="128"/>
      </rPr>
      <t>762</t>
    </r>
    <r>
      <rPr>
        <sz val="12"/>
        <rFont val="平成明朝"/>
        <family val="3"/>
        <charset val="128"/>
      </rPr>
      <t>m)</t>
    </r>
    <phoneticPr fontId="3"/>
  </si>
  <si>
    <r>
      <rPr>
        <b/>
        <sz val="16"/>
        <color rgb="FF0000FF"/>
        <rFont val="ＭＳ 明朝"/>
        <family val="1"/>
        <charset val="128"/>
      </rPr>
      <t xml:space="preserve">2021 岩手県民体育大会  </t>
    </r>
    <r>
      <rPr>
        <b/>
        <sz val="16"/>
        <rFont val="ＭＳ 明朝"/>
        <family val="1"/>
        <charset val="128"/>
      </rPr>
      <t>エントリーシート　</t>
    </r>
    <rPh sb="16" eb="19">
      <t>イワテケン</t>
    </rPh>
    <rPh sb="19" eb="22">
      <t>センシュケン</t>
    </rPh>
    <phoneticPr fontId="1"/>
  </si>
  <si>
    <t>（連絡先）岩手陸上競技協会 TEL 019-621-8461</t>
    <rPh sb="1" eb="3">
      <t>レンラク</t>
    </rPh>
    <rPh sb="3" eb="4">
      <t>サキ</t>
    </rPh>
    <rPh sb="5" eb="7">
      <t>イワテ</t>
    </rPh>
    <rPh sb="7" eb="9">
      <t>リクジョウ</t>
    </rPh>
    <rPh sb="9" eb="11">
      <t>キョウギ</t>
    </rPh>
    <rPh sb="11" eb="13">
      <t>キョウカイ</t>
    </rPh>
    <phoneticPr fontId="1"/>
  </si>
  <si>
    <r>
      <rPr>
        <b/>
        <sz val="22"/>
        <color rgb="FF0000FF"/>
        <rFont val="ＭＳ 明朝"/>
        <family val="1"/>
        <charset val="128"/>
      </rPr>
      <t xml:space="preserve">2021 岩手県民体育大会  </t>
    </r>
    <r>
      <rPr>
        <b/>
        <sz val="22"/>
        <rFont val="ＭＳ 明朝"/>
        <family val="1"/>
        <charset val="128"/>
      </rPr>
      <t>エントリーシート　</t>
    </r>
    <rPh sb="16" eb="19">
      <t>イワテケン</t>
    </rPh>
    <rPh sb="19" eb="22">
      <t>センシュケン</t>
    </rPh>
    <phoneticPr fontId="1"/>
  </si>
  <si>
    <r>
      <t>種別　３部</t>
    </r>
    <r>
      <rPr>
        <b/>
        <sz val="14"/>
        <color rgb="FF0000FF"/>
        <rFont val="ＭＳ ゴシック"/>
        <family val="3"/>
        <charset val="128"/>
      </rPr>
      <t>(国体少年Ｂ)</t>
    </r>
    <rPh sb="0" eb="2">
      <t>シュベツ</t>
    </rPh>
    <rPh sb="4" eb="5">
      <t>ブ</t>
    </rPh>
    <rPh sb="6" eb="8">
      <t>コクタイ</t>
    </rPh>
    <rPh sb="8" eb="10">
      <t>ショウネン</t>
    </rPh>
    <phoneticPr fontId="1"/>
  </si>
  <si>
    <t xml:space="preserve"> 2005年4月2日以降に生まれた者　(3年生のみ)</t>
    <rPh sb="5" eb="6">
      <t>ネン</t>
    </rPh>
    <rPh sb="7" eb="8">
      <t>ガツ</t>
    </rPh>
    <rPh sb="9" eb="10">
      <t>ヒ</t>
    </rPh>
    <rPh sb="10" eb="12">
      <t>イコウ</t>
    </rPh>
    <rPh sb="13" eb="14">
      <t>ウ</t>
    </rPh>
    <rPh sb="17" eb="18">
      <t>モノ</t>
    </rPh>
    <phoneticPr fontId="1"/>
  </si>
  <si>
    <t>種　別(1)</t>
    <rPh sb="0" eb="1">
      <t>シュ</t>
    </rPh>
    <rPh sb="2" eb="3">
      <t>ベツ</t>
    </rPh>
    <phoneticPr fontId="1"/>
  </si>
  <si>
    <t>種　　目(１)</t>
    <rPh sb="0" eb="1">
      <t>シュ</t>
    </rPh>
    <rPh sb="3" eb="4">
      <t>メ</t>
    </rPh>
    <phoneticPr fontId="1"/>
  </si>
  <si>
    <t>記  録 (1)</t>
    <rPh sb="0" eb="1">
      <t>キ</t>
    </rPh>
    <rPh sb="3" eb="4">
      <t>ロク</t>
    </rPh>
    <phoneticPr fontId="1"/>
  </si>
  <si>
    <t>種　別(2)</t>
    <rPh sb="0" eb="1">
      <t>シュ</t>
    </rPh>
    <rPh sb="2" eb="3">
      <t>ベツ</t>
    </rPh>
    <phoneticPr fontId="1"/>
  </si>
  <si>
    <t>種　　目(2)</t>
    <rPh sb="0" eb="1">
      <t>シュ</t>
    </rPh>
    <rPh sb="3" eb="4">
      <t>メ</t>
    </rPh>
    <phoneticPr fontId="1"/>
  </si>
  <si>
    <t>記  録(2)</t>
    <rPh sb="0" eb="1">
      <t>キ</t>
    </rPh>
    <rPh sb="3" eb="4">
      <t>ロク</t>
    </rPh>
    <phoneticPr fontId="1"/>
  </si>
  <si>
    <r>
      <t xml:space="preserve">2021 </t>
    </r>
    <r>
      <rPr>
        <b/>
        <u val="double"/>
        <sz val="20"/>
        <color rgb="FF3333FF"/>
        <rFont val="ＭＳ 明朝"/>
        <family val="1"/>
        <charset val="128"/>
      </rPr>
      <t xml:space="preserve">岩手県民体育大会 </t>
    </r>
    <r>
      <rPr>
        <b/>
        <u val="double"/>
        <sz val="20"/>
        <rFont val="ＭＳ 明朝"/>
        <family val="1"/>
        <charset val="128"/>
      </rPr>
      <t>申し込み確認書</t>
    </r>
    <rPh sb="5" eb="8">
      <t>イワテケン</t>
    </rPh>
    <rPh sb="8" eb="11">
      <t>ミンタイイク</t>
    </rPh>
    <rPh sb="11" eb="13">
      <t>タイカイ</t>
    </rPh>
    <rPh sb="14" eb="15">
      <t>モウ</t>
    </rPh>
    <rPh sb="16" eb="17">
      <t>コ</t>
    </rPh>
    <rPh sb="18" eb="21">
      <t>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</si>
</sst>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[Red]#,##0"/>
  </numFmts>
  <fonts count="194">
    <font>
      <sz val="12"/>
      <name val="平成明朝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24"/>
      <name val="富士ポップＰ"/>
      <family val="3"/>
      <charset val="128"/>
    </font>
    <font>
      <sz val="9"/>
      <name val="ＭＳ ゴシック"/>
      <family val="3"/>
      <charset val="128"/>
    </font>
    <font>
      <sz val="14"/>
      <name val="平成明朝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平成明朝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平成明朝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平成明朝"/>
      <family val="3"/>
      <charset val="128"/>
    </font>
    <font>
      <sz val="12"/>
      <color rgb="FFFF0000"/>
      <name val="平成明朝"/>
      <family val="3"/>
      <charset val="128"/>
    </font>
    <font>
      <sz val="14"/>
      <color rgb="FFFF0000"/>
      <name val="平成明朝"/>
      <family val="3"/>
      <charset val="128"/>
    </font>
    <font>
      <b/>
      <sz val="1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平成明朝"/>
      <family val="3"/>
      <charset val="128"/>
    </font>
    <font>
      <b/>
      <sz val="11"/>
      <name val="平成明朝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4"/>
      <color indexed="12"/>
      <name val="MS P ゴシック"/>
      <family val="3"/>
      <charset val="128"/>
    </font>
    <font>
      <b/>
      <sz val="9"/>
      <name val="平成明朝"/>
      <family val="3"/>
      <charset val="128"/>
    </font>
    <font>
      <b/>
      <sz val="14"/>
      <color rgb="FF0000FF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4"/>
      <color indexed="10"/>
      <name val="ＤＦ特太ゴシック体"/>
      <family val="3"/>
      <charset val="128"/>
    </font>
    <font>
      <b/>
      <sz val="14"/>
      <color indexed="10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4"/>
      <name val="富士ポップＰ"/>
      <family val="3"/>
      <charset val="128"/>
    </font>
    <font>
      <b/>
      <sz val="14"/>
      <color rgb="FFFF0000"/>
      <name val="平成明朝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name val="ＭＳ ゴシック"/>
      <family val="3"/>
      <charset val="128"/>
    </font>
    <font>
      <sz val="16"/>
      <color rgb="FF0000FF"/>
      <name val="ＭＳ 明朝"/>
      <family val="1"/>
      <charset val="128"/>
    </font>
    <font>
      <sz val="18"/>
      <color rgb="FFFF0000"/>
      <name val="平成明朝"/>
      <family val="3"/>
      <charset val="128"/>
    </font>
    <font>
      <sz val="20"/>
      <color rgb="FFFF0000"/>
      <name val="平成明朝"/>
      <family val="3"/>
      <charset val="128"/>
    </font>
    <font>
      <sz val="10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16"/>
      <name val="平成明朝"/>
      <family val="3"/>
      <charset val="128"/>
    </font>
    <font>
      <sz val="10"/>
      <name val="平成明朝"/>
      <family val="3"/>
      <charset val="128"/>
    </font>
    <font>
      <b/>
      <sz val="12"/>
      <color rgb="FF0000FF"/>
      <name val="平成明朝"/>
      <family val="3"/>
      <charset val="128"/>
    </font>
    <font>
      <b/>
      <sz val="12"/>
      <color rgb="FFFF0000"/>
      <name val="平成明朝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2"/>
      <color rgb="FF0000FF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9"/>
      <name val="平成明朝"/>
      <family val="3"/>
      <charset val="128"/>
    </font>
    <font>
      <sz val="20"/>
      <color rgb="FFFF0000"/>
      <name val="ＭＳ ゴシック"/>
      <family val="3"/>
      <charset val="128"/>
    </font>
    <font>
      <b/>
      <sz val="13"/>
      <color rgb="FF0000FF"/>
      <name val="平成明朝"/>
      <family val="3"/>
      <charset val="128"/>
    </font>
    <font>
      <b/>
      <sz val="16"/>
      <color rgb="FF0000FF"/>
      <name val="平成明朝"/>
      <family val="3"/>
      <charset val="128"/>
    </font>
    <font>
      <sz val="16"/>
      <color rgb="FFFF0000"/>
      <name val="平成明朝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0"/>
      <color rgb="FF0000FF"/>
      <name val="ＭＳ ゴシック"/>
      <family val="3"/>
      <charset val="128"/>
    </font>
    <font>
      <b/>
      <sz val="11"/>
      <color rgb="FF0000FF"/>
      <name val="平成明朝"/>
      <family val="3"/>
      <charset val="128"/>
    </font>
    <font>
      <b/>
      <sz val="11"/>
      <color rgb="FFFF0000"/>
      <name val="平成明朝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color rgb="FF0000FF"/>
      <name val="平成明朝"/>
      <family val="3"/>
      <charset val="128"/>
    </font>
    <font>
      <sz val="16"/>
      <name val="ＭＳ ゴシック"/>
      <family val="3"/>
      <charset val="128"/>
    </font>
    <font>
      <b/>
      <sz val="18"/>
      <color rgb="FF0000FF"/>
      <name val="ＭＳ ゴシック"/>
      <family val="3"/>
      <charset val="128"/>
    </font>
    <font>
      <sz val="12"/>
      <color indexed="12"/>
      <name val="MS P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sz val="24"/>
      <name val="ＭＳ 明朝"/>
      <family val="1"/>
      <charset val="128"/>
    </font>
    <font>
      <b/>
      <sz val="15"/>
      <name val="平成明朝"/>
      <family val="3"/>
      <charset val="128"/>
    </font>
    <font>
      <b/>
      <sz val="16"/>
      <name val="平成明朝"/>
      <family val="3"/>
      <charset val="128"/>
    </font>
    <font>
      <sz val="12"/>
      <color rgb="FF0000FF"/>
      <name val="ＭＳ 明朝"/>
      <family val="1"/>
      <charset val="128"/>
    </font>
    <font>
      <b/>
      <u/>
      <sz val="16"/>
      <color rgb="FF0000FF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b/>
      <sz val="6"/>
      <color rgb="FF0000FF"/>
      <name val="ＭＳ ゴシック"/>
      <family val="3"/>
      <charset val="128"/>
    </font>
    <font>
      <b/>
      <sz val="10"/>
      <color rgb="FFFF0000"/>
      <name val="平成明朝"/>
      <family val="3"/>
      <charset val="128"/>
    </font>
    <font>
      <b/>
      <sz val="14"/>
      <color indexed="39"/>
      <name val="MS P ゴシック"/>
      <family val="3"/>
      <charset val="128"/>
    </font>
    <font>
      <b/>
      <sz val="12"/>
      <color indexed="39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3"/>
      <name val="平成明朝"/>
      <family val="3"/>
      <charset val="128"/>
    </font>
    <font>
      <b/>
      <sz val="8"/>
      <color indexed="81"/>
      <name val="MS P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rgb="FF3333FF"/>
      <name val="平成明朝"/>
      <family val="3"/>
      <charset val="128"/>
    </font>
    <font>
      <b/>
      <sz val="18"/>
      <color rgb="FFFF0000"/>
      <name val="ＭＳ Ｐ明朝"/>
      <family val="1"/>
      <charset val="128"/>
    </font>
    <font>
      <b/>
      <sz val="18"/>
      <color rgb="FF3333FF"/>
      <name val="ＭＳ ゴシック"/>
      <family val="3"/>
      <charset val="128"/>
    </font>
    <font>
      <b/>
      <sz val="14"/>
      <color rgb="FF3333FF"/>
      <name val="ＭＳ ゴシック"/>
      <family val="3"/>
      <charset val="128"/>
    </font>
    <font>
      <b/>
      <sz val="20"/>
      <color rgb="FF3333FF"/>
      <name val="ＭＳ ゴシック"/>
      <family val="3"/>
      <charset val="128"/>
    </font>
    <font>
      <b/>
      <sz val="20"/>
      <color rgb="FF3333FF"/>
      <name val="ＤＦ特太ゴシック体"/>
      <family val="3"/>
      <charset val="128"/>
    </font>
    <font>
      <b/>
      <sz val="14"/>
      <color rgb="FF3333FF"/>
      <name val="平成明朝"/>
      <family val="3"/>
      <charset val="128"/>
    </font>
    <font>
      <b/>
      <sz val="12"/>
      <color rgb="FF3333FF"/>
      <name val="平成明朝"/>
      <family val="3"/>
      <charset val="128"/>
    </font>
    <font>
      <b/>
      <sz val="18"/>
      <color rgb="FF3333FF"/>
      <name val="平成明朝"/>
      <family val="3"/>
      <charset val="128"/>
    </font>
    <font>
      <b/>
      <sz val="16"/>
      <color rgb="FF3333FF"/>
      <name val="ＭＳ ゴシック"/>
      <family val="3"/>
      <charset val="128"/>
    </font>
    <font>
      <sz val="20"/>
      <color rgb="FFC00000"/>
      <name val="平成明朝"/>
      <family val="3"/>
      <charset val="128"/>
    </font>
    <font>
      <sz val="18"/>
      <color rgb="FFC00000"/>
      <name val="平成明朝"/>
      <family val="3"/>
      <charset val="128"/>
    </font>
    <font>
      <sz val="20"/>
      <color rgb="FF3333FF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color rgb="FF3333FF"/>
      <name val="ＭＳ ゴシック"/>
      <family val="3"/>
      <charset val="128"/>
    </font>
    <font>
      <b/>
      <u val="double"/>
      <sz val="20"/>
      <color rgb="FF3333FF"/>
      <name val="ＭＳ 明朝"/>
      <family val="1"/>
      <charset val="128"/>
    </font>
    <font>
      <sz val="10"/>
      <color rgb="FF3333FF"/>
      <name val="ＭＳ ゴシック"/>
      <family val="3"/>
      <charset val="128"/>
    </font>
    <font>
      <b/>
      <sz val="16"/>
      <color rgb="FF3333FF"/>
      <name val="ＭＳ 明朝"/>
      <family val="1"/>
      <charset val="128"/>
    </font>
    <font>
      <b/>
      <sz val="12"/>
      <color rgb="FF3333FF"/>
      <name val="ＭＳ 明朝"/>
      <family val="1"/>
      <charset val="128"/>
    </font>
    <font>
      <sz val="14"/>
      <color indexed="12"/>
      <name val="ＭＳ ゴシック"/>
      <family val="3"/>
      <charset val="128"/>
    </font>
    <font>
      <sz val="16"/>
      <color rgb="FF3333FF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8"/>
      <color rgb="FFFF3399"/>
      <name val="ＭＳ ゴシック"/>
      <family val="3"/>
      <charset val="128"/>
    </font>
    <font>
      <b/>
      <sz val="9"/>
      <color rgb="FF3333FF"/>
      <name val="平成明朝"/>
      <family val="3"/>
      <charset val="128"/>
    </font>
    <font>
      <b/>
      <sz val="13"/>
      <color rgb="FF0000FF"/>
      <name val="ＭＳ ゴシック"/>
      <family val="3"/>
      <charset val="128"/>
    </font>
    <font>
      <sz val="12"/>
      <name val="平成明朝"/>
      <family val="3"/>
      <charset val="128"/>
    </font>
    <font>
      <sz val="13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平成明朝"/>
      <family val="3"/>
      <charset val="128"/>
    </font>
    <font>
      <b/>
      <sz val="16"/>
      <name val="ＭＳ Ｐゴシック"/>
      <family val="3"/>
      <charset val="128"/>
      <scheme val="major"/>
    </font>
    <font>
      <b/>
      <sz val="12"/>
      <color indexed="10"/>
      <name val="ＭＳ ゴシック"/>
      <family val="3"/>
      <charset val="128"/>
    </font>
    <font>
      <sz val="13"/>
      <color rgb="FF3333FF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3333FF"/>
      <name val="Yu Gothic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name val="ＤＦ特太ゴシック体"/>
      <family val="3"/>
      <charset val="128"/>
    </font>
    <font>
      <b/>
      <sz val="8"/>
      <color indexed="8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3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b/>
      <sz val="10"/>
      <color rgb="FF3333FF"/>
      <name val="平成明朝"/>
      <family val="3"/>
      <charset val="128"/>
    </font>
    <font>
      <sz val="8"/>
      <color indexed="81"/>
      <name val="MS P ゴシック"/>
      <family val="3"/>
      <charset val="128"/>
    </font>
    <font>
      <b/>
      <sz val="10"/>
      <color indexed="12"/>
      <name val="MS P ゴシック"/>
      <family val="3"/>
      <charset val="128"/>
    </font>
    <font>
      <b/>
      <sz val="12"/>
      <color rgb="FFFF0000"/>
      <name val="ＤＦ特太ゴシック体"/>
      <family val="3"/>
      <charset val="128"/>
    </font>
    <font>
      <b/>
      <sz val="11"/>
      <color rgb="FF3333FF"/>
      <name val="ＭＳ ゴシック"/>
      <family val="3"/>
      <charset val="128"/>
    </font>
    <font>
      <b/>
      <sz val="22"/>
      <color rgb="FF0000FF"/>
      <name val="ＭＳ 明朝"/>
      <family val="1"/>
      <charset val="128"/>
    </font>
    <font>
      <b/>
      <sz val="12"/>
      <color rgb="FF0000CC"/>
      <name val="平成明朝"/>
      <family val="3"/>
      <charset val="128"/>
    </font>
    <font>
      <b/>
      <sz val="12"/>
      <name val="MS UI Gothic"/>
      <family val="3"/>
      <charset val="128"/>
    </font>
    <font>
      <b/>
      <sz val="12"/>
      <name val="ＭＳ Ｐゴシック"/>
      <family val="3"/>
      <charset val="128"/>
    </font>
    <font>
      <b/>
      <sz val="16"/>
      <color rgb="FF0000FF"/>
      <name val="ＭＳ 明朝"/>
      <family val="1"/>
      <charset val="128"/>
    </font>
    <font>
      <b/>
      <sz val="11"/>
      <color rgb="FF3333FF"/>
      <name val="MS UI Gothic"/>
      <family val="3"/>
      <charset val="128"/>
    </font>
    <font>
      <b/>
      <sz val="11"/>
      <color indexed="12"/>
      <name val="MS P ゴシック"/>
      <family val="3"/>
      <charset val="128"/>
    </font>
    <font>
      <b/>
      <sz val="11"/>
      <color indexed="48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9"/>
      <color rgb="FF3333FF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3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CC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D9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mediumGray">
        <fgColor indexed="15"/>
        <bgColor rgb="FF99FFCC"/>
      </patternFill>
    </fill>
    <fill>
      <patternFill patternType="solid">
        <fgColor rgb="FFFFDD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C1DA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DD7F8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EF4FD"/>
        <bgColor indexed="64"/>
      </patternFill>
    </fill>
    <fill>
      <patternFill patternType="solid">
        <fgColor rgb="FFD7FFAF"/>
        <bgColor indexed="64"/>
      </patternFill>
    </fill>
    <fill>
      <patternFill patternType="solid">
        <fgColor rgb="FFF9EDF8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rgb="FFFEF0FC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BFCE4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65FFFF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0" fillId="0" borderId="0"/>
    <xf numFmtId="0" fontId="143" fillId="0" borderId="0"/>
  </cellStyleXfs>
  <cellXfs count="12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5" borderId="0" xfId="0" applyFont="1" applyFill="1"/>
    <xf numFmtId="0" fontId="2" fillId="4" borderId="0" xfId="0" applyFont="1" applyFill="1" applyAlignment="1">
      <alignment horizontal="center"/>
    </xf>
    <xf numFmtId="49" fontId="12" fillId="0" borderId="0" xfId="0" applyNumberFormat="1" applyFont="1"/>
    <xf numFmtId="49" fontId="5" fillId="0" borderId="0" xfId="0" applyNumberFormat="1" applyFont="1"/>
    <xf numFmtId="49" fontId="2" fillId="0" borderId="2" xfId="0" applyNumberFormat="1" applyFont="1" applyBorder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/>
    <xf numFmtId="0" fontId="0" fillId="6" borderId="0" xfId="0" applyFill="1" applyAlignment="1">
      <alignment vertical="center"/>
    </xf>
    <xf numFmtId="0" fontId="0" fillId="13" borderId="0" xfId="0" applyFill="1" applyAlignment="1">
      <alignment vertical="center"/>
    </xf>
    <xf numFmtId="49" fontId="17" fillId="0" borderId="1" xfId="1" applyNumberFormat="1" applyFont="1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49" fontId="17" fillId="0" borderId="1" xfId="1" applyNumberFormat="1" applyFont="1" applyBorder="1"/>
    <xf numFmtId="49" fontId="18" fillId="11" borderId="1" xfId="1" applyNumberFormat="1" applyFont="1" applyFill="1" applyBorder="1" applyAlignment="1">
      <alignment horizontal="center"/>
    </xf>
    <xf numFmtId="49" fontId="18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8" borderId="1" xfId="2" applyFont="1" applyFill="1" applyBorder="1" applyAlignment="1">
      <alignment vertical="center"/>
    </xf>
    <xf numFmtId="0" fontId="21" fillId="15" borderId="1" xfId="2" applyFont="1" applyFill="1" applyBorder="1" applyAlignment="1">
      <alignment vertical="center"/>
    </xf>
    <xf numFmtId="0" fontId="21" fillId="9" borderId="1" xfId="2" applyFont="1" applyFill="1" applyBorder="1" applyAlignment="1">
      <alignment vertical="center"/>
    </xf>
    <xf numFmtId="0" fontId="21" fillId="17" borderId="1" xfId="2" applyFont="1" applyFill="1" applyBorder="1" applyAlignment="1">
      <alignment vertical="center"/>
    </xf>
    <xf numFmtId="0" fontId="0" fillId="15" borderId="0" xfId="0" applyFill="1"/>
    <xf numFmtId="0" fontId="0" fillId="15" borderId="0" xfId="0" applyFill="1" applyAlignment="1">
      <alignment vertical="center"/>
    </xf>
    <xf numFmtId="0" fontId="2" fillId="1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4" fillId="15" borderId="1" xfId="2" applyFont="1" applyFill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/>
    </xf>
    <xf numFmtId="0" fontId="34" fillId="15" borderId="3" xfId="2" applyFont="1" applyFill="1" applyBorder="1" applyAlignment="1">
      <alignment horizontal="center" vertical="center"/>
    </xf>
    <xf numFmtId="0" fontId="20" fillId="15" borderId="0" xfId="0" applyFont="1" applyFill="1"/>
    <xf numFmtId="49" fontId="20" fillId="15" borderId="0" xfId="0" applyNumberFormat="1" applyFont="1" applyFill="1"/>
    <xf numFmtId="0" fontId="20" fillId="18" borderId="0" xfId="0" applyFont="1" applyFill="1"/>
    <xf numFmtId="0" fontId="17" fillId="0" borderId="0" xfId="0" applyFont="1"/>
    <xf numFmtId="0" fontId="20" fillId="28" borderId="0" xfId="0" applyFont="1" applyFill="1" applyAlignment="1">
      <alignment vertical="center"/>
    </xf>
    <xf numFmtId="0" fontId="20" fillId="28" borderId="0" xfId="0" applyFont="1" applyFill="1"/>
    <xf numFmtId="0" fontId="20" fillId="15" borderId="0" xfId="0" applyFont="1" applyFill="1" applyAlignment="1">
      <alignment vertical="center"/>
    </xf>
    <xf numFmtId="49" fontId="20" fillId="28" borderId="0" xfId="0" applyNumberFormat="1" applyFont="1" applyFill="1"/>
    <xf numFmtId="0" fontId="0" fillId="13" borderId="0" xfId="0" applyFill="1"/>
    <xf numFmtId="0" fontId="0" fillId="26" borderId="0" xfId="0" applyFill="1" applyAlignment="1">
      <alignment vertical="center"/>
    </xf>
    <xf numFmtId="0" fontId="0" fillId="26" borderId="0" xfId="0" applyFill="1"/>
    <xf numFmtId="0" fontId="2" fillId="26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2" fillId="27" borderId="0" xfId="0" applyFont="1" applyFill="1" applyAlignment="1">
      <alignment vertical="center"/>
    </xf>
    <xf numFmtId="0" fontId="0" fillId="27" borderId="0" xfId="0" applyFill="1"/>
    <xf numFmtId="0" fontId="0" fillId="29" borderId="0" xfId="0" applyFill="1" applyAlignment="1">
      <alignment vertical="center"/>
    </xf>
    <xf numFmtId="0" fontId="0" fillId="29" borderId="0" xfId="0" applyFill="1"/>
    <xf numFmtId="0" fontId="2" fillId="29" borderId="0" xfId="0" applyFont="1" applyFill="1" applyAlignment="1">
      <alignment vertical="center"/>
    </xf>
    <xf numFmtId="0" fontId="0" fillId="26" borderId="30" xfId="0" applyFill="1" applyBorder="1"/>
    <xf numFmtId="0" fontId="0" fillId="26" borderId="32" xfId="0" applyFill="1" applyBorder="1" applyAlignment="1">
      <alignment vertical="center"/>
    </xf>
    <xf numFmtId="0" fontId="0" fillId="26" borderId="34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7" borderId="0" xfId="0" applyFill="1"/>
    <xf numFmtId="49" fontId="0" fillId="7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/>
    </xf>
    <xf numFmtId="0" fontId="16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/>
    </xf>
    <xf numFmtId="0" fontId="16" fillId="7" borderId="0" xfId="0" applyFont="1" applyFill="1" applyAlignment="1">
      <alignment horizontal="right" vertical="center"/>
    </xf>
    <xf numFmtId="0" fontId="16" fillId="7" borderId="0" xfId="0" applyFont="1" applyFill="1" applyAlignment="1">
      <alignment horizontal="center"/>
    </xf>
    <xf numFmtId="0" fontId="16" fillId="7" borderId="0" xfId="0" applyFont="1" applyFill="1" applyAlignment="1">
      <alignment horizontal="right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177" fontId="11" fillId="7" borderId="0" xfId="0" applyNumberFormat="1" applyFont="1" applyFill="1" applyAlignment="1">
      <alignment horizontal="right"/>
    </xf>
    <xf numFmtId="0" fontId="11" fillId="7" borderId="6" xfId="0" applyFont="1" applyFill="1" applyBorder="1" applyAlignment="1">
      <alignment horizontal="distributed" vertical="top"/>
    </xf>
    <xf numFmtId="0" fontId="11" fillId="7" borderId="24" xfId="0" applyFont="1" applyFill="1" applyBorder="1" applyAlignment="1">
      <alignment horizontal="distributed"/>
    </xf>
    <xf numFmtId="0" fontId="19" fillId="6" borderId="29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53" fillId="26" borderId="38" xfId="0" applyFont="1" applyFill="1" applyBorder="1" applyAlignment="1">
      <alignment horizontal="center" vertical="center"/>
    </xf>
    <xf numFmtId="0" fontId="66" fillId="26" borderId="38" xfId="0" applyFont="1" applyFill="1" applyBorder="1" applyAlignment="1">
      <alignment horizontal="center" vertical="center"/>
    </xf>
    <xf numFmtId="0" fontId="67" fillId="31" borderId="37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center" vertical="center"/>
    </xf>
    <xf numFmtId="0" fontId="45" fillId="23" borderId="38" xfId="0" applyFont="1" applyFill="1" applyBorder="1" applyAlignment="1">
      <alignment horizontal="center" vertical="center"/>
    </xf>
    <xf numFmtId="49" fontId="18" fillId="15" borderId="1" xfId="1" applyNumberFormat="1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vertical="center"/>
    </xf>
    <xf numFmtId="0" fontId="0" fillId="15" borderId="0" xfId="0" applyFill="1" applyAlignment="1">
      <alignment horizontal="center" vertical="center"/>
    </xf>
    <xf numFmtId="0" fontId="0" fillId="28" borderId="0" xfId="0" applyFill="1" applyAlignment="1">
      <alignment vertical="center"/>
    </xf>
    <xf numFmtId="0" fontId="2" fillId="28" borderId="0" xfId="0" applyFont="1" applyFill="1" applyAlignment="1">
      <alignment vertical="center"/>
    </xf>
    <xf numFmtId="0" fontId="0" fillId="28" borderId="0" xfId="0" applyFill="1"/>
    <xf numFmtId="0" fontId="0" fillId="28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ill="1"/>
    <xf numFmtId="0" fontId="0" fillId="19" borderId="0" xfId="0" applyFill="1" applyAlignment="1">
      <alignment horizontal="center" vertical="center"/>
    </xf>
    <xf numFmtId="0" fontId="45" fillId="6" borderId="37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0" fillId="11" borderId="0" xfId="0" applyFill="1"/>
    <xf numFmtId="0" fontId="19" fillId="6" borderId="0" xfId="0" applyFont="1" applyFill="1"/>
    <xf numFmtId="0" fontId="52" fillId="25" borderId="8" xfId="0" applyFont="1" applyFill="1" applyBorder="1" applyAlignment="1">
      <alignment horizontal="center" vertical="center"/>
    </xf>
    <xf numFmtId="0" fontId="0" fillId="6" borderId="0" xfId="0" applyFill="1"/>
    <xf numFmtId="0" fontId="82" fillId="6" borderId="0" xfId="0" applyFont="1" applyFill="1"/>
    <xf numFmtId="0" fontId="81" fillId="6" borderId="0" xfId="0" applyFont="1" applyFill="1"/>
    <xf numFmtId="0" fontId="2" fillId="6" borderId="0" xfId="0" applyFont="1" applyFill="1"/>
    <xf numFmtId="0" fontId="15" fillId="6" borderId="0" xfId="0" applyFont="1" applyFill="1"/>
    <xf numFmtId="0" fontId="2" fillId="6" borderId="0" xfId="0" applyFont="1" applyFill="1" applyAlignment="1">
      <alignment horizontal="right"/>
    </xf>
    <xf numFmtId="0" fontId="13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8" fillId="25" borderId="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0" fillId="9" borderId="14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49" fontId="2" fillId="6" borderId="0" xfId="0" applyNumberFormat="1" applyFont="1" applyFill="1" applyAlignment="1">
      <alignment vertical="center"/>
    </xf>
    <xf numFmtId="49" fontId="14" fillId="2" borderId="3" xfId="0" applyNumberFormat="1" applyFont="1" applyFill="1" applyBorder="1" applyAlignment="1">
      <alignment horizontal="center" vertical="center"/>
    </xf>
    <xf numFmtId="176" fontId="14" fillId="9" borderId="16" xfId="0" applyNumberFormat="1" applyFont="1" applyFill="1" applyBorder="1" applyAlignment="1">
      <alignment horizontal="center" vertical="center"/>
    </xf>
    <xf numFmtId="49" fontId="14" fillId="18" borderId="3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2" fillId="2" borderId="38" xfId="0" applyNumberFormat="1" applyFont="1" applyFill="1" applyBorder="1" applyAlignment="1">
      <alignment vertic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0" fillId="2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22" fillId="26" borderId="22" xfId="0" applyFont="1" applyFill="1" applyBorder="1" applyAlignment="1">
      <alignment horizontal="center"/>
    </xf>
    <xf numFmtId="0" fontId="17" fillId="15" borderId="1" xfId="2" applyFont="1" applyFill="1" applyBorder="1" applyAlignment="1">
      <alignment horizontal="center" vertical="center"/>
    </xf>
    <xf numFmtId="0" fontId="0" fillId="15" borderId="31" xfId="0" applyFill="1" applyBorder="1"/>
    <xf numFmtId="0" fontId="0" fillId="9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19" fillId="26" borderId="32" xfId="0" applyFont="1" applyFill="1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0" fillId="15" borderId="33" xfId="0" applyFill="1" applyBorder="1"/>
    <xf numFmtId="0" fontId="11" fillId="26" borderId="32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0" fillId="15" borderId="33" xfId="0" applyFill="1" applyBorder="1" applyAlignment="1">
      <alignment vertical="center"/>
    </xf>
    <xf numFmtId="0" fontId="22" fillId="26" borderId="35" xfId="0" applyFont="1" applyFill="1" applyBorder="1" applyAlignment="1">
      <alignment horizontal="center" vertical="center"/>
    </xf>
    <xf numFmtId="0" fontId="17" fillId="15" borderId="36" xfId="2" applyFont="1" applyFill="1" applyBorder="1" applyAlignment="1">
      <alignment horizontal="center" vertical="center"/>
    </xf>
    <xf numFmtId="0" fontId="0" fillId="15" borderId="37" xfId="0" applyFill="1" applyBorder="1" applyAlignment="1">
      <alignment vertical="center"/>
    </xf>
    <xf numFmtId="0" fontId="0" fillId="6" borderId="0" xfId="0" applyFill="1" applyAlignment="1">
      <alignment horizontal="center"/>
    </xf>
    <xf numFmtId="0" fontId="32" fillId="30" borderId="27" xfId="0" applyFont="1" applyFill="1" applyBorder="1" applyAlignment="1">
      <alignment horizontal="center" vertical="center"/>
    </xf>
    <xf numFmtId="0" fontId="32" fillId="30" borderId="28" xfId="0" applyFont="1" applyFill="1" applyBorder="1" applyAlignment="1">
      <alignment horizontal="center" vertical="center"/>
    </xf>
    <xf numFmtId="0" fontId="32" fillId="30" borderId="29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vertical="center"/>
    </xf>
    <xf numFmtId="0" fontId="0" fillId="18" borderId="0" xfId="0" applyFill="1"/>
    <xf numFmtId="0" fontId="0" fillId="14" borderId="0" xfId="0" applyFill="1" applyAlignment="1">
      <alignment vertical="center"/>
    </xf>
    <xf numFmtId="0" fontId="2" fillId="14" borderId="0" xfId="0" applyFont="1" applyFill="1" applyAlignment="1">
      <alignment vertical="center"/>
    </xf>
    <xf numFmtId="0" fontId="0" fillId="14" borderId="0" xfId="0" applyFill="1"/>
    <xf numFmtId="0" fontId="0" fillId="16" borderId="0" xfId="0" applyFill="1" applyAlignment="1">
      <alignment vertical="center"/>
    </xf>
    <xf numFmtId="0" fontId="2" fillId="16" borderId="0" xfId="0" applyFont="1" applyFill="1" applyAlignment="1">
      <alignment vertical="center"/>
    </xf>
    <xf numFmtId="0" fontId="0" fillId="16" borderId="0" xfId="0" applyFill="1"/>
    <xf numFmtId="0" fontId="71" fillId="6" borderId="11" xfId="0" applyFont="1" applyFill="1" applyBorder="1" applyAlignment="1">
      <alignment vertical="center"/>
    </xf>
    <xf numFmtId="0" fontId="71" fillId="6" borderId="0" xfId="0" applyFont="1" applyFill="1" applyAlignment="1">
      <alignment vertical="center"/>
    </xf>
    <xf numFmtId="0" fontId="51" fillId="25" borderId="62" xfId="0" applyFont="1" applyFill="1" applyBorder="1" applyAlignment="1">
      <alignment horizontal="center" vertical="center"/>
    </xf>
    <xf numFmtId="49" fontId="52" fillId="30" borderId="44" xfId="0" applyNumberFormat="1" applyFont="1" applyFill="1" applyBorder="1" applyAlignment="1">
      <alignment horizontal="center" vertical="center"/>
    </xf>
    <xf numFmtId="0" fontId="51" fillId="25" borderId="27" xfId="0" applyFont="1" applyFill="1" applyBorder="1" applyAlignment="1">
      <alignment horizontal="center" vertical="center"/>
    </xf>
    <xf numFmtId="0" fontId="73" fillId="25" borderId="50" xfId="0" applyFont="1" applyFill="1" applyBorder="1" applyAlignment="1">
      <alignment horizontal="center" vertical="center"/>
    </xf>
    <xf numFmtId="0" fontId="52" fillId="25" borderId="56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24" borderId="0" xfId="0" applyFill="1"/>
    <xf numFmtId="0" fontId="0" fillId="24" borderId="0" xfId="0" applyFill="1" applyAlignment="1">
      <alignment horizontal="center"/>
    </xf>
    <xf numFmtId="0" fontId="0" fillId="24" borderId="0" xfId="0" applyFill="1" applyAlignment="1">
      <alignment vertical="center"/>
    </xf>
    <xf numFmtId="0" fontId="42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176" fontId="95" fillId="28" borderId="1" xfId="0" applyNumberFormat="1" applyFont="1" applyFill="1" applyBorder="1" applyAlignment="1" applyProtection="1">
      <alignment horizontal="right" vertical="center"/>
      <protection locked="0"/>
    </xf>
    <xf numFmtId="176" fontId="95" fillId="28" borderId="3" xfId="0" applyNumberFormat="1" applyFont="1" applyFill="1" applyBorder="1" applyAlignment="1" applyProtection="1">
      <alignment horizontal="right" vertical="center"/>
      <protection locked="0"/>
    </xf>
    <xf numFmtId="0" fontId="65" fillId="6" borderId="0" xfId="0" applyFont="1" applyFill="1"/>
    <xf numFmtId="0" fontId="13" fillId="6" borderId="0" xfId="0" applyFont="1" applyFill="1" applyAlignment="1">
      <alignment horizontal="right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6" fillId="6" borderId="0" xfId="0" applyFont="1" applyFill="1"/>
    <xf numFmtId="0" fontId="46" fillId="6" borderId="0" xfId="0" applyFont="1" applyFill="1" applyAlignment="1">
      <alignment horizontal="left"/>
    </xf>
    <xf numFmtId="0" fontId="28" fillId="6" borderId="0" xfId="0" applyFont="1" applyFill="1"/>
    <xf numFmtId="0" fontId="29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vertical="center"/>
    </xf>
    <xf numFmtId="0" fontId="26" fillId="6" borderId="0" xfId="0" applyFont="1" applyFill="1" applyAlignment="1">
      <alignment horizontal="center" vertical="center"/>
    </xf>
    <xf numFmtId="0" fontId="34" fillId="15" borderId="60" xfId="2" applyFont="1" applyFill="1" applyBorder="1" applyAlignment="1">
      <alignment horizontal="center" vertical="center"/>
    </xf>
    <xf numFmtId="49" fontId="10" fillId="9" borderId="40" xfId="0" applyNumberFormat="1" applyFont="1" applyFill="1" applyBorder="1" applyAlignment="1">
      <alignment vertical="center"/>
    </xf>
    <xf numFmtId="0" fontId="45" fillId="6" borderId="0" xfId="0" applyFont="1" applyFill="1" applyAlignment="1">
      <alignment horizontal="left" vertical="center"/>
    </xf>
    <xf numFmtId="0" fontId="35" fillId="6" borderId="0" xfId="0" applyFont="1" applyFill="1" applyAlignment="1">
      <alignment horizontal="center" vertical="center"/>
    </xf>
    <xf numFmtId="49" fontId="14" fillId="6" borderId="0" xfId="0" applyNumberFormat="1" applyFont="1" applyFill="1" applyAlignment="1">
      <alignment horizontal="right" vertical="center"/>
    </xf>
    <xf numFmtId="49" fontId="10" fillId="6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20" fillId="6" borderId="0" xfId="2" applyFill="1" applyAlignment="1">
      <alignment horizontal="center" vertical="center"/>
    </xf>
    <xf numFmtId="49" fontId="14" fillId="6" borderId="0" xfId="0" applyNumberFormat="1" applyFont="1" applyFill="1" applyAlignment="1">
      <alignment vertical="center"/>
    </xf>
    <xf numFmtId="49" fontId="13" fillId="6" borderId="0" xfId="0" applyNumberFormat="1" applyFont="1" applyFill="1" applyAlignment="1">
      <alignment vertical="center"/>
    </xf>
    <xf numFmtId="0" fontId="20" fillId="0" borderId="0" xfId="2" applyAlignment="1">
      <alignment horizontal="center" vertical="center"/>
    </xf>
    <xf numFmtId="49" fontId="10" fillId="9" borderId="4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horizontal="center" vertical="center"/>
    </xf>
    <xf numFmtId="49" fontId="10" fillId="9" borderId="12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2" fillId="21" borderId="0" xfId="0" applyFont="1" applyFill="1"/>
    <xf numFmtId="0" fontId="13" fillId="6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0" fillId="7" borderId="0" xfId="0" applyFont="1" applyFill="1" applyAlignment="1" applyProtection="1">
      <alignment horizontal="center" vertical="center"/>
      <protection locked="0"/>
    </xf>
    <xf numFmtId="0" fontId="33" fillId="6" borderId="0" xfId="0" applyFont="1" applyFill="1" applyAlignment="1">
      <alignment vertical="top"/>
    </xf>
    <xf numFmtId="0" fontId="98" fillId="7" borderId="7" xfId="0" applyFont="1" applyFill="1" applyBorder="1" applyAlignment="1">
      <alignment horizontal="distributed" vertical="center"/>
    </xf>
    <xf numFmtId="0" fontId="11" fillId="7" borderId="24" xfId="0" applyFont="1" applyFill="1" applyBorder="1" applyAlignment="1">
      <alignment horizontal="distributed" vertical="center"/>
    </xf>
    <xf numFmtId="0" fontId="11" fillId="7" borderId="7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105" fillId="7" borderId="0" xfId="0" applyFont="1" applyFill="1" applyAlignment="1" applyProtection="1">
      <alignment horizontal="center" vertical="center"/>
      <protection locked="0"/>
    </xf>
    <xf numFmtId="0" fontId="0" fillId="7" borderId="54" xfId="0" applyFill="1" applyBorder="1" applyAlignment="1">
      <alignment horizontal="center"/>
    </xf>
    <xf numFmtId="0" fontId="0" fillId="7" borderId="54" xfId="0" applyFill="1" applyBorder="1"/>
    <xf numFmtId="0" fontId="0" fillId="7" borderId="26" xfId="0" applyFill="1" applyBorder="1"/>
    <xf numFmtId="0" fontId="106" fillId="6" borderId="0" xfId="0" applyFont="1" applyFill="1" applyAlignment="1">
      <alignment vertical="center"/>
    </xf>
    <xf numFmtId="0" fontId="42" fillId="30" borderId="28" xfId="0" applyFont="1" applyFill="1" applyBorder="1" applyAlignment="1">
      <alignment horizontal="center" vertical="center"/>
    </xf>
    <xf numFmtId="0" fontId="0" fillId="26" borderId="32" xfId="0" applyFill="1" applyBorder="1"/>
    <xf numFmtId="0" fontId="17" fillId="15" borderId="3" xfId="2" applyFont="1" applyFill="1" applyBorder="1" applyAlignment="1">
      <alignment horizontal="center" vertical="center"/>
    </xf>
    <xf numFmtId="0" fontId="20" fillId="15" borderId="3" xfId="2" applyFill="1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52" fillId="25" borderId="29" xfId="0" applyFont="1" applyFill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86" fillId="6" borderId="0" xfId="0" applyFont="1" applyFill="1" applyAlignment="1">
      <alignment vertical="center" textRotation="255"/>
    </xf>
    <xf numFmtId="0" fontId="24" fillId="0" borderId="0" xfId="0" applyFont="1" applyAlignment="1">
      <alignment horizontal="center"/>
    </xf>
    <xf numFmtId="0" fontId="24" fillId="7" borderId="0" xfId="0" applyFont="1" applyFill="1" applyAlignment="1">
      <alignment horizontal="center"/>
    </xf>
    <xf numFmtId="0" fontId="108" fillId="7" borderId="0" xfId="0" applyFont="1" applyFill="1" applyAlignment="1">
      <alignment horizontal="left"/>
    </xf>
    <xf numFmtId="0" fontId="23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right" vertical="center"/>
    </xf>
    <xf numFmtId="0" fontId="102" fillId="11" borderId="0" xfId="0" applyFont="1" applyFill="1" applyAlignment="1">
      <alignment vertical="center"/>
    </xf>
    <xf numFmtId="0" fontId="102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67" fillId="7" borderId="59" xfId="0" applyFont="1" applyFill="1" applyBorder="1" applyAlignment="1">
      <alignment vertical="center"/>
    </xf>
    <xf numFmtId="0" fontId="58" fillId="0" borderId="0" xfId="0" applyFont="1"/>
    <xf numFmtId="49" fontId="10" fillId="9" borderId="43" xfId="0" applyNumberFormat="1" applyFont="1" applyFill="1" applyBorder="1" applyAlignment="1">
      <alignment vertical="center"/>
    </xf>
    <xf numFmtId="0" fontId="20" fillId="7" borderId="0" xfId="0" applyFont="1" applyFill="1"/>
    <xf numFmtId="0" fontId="20" fillId="7" borderId="0" xfId="0" applyFont="1" applyFill="1" applyAlignment="1">
      <alignment horizontal="center"/>
    </xf>
    <xf numFmtId="0" fontId="20" fillId="7" borderId="0" xfId="0" applyFont="1" applyFill="1" applyAlignment="1">
      <alignment horizontal="right"/>
    </xf>
    <xf numFmtId="0" fontId="19" fillId="7" borderId="70" xfId="0" applyFont="1" applyFill="1" applyBorder="1" applyAlignment="1">
      <alignment horizontal="left" vertical="center"/>
    </xf>
    <xf numFmtId="0" fontId="19" fillId="7" borderId="67" xfId="0" applyFont="1" applyFill="1" applyBorder="1" applyAlignment="1">
      <alignment horizontal="left" vertical="center"/>
    </xf>
    <xf numFmtId="0" fontId="19" fillId="7" borderId="71" xfId="0" applyFont="1" applyFill="1" applyBorder="1" applyAlignment="1">
      <alignment horizontal="left" vertical="center"/>
    </xf>
    <xf numFmtId="0" fontId="19" fillId="7" borderId="68" xfId="0" applyFont="1" applyFill="1" applyBorder="1" applyAlignment="1">
      <alignment horizontal="left" vertical="center"/>
    </xf>
    <xf numFmtId="0" fontId="19" fillId="7" borderId="66" xfId="0" applyFont="1" applyFill="1" applyBorder="1" applyAlignment="1">
      <alignment horizontal="left" vertical="center"/>
    </xf>
    <xf numFmtId="0" fontId="19" fillId="7" borderId="69" xfId="0" applyFont="1" applyFill="1" applyBorder="1" applyAlignment="1">
      <alignment horizontal="left" vertical="center"/>
    </xf>
    <xf numFmtId="0" fontId="19" fillId="7" borderId="72" xfId="0" applyFont="1" applyFill="1" applyBorder="1" applyAlignment="1">
      <alignment horizontal="left" vertical="center"/>
    </xf>
    <xf numFmtId="0" fontId="19" fillId="7" borderId="65" xfId="0" applyFont="1" applyFill="1" applyBorder="1" applyAlignment="1">
      <alignment horizontal="left" vertical="center"/>
    </xf>
    <xf numFmtId="0" fontId="19" fillId="7" borderId="73" xfId="0" applyFont="1" applyFill="1" applyBorder="1" applyAlignment="1">
      <alignment horizontal="left" vertical="center"/>
    </xf>
    <xf numFmtId="0" fontId="19" fillId="7" borderId="60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0" fontId="88" fillId="7" borderId="0" xfId="0" applyFont="1" applyFill="1" applyAlignment="1">
      <alignment horizontal="right" vertical="center"/>
    </xf>
    <xf numFmtId="0" fontId="66" fillId="15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7" borderId="0" xfId="0" applyFont="1" applyFill="1" applyAlignment="1">
      <alignment horizontal="right" vertical="center"/>
    </xf>
    <xf numFmtId="0" fontId="19" fillId="7" borderId="0" xfId="0" applyFont="1" applyFill="1"/>
    <xf numFmtId="0" fontId="118" fillId="7" borderId="0" xfId="0" applyFont="1" applyFill="1" applyAlignment="1">
      <alignment horizontal="right"/>
    </xf>
    <xf numFmtId="0" fontId="118" fillId="7" borderId="0" xfId="0" applyFont="1" applyFill="1" applyAlignment="1">
      <alignment horizontal="left"/>
    </xf>
    <xf numFmtId="0" fontId="118" fillId="7" borderId="0" xfId="0" applyFont="1" applyFill="1" applyAlignment="1">
      <alignment horizontal="center"/>
    </xf>
    <xf numFmtId="177" fontId="125" fillId="7" borderId="4" xfId="0" applyNumberFormat="1" applyFont="1" applyFill="1" applyBorder="1"/>
    <xf numFmtId="0" fontId="50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left" vertical="center"/>
    </xf>
    <xf numFmtId="0" fontId="67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67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0" fillId="7" borderId="0" xfId="0" applyFill="1" applyAlignment="1">
      <alignment vertical="top"/>
    </xf>
    <xf numFmtId="49" fontId="0" fillId="7" borderId="0" xfId="0" applyNumberFormat="1" applyFill="1" applyAlignment="1">
      <alignment horizontal="right" vertical="top"/>
    </xf>
    <xf numFmtId="0" fontId="0" fillId="7" borderId="0" xfId="0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45" fillId="6" borderId="17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24" fillId="7" borderId="0" xfId="0" applyFont="1" applyFill="1" applyAlignment="1">
      <alignment horizontal="left"/>
    </xf>
    <xf numFmtId="177" fontId="16" fillId="7" borderId="0" xfId="0" applyNumberFormat="1" applyFont="1" applyFill="1" applyAlignment="1">
      <alignment horizontal="right"/>
    </xf>
    <xf numFmtId="0" fontId="19" fillId="7" borderId="0" xfId="0" applyFont="1" applyFill="1" applyAlignment="1">
      <alignment horizontal="left"/>
    </xf>
    <xf numFmtId="0" fontId="50" fillId="7" borderId="0" xfId="0" applyFont="1" applyFill="1" applyAlignment="1">
      <alignment horizontal="center"/>
    </xf>
    <xf numFmtId="0" fontId="118" fillId="7" borderId="0" xfId="0" applyFont="1" applyFill="1" applyAlignment="1">
      <alignment horizontal="center" vertical="center"/>
    </xf>
    <xf numFmtId="177" fontId="126" fillId="7" borderId="0" xfId="0" applyNumberFormat="1" applyFont="1" applyFill="1" applyAlignment="1">
      <alignment horizontal="center"/>
    </xf>
    <xf numFmtId="177" fontId="125" fillId="7" borderId="0" xfId="0" applyNumberFormat="1" applyFont="1" applyFill="1"/>
    <xf numFmtId="0" fontId="80" fillId="6" borderId="0" xfId="0" applyFont="1" applyFill="1"/>
    <xf numFmtId="0" fontId="120" fillId="6" borderId="0" xfId="0" applyFont="1" applyFill="1" applyAlignment="1">
      <alignment vertical="center"/>
    </xf>
    <xf numFmtId="0" fontId="45" fillId="6" borderId="0" xfId="0" applyFont="1" applyFill="1"/>
    <xf numFmtId="0" fontId="22" fillId="6" borderId="0" xfId="0" applyFont="1" applyFill="1" applyAlignment="1" applyProtection="1">
      <alignment horizontal="center" vertical="center"/>
      <protection locked="0"/>
    </xf>
    <xf numFmtId="0" fontId="17" fillId="6" borderId="0" xfId="2" applyFont="1" applyFill="1" applyAlignment="1">
      <alignment horizontal="center" vertical="center"/>
    </xf>
    <xf numFmtId="0" fontId="42" fillId="6" borderId="0" xfId="0" applyFont="1" applyFill="1" applyAlignment="1">
      <alignment vertical="center"/>
    </xf>
    <xf numFmtId="0" fontId="52" fillId="6" borderId="0" xfId="0" applyFont="1" applyFill="1" applyAlignment="1">
      <alignment vertical="center"/>
    </xf>
    <xf numFmtId="0" fontId="106" fillId="6" borderId="0" xfId="0" applyFont="1" applyFill="1" applyAlignment="1">
      <alignment horizontal="left" vertical="center"/>
    </xf>
    <xf numFmtId="0" fontId="107" fillId="6" borderId="0" xfId="0" applyFont="1" applyFill="1" applyAlignment="1">
      <alignment horizontal="center" vertical="center"/>
    </xf>
    <xf numFmtId="0" fontId="52" fillId="6" borderId="0" xfId="0" applyFont="1" applyFill="1"/>
    <xf numFmtId="49" fontId="14" fillId="18" borderId="60" xfId="0" applyNumberFormat="1" applyFont="1" applyFill="1" applyBorder="1" applyAlignment="1">
      <alignment vertical="center"/>
    </xf>
    <xf numFmtId="0" fontId="31" fillId="6" borderId="0" xfId="0" applyFont="1" applyFill="1"/>
    <xf numFmtId="0" fontId="45" fillId="6" borderId="0" xfId="0" applyFont="1" applyFill="1" applyAlignment="1">
      <alignment vertical="center"/>
    </xf>
    <xf numFmtId="0" fontId="101" fillId="6" borderId="0" xfId="0" applyFont="1" applyFill="1" applyAlignment="1">
      <alignment horizontal="center" vertical="center"/>
    </xf>
    <xf numFmtId="0" fontId="45" fillId="6" borderId="24" xfId="0" applyFont="1" applyFill="1" applyBorder="1" applyAlignment="1">
      <alignment vertical="center"/>
    </xf>
    <xf numFmtId="0" fontId="76" fillId="6" borderId="24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0" fontId="27" fillId="6" borderId="0" xfId="0" applyFont="1" applyFill="1" applyAlignment="1">
      <alignment vertical="top"/>
    </xf>
    <xf numFmtId="0" fontId="45" fillId="6" borderId="6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76" fillId="6" borderId="6" xfId="0" applyFont="1" applyFill="1" applyBorder="1" applyAlignment="1">
      <alignment vertical="center"/>
    </xf>
    <xf numFmtId="0" fontId="45" fillId="6" borderId="0" xfId="0" applyFont="1" applyFill="1" applyAlignment="1">
      <alignment horizontal="center" vertical="center"/>
    </xf>
    <xf numFmtId="0" fontId="57" fillId="6" borderId="0" xfId="0" applyFont="1" applyFill="1" applyAlignment="1">
      <alignment horizontal="center" vertical="center"/>
    </xf>
    <xf numFmtId="0" fontId="34" fillId="15" borderId="35" xfId="2" applyFont="1" applyFill="1" applyBorder="1" applyAlignment="1">
      <alignment horizontal="center" vertical="center"/>
    </xf>
    <xf numFmtId="49" fontId="10" fillId="9" borderId="87" xfId="0" applyNumberFormat="1" applyFont="1" applyFill="1" applyBorder="1" applyAlignment="1">
      <alignment vertical="center"/>
    </xf>
    <xf numFmtId="0" fontId="112" fillId="6" borderId="0" xfId="0" applyFont="1" applyFill="1" applyAlignment="1">
      <alignment horizontal="center" vertical="center"/>
    </xf>
    <xf numFmtId="176" fontId="14" fillId="6" borderId="0" xfId="0" applyNumberFormat="1" applyFont="1" applyFill="1" applyAlignment="1" applyProtection="1">
      <alignment horizontal="center" vertical="center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114" fillId="6" borderId="0" xfId="0" applyNumberFormat="1" applyFont="1" applyFill="1" applyAlignment="1" applyProtection="1">
      <alignment horizontal="right"/>
      <protection locked="0"/>
    </xf>
    <xf numFmtId="0" fontId="8" fillId="28" borderId="27" xfId="0" applyFont="1" applyFill="1" applyBorder="1" applyAlignment="1">
      <alignment vertical="center" textRotation="255"/>
    </xf>
    <xf numFmtId="0" fontId="8" fillId="28" borderId="45" xfId="0" applyFont="1" applyFill="1" applyBorder="1" applyAlignment="1">
      <alignment vertical="center" textRotation="255"/>
    </xf>
    <xf numFmtId="0" fontId="0" fillId="28" borderId="56" xfId="0" applyFill="1" applyBorder="1" applyAlignment="1">
      <alignment vertical="center" textRotation="255"/>
    </xf>
    <xf numFmtId="0" fontId="0" fillId="28" borderId="57" xfId="0" applyFill="1" applyBorder="1" applyAlignment="1">
      <alignment vertical="center" textRotation="255"/>
    </xf>
    <xf numFmtId="0" fontId="0" fillId="28" borderId="58" xfId="0" applyFill="1" applyBorder="1" applyAlignment="1">
      <alignment vertical="center" textRotation="255"/>
    </xf>
    <xf numFmtId="0" fontId="0" fillId="15" borderId="51" xfId="0" applyFill="1" applyBorder="1" applyAlignment="1">
      <alignment vertical="center" textRotation="255"/>
    </xf>
    <xf numFmtId="0" fontId="0" fillId="15" borderId="52" xfId="0" applyFill="1" applyBorder="1" applyAlignment="1">
      <alignment vertical="center" textRotation="255"/>
    </xf>
    <xf numFmtId="0" fontId="0" fillId="15" borderId="53" xfId="0" applyFill="1" applyBorder="1" applyAlignment="1">
      <alignment vertical="center" textRotation="255"/>
    </xf>
    <xf numFmtId="0" fontId="8" fillId="15" borderId="30" xfId="0" applyFont="1" applyFill="1" applyBorder="1" applyAlignment="1">
      <alignment vertical="center" textRotation="255"/>
    </xf>
    <xf numFmtId="0" fontId="8" fillId="15" borderId="32" xfId="0" applyFont="1" applyFill="1" applyBorder="1" applyAlignment="1">
      <alignment vertical="center" textRotation="255"/>
    </xf>
    <xf numFmtId="0" fontId="8" fillId="15" borderId="34" xfId="0" applyFont="1" applyFill="1" applyBorder="1" applyAlignment="1">
      <alignment vertical="center" textRotation="255"/>
    </xf>
    <xf numFmtId="0" fontId="19" fillId="7" borderId="0" xfId="0" applyFont="1" applyFill="1" applyAlignment="1">
      <alignment horizontal="center"/>
    </xf>
    <xf numFmtId="0" fontId="45" fillId="26" borderId="16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79" fillId="6" borderId="0" xfId="0" applyFont="1" applyFill="1" applyAlignment="1">
      <alignment horizontal="center"/>
    </xf>
    <xf numFmtId="0" fontId="34" fillId="6" borderId="0" xfId="2" applyFont="1" applyFill="1" applyAlignment="1" applyProtection="1">
      <alignment horizontal="center" vertical="center"/>
      <protection locked="0"/>
    </xf>
    <xf numFmtId="0" fontId="0" fillId="35" borderId="0" xfId="0" applyFill="1"/>
    <xf numFmtId="49" fontId="57" fillId="6" borderId="0" xfId="0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49" fontId="18" fillId="37" borderId="1" xfId="1" applyNumberFormat="1" applyFont="1" applyFill="1" applyBorder="1" applyAlignment="1">
      <alignment horizontal="center"/>
    </xf>
    <xf numFmtId="0" fontId="19" fillId="37" borderId="1" xfId="0" applyFont="1" applyFill="1" applyBorder="1" applyAlignment="1">
      <alignment horizontal="center"/>
    </xf>
    <xf numFmtId="0" fontId="0" fillId="37" borderId="1" xfId="0" applyFill="1" applyBorder="1" applyAlignment="1">
      <alignment vertical="center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 applyAlignment="1">
      <alignment vertical="center"/>
    </xf>
    <xf numFmtId="49" fontId="18" fillId="29" borderId="1" xfId="1" applyNumberFormat="1" applyFont="1" applyFill="1" applyBorder="1" applyAlignment="1">
      <alignment horizontal="center"/>
    </xf>
    <xf numFmtId="0" fontId="19" fillId="29" borderId="1" xfId="0" applyFont="1" applyFill="1" applyBorder="1" applyAlignment="1">
      <alignment horizontal="center"/>
    </xf>
    <xf numFmtId="49" fontId="17" fillId="0" borderId="48" xfId="1" applyNumberFormat="1" applyFont="1" applyBorder="1" applyAlignment="1">
      <alignment horizontal="center"/>
    </xf>
    <xf numFmtId="49" fontId="17" fillId="0" borderId="12" xfId="1" applyNumberFormat="1" applyFont="1" applyBorder="1" applyAlignment="1">
      <alignment horizontal="center"/>
    </xf>
    <xf numFmtId="49" fontId="17" fillId="0" borderId="22" xfId="1" applyNumberFormat="1" applyFont="1" applyBorder="1"/>
    <xf numFmtId="49" fontId="0" fillId="0" borderId="0" xfId="0" applyNumberFormat="1" applyAlignment="1">
      <alignment horizontal="center"/>
    </xf>
    <xf numFmtId="0" fontId="102" fillId="11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8" fillId="28" borderId="17" xfId="0" applyNumberFormat="1" applyFont="1" applyFill="1" applyBorder="1" applyAlignment="1" applyProtection="1">
      <alignment horizontal="right" vertical="center"/>
      <protection locked="0"/>
    </xf>
    <xf numFmtId="0" fontId="49" fillId="32" borderId="0" xfId="0" applyFont="1" applyFill="1" applyAlignment="1">
      <alignment horizontal="center"/>
    </xf>
    <xf numFmtId="0" fontId="120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49" fontId="12" fillId="0" borderId="0" xfId="1" applyNumberFormat="1" applyFont="1" applyAlignment="1">
      <alignment horizontal="center" vertical="center"/>
    </xf>
    <xf numFmtId="0" fontId="2" fillId="29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0" fontId="80" fillId="6" borderId="0" xfId="0" applyFont="1" applyFill="1" applyAlignment="1">
      <alignment horizontal="center"/>
    </xf>
    <xf numFmtId="3" fontId="16" fillId="0" borderId="0" xfId="0" applyNumberFormat="1" applyFont="1" applyAlignment="1">
      <alignment horizontal="right"/>
    </xf>
    <xf numFmtId="0" fontId="28" fillId="6" borderId="0" xfId="0" applyFont="1" applyFill="1" applyAlignment="1">
      <alignment horizontal="center"/>
    </xf>
    <xf numFmtId="49" fontId="57" fillId="28" borderId="41" xfId="0" applyNumberFormat="1" applyFont="1" applyFill="1" applyBorder="1" applyAlignment="1" applyProtection="1">
      <alignment horizontal="center" vertical="center"/>
      <protection locked="0"/>
    </xf>
    <xf numFmtId="49" fontId="14" fillId="6" borderId="0" xfId="0" applyNumberFormat="1" applyFont="1" applyFill="1" applyAlignment="1">
      <alignment horizontal="center" vertical="center"/>
    </xf>
    <xf numFmtId="0" fontId="102" fillId="6" borderId="0" xfId="0" applyFont="1" applyFill="1" applyAlignment="1">
      <alignment horizontal="center" vertical="center"/>
    </xf>
    <xf numFmtId="0" fontId="46" fillId="6" borderId="0" xfId="0" applyFont="1" applyFill="1" applyAlignment="1">
      <alignment horizontal="center"/>
    </xf>
    <xf numFmtId="49" fontId="13" fillId="6" borderId="0" xfId="0" applyNumberFormat="1" applyFont="1" applyFill="1" applyAlignment="1">
      <alignment horizontal="center" vertical="center"/>
    </xf>
    <xf numFmtId="49" fontId="57" fillId="6" borderId="0" xfId="0" applyNumberFormat="1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33" fillId="6" borderId="0" xfId="0" applyFont="1" applyFill="1" applyAlignment="1">
      <alignment horizontal="left" vertical="center"/>
    </xf>
    <xf numFmtId="49" fontId="57" fillId="28" borderId="42" xfId="0" applyNumberFormat="1" applyFont="1" applyFill="1" applyBorder="1" applyAlignment="1" applyProtection="1">
      <alignment horizontal="center" vertical="center"/>
      <protection locked="0"/>
    </xf>
    <xf numFmtId="49" fontId="57" fillId="28" borderId="36" xfId="0" applyNumberFormat="1" applyFont="1" applyFill="1" applyBorder="1" applyAlignment="1" applyProtection="1">
      <alignment horizontal="right" vertical="center"/>
      <protection locked="0"/>
    </xf>
    <xf numFmtId="0" fontId="35" fillId="6" borderId="0" xfId="0" applyFont="1" applyFill="1" applyAlignment="1">
      <alignment horizontal="right" vertical="center"/>
    </xf>
    <xf numFmtId="0" fontId="20" fillId="6" borderId="0" xfId="2" applyFill="1" applyAlignment="1">
      <alignment horizontal="right" vertical="center"/>
    </xf>
    <xf numFmtId="0" fontId="45" fillId="6" borderId="0" xfId="0" applyFont="1" applyFill="1" applyAlignment="1">
      <alignment horizontal="right" vertical="center"/>
    </xf>
    <xf numFmtId="49" fontId="28" fillId="28" borderId="38" xfId="0" applyNumberFormat="1" applyFont="1" applyFill="1" applyBorder="1" applyAlignment="1" applyProtection="1">
      <alignment horizontal="right" vertical="center"/>
      <protection locked="0"/>
    </xf>
    <xf numFmtId="0" fontId="2" fillId="38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8" borderId="0" xfId="0" applyNumberFormat="1" applyFont="1" applyFill="1" applyAlignment="1">
      <alignment horizontal="center"/>
    </xf>
    <xf numFmtId="49" fontId="2" fillId="15" borderId="0" xfId="0" applyNumberFormat="1" applyFont="1" applyFill="1" applyAlignment="1">
      <alignment horizontal="center"/>
    </xf>
    <xf numFmtId="49" fontId="14" fillId="18" borderId="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21" borderId="0" xfId="0" applyFont="1" applyFill="1" applyAlignment="1">
      <alignment horizontal="center"/>
    </xf>
    <xf numFmtId="0" fontId="34" fillId="0" borderId="0" xfId="0" applyFont="1"/>
    <xf numFmtId="0" fontId="34" fillId="28" borderId="0" xfId="0" applyFont="1" applyFill="1" applyAlignment="1">
      <alignment vertical="center"/>
    </xf>
    <xf numFmtId="0" fontId="34" fillId="28" borderId="0" xfId="0" applyFont="1" applyFill="1" applyAlignment="1">
      <alignment horizontal="center" vertical="center"/>
    </xf>
    <xf numFmtId="0" fontId="34" fillId="28" borderId="0" xfId="0" applyFont="1" applyFill="1"/>
    <xf numFmtId="0" fontId="34" fillId="28" borderId="0" xfId="0" applyFont="1" applyFill="1" applyAlignment="1">
      <alignment horizontal="center"/>
    </xf>
    <xf numFmtId="0" fontId="34" fillId="28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15" borderId="0" xfId="0" applyFont="1" applyFill="1" applyAlignment="1">
      <alignment vertical="center"/>
    </xf>
    <xf numFmtId="0" fontId="34" fillId="15" borderId="0" xfId="0" applyFont="1" applyFill="1" applyAlignment="1">
      <alignment horizontal="center" vertical="center"/>
    </xf>
    <xf numFmtId="0" fontId="34" fillId="15" borderId="0" xfId="0" applyFont="1" applyFill="1"/>
    <xf numFmtId="0" fontId="34" fillId="15" borderId="0" xfId="0" applyFont="1" applyFill="1" applyAlignment="1">
      <alignment horizontal="center"/>
    </xf>
    <xf numFmtId="0" fontId="34" fillId="15" borderId="0" xfId="0" applyFont="1" applyFill="1" applyAlignment="1">
      <alignment horizontal="right"/>
    </xf>
    <xf numFmtId="0" fontId="34" fillId="18" borderId="0" xfId="0" applyFont="1" applyFill="1"/>
    <xf numFmtId="0" fontId="34" fillId="18" borderId="0" xfId="0" applyFont="1" applyFill="1" applyAlignment="1">
      <alignment horizontal="center"/>
    </xf>
    <xf numFmtId="0" fontId="34" fillId="18" borderId="0" xfId="0" applyFont="1" applyFill="1" applyAlignment="1">
      <alignment horizontal="right"/>
    </xf>
    <xf numFmtId="0" fontId="34" fillId="7" borderId="0" xfId="0" applyFont="1" applyFill="1"/>
    <xf numFmtId="0" fontId="34" fillId="7" borderId="0" xfId="0" applyFont="1" applyFill="1" applyAlignment="1">
      <alignment horizontal="center"/>
    </xf>
    <xf numFmtId="0" fontId="34" fillId="7" borderId="0" xfId="0" applyFont="1" applyFill="1" applyAlignment="1">
      <alignment horizontal="right"/>
    </xf>
    <xf numFmtId="0" fontId="34" fillId="28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0" fontId="33" fillId="6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7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8" fillId="28" borderId="22" xfId="0" applyNumberFormat="1" applyFont="1" applyFill="1" applyBorder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horizontal="center" vertical="center"/>
      <protection locked="0"/>
    </xf>
    <xf numFmtId="49" fontId="14" fillId="2" borderId="14" xfId="0" applyNumberFormat="1" applyFont="1" applyFill="1" applyBorder="1" applyAlignment="1">
      <alignment horizontal="center" vertical="center"/>
    </xf>
    <xf numFmtId="0" fontId="8" fillId="14" borderId="93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38" borderId="94" xfId="0" applyFont="1" applyFill="1" applyBorder="1" applyAlignment="1">
      <alignment horizontal="center" vertical="center"/>
    </xf>
    <xf numFmtId="0" fontId="2" fillId="29" borderId="94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/>
    </xf>
    <xf numFmtId="0" fontId="2" fillId="10" borderId="94" xfId="0" applyFont="1" applyFill="1" applyBorder="1" applyAlignment="1">
      <alignment horizontal="center" vertical="center"/>
    </xf>
    <xf numFmtId="0" fontId="2" fillId="13" borderId="94" xfId="0" applyFont="1" applyFill="1" applyBorder="1" applyAlignment="1">
      <alignment horizontal="center" vertical="center"/>
    </xf>
    <xf numFmtId="0" fontId="2" fillId="14" borderId="94" xfId="0" applyFont="1" applyFill="1" applyBorder="1" applyAlignment="1">
      <alignment horizontal="center" vertical="center"/>
    </xf>
    <xf numFmtId="0" fontId="14" fillId="25" borderId="94" xfId="0" applyFont="1" applyFill="1" applyBorder="1" applyAlignment="1">
      <alignment horizontal="center" vertical="center"/>
    </xf>
    <xf numFmtId="176" fontId="95" fillId="28" borderId="36" xfId="0" applyNumberFormat="1" applyFont="1" applyFill="1" applyBorder="1" applyAlignment="1" applyProtection="1">
      <alignment horizontal="right" vertical="center"/>
      <protection locked="0"/>
    </xf>
    <xf numFmtId="0" fontId="130" fillId="6" borderId="0" xfId="0" applyFont="1" applyFill="1" applyAlignment="1">
      <alignment vertical="center"/>
    </xf>
    <xf numFmtId="0" fontId="130" fillId="6" borderId="0" xfId="0" applyFont="1" applyFill="1" applyAlignment="1">
      <alignment horizontal="center" vertical="center"/>
    </xf>
    <xf numFmtId="0" fontId="20" fillId="28" borderId="0" xfId="0" applyFont="1" applyFill="1" applyAlignment="1">
      <alignment horizontal="center"/>
    </xf>
    <xf numFmtId="0" fontId="0" fillId="39" borderId="0" xfId="0" applyFill="1"/>
    <xf numFmtId="0" fontId="0" fillId="39" borderId="0" xfId="0" applyFill="1" applyAlignment="1">
      <alignment vertical="center"/>
    </xf>
    <xf numFmtId="0" fontId="0" fillId="40" borderId="0" xfId="0" applyFill="1"/>
    <xf numFmtId="49" fontId="57" fillId="28" borderId="1" xfId="0" applyNumberFormat="1" applyFont="1" applyFill="1" applyBorder="1" applyAlignment="1" applyProtection="1">
      <alignment horizontal="right" vertical="center"/>
      <protection locked="0"/>
    </xf>
    <xf numFmtId="0" fontId="0" fillId="41" borderId="0" xfId="0" applyFill="1"/>
    <xf numFmtId="0" fontId="132" fillId="0" borderId="0" xfId="0" applyFont="1" applyAlignment="1">
      <alignment horizontal="center"/>
    </xf>
    <xf numFmtId="0" fontId="139" fillId="6" borderId="0" xfId="0" applyFont="1" applyFill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vertical="center"/>
    </xf>
    <xf numFmtId="49" fontId="2" fillId="2" borderId="76" xfId="0" applyNumberFormat="1" applyFont="1" applyFill="1" applyBorder="1" applyAlignment="1">
      <alignment vertical="center"/>
    </xf>
    <xf numFmtId="49" fontId="2" fillId="2" borderId="64" xfId="0" applyNumberFormat="1" applyFont="1" applyFill="1" applyBorder="1" applyAlignment="1">
      <alignment vertical="center"/>
    </xf>
    <xf numFmtId="0" fontId="8" fillId="14" borderId="95" xfId="0" applyFont="1" applyFill="1" applyBorder="1" applyAlignment="1">
      <alignment horizontal="center" vertical="center"/>
    </xf>
    <xf numFmtId="0" fontId="19" fillId="42" borderId="1" xfId="0" applyFont="1" applyFill="1" applyBorder="1" applyAlignment="1">
      <alignment horizontal="center"/>
    </xf>
    <xf numFmtId="49" fontId="18" fillId="42" borderId="1" xfId="1" applyNumberFormat="1" applyFont="1" applyFill="1" applyBorder="1" applyAlignment="1">
      <alignment horizontal="center"/>
    </xf>
    <xf numFmtId="0" fontId="0" fillId="42" borderId="1" xfId="0" applyFill="1" applyBorder="1" applyAlignment="1">
      <alignment vertical="center"/>
    </xf>
    <xf numFmtId="0" fontId="0" fillId="42" borderId="1" xfId="0" applyFill="1" applyBorder="1" applyAlignment="1">
      <alignment horizontal="center" vertical="center"/>
    </xf>
    <xf numFmtId="0" fontId="0" fillId="42" borderId="0" xfId="0" applyFill="1" applyAlignment="1">
      <alignment horizontal="left" vertical="center"/>
    </xf>
    <xf numFmtId="0" fontId="0" fillId="42" borderId="0" xfId="0" applyFill="1" applyAlignment="1">
      <alignment horizontal="center" vertical="center"/>
    </xf>
    <xf numFmtId="0" fontId="68" fillId="42" borderId="0" xfId="0" applyFont="1" applyFill="1" applyAlignment="1">
      <alignment vertical="center"/>
    </xf>
    <xf numFmtId="49" fontId="13" fillId="42" borderId="0" xfId="0" applyNumberFormat="1" applyFont="1" applyFill="1"/>
    <xf numFmtId="49" fontId="8" fillId="28" borderId="1" xfId="0" applyNumberFormat="1" applyFont="1" applyFill="1" applyBorder="1" applyAlignment="1" applyProtection="1">
      <alignment horizontal="right" vertical="center"/>
      <protection locked="0"/>
    </xf>
    <xf numFmtId="49" fontId="8" fillId="28" borderId="36" xfId="0" applyNumberFormat="1" applyFont="1" applyFill="1" applyBorder="1" applyAlignment="1" applyProtection="1">
      <alignment horizontal="right" vertical="center"/>
      <protection locked="0"/>
    </xf>
    <xf numFmtId="176" fontId="95" fillId="28" borderId="35" xfId="0" applyNumberFormat="1" applyFont="1" applyFill="1" applyBorder="1" applyAlignment="1" applyProtection="1">
      <alignment horizontal="right" vertical="center"/>
      <protection locked="0"/>
    </xf>
    <xf numFmtId="0" fontId="34" fillId="15" borderId="36" xfId="2" applyFont="1" applyFill="1" applyBorder="1" applyAlignment="1">
      <alignment horizontal="center" vertical="center"/>
    </xf>
    <xf numFmtId="0" fontId="34" fillId="15" borderId="96" xfId="2" applyFont="1" applyFill="1" applyBorder="1" applyAlignment="1">
      <alignment horizontal="center" vertical="center"/>
    </xf>
    <xf numFmtId="0" fontId="20" fillId="15" borderId="35" xfId="2" applyFill="1" applyBorder="1" applyAlignment="1">
      <alignment horizontal="center" vertical="center"/>
    </xf>
    <xf numFmtId="49" fontId="28" fillId="28" borderId="17" xfId="0" applyNumberFormat="1" applyFont="1" applyFill="1" applyBorder="1" applyAlignment="1" applyProtection="1">
      <alignment horizontal="center" vertical="center"/>
      <protection locked="0"/>
    </xf>
    <xf numFmtId="49" fontId="28" fillId="28" borderId="38" xfId="0" applyNumberFormat="1" applyFont="1" applyFill="1" applyBorder="1" applyAlignment="1" applyProtection="1">
      <alignment horizontal="center" vertical="center"/>
      <protection locked="0"/>
    </xf>
    <xf numFmtId="49" fontId="57" fillId="28" borderId="75" xfId="0" applyNumberFormat="1" applyFont="1" applyFill="1" applyBorder="1" applyAlignment="1" applyProtection="1">
      <alignment horizontal="center" vertical="center"/>
      <protection locked="0"/>
    </xf>
    <xf numFmtId="49" fontId="8" fillId="28" borderId="3" xfId="0" applyNumberFormat="1" applyFont="1" applyFill="1" applyBorder="1" applyAlignment="1" applyProtection="1">
      <alignment horizontal="right" vertical="center"/>
      <protection locked="0"/>
    </xf>
    <xf numFmtId="49" fontId="28" fillId="28" borderId="16" xfId="0" applyNumberFormat="1" applyFont="1" applyFill="1" applyBorder="1" applyAlignment="1" applyProtection="1">
      <alignment horizontal="center" vertical="center"/>
      <protection locked="0"/>
    </xf>
    <xf numFmtId="49" fontId="8" fillId="28" borderId="23" xfId="0" applyNumberFormat="1" applyFont="1" applyFill="1" applyBorder="1" applyAlignment="1" applyProtection="1">
      <alignment horizontal="right" vertical="center"/>
      <protection locked="0"/>
    </xf>
    <xf numFmtId="49" fontId="57" fillId="28" borderId="3" xfId="0" applyNumberFormat="1" applyFont="1" applyFill="1" applyBorder="1" applyAlignment="1" applyProtection="1">
      <alignment horizontal="right" vertical="center"/>
      <protection locked="0"/>
    </xf>
    <xf numFmtId="0" fontId="0" fillId="43" borderId="0" xfId="0" applyFill="1"/>
    <xf numFmtId="0" fontId="141" fillId="6" borderId="0" xfId="0" applyFont="1" applyFill="1" applyAlignment="1">
      <alignment vertical="top"/>
    </xf>
    <xf numFmtId="0" fontId="0" fillId="44" borderId="0" xfId="0" applyFill="1"/>
    <xf numFmtId="49" fontId="13" fillId="0" borderId="0" xfId="0" applyNumberFormat="1" applyFont="1" applyAlignment="1">
      <alignment horizontal="right"/>
    </xf>
    <xf numFmtId="49" fontId="18" fillId="0" borderId="1" xfId="1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28" borderId="0" xfId="0" applyNumberFormat="1" applyFont="1" applyFill="1" applyAlignment="1">
      <alignment horizontal="left"/>
    </xf>
    <xf numFmtId="0" fontId="2" fillId="28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34" fillId="1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49" fontId="0" fillId="6" borderId="0" xfId="0" applyNumberFormat="1" applyFill="1"/>
    <xf numFmtId="49" fontId="5" fillId="6" borderId="0" xfId="0" applyNumberFormat="1" applyFont="1" applyFill="1" applyAlignment="1">
      <alignment horizontal="left" vertical="center"/>
    </xf>
    <xf numFmtId="49" fontId="12" fillId="6" borderId="1" xfId="0" applyNumberFormat="1" applyFont="1" applyFill="1" applyBorder="1"/>
    <xf numFmtId="49" fontId="0" fillId="6" borderId="1" xfId="0" applyNumberFormat="1" applyFill="1" applyBorder="1"/>
    <xf numFmtId="49" fontId="0" fillId="6" borderId="1" xfId="0" applyNumberFormat="1" applyFill="1" applyBorder="1" applyAlignment="1">
      <alignment vertic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/>
    <xf numFmtId="49" fontId="149" fillId="43" borderId="0" xfId="0" applyNumberFormat="1" applyFont="1" applyFill="1" applyAlignment="1">
      <alignment horizontal="left" vertical="center"/>
    </xf>
    <xf numFmtId="49" fontId="149" fillId="39" borderId="0" xfId="0" applyNumberFormat="1" applyFont="1" applyFill="1" applyAlignment="1">
      <alignment horizontal="left" vertical="center"/>
    </xf>
    <xf numFmtId="0" fontId="74" fillId="15" borderId="1" xfId="2" applyFont="1" applyFill="1" applyBorder="1" applyAlignment="1">
      <alignment horizontal="center" vertical="center"/>
    </xf>
    <xf numFmtId="0" fontId="74" fillId="15" borderId="36" xfId="2" applyFont="1" applyFill="1" applyBorder="1" applyAlignment="1">
      <alignment horizontal="center" vertical="center"/>
    </xf>
    <xf numFmtId="0" fontId="124" fillId="7" borderId="0" xfId="0" applyFont="1" applyFill="1" applyAlignment="1">
      <alignment horizontal="center" vertical="center"/>
    </xf>
    <xf numFmtId="0" fontId="103" fillId="7" borderId="0" xfId="0" applyFont="1" applyFill="1" applyAlignment="1">
      <alignment horizontal="center" vertical="top"/>
    </xf>
    <xf numFmtId="0" fontId="103" fillId="7" borderId="0" xfId="0" applyFont="1" applyFill="1" applyAlignment="1">
      <alignment horizontal="left" vertical="top"/>
    </xf>
    <xf numFmtId="49" fontId="149" fillId="6" borderId="0" xfId="0" applyNumberFormat="1" applyFont="1" applyFill="1" applyAlignment="1">
      <alignment horizontal="left" vertical="center"/>
    </xf>
    <xf numFmtId="49" fontId="12" fillId="6" borderId="0" xfId="0" applyNumberFormat="1" applyFont="1" applyFill="1"/>
    <xf numFmtId="49" fontId="0" fillId="6" borderId="0" xfId="0" applyNumberFormat="1" applyFill="1" applyAlignment="1">
      <alignment vertical="center"/>
    </xf>
    <xf numFmtId="0" fontId="68" fillId="6" borderId="0" xfId="3" applyFont="1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49" fontId="13" fillId="6" borderId="0" xfId="3" applyNumberFormat="1" applyFont="1" applyFill="1"/>
    <xf numFmtId="0" fontId="0" fillId="6" borderId="0" xfId="0" applyFill="1" applyAlignment="1">
      <alignment horizontal="center" vertical="center"/>
    </xf>
    <xf numFmtId="49" fontId="13" fillId="6" borderId="0" xfId="0" applyNumberFormat="1" applyFont="1" applyFill="1"/>
    <xf numFmtId="0" fontId="0" fillId="15" borderId="1" xfId="0" applyFill="1" applyBorder="1" applyAlignment="1">
      <alignment horizontal="left" vertical="center"/>
    </xf>
    <xf numFmtId="49" fontId="13" fillId="6" borderId="1" xfId="3" applyNumberFormat="1" applyFont="1" applyFill="1" applyBorder="1"/>
    <xf numFmtId="0" fontId="2" fillId="28" borderId="1" xfId="0" applyFont="1" applyFill="1" applyBorder="1" applyAlignment="1">
      <alignment horizontal="center" vertical="center"/>
    </xf>
    <xf numFmtId="49" fontId="13" fillId="28" borderId="1" xfId="0" applyNumberFormat="1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0" fontId="2" fillId="4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8" fillId="6" borderId="1" xfId="3" applyFont="1" applyFill="1" applyBorder="1" applyAlignment="1">
      <alignment vertical="center"/>
    </xf>
    <xf numFmtId="49" fontId="13" fillId="6" borderId="1" xfId="0" applyNumberFormat="1" applyFont="1" applyFill="1" applyBorder="1"/>
    <xf numFmtId="49" fontId="13" fillId="42" borderId="1" xfId="0" applyNumberFormat="1" applyFont="1" applyFill="1" applyBorder="1"/>
    <xf numFmtId="49" fontId="142" fillId="0" borderId="1" xfId="0" applyNumberFormat="1" applyFont="1" applyBorder="1" applyAlignment="1" applyProtection="1">
      <alignment horizontal="center" vertical="center"/>
      <protection locked="0"/>
    </xf>
    <xf numFmtId="0" fontId="150" fillId="28" borderId="0" xfId="0" applyFont="1" applyFill="1" applyAlignment="1">
      <alignment vertical="center"/>
    </xf>
    <xf numFmtId="0" fontId="0" fillId="6" borderId="0" xfId="0" applyFill="1" applyAlignment="1">
      <alignment horizontal="right"/>
    </xf>
    <xf numFmtId="0" fontId="15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2" fillId="28" borderId="0" xfId="0" applyNumberFormat="1" applyFont="1" applyFill="1" applyAlignment="1">
      <alignment horizontal="left"/>
    </xf>
    <xf numFmtId="49" fontId="2" fillId="15" borderId="0" xfId="0" applyNumberFormat="1" applyFont="1" applyFill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6" borderId="0" xfId="0" applyFont="1" applyFill="1" applyAlignment="1">
      <alignment vertical="center"/>
    </xf>
    <xf numFmtId="0" fontId="145" fillId="6" borderId="0" xfId="0" applyFont="1" applyFill="1" applyAlignment="1">
      <alignment vertical="center"/>
    </xf>
    <xf numFmtId="0" fontId="34" fillId="6" borderId="0" xfId="0" applyFont="1" applyFill="1" applyAlignment="1">
      <alignment horizontal="center" vertical="center"/>
    </xf>
    <xf numFmtId="0" fontId="145" fillId="6" borderId="0" xfId="0" applyFont="1" applyFill="1" applyAlignment="1">
      <alignment horizontal="center" vertical="center"/>
    </xf>
    <xf numFmtId="0" fontId="144" fillId="6" borderId="0" xfId="0" applyFont="1" applyFill="1" applyAlignment="1">
      <alignment vertical="center"/>
    </xf>
    <xf numFmtId="0" fontId="151" fillId="6" borderId="0" xfId="0" applyFont="1" applyFill="1" applyAlignment="1">
      <alignment vertical="center"/>
    </xf>
    <xf numFmtId="0" fontId="8" fillId="6" borderId="0" xfId="0" applyFont="1" applyFill="1"/>
    <xf numFmtId="0" fontId="8" fillId="6" borderId="0" xfId="0" applyFont="1" applyFill="1" applyAlignment="1">
      <alignment vertical="top"/>
    </xf>
    <xf numFmtId="0" fontId="122" fillId="6" borderId="0" xfId="0" applyFont="1" applyFill="1" applyAlignment="1">
      <alignment vertical="center"/>
    </xf>
    <xf numFmtId="0" fontId="154" fillId="6" borderId="0" xfId="0" applyFont="1" applyFill="1" applyAlignment="1">
      <alignment vertical="center"/>
    </xf>
    <xf numFmtId="176" fontId="95" fillId="46" borderId="3" xfId="0" applyNumberFormat="1" applyFont="1" applyFill="1" applyBorder="1" applyAlignment="1" applyProtection="1">
      <alignment horizontal="right" vertical="center"/>
      <protection locked="0"/>
    </xf>
    <xf numFmtId="176" fontId="95" fillId="46" borderId="1" xfId="0" applyNumberFormat="1" applyFont="1" applyFill="1" applyBorder="1" applyAlignment="1" applyProtection="1">
      <alignment horizontal="right" vertical="center"/>
      <protection locked="0"/>
    </xf>
    <xf numFmtId="176" fontId="95" fillId="46" borderId="36" xfId="0" applyNumberFormat="1" applyFont="1" applyFill="1" applyBorder="1" applyAlignment="1" applyProtection="1">
      <alignment horizontal="right" vertical="center"/>
      <protection locked="0"/>
    </xf>
    <xf numFmtId="49" fontId="28" fillId="46" borderId="41" xfId="0" applyNumberFormat="1" applyFont="1" applyFill="1" applyBorder="1" applyAlignment="1" applyProtection="1">
      <alignment horizontal="center" vertical="center"/>
      <protection locked="0"/>
    </xf>
    <xf numFmtId="49" fontId="28" fillId="46" borderId="1" xfId="0" applyNumberFormat="1" applyFont="1" applyFill="1" applyBorder="1" applyAlignment="1" applyProtection="1">
      <alignment horizontal="right" vertical="center"/>
      <protection locked="0"/>
    </xf>
    <xf numFmtId="49" fontId="28" fillId="46" borderId="17" xfId="0" applyNumberFormat="1" applyFont="1" applyFill="1" applyBorder="1" applyAlignment="1" applyProtection="1">
      <alignment horizontal="right" vertical="center"/>
      <protection locked="0"/>
    </xf>
    <xf numFmtId="49" fontId="28" fillId="46" borderId="36" xfId="0" applyNumberFormat="1" applyFont="1" applyFill="1" applyBorder="1" applyAlignment="1" applyProtection="1">
      <alignment horizontal="right" vertical="center"/>
      <protection locked="0"/>
    </xf>
    <xf numFmtId="49" fontId="28" fillId="46" borderId="38" xfId="0" applyNumberFormat="1" applyFont="1" applyFill="1" applyBorder="1" applyAlignment="1" applyProtection="1">
      <alignment horizontal="right" vertical="center"/>
      <protection locked="0"/>
    </xf>
    <xf numFmtId="176" fontId="95" fillId="46" borderId="28" xfId="0" applyNumberFormat="1" applyFont="1" applyFill="1" applyBorder="1" applyAlignment="1" applyProtection="1">
      <alignment horizontal="right" vertical="center"/>
      <protection locked="0"/>
    </xf>
    <xf numFmtId="176" fontId="95" fillId="46" borderId="35" xfId="0" applyNumberFormat="1" applyFont="1" applyFill="1" applyBorder="1" applyAlignment="1" applyProtection="1">
      <alignment horizontal="right" vertical="center"/>
      <protection locked="0"/>
    </xf>
    <xf numFmtId="49" fontId="28" fillId="46" borderId="29" xfId="0" applyNumberFormat="1" applyFont="1" applyFill="1" applyBorder="1" applyAlignment="1" applyProtection="1">
      <alignment horizontal="right" vertical="center"/>
      <protection locked="0"/>
    </xf>
    <xf numFmtId="49" fontId="2" fillId="41" borderId="0" xfId="0" applyNumberFormat="1" applyFont="1" applyFill="1" applyAlignment="1">
      <alignment horizontal="left" vertical="center"/>
    </xf>
    <xf numFmtId="49" fontId="25" fillId="0" borderId="94" xfId="0" applyNumberFormat="1" applyFont="1" applyBorder="1" applyAlignment="1">
      <alignment horizontal="center"/>
    </xf>
    <xf numFmtId="49" fontId="2" fillId="41" borderId="0" xfId="0" applyNumberFormat="1" applyFont="1" applyFill="1" applyAlignment="1">
      <alignment vertical="center"/>
    </xf>
    <xf numFmtId="49" fontId="2" fillId="41" borderId="0" xfId="0" applyNumberFormat="1" applyFont="1" applyFill="1"/>
    <xf numFmtId="176" fontId="13" fillId="0" borderId="0" xfId="0" applyNumberFormat="1" applyFont="1" applyAlignment="1">
      <alignment horizontal="center"/>
    </xf>
    <xf numFmtId="49" fontId="25" fillId="39" borderId="94" xfId="0" applyNumberFormat="1" applyFont="1" applyFill="1" applyBorder="1" applyAlignment="1">
      <alignment horizontal="center"/>
    </xf>
    <xf numFmtId="49" fontId="51" fillId="39" borderId="98" xfId="0" applyNumberFormat="1" applyFont="1" applyFill="1" applyBorder="1" applyAlignment="1">
      <alignment horizontal="center"/>
    </xf>
    <xf numFmtId="0" fontId="2" fillId="39" borderId="0" xfId="1" applyFont="1" applyFill="1" applyAlignment="1">
      <alignment vertical="center" wrapText="1"/>
    </xf>
    <xf numFmtId="49" fontId="2" fillId="39" borderId="43" xfId="1" applyNumberFormat="1" applyFont="1" applyFill="1" applyBorder="1" applyAlignment="1">
      <alignment horizontal="center" vertical="center"/>
    </xf>
    <xf numFmtId="49" fontId="0" fillId="39" borderId="0" xfId="0" applyNumberFormat="1" applyFill="1" applyAlignment="1">
      <alignment vertical="center"/>
    </xf>
    <xf numFmtId="49" fontId="2" fillId="39" borderId="0" xfId="1" applyNumberFormat="1" applyFont="1" applyFill="1" applyAlignment="1">
      <alignment horizontal="center" vertical="center"/>
    </xf>
    <xf numFmtId="49" fontId="2" fillId="39" borderId="43" xfId="0" applyNumberFormat="1" applyFont="1" applyFill="1" applyBorder="1" applyAlignment="1">
      <alignment horizontal="center"/>
    </xf>
    <xf numFmtId="0" fontId="143" fillId="39" borderId="0" xfId="0" applyFont="1" applyFill="1" applyAlignment="1">
      <alignment vertical="center"/>
    </xf>
    <xf numFmtId="0" fontId="2" fillId="47" borderId="0" xfId="1" applyFont="1" applyFill="1" applyAlignment="1">
      <alignment vertical="center" wrapText="1"/>
    </xf>
    <xf numFmtId="49" fontId="2" fillId="47" borderId="43" xfId="1" applyNumberFormat="1" applyFont="1" applyFill="1" applyBorder="1" applyAlignment="1">
      <alignment horizontal="center" vertical="center"/>
    </xf>
    <xf numFmtId="49" fontId="0" fillId="47" borderId="0" xfId="0" applyNumberFormat="1" applyFill="1" applyAlignment="1">
      <alignment vertical="center"/>
    </xf>
    <xf numFmtId="49" fontId="2" fillId="47" borderId="0" xfId="1" applyNumberFormat="1" applyFont="1" applyFill="1" applyAlignment="1">
      <alignment vertical="center"/>
    </xf>
    <xf numFmtId="49" fontId="2" fillId="47" borderId="0" xfId="1" applyNumberFormat="1" applyFont="1" applyFill="1" applyAlignment="1">
      <alignment horizontal="center" vertical="center"/>
    </xf>
    <xf numFmtId="49" fontId="2" fillId="47" borderId="0" xfId="0" applyNumberFormat="1" applyFont="1" applyFill="1"/>
    <xf numFmtId="49" fontId="2" fillId="47" borderId="0" xfId="0" applyNumberFormat="1" applyFont="1" applyFill="1" applyAlignment="1">
      <alignment horizontal="center"/>
    </xf>
    <xf numFmtId="49" fontId="2" fillId="47" borderId="0" xfId="1" applyNumberFormat="1" applyFont="1" applyFill="1" applyAlignment="1">
      <alignment vertical="center" wrapText="1"/>
    </xf>
    <xf numFmtId="49" fontId="2" fillId="47" borderId="43" xfId="0" applyNumberFormat="1" applyFont="1" applyFill="1" applyBorder="1" applyAlignment="1">
      <alignment horizontal="center"/>
    </xf>
    <xf numFmtId="0" fontId="143" fillId="47" borderId="0" xfId="0" applyFont="1" applyFill="1" applyAlignment="1">
      <alignment vertical="center"/>
    </xf>
    <xf numFmtId="0" fontId="14" fillId="6" borderId="0" xfId="0" applyFont="1" applyFill="1" applyAlignment="1">
      <alignment horizontal="right" vertical="center"/>
    </xf>
    <xf numFmtId="49" fontId="0" fillId="15" borderId="1" xfId="0" applyNumberForma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49" fontId="0" fillId="46" borderId="1" xfId="0" applyNumberFormat="1" applyFill="1" applyBorder="1" applyAlignment="1">
      <alignment horizontal="center" vertical="center"/>
    </xf>
    <xf numFmtId="176" fontId="14" fillId="46" borderId="1" xfId="0" applyNumberFormat="1" applyFont="1" applyFill="1" applyBorder="1" applyAlignment="1" applyProtection="1">
      <alignment horizontal="center" vertical="center"/>
      <protection locked="0"/>
    </xf>
    <xf numFmtId="0" fontId="34" fillId="46" borderId="48" xfId="2" applyFont="1" applyFill="1" applyBorder="1" applyAlignment="1" applyProtection="1">
      <alignment horizontal="center" vertical="center"/>
      <protection locked="0"/>
    </xf>
    <xf numFmtId="0" fontId="14" fillId="46" borderId="1" xfId="0" applyFont="1" applyFill="1" applyBorder="1" applyAlignment="1" applyProtection="1">
      <alignment horizontal="center" vertical="center"/>
      <protection locked="0"/>
    </xf>
    <xf numFmtId="0" fontId="34" fillId="46" borderId="1" xfId="2" applyFont="1" applyFill="1" applyBorder="1" applyAlignment="1" applyProtection="1">
      <alignment horizontal="center" vertical="center"/>
      <protection locked="0"/>
    </xf>
    <xf numFmtId="0" fontId="34" fillId="46" borderId="17" xfId="2" applyFont="1" applyFill="1" applyBorder="1" applyAlignment="1" applyProtection="1">
      <alignment horizontal="center" vertical="center"/>
      <protection locked="0"/>
    </xf>
    <xf numFmtId="176" fontId="14" fillId="46" borderId="36" xfId="0" applyNumberFormat="1" applyFont="1" applyFill="1" applyBorder="1" applyAlignment="1" applyProtection="1">
      <alignment horizontal="center" vertical="center"/>
      <protection locked="0"/>
    </xf>
    <xf numFmtId="0" fontId="34" fillId="46" borderId="76" xfId="2" applyFont="1" applyFill="1" applyBorder="1" applyAlignment="1" applyProtection="1">
      <alignment horizontal="center" vertical="center"/>
      <protection locked="0"/>
    </xf>
    <xf numFmtId="0" fontId="14" fillId="46" borderId="36" xfId="0" applyFont="1" applyFill="1" applyBorder="1" applyAlignment="1" applyProtection="1">
      <alignment horizontal="center" vertical="center"/>
      <protection locked="0"/>
    </xf>
    <xf numFmtId="0" fontId="34" fillId="46" borderId="36" xfId="2" applyFont="1" applyFill="1" applyBorder="1" applyAlignment="1" applyProtection="1">
      <alignment horizontal="center" vertical="center"/>
      <protection locked="0"/>
    </xf>
    <xf numFmtId="0" fontId="34" fillId="46" borderId="38" xfId="2" applyFont="1" applyFill="1" applyBorder="1" applyAlignment="1" applyProtection="1">
      <alignment horizontal="center" vertical="center"/>
      <protection locked="0"/>
    </xf>
    <xf numFmtId="176" fontId="14" fillId="46" borderId="28" xfId="0" applyNumberFormat="1" applyFont="1" applyFill="1" applyBorder="1" applyAlignment="1" applyProtection="1">
      <alignment horizontal="center" vertical="center"/>
      <protection locked="0"/>
    </xf>
    <xf numFmtId="0" fontId="34" fillId="46" borderId="28" xfId="2" applyFont="1" applyFill="1" applyBorder="1" applyAlignment="1" applyProtection="1">
      <alignment horizontal="center" vertical="center"/>
      <protection locked="0"/>
    </xf>
    <xf numFmtId="0" fontId="14" fillId="46" borderId="28" xfId="0" applyFont="1" applyFill="1" applyBorder="1" applyAlignment="1" applyProtection="1">
      <alignment horizontal="center" vertical="center"/>
      <protection locked="0"/>
    </xf>
    <xf numFmtId="0" fontId="34" fillId="46" borderId="29" xfId="2" applyFont="1" applyFill="1" applyBorder="1" applyAlignment="1" applyProtection="1">
      <alignment horizontal="center" vertical="center"/>
      <protection locked="0"/>
    </xf>
    <xf numFmtId="49" fontId="28" fillId="28" borderId="16" xfId="0" applyNumberFormat="1" applyFont="1" applyFill="1" applyBorder="1" applyAlignment="1" applyProtection="1">
      <alignment horizontal="right" vertical="center"/>
      <protection locked="0"/>
    </xf>
    <xf numFmtId="49" fontId="28" fillId="46" borderId="42" xfId="0" applyNumberFormat="1" applyFont="1" applyFill="1" applyBorder="1" applyAlignment="1" applyProtection="1">
      <alignment horizontal="center" vertical="center"/>
      <protection locked="0"/>
    </xf>
    <xf numFmtId="49" fontId="28" fillId="46" borderId="28" xfId="0" applyNumberFormat="1" applyFont="1" applyFill="1" applyBorder="1" applyAlignment="1" applyProtection="1">
      <alignment horizontal="right" vertical="center"/>
      <protection locked="0"/>
    </xf>
    <xf numFmtId="0" fontId="34" fillId="46" borderId="64" xfId="2" applyFont="1" applyFill="1" applyBorder="1" applyAlignment="1" applyProtection="1">
      <alignment horizontal="center" vertical="center"/>
      <protection locked="0"/>
    </xf>
    <xf numFmtId="49" fontId="34" fillId="28" borderId="0" xfId="0" applyNumberFormat="1" applyFont="1" applyFill="1" applyAlignment="1">
      <alignment horizontal="right"/>
    </xf>
    <xf numFmtId="49" fontId="34" fillId="15" borderId="0" xfId="0" applyNumberFormat="1" applyFont="1" applyFill="1" applyAlignment="1">
      <alignment horizontal="right"/>
    </xf>
    <xf numFmtId="49" fontId="20" fillId="28" borderId="0" xfId="0" applyNumberFormat="1" applyFont="1" applyFill="1" applyAlignment="1">
      <alignment horizontal="right"/>
    </xf>
    <xf numFmtId="49" fontId="34" fillId="0" borderId="0" xfId="0" applyNumberFormat="1" applyFont="1" applyAlignment="1">
      <alignment horizontal="right"/>
    </xf>
    <xf numFmtId="49" fontId="20" fillId="7" borderId="0" xfId="0" applyNumberFormat="1" applyFont="1" applyFill="1" applyAlignment="1">
      <alignment horizontal="right"/>
    </xf>
    <xf numFmtId="49" fontId="20" fillId="0" borderId="0" xfId="0" applyNumberFormat="1" applyFont="1" applyAlignment="1">
      <alignment horizontal="right"/>
    </xf>
    <xf numFmtId="49" fontId="34" fillId="7" borderId="0" xfId="0" applyNumberFormat="1" applyFont="1" applyFill="1" applyAlignment="1">
      <alignment horizontal="right"/>
    </xf>
    <xf numFmtId="49" fontId="28" fillId="46" borderId="12" xfId="0" applyNumberFormat="1" applyFont="1" applyFill="1" applyBorder="1" applyAlignment="1" applyProtection="1">
      <alignment horizontal="right" vertical="center"/>
      <protection locked="0"/>
    </xf>
    <xf numFmtId="49" fontId="28" fillId="46" borderId="40" xfId="0" applyNumberFormat="1" applyFont="1" applyFill="1" applyBorder="1" applyAlignment="1" applyProtection="1">
      <alignment horizontal="right" vertical="center"/>
      <protection locked="0"/>
    </xf>
    <xf numFmtId="0" fontId="0" fillId="49" borderId="0" xfId="0" applyFill="1"/>
    <xf numFmtId="0" fontId="16" fillId="0" borderId="61" xfId="0" applyFont="1" applyBorder="1" applyAlignment="1">
      <alignment horizontal="center" vertical="center"/>
    </xf>
    <xf numFmtId="0" fontId="71" fillId="6" borderId="0" xfId="0" applyFont="1" applyFill="1" applyAlignment="1">
      <alignment vertical="center"/>
    </xf>
    <xf numFmtId="0" fontId="22" fillId="46" borderId="3" xfId="0" applyFont="1" applyFill="1" applyBorder="1" applyAlignment="1" applyProtection="1">
      <alignment horizontal="center" vertical="center"/>
      <protection locked="0"/>
    </xf>
    <xf numFmtId="0" fontId="22" fillId="46" borderId="1" xfId="0" applyFont="1" applyFill="1" applyBorder="1" applyAlignment="1" applyProtection="1">
      <alignment horizontal="center" vertical="center"/>
      <protection locked="0"/>
    </xf>
    <xf numFmtId="0" fontId="22" fillId="46" borderId="36" xfId="0" applyFont="1" applyFill="1" applyBorder="1" applyAlignment="1" applyProtection="1">
      <alignment horizontal="center" vertical="center"/>
      <protection locked="0"/>
    </xf>
    <xf numFmtId="0" fontId="17" fillId="46" borderId="1" xfId="2" applyFont="1" applyFill="1" applyBorder="1" applyAlignment="1" applyProtection="1">
      <alignment horizontal="center" vertical="center"/>
      <protection locked="0"/>
    </xf>
    <xf numFmtId="0" fontId="74" fillId="46" borderId="1" xfId="2" applyFont="1" applyFill="1" applyBorder="1" applyAlignment="1" applyProtection="1">
      <alignment horizontal="center" vertical="center"/>
      <protection locked="0"/>
    </xf>
    <xf numFmtId="0" fontId="17" fillId="46" borderId="36" xfId="2" applyFont="1" applyFill="1" applyBorder="1" applyAlignment="1" applyProtection="1">
      <alignment horizontal="center" vertical="center"/>
      <protection locked="0"/>
    </xf>
    <xf numFmtId="0" fontId="74" fillId="46" borderId="36" xfId="2" applyFont="1" applyFill="1" applyBorder="1" applyAlignment="1" applyProtection="1">
      <alignment horizontal="center" vertical="center"/>
      <protection locked="0"/>
    </xf>
    <xf numFmtId="49" fontId="157" fillId="36" borderId="91" xfId="0" applyNumberFormat="1" applyFont="1" applyFill="1" applyBorder="1" applyAlignment="1">
      <alignment horizontal="center" vertical="center"/>
    </xf>
    <xf numFmtId="49" fontId="0" fillId="6" borderId="48" xfId="0" applyNumberFormat="1" applyFill="1" applyBorder="1"/>
    <xf numFmtId="0" fontId="0" fillId="6" borderId="12" xfId="0" applyFill="1" applyBorder="1" applyAlignment="1">
      <alignment vertical="center"/>
    </xf>
    <xf numFmtId="0" fontId="0" fillId="6" borderId="22" xfId="0" applyFill="1" applyBorder="1"/>
    <xf numFmtId="49" fontId="0" fillId="6" borderId="61" xfId="0" applyNumberForma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89" fillId="6" borderId="0" xfId="0" applyFont="1" applyFill="1" applyAlignment="1">
      <alignment horizontal="left" vertical="center"/>
    </xf>
    <xf numFmtId="0" fontId="107" fillId="28" borderId="61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vertical="center"/>
    </xf>
    <xf numFmtId="0" fontId="51" fillId="6" borderId="0" xfId="0" applyFont="1" applyFill="1"/>
    <xf numFmtId="0" fontId="45" fillId="6" borderId="0" xfId="0" applyFont="1" applyFill="1" applyBorder="1" applyAlignment="1">
      <alignment horizontal="center" vertical="center"/>
    </xf>
    <xf numFmtId="0" fontId="32" fillId="6" borderId="0" xfId="0" applyFont="1" applyFill="1" applyAlignment="1">
      <alignment vertical="center"/>
    </xf>
    <xf numFmtId="0" fontId="107" fillId="46" borderId="61" xfId="0" applyFont="1" applyFill="1" applyBorder="1" applyAlignment="1">
      <alignment horizontal="center" vertical="center"/>
    </xf>
    <xf numFmtId="49" fontId="57" fillId="50" borderId="20" xfId="0" applyNumberFormat="1" applyFont="1" applyFill="1" applyBorder="1" applyAlignment="1" applyProtection="1">
      <alignment horizontal="center" vertical="center"/>
      <protection locked="0"/>
    </xf>
    <xf numFmtId="49" fontId="57" fillId="50" borderId="1" xfId="0" applyNumberFormat="1" applyFont="1" applyFill="1" applyBorder="1" applyAlignment="1" applyProtection="1">
      <alignment horizontal="center" vertical="center"/>
      <protection locked="0"/>
    </xf>
    <xf numFmtId="49" fontId="8" fillId="50" borderId="4" xfId="0" applyNumberFormat="1" applyFont="1" applyFill="1" applyBorder="1" applyAlignment="1" applyProtection="1">
      <alignment horizontal="center" vertical="center"/>
      <protection locked="0"/>
    </xf>
    <xf numFmtId="49" fontId="8" fillId="50" borderId="12" xfId="0" applyNumberFormat="1" applyFont="1" applyFill="1" applyBorder="1" applyAlignment="1" applyProtection="1">
      <alignment horizontal="center" vertical="center"/>
      <protection locked="0"/>
    </xf>
    <xf numFmtId="0" fontId="107" fillId="50" borderId="61" xfId="0" applyFont="1" applyFill="1" applyBorder="1" applyAlignment="1">
      <alignment horizontal="center" vertical="center"/>
    </xf>
    <xf numFmtId="0" fontId="22" fillId="50" borderId="1" xfId="0" applyFont="1" applyFill="1" applyBorder="1" applyAlignment="1" applyProtection="1">
      <alignment horizontal="center" vertical="center"/>
      <protection locked="0"/>
    </xf>
    <xf numFmtId="0" fontId="22" fillId="50" borderId="36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vertical="center"/>
    </xf>
    <xf numFmtId="0" fontId="76" fillId="6" borderId="45" xfId="0" applyFont="1" applyFill="1" applyBorder="1" applyAlignment="1">
      <alignment vertical="center"/>
    </xf>
    <xf numFmtId="0" fontId="34" fillId="15" borderId="17" xfId="2" applyFont="1" applyFill="1" applyBorder="1" applyAlignment="1">
      <alignment horizontal="center" vertical="center"/>
    </xf>
    <xf numFmtId="0" fontId="76" fillId="6" borderId="55" xfId="0" applyFont="1" applyFill="1" applyBorder="1" applyAlignment="1">
      <alignment vertical="center"/>
    </xf>
    <xf numFmtId="0" fontId="34" fillId="15" borderId="38" xfId="2" applyFont="1" applyFill="1" applyBorder="1" applyAlignment="1">
      <alignment horizontal="center" vertical="center"/>
    </xf>
    <xf numFmtId="0" fontId="45" fillId="6" borderId="45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0" fontId="53" fillId="6" borderId="45" xfId="0" applyFont="1" applyFill="1" applyBorder="1" applyAlignment="1">
      <alignment horizontal="center" vertical="center"/>
    </xf>
    <xf numFmtId="0" fontId="53" fillId="6" borderId="55" xfId="0" applyFont="1" applyFill="1" applyBorder="1" applyAlignment="1">
      <alignment horizontal="center" vertical="center"/>
    </xf>
    <xf numFmtId="49" fontId="28" fillId="46" borderId="45" xfId="0" applyNumberFormat="1" applyFont="1" applyFill="1" applyBorder="1" applyAlignment="1" applyProtection="1">
      <alignment horizontal="right" vertical="center"/>
      <protection locked="0"/>
    </xf>
    <xf numFmtId="49" fontId="28" fillId="46" borderId="55" xfId="0" applyNumberFormat="1" applyFont="1" applyFill="1" applyBorder="1" applyAlignment="1" applyProtection="1">
      <alignment horizontal="right" vertical="center"/>
      <protection locked="0"/>
    </xf>
    <xf numFmtId="0" fontId="25" fillId="6" borderId="0" xfId="0" applyFont="1" applyFill="1" applyAlignment="1">
      <alignment horizontal="center"/>
    </xf>
    <xf numFmtId="0" fontId="55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5" fillId="6" borderId="0" xfId="0" applyFont="1" applyFill="1" applyAlignment="1"/>
    <xf numFmtId="0" fontId="94" fillId="6" borderId="0" xfId="0" applyFont="1" applyFill="1" applyAlignment="1"/>
    <xf numFmtId="0" fontId="50" fillId="6" borderId="0" xfId="0" applyFont="1" applyFill="1" applyAlignment="1"/>
    <xf numFmtId="0" fontId="170" fillId="6" borderId="0" xfId="0" applyFont="1" applyFill="1" applyBorder="1" applyAlignment="1" applyProtection="1">
      <alignment vertical="center"/>
    </xf>
    <xf numFmtId="0" fontId="0" fillId="48" borderId="54" xfId="0" applyFill="1" applyBorder="1" applyAlignment="1">
      <alignment vertical="center"/>
    </xf>
    <xf numFmtId="0" fontId="0" fillId="48" borderId="0" xfId="0" applyFill="1" applyBorder="1" applyAlignment="1">
      <alignment vertical="center"/>
    </xf>
    <xf numFmtId="0" fontId="0" fillId="48" borderId="2" xfId="0" applyFill="1" applyBorder="1" applyAlignment="1">
      <alignment vertical="center"/>
    </xf>
    <xf numFmtId="49" fontId="2" fillId="45" borderId="0" xfId="0" applyNumberFormat="1" applyFont="1" applyFill="1" applyAlignment="1">
      <alignment horizontal="left" vertical="center"/>
    </xf>
    <xf numFmtId="49" fontId="0" fillId="45" borderId="0" xfId="0" applyNumberFormat="1" applyFill="1" applyAlignment="1">
      <alignment vertical="center"/>
    </xf>
    <xf numFmtId="49" fontId="2" fillId="45" borderId="0" xfId="0" applyNumberFormat="1" applyFont="1" applyFill="1" applyAlignment="1">
      <alignment vertical="center"/>
    </xf>
    <xf numFmtId="49" fontId="0" fillId="45" borderId="0" xfId="0" applyNumberFormat="1" applyFill="1"/>
    <xf numFmtId="49" fontId="2" fillId="45" borderId="0" xfId="0" applyNumberFormat="1" applyFont="1" applyFill="1"/>
    <xf numFmtId="49" fontId="13" fillId="45" borderId="0" xfId="0" applyNumberFormat="1" applyFont="1" applyFill="1"/>
    <xf numFmtId="0" fontId="0" fillId="39" borderId="54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49" fontId="12" fillId="39" borderId="43" xfId="1" applyNumberFormat="1" applyFont="1" applyFill="1" applyBorder="1" applyAlignment="1">
      <alignment horizontal="center" vertical="center"/>
    </xf>
    <xf numFmtId="0" fontId="12" fillId="47" borderId="0" xfId="1" applyFont="1" applyFill="1" applyAlignment="1">
      <alignment vertical="center" wrapText="1"/>
    </xf>
    <xf numFmtId="49" fontId="12" fillId="47" borderId="43" xfId="1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19" fillId="51" borderId="47" xfId="0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13" fillId="52" borderId="54" xfId="1" applyNumberFormat="1" applyFont="1" applyFill="1" applyBorder="1" applyAlignment="1">
      <alignment horizontal="left" vertical="center"/>
    </xf>
    <xf numFmtId="49" fontId="13" fillId="52" borderId="0" xfId="1" applyNumberFormat="1" applyFont="1" applyFill="1" applyBorder="1" applyAlignment="1">
      <alignment horizontal="left" vertical="center"/>
    </xf>
    <xf numFmtId="49" fontId="13" fillId="52" borderId="2" xfId="1" applyNumberFormat="1" applyFont="1" applyFill="1" applyBorder="1" applyAlignment="1">
      <alignment horizontal="left" vertical="center"/>
    </xf>
    <xf numFmtId="49" fontId="13" fillId="0" borderId="0" xfId="0" applyNumberFormat="1" applyFont="1" applyFill="1"/>
    <xf numFmtId="49" fontId="13" fillId="0" borderId="0" xfId="0" applyNumberFormat="1" applyFont="1" applyFill="1" applyBorder="1"/>
    <xf numFmtId="176" fontId="95" fillId="46" borderId="22" xfId="0" applyNumberFormat="1" applyFont="1" applyFill="1" applyBorder="1" applyAlignment="1" applyProtection="1">
      <alignment horizontal="right" vertical="center"/>
      <protection locked="0"/>
    </xf>
    <xf numFmtId="0" fontId="34" fillId="15" borderId="23" xfId="2" applyFont="1" applyFill="1" applyBorder="1" applyAlignment="1">
      <alignment horizontal="center" vertical="center"/>
    </xf>
    <xf numFmtId="49" fontId="28" fillId="46" borderId="39" xfId="0" applyNumberFormat="1" applyFont="1" applyFill="1" applyBorder="1" applyAlignment="1" applyProtection="1">
      <alignment horizontal="center" vertical="center"/>
      <protection locked="0"/>
    </xf>
    <xf numFmtId="49" fontId="28" fillId="46" borderId="22" xfId="0" applyNumberFormat="1" applyFont="1" applyFill="1" applyBorder="1" applyAlignment="1" applyProtection="1">
      <alignment horizontal="right" vertical="center"/>
      <protection locked="0"/>
    </xf>
    <xf numFmtId="49" fontId="28" fillId="46" borderId="31" xfId="0" applyNumberFormat="1" applyFont="1" applyFill="1" applyBorder="1" applyAlignment="1" applyProtection="1">
      <alignment horizontal="right" vertical="center"/>
      <protection locked="0"/>
    </xf>
    <xf numFmtId="49" fontId="28" fillId="46" borderId="75" xfId="0" applyNumberFormat="1" applyFont="1" applyFill="1" applyBorder="1" applyAlignment="1" applyProtection="1">
      <alignment horizontal="center" vertical="center"/>
      <protection locked="0"/>
    </xf>
    <xf numFmtId="49" fontId="28" fillId="46" borderId="3" xfId="0" applyNumberFormat="1" applyFont="1" applyFill="1" applyBorder="1" applyAlignment="1" applyProtection="1">
      <alignment horizontal="right" vertical="center"/>
      <protection locked="0"/>
    </xf>
    <xf numFmtId="49" fontId="28" fillId="46" borderId="16" xfId="0" applyNumberFormat="1" applyFont="1" applyFill="1" applyBorder="1" applyAlignment="1" applyProtection="1">
      <alignment horizontal="right" vertical="center"/>
      <protection locked="0"/>
    </xf>
    <xf numFmtId="0" fontId="34" fillId="15" borderId="28" xfId="2" applyFont="1" applyFill="1" applyBorder="1" applyAlignment="1">
      <alignment horizontal="center" vertical="center"/>
    </xf>
    <xf numFmtId="49" fontId="28" fillId="46" borderId="50" xfId="0" applyNumberFormat="1" applyFont="1" applyFill="1" applyBorder="1" applyAlignment="1" applyProtection="1">
      <alignment horizontal="center" vertical="center"/>
      <protection locked="0"/>
    </xf>
    <xf numFmtId="0" fontId="76" fillId="6" borderId="30" xfId="0" applyFont="1" applyFill="1" applyBorder="1" applyAlignment="1">
      <alignment vertical="center"/>
    </xf>
    <xf numFmtId="176" fontId="95" fillId="46" borderId="23" xfId="0" applyNumberFormat="1" applyFont="1" applyFill="1" applyBorder="1" applyAlignment="1" applyProtection="1">
      <alignment horizontal="right" vertical="center"/>
      <protection locked="0"/>
    </xf>
    <xf numFmtId="0" fontId="34" fillId="15" borderId="22" xfId="2" applyFont="1" applyFill="1" applyBorder="1" applyAlignment="1">
      <alignment horizontal="center" vertical="center"/>
    </xf>
    <xf numFmtId="0" fontId="76" fillId="6" borderId="27" xfId="0" applyFont="1" applyFill="1" applyBorder="1" applyAlignment="1">
      <alignment vertical="center"/>
    </xf>
    <xf numFmtId="0" fontId="34" fillId="15" borderId="29" xfId="2" applyFont="1" applyFill="1" applyBorder="1" applyAlignment="1">
      <alignment horizontal="center" vertical="center"/>
    </xf>
    <xf numFmtId="0" fontId="76" fillId="6" borderId="15" xfId="0" applyFont="1" applyFill="1" applyBorder="1" applyAlignment="1">
      <alignment vertical="center"/>
    </xf>
    <xf numFmtId="0" fontId="34" fillId="15" borderId="16" xfId="2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/>
    </xf>
    <xf numFmtId="0" fontId="55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2" fillId="35" borderId="61" xfId="0" applyFont="1" applyFill="1" applyBorder="1" applyAlignment="1">
      <alignment horizontal="center" vertical="center"/>
    </xf>
    <xf numFmtId="0" fontId="53" fillId="6" borderId="0" xfId="0" applyFont="1" applyFill="1" applyAlignment="1"/>
    <xf numFmtId="0" fontId="66" fillId="6" borderId="0" xfId="0" applyFont="1" applyFill="1" applyAlignment="1">
      <alignment horizontal="left"/>
    </xf>
    <xf numFmtId="0" fontId="51" fillId="30" borderId="101" xfId="0" applyFont="1" applyFill="1" applyBorder="1" applyAlignment="1">
      <alignment horizontal="center" vertical="center"/>
    </xf>
    <xf numFmtId="0" fontId="57" fillId="30" borderId="103" xfId="0" applyFont="1" applyFill="1" applyBorder="1" applyAlignment="1" applyProtection="1">
      <alignment horizontal="center" vertical="center"/>
    </xf>
    <xf numFmtId="0" fontId="57" fillId="53" borderId="104" xfId="0" applyFont="1" applyFill="1" applyBorder="1" applyAlignment="1" applyProtection="1">
      <alignment horizontal="center" vertical="center"/>
    </xf>
    <xf numFmtId="0" fontId="57" fillId="53" borderId="44" xfId="0" applyFont="1" applyFill="1" applyBorder="1" applyAlignment="1" applyProtection="1">
      <alignment horizontal="center" vertical="center"/>
    </xf>
    <xf numFmtId="0" fontId="57" fillId="54" borderId="74" xfId="0" applyFont="1" applyFill="1" applyBorder="1" applyAlignment="1" applyProtection="1">
      <alignment horizontal="center" vertical="center"/>
    </xf>
    <xf numFmtId="0" fontId="57" fillId="35" borderId="10" xfId="0" applyFont="1" applyFill="1" applyBorder="1" applyAlignment="1" applyProtection="1">
      <alignment horizontal="center" vertical="center"/>
    </xf>
    <xf numFmtId="0" fontId="28" fillId="35" borderId="100" xfId="0" applyFont="1" applyFill="1" applyBorder="1" applyAlignment="1" applyProtection="1">
      <alignment horizontal="center" vertical="center"/>
    </xf>
    <xf numFmtId="0" fontId="52" fillId="41" borderId="74" xfId="0" applyFont="1" applyFill="1" applyBorder="1" applyAlignment="1" applyProtection="1">
      <alignment horizontal="center" vertical="center"/>
    </xf>
    <xf numFmtId="49" fontId="28" fillId="46" borderId="27" xfId="0" applyNumberFormat="1" applyFont="1" applyFill="1" applyBorder="1" applyAlignment="1" applyProtection="1">
      <alignment horizontal="right" vertical="center"/>
      <protection locked="0"/>
    </xf>
    <xf numFmtId="49" fontId="28" fillId="46" borderId="15" xfId="0" applyNumberFormat="1" applyFont="1" applyFill="1" applyBorder="1" applyAlignment="1" applyProtection="1">
      <alignment horizontal="right" vertical="center"/>
      <protection locked="0"/>
    </xf>
    <xf numFmtId="49" fontId="28" fillId="46" borderId="14" xfId="0" applyNumberFormat="1" applyFont="1" applyFill="1" applyBorder="1" applyAlignment="1" applyProtection="1">
      <alignment horizontal="right" vertical="center"/>
      <protection locked="0"/>
    </xf>
    <xf numFmtId="0" fontId="53" fillId="6" borderId="30" xfId="0" applyFont="1" applyFill="1" applyBorder="1" applyAlignment="1">
      <alignment horizontal="center" vertical="center"/>
    </xf>
    <xf numFmtId="176" fontId="14" fillId="46" borderId="22" xfId="0" applyNumberFormat="1" applyFont="1" applyFill="1" applyBorder="1" applyAlignment="1" applyProtection="1">
      <alignment horizontal="center" vertical="center"/>
      <protection locked="0"/>
    </xf>
    <xf numFmtId="0" fontId="34" fillId="46" borderId="22" xfId="2" applyFont="1" applyFill="1" applyBorder="1" applyAlignment="1" applyProtection="1">
      <alignment horizontal="center" vertical="center"/>
      <protection locked="0"/>
    </xf>
    <xf numFmtId="0" fontId="14" fillId="46" borderId="22" xfId="0" applyFont="1" applyFill="1" applyBorder="1" applyAlignment="1" applyProtection="1">
      <alignment horizontal="center" vertical="center"/>
      <protection locked="0"/>
    </xf>
    <xf numFmtId="0" fontId="34" fillId="46" borderId="31" xfId="2" applyFont="1" applyFill="1" applyBorder="1" applyAlignment="1" applyProtection="1">
      <alignment horizontal="center" vertical="center"/>
      <protection locked="0"/>
    </xf>
    <xf numFmtId="0" fontId="53" fillId="6" borderId="15" xfId="0" applyFont="1" applyFill="1" applyBorder="1" applyAlignment="1">
      <alignment horizontal="center" vertical="center"/>
    </xf>
    <xf numFmtId="176" fontId="14" fillId="46" borderId="3" xfId="0" applyNumberFormat="1" applyFont="1" applyFill="1" applyBorder="1" applyAlignment="1" applyProtection="1">
      <alignment horizontal="center" vertical="center"/>
      <protection locked="0"/>
    </xf>
    <xf numFmtId="0" fontId="34" fillId="46" borderId="3" xfId="2" applyFont="1" applyFill="1" applyBorder="1" applyAlignment="1" applyProtection="1">
      <alignment horizontal="center" vertical="center"/>
      <protection locked="0"/>
    </xf>
    <xf numFmtId="0" fontId="14" fillId="46" borderId="3" xfId="0" applyFont="1" applyFill="1" applyBorder="1" applyAlignment="1" applyProtection="1">
      <alignment horizontal="center" vertical="center"/>
      <protection locked="0"/>
    </xf>
    <xf numFmtId="0" fontId="34" fillId="46" borderId="16" xfId="2" applyFont="1" applyFill="1" applyBorder="1" applyAlignment="1" applyProtection="1">
      <alignment horizontal="center" vertical="center"/>
      <protection locked="0"/>
    </xf>
    <xf numFmtId="0" fontId="53" fillId="6" borderId="27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44" fillId="0" borderId="0" xfId="2" applyFont="1" applyFill="1" applyAlignment="1">
      <alignment vertical="center"/>
    </xf>
    <xf numFmtId="0" fontId="144" fillId="0" borderId="0" xfId="0" applyFont="1" applyFill="1" applyAlignment="1">
      <alignment vertical="center"/>
    </xf>
    <xf numFmtId="0" fontId="20" fillId="0" borderId="3" xfId="2" applyFont="1" applyFill="1" applyBorder="1" applyAlignment="1">
      <alignment horizontal="left" vertical="center"/>
    </xf>
    <xf numFmtId="0" fontId="20" fillId="6" borderId="0" xfId="0" applyFont="1" applyFill="1" applyAlignment="1">
      <alignment horizontal="center"/>
    </xf>
    <xf numFmtId="0" fontId="20" fillId="15" borderId="1" xfId="2" applyFont="1" applyFill="1" applyBorder="1" applyAlignment="1">
      <alignment horizontal="center" vertical="center"/>
    </xf>
    <xf numFmtId="0" fontId="181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1" fillId="30" borderId="62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34" fillId="46" borderId="60" xfId="2" applyFont="1" applyFill="1" applyBorder="1" applyAlignment="1" applyProtection="1">
      <alignment horizontal="center" vertical="center"/>
      <protection locked="0"/>
    </xf>
    <xf numFmtId="0" fontId="45" fillId="6" borderId="27" xfId="0" applyFont="1" applyFill="1" applyBorder="1" applyAlignment="1">
      <alignment horizontal="center" vertical="center"/>
    </xf>
    <xf numFmtId="0" fontId="45" fillId="6" borderId="30" xfId="0" applyFont="1" applyFill="1" applyBorder="1" applyAlignment="1">
      <alignment horizontal="center" vertical="center"/>
    </xf>
    <xf numFmtId="0" fontId="34" fillId="46" borderId="59" xfId="2" applyFont="1" applyFill="1" applyBorder="1" applyAlignment="1" applyProtection="1">
      <alignment horizontal="center" vertical="center"/>
      <protection locked="0"/>
    </xf>
    <xf numFmtId="0" fontId="94" fillId="6" borderId="0" xfId="0" applyFont="1" applyFill="1" applyAlignment="1">
      <alignment vertical="center"/>
    </xf>
    <xf numFmtId="0" fontId="8" fillId="6" borderId="0" xfId="0" applyFont="1" applyFill="1" applyBorder="1" applyAlignment="1">
      <alignment vertical="center"/>
    </xf>
    <xf numFmtId="0" fontId="53" fillId="6" borderId="0" xfId="0" applyFont="1" applyFill="1" applyAlignment="1">
      <alignment vertical="center"/>
    </xf>
    <xf numFmtId="0" fontId="94" fillId="6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/>
    <xf numFmtId="0" fontId="2" fillId="50" borderId="0" xfId="0" applyFont="1" applyFill="1" applyAlignment="1">
      <alignment horizontal="center" vertical="center"/>
    </xf>
    <xf numFmtId="0" fontId="57" fillId="30" borderId="102" xfId="0" applyFont="1" applyFill="1" applyBorder="1" applyAlignment="1" applyProtection="1">
      <alignment horizontal="center" vertical="center"/>
    </xf>
    <xf numFmtId="0" fontId="57" fillId="30" borderId="103" xfId="0" applyFont="1" applyFill="1" applyBorder="1" applyAlignment="1" applyProtection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2" fillId="25" borderId="63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0" fillId="15" borderId="105" xfId="0" applyFill="1" applyBorder="1"/>
    <xf numFmtId="0" fontId="0" fillId="15" borderId="25" xfId="0" applyFill="1" applyBorder="1"/>
    <xf numFmtId="0" fontId="0" fillId="15" borderId="25" xfId="0" applyFill="1" applyBorder="1" applyAlignment="1">
      <alignment horizontal="center" vertical="center"/>
    </xf>
    <xf numFmtId="0" fontId="0" fillId="15" borderId="25" xfId="0" applyFill="1" applyBorder="1" applyAlignment="1">
      <alignment vertical="center"/>
    </xf>
    <xf numFmtId="0" fontId="0" fillId="15" borderId="5" xfId="0" applyFill="1" applyBorder="1" applyAlignment="1">
      <alignment vertical="center"/>
    </xf>
    <xf numFmtId="0" fontId="42" fillId="30" borderId="29" xfId="0" applyFont="1" applyFill="1" applyBorder="1" applyAlignment="1">
      <alignment horizontal="center" vertical="center"/>
    </xf>
    <xf numFmtId="49" fontId="28" fillId="46" borderId="46" xfId="0" applyNumberFormat="1" applyFont="1" applyFill="1" applyBorder="1" applyAlignment="1" applyProtection="1">
      <alignment horizontal="right" vertical="center"/>
      <protection locked="0"/>
    </xf>
    <xf numFmtId="49" fontId="28" fillId="46" borderId="27" xfId="0" applyNumberFormat="1" applyFont="1" applyFill="1" applyBorder="1" applyAlignment="1" applyProtection="1">
      <alignment horizontal="center" vertical="center"/>
      <protection locked="0"/>
    </xf>
    <xf numFmtId="0" fontId="172" fillId="7" borderId="0" xfId="0" applyFont="1" applyFill="1" applyAlignment="1">
      <alignment vertical="center"/>
    </xf>
    <xf numFmtId="0" fontId="172" fillId="0" borderId="0" xfId="0" applyFont="1" applyAlignment="1">
      <alignment horizontal="right" vertical="center"/>
    </xf>
    <xf numFmtId="0" fontId="75" fillId="7" borderId="0" xfId="0" applyFont="1" applyFill="1" applyAlignment="1">
      <alignment horizontal="left"/>
    </xf>
    <xf numFmtId="0" fontId="183" fillId="7" borderId="0" xfId="0" applyFont="1" applyFill="1" applyAlignment="1">
      <alignment horizontal="left"/>
    </xf>
    <xf numFmtId="3" fontId="182" fillId="0" borderId="0" xfId="0" applyNumberFormat="1" applyFont="1" applyAlignment="1">
      <alignment horizontal="right"/>
    </xf>
    <xf numFmtId="0" fontId="0" fillId="6" borderId="0" xfId="0" applyFill="1" applyAlignment="1">
      <alignment horizontal="center"/>
    </xf>
    <xf numFmtId="0" fontId="17" fillId="50" borderId="1" xfId="2" applyFont="1" applyFill="1" applyBorder="1" applyAlignment="1" applyProtection="1">
      <alignment horizontal="center" vertical="center"/>
      <protection locked="0"/>
    </xf>
    <xf numFmtId="0" fontId="74" fillId="50" borderId="1" xfId="2" applyFont="1" applyFill="1" applyBorder="1" applyAlignment="1" applyProtection="1">
      <alignment horizontal="center" vertical="center"/>
      <protection locked="0"/>
    </xf>
    <xf numFmtId="0" fontId="17" fillId="50" borderId="36" xfId="2" applyFont="1" applyFill="1" applyBorder="1" applyAlignment="1" applyProtection="1">
      <alignment horizontal="center" vertical="center"/>
      <protection locked="0"/>
    </xf>
    <xf numFmtId="0" fontId="74" fillId="50" borderId="36" xfId="2" applyFont="1" applyFill="1" applyBorder="1" applyAlignment="1" applyProtection="1">
      <alignment horizontal="center" vertical="center"/>
      <protection locked="0"/>
    </xf>
    <xf numFmtId="0" fontId="17" fillId="15" borderId="35" xfId="2" applyFont="1" applyFill="1" applyBorder="1" applyAlignment="1">
      <alignment horizontal="center" vertical="center"/>
    </xf>
    <xf numFmtId="49" fontId="157" fillId="36" borderId="61" xfId="0" applyNumberFormat="1" applyFont="1" applyFill="1" applyBorder="1" applyAlignment="1">
      <alignment horizontal="center" vertical="center"/>
    </xf>
    <xf numFmtId="0" fontId="185" fillId="0" borderId="0" xfId="0" applyFont="1"/>
    <xf numFmtId="0" fontId="0" fillId="41" borderId="0" xfId="0" applyFill="1" applyAlignment="1">
      <alignment vertical="center"/>
    </xf>
    <xf numFmtId="0" fontId="2" fillId="41" borderId="0" xfId="0" applyFont="1" applyFill="1" applyAlignment="1">
      <alignment vertical="center"/>
    </xf>
    <xf numFmtId="0" fontId="0" fillId="43" borderId="0" xfId="0" applyFill="1" applyAlignment="1">
      <alignment vertical="center"/>
    </xf>
    <xf numFmtId="0" fontId="2" fillId="43" borderId="0" xfId="0" applyFont="1" applyFill="1" applyAlignment="1">
      <alignment vertical="center"/>
    </xf>
    <xf numFmtId="0" fontId="0" fillId="43" borderId="0" xfId="0" applyFill="1" applyAlignment="1">
      <alignment horizontal="center" vertical="center"/>
    </xf>
    <xf numFmtId="0" fontId="0" fillId="46" borderId="0" xfId="0" applyFill="1" applyAlignment="1">
      <alignment vertical="center"/>
    </xf>
    <xf numFmtId="0" fontId="2" fillId="46" borderId="0" xfId="0" applyFont="1" applyFill="1" applyAlignment="1">
      <alignment vertical="center"/>
    </xf>
    <xf numFmtId="0" fontId="0" fillId="46" borderId="0" xfId="0" applyFill="1"/>
    <xf numFmtId="0" fontId="89" fillId="6" borderId="0" xfId="0" applyFont="1" applyFill="1" applyAlignment="1">
      <alignment vertical="center"/>
    </xf>
    <xf numFmtId="0" fontId="73" fillId="6" borderId="0" xfId="0" applyFont="1" applyFill="1" applyBorder="1" applyAlignment="1">
      <alignment vertical="center"/>
    </xf>
    <xf numFmtId="0" fontId="73" fillId="6" borderId="0" xfId="0" applyFont="1" applyFill="1" applyAlignment="1">
      <alignment vertical="center"/>
    </xf>
    <xf numFmtId="49" fontId="157" fillId="36" borderId="7" xfId="0" applyNumberFormat="1" applyFont="1" applyFill="1" applyBorder="1" applyAlignment="1">
      <alignment horizontal="center" vertical="center"/>
    </xf>
    <xf numFmtId="49" fontId="0" fillId="15" borderId="0" xfId="0" applyNumberFormat="1" applyFill="1"/>
    <xf numFmtId="49" fontId="0" fillId="27" borderId="0" xfId="0" applyNumberFormat="1" applyFill="1"/>
    <xf numFmtId="49" fontId="0" fillId="28" borderId="0" xfId="0" applyNumberFormat="1" applyFill="1"/>
    <xf numFmtId="49" fontId="0" fillId="29" borderId="0" xfId="0" applyNumberFormat="1" applyFill="1"/>
    <xf numFmtId="49" fontId="0" fillId="26" borderId="0" xfId="0" applyNumberFormat="1" applyFill="1"/>
    <xf numFmtId="49" fontId="0" fillId="19" borderId="0" xfId="0" applyNumberFormat="1" applyFill="1"/>
    <xf numFmtId="49" fontId="185" fillId="43" borderId="0" xfId="0" applyNumberFormat="1" applyFont="1" applyFill="1"/>
    <xf numFmtId="49" fontId="0" fillId="46" borderId="0" xfId="0" applyNumberFormat="1" applyFill="1"/>
    <xf numFmtId="49" fontId="0" fillId="41" borderId="0" xfId="0" applyNumberFormat="1" applyFill="1"/>
    <xf numFmtId="49" fontId="0" fillId="43" borderId="0" xfId="0" applyNumberFormat="1" applyFill="1"/>
    <xf numFmtId="0" fontId="0" fillId="55" borderId="0" xfId="0" applyFill="1"/>
    <xf numFmtId="0" fontId="52" fillId="25" borderId="63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49" fontId="28" fillId="46" borderId="106" xfId="0" applyNumberFormat="1" applyFont="1" applyFill="1" applyBorder="1" applyAlignment="1" applyProtection="1">
      <alignment horizontal="right" vertical="center"/>
      <protection locked="0"/>
    </xf>
    <xf numFmtId="49" fontId="28" fillId="46" borderId="107" xfId="0" applyNumberFormat="1" applyFont="1" applyFill="1" applyBorder="1" applyAlignment="1" applyProtection="1">
      <alignment horizontal="right" vertical="center"/>
      <protection locked="0"/>
    </xf>
    <xf numFmtId="0" fontId="57" fillId="54" borderId="104" xfId="0" applyFont="1" applyFill="1" applyBorder="1" applyAlignment="1" applyProtection="1">
      <alignment horizontal="center" vertical="center"/>
    </xf>
    <xf numFmtId="0" fontId="57" fillId="54" borderId="101" xfId="0" applyFont="1" applyFill="1" applyBorder="1" applyAlignment="1" applyProtection="1">
      <alignment horizontal="center" vertical="center"/>
    </xf>
    <xf numFmtId="0" fontId="45" fillId="6" borderId="108" xfId="0" applyFont="1" applyFill="1" applyBorder="1" applyAlignment="1">
      <alignment horizontal="center" vertical="center"/>
    </xf>
    <xf numFmtId="0" fontId="34" fillId="46" borderId="106" xfId="2" applyFont="1" applyFill="1" applyBorder="1" applyAlignment="1" applyProtection="1">
      <alignment horizontal="center" vertical="center"/>
      <protection locked="0"/>
    </xf>
    <xf numFmtId="0" fontId="14" fillId="46" borderId="106" xfId="0" applyFont="1" applyFill="1" applyBorder="1" applyAlignment="1" applyProtection="1">
      <alignment horizontal="center" vertical="center"/>
      <protection locked="0"/>
    </xf>
    <xf numFmtId="0" fontId="34" fillId="46" borderId="107" xfId="2" applyFont="1" applyFill="1" applyBorder="1" applyAlignment="1" applyProtection="1">
      <alignment horizontal="center" vertical="center"/>
      <protection locked="0"/>
    </xf>
    <xf numFmtId="49" fontId="28" fillId="46" borderId="108" xfId="0" applyNumberFormat="1" applyFont="1" applyFill="1" applyBorder="1" applyAlignment="1" applyProtection="1">
      <alignment horizontal="right" vertical="center"/>
      <protection locked="0"/>
    </xf>
    <xf numFmtId="0" fontId="57" fillId="53" borderId="92" xfId="0" applyFont="1" applyFill="1" applyBorder="1" applyAlignment="1" applyProtection="1">
      <alignment horizontal="center" vertical="center"/>
    </xf>
    <xf numFmtId="49" fontId="0" fillId="15" borderId="48" xfId="0" applyNumberFormat="1" applyFill="1" applyBorder="1" applyAlignment="1">
      <alignment horizontal="center" vertical="center"/>
    </xf>
    <xf numFmtId="0" fontId="20" fillId="15" borderId="16" xfId="2" applyFill="1" applyBorder="1" applyAlignment="1">
      <alignment horizontal="center" vertical="center"/>
    </xf>
    <xf numFmtId="0" fontId="20" fillId="15" borderId="37" xfId="2" applyFill="1" applyBorder="1" applyAlignment="1">
      <alignment horizontal="center" vertical="center"/>
    </xf>
    <xf numFmtId="0" fontId="2" fillId="29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71" fillId="6" borderId="0" xfId="0" applyFont="1" applyFill="1" applyBorder="1" applyAlignment="1" applyProtection="1">
      <alignment horizontal="right" vertical="center"/>
    </xf>
    <xf numFmtId="0" fontId="174" fillId="6" borderId="0" xfId="0" applyFont="1" applyFill="1" applyBorder="1" applyAlignment="1" applyProtection="1">
      <alignment horizontal="right" vertical="center"/>
    </xf>
    <xf numFmtId="0" fontId="125" fillId="6" borderId="0" xfId="0" applyFont="1" applyFill="1" applyBorder="1" applyAlignment="1" applyProtection="1">
      <alignment horizontal="left" vertical="center"/>
    </xf>
    <xf numFmtId="0" fontId="16" fillId="6" borderId="0" xfId="0" applyFont="1" applyFill="1" applyBorder="1" applyAlignment="1" applyProtection="1">
      <alignment horizontal="right" vertical="center"/>
    </xf>
    <xf numFmtId="49" fontId="13" fillId="52" borderId="0" xfId="1" applyNumberFormat="1" applyFont="1" applyFill="1" applyAlignment="1">
      <alignment horizontal="left" vertical="center"/>
    </xf>
    <xf numFmtId="0" fontId="0" fillId="48" borderId="0" xfId="0" applyFill="1" applyAlignment="1">
      <alignment vertical="center"/>
    </xf>
    <xf numFmtId="0" fontId="34" fillId="15" borderId="64" xfId="2" applyFont="1" applyFill="1" applyBorder="1" applyAlignment="1">
      <alignment horizontal="center" vertical="center"/>
    </xf>
    <xf numFmtId="49" fontId="2" fillId="45" borderId="56" xfId="0" applyNumberFormat="1" applyFont="1" applyFill="1" applyBorder="1" applyAlignment="1">
      <alignment horizontal="center" vertical="center"/>
    </xf>
    <xf numFmtId="49" fontId="2" fillId="45" borderId="57" xfId="0" applyNumberFormat="1" applyFont="1" applyFill="1" applyBorder="1" applyAlignment="1">
      <alignment horizontal="center" vertical="center"/>
    </xf>
    <xf numFmtId="49" fontId="2" fillId="45" borderId="58" xfId="0" applyNumberFormat="1" applyFont="1" applyFill="1" applyBorder="1" applyAlignment="1">
      <alignment horizontal="center" vertical="center"/>
    </xf>
    <xf numFmtId="0" fontId="57" fillId="53" borderId="110" xfId="0" applyFont="1" applyFill="1" applyBorder="1" applyAlignment="1" applyProtection="1">
      <alignment horizontal="center" vertical="center"/>
    </xf>
    <xf numFmtId="0" fontId="57" fillId="53" borderId="10" xfId="0" applyFont="1" applyFill="1" applyBorder="1" applyAlignment="1" applyProtection="1">
      <alignment horizontal="center" vertical="center"/>
    </xf>
    <xf numFmtId="49" fontId="28" fillId="46" borderId="111" xfId="0" applyNumberFormat="1" applyFont="1" applyFill="1" applyBorder="1" applyAlignment="1" applyProtection="1">
      <alignment horizontal="right" vertical="center"/>
      <protection locked="0"/>
    </xf>
    <xf numFmtId="49" fontId="28" fillId="46" borderId="97" xfId="0" applyNumberFormat="1" applyFont="1" applyFill="1" applyBorder="1" applyAlignment="1" applyProtection="1">
      <alignment horizontal="right" vertical="center"/>
      <protection locked="0"/>
    </xf>
    <xf numFmtId="49" fontId="2" fillId="41" borderId="24" xfId="0" applyNumberFormat="1" applyFont="1" applyFill="1" applyBorder="1" applyAlignment="1">
      <alignment horizontal="center" vertical="center"/>
    </xf>
    <xf numFmtId="0" fontId="34" fillId="15" borderId="48" xfId="2" applyFont="1" applyFill="1" applyBorder="1" applyAlignment="1">
      <alignment horizontal="center" vertical="center"/>
    </xf>
    <xf numFmtId="0" fontId="34" fillId="15" borderId="59" xfId="2" applyFont="1" applyFill="1" applyBorder="1" applyAlignment="1">
      <alignment horizontal="center" vertical="center"/>
    </xf>
    <xf numFmtId="0" fontId="34" fillId="15" borderId="76" xfId="2" applyFont="1" applyFill="1" applyBorder="1" applyAlignment="1">
      <alignment horizontal="center" vertical="center"/>
    </xf>
    <xf numFmtId="49" fontId="2" fillId="41" borderId="27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49" fontId="2" fillId="41" borderId="55" xfId="0" applyNumberFormat="1" applyFont="1" applyFill="1" applyBorder="1" applyAlignment="1">
      <alignment horizontal="center" vertical="center"/>
    </xf>
    <xf numFmtId="0" fontId="57" fillId="30" borderId="91" xfId="0" applyFont="1" applyFill="1" applyBorder="1" applyAlignment="1" applyProtection="1">
      <alignment horizontal="center" vertical="center"/>
    </xf>
    <xf numFmtId="0" fontId="34" fillId="15" borderId="47" xfId="2" applyFont="1" applyFill="1" applyBorder="1" applyAlignment="1">
      <alignment horizontal="center" vertical="center"/>
    </xf>
    <xf numFmtId="49" fontId="2" fillId="45" borderId="112" xfId="0" applyNumberFormat="1" applyFont="1" applyFill="1" applyBorder="1" applyAlignment="1">
      <alignment horizontal="center" vertical="center"/>
    </xf>
    <xf numFmtId="0" fontId="57" fillId="53" borderId="62" xfId="0" applyFont="1" applyFill="1" applyBorder="1" applyAlignment="1" applyProtection="1">
      <alignment horizontal="center" vertical="center"/>
    </xf>
    <xf numFmtId="49" fontId="2" fillId="45" borderId="24" xfId="0" applyNumberFormat="1" applyFont="1" applyFill="1" applyBorder="1" applyAlignment="1">
      <alignment horizontal="center" vertical="center"/>
    </xf>
    <xf numFmtId="49" fontId="2" fillId="45" borderId="41" xfId="0" applyNumberFormat="1" applyFont="1" applyFill="1" applyBorder="1" applyAlignment="1">
      <alignment horizontal="center" vertical="center"/>
    </xf>
    <xf numFmtId="49" fontId="2" fillId="45" borderId="42" xfId="0" applyNumberFormat="1" applyFont="1" applyFill="1" applyBorder="1" applyAlignment="1">
      <alignment horizontal="center" vertical="center"/>
    </xf>
    <xf numFmtId="49" fontId="28" fillId="46" borderId="113" xfId="0" applyNumberFormat="1" applyFont="1" applyFill="1" applyBorder="1" applyAlignment="1" applyProtection="1">
      <alignment horizontal="right" vertical="center"/>
      <protection locked="0"/>
    </xf>
    <xf numFmtId="49" fontId="57" fillId="46" borderId="15" xfId="0" applyNumberFormat="1" applyFont="1" applyFill="1" applyBorder="1" applyAlignment="1" applyProtection="1">
      <alignment horizontal="right" vertical="center"/>
      <protection locked="0"/>
    </xf>
    <xf numFmtId="49" fontId="57" fillId="46" borderId="107" xfId="0" applyNumberFormat="1" applyFont="1" applyFill="1" applyBorder="1" applyAlignment="1" applyProtection="1">
      <alignment horizontal="right" vertical="center"/>
      <protection locked="0"/>
    </xf>
    <xf numFmtId="49" fontId="57" fillId="46" borderId="45" xfId="0" applyNumberFormat="1" applyFont="1" applyFill="1" applyBorder="1" applyAlignment="1" applyProtection="1">
      <alignment horizontal="right" vertical="center"/>
      <protection locked="0"/>
    </xf>
    <xf numFmtId="49" fontId="57" fillId="46" borderId="17" xfId="0" applyNumberFormat="1" applyFont="1" applyFill="1" applyBorder="1" applyAlignment="1" applyProtection="1">
      <alignment horizontal="right" vertical="center"/>
      <protection locked="0"/>
    </xf>
    <xf numFmtId="49" fontId="57" fillId="46" borderId="55" xfId="0" applyNumberFormat="1" applyFont="1" applyFill="1" applyBorder="1" applyAlignment="1" applyProtection="1">
      <alignment horizontal="right" vertical="center"/>
      <protection locked="0"/>
    </xf>
    <xf numFmtId="49" fontId="57" fillId="46" borderId="38" xfId="0" applyNumberFormat="1" applyFont="1" applyFill="1" applyBorder="1" applyAlignment="1" applyProtection="1">
      <alignment horizontal="right" vertical="center"/>
      <protection locked="0"/>
    </xf>
    <xf numFmtId="49" fontId="57" fillId="46" borderId="28" xfId="0" applyNumberFormat="1" applyFont="1" applyFill="1" applyBorder="1" applyAlignment="1" applyProtection="1">
      <alignment horizontal="right" vertical="center"/>
      <protection locked="0"/>
    </xf>
    <xf numFmtId="49" fontId="57" fillId="46" borderId="29" xfId="0" applyNumberFormat="1" applyFont="1" applyFill="1" applyBorder="1" applyAlignment="1" applyProtection="1">
      <alignment horizontal="right" vertical="center"/>
      <protection locked="0"/>
    </xf>
    <xf numFmtId="49" fontId="57" fillId="46" borderId="1" xfId="0" applyNumberFormat="1" applyFont="1" applyFill="1" applyBorder="1" applyAlignment="1" applyProtection="1">
      <alignment horizontal="right" vertical="center"/>
      <protection locked="0"/>
    </xf>
    <xf numFmtId="49" fontId="57" fillId="46" borderId="36" xfId="0" applyNumberFormat="1" applyFont="1" applyFill="1" applyBorder="1" applyAlignment="1" applyProtection="1">
      <alignment horizontal="right" vertical="center"/>
      <protection locked="0"/>
    </xf>
    <xf numFmtId="49" fontId="57" fillId="46" borderId="3" xfId="0" applyNumberFormat="1" applyFont="1" applyFill="1" applyBorder="1" applyAlignment="1" applyProtection="1">
      <alignment horizontal="right" vertical="center"/>
      <protection locked="0"/>
    </xf>
    <xf numFmtId="49" fontId="57" fillId="46" borderId="16" xfId="0" applyNumberFormat="1" applyFont="1" applyFill="1" applyBorder="1" applyAlignment="1" applyProtection="1">
      <alignment horizontal="right" vertical="center"/>
      <protection locked="0"/>
    </xf>
    <xf numFmtId="49" fontId="57" fillId="46" borderId="106" xfId="0" applyNumberFormat="1" applyFont="1" applyFill="1" applyBorder="1" applyAlignment="1" applyProtection="1">
      <alignment horizontal="right" vertical="center"/>
      <protection locked="0"/>
    </xf>
    <xf numFmtId="49" fontId="57" fillId="46" borderId="31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/>
    <xf numFmtId="49" fontId="13" fillId="52" borderId="1" xfId="1" applyNumberFormat="1" applyFont="1" applyFill="1" applyBorder="1" applyAlignment="1">
      <alignment horizontal="left" vertical="center"/>
    </xf>
    <xf numFmtId="0" fontId="0" fillId="52" borderId="1" xfId="0" applyFill="1" applyBorder="1" applyAlignment="1">
      <alignment horizontal="center" vertical="center"/>
    </xf>
    <xf numFmtId="49" fontId="12" fillId="52" borderId="1" xfId="1" applyNumberFormat="1" applyFont="1" applyFill="1" applyBorder="1" applyAlignment="1">
      <alignment horizontal="center" vertical="center"/>
    </xf>
    <xf numFmtId="49" fontId="13" fillId="52" borderId="1" xfId="0" applyNumberFormat="1" applyFont="1" applyFill="1" applyBorder="1" applyAlignment="1">
      <alignment horizontal="center"/>
    </xf>
    <xf numFmtId="0" fontId="7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0" fillId="48" borderId="1" xfId="0" applyFill="1" applyBorder="1" applyAlignment="1">
      <alignment vertical="center"/>
    </xf>
    <xf numFmtId="0" fontId="0" fillId="48" borderId="1" xfId="0" applyFill="1" applyBorder="1" applyAlignment="1">
      <alignment horizontal="center" vertical="center"/>
    </xf>
    <xf numFmtId="49" fontId="13" fillId="48" borderId="1" xfId="0" applyNumberFormat="1" applyFont="1" applyFill="1" applyBorder="1" applyAlignment="1">
      <alignment horizontal="center"/>
    </xf>
    <xf numFmtId="0" fontId="79" fillId="0" borderId="1" xfId="0" applyFont="1" applyBorder="1" applyAlignment="1">
      <alignment vertical="center"/>
    </xf>
    <xf numFmtId="49" fontId="13" fillId="50" borderId="1" xfId="0" applyNumberFormat="1" applyFont="1" applyFill="1" applyBorder="1"/>
    <xf numFmtId="49" fontId="13" fillId="50" borderId="1" xfId="0" applyNumberFormat="1" applyFont="1" applyFill="1" applyBorder="1" applyAlignment="1">
      <alignment horizontal="right"/>
    </xf>
    <xf numFmtId="0" fontId="19" fillId="52" borderId="22" xfId="0" applyFont="1" applyFill="1" applyBorder="1" applyAlignment="1">
      <alignment vertical="center"/>
    </xf>
    <xf numFmtId="0" fontId="19" fillId="52" borderId="23" xfId="0" applyFont="1" applyFill="1" applyBorder="1" applyAlignment="1">
      <alignment vertical="center"/>
    </xf>
    <xf numFmtId="0" fontId="19" fillId="52" borderId="3" xfId="0" applyFont="1" applyFill="1" applyBorder="1" applyAlignment="1">
      <alignment vertical="center"/>
    </xf>
    <xf numFmtId="0" fontId="67" fillId="48" borderId="23" xfId="0" applyFont="1" applyFill="1" applyBorder="1" applyAlignment="1">
      <alignment vertical="center"/>
    </xf>
    <xf numFmtId="0" fontId="67" fillId="48" borderId="3" xfId="0" applyFont="1" applyFill="1" applyBorder="1" applyAlignment="1">
      <alignment vertical="center"/>
    </xf>
    <xf numFmtId="0" fontId="67" fillId="48" borderId="22" xfId="0" applyFont="1" applyFill="1" applyBorder="1" applyAlignment="1">
      <alignment vertical="center"/>
    </xf>
    <xf numFmtId="0" fontId="55" fillId="6" borderId="0" xfId="0" applyFont="1" applyFill="1" applyAlignment="1">
      <alignment vertical="top"/>
    </xf>
    <xf numFmtId="0" fontId="94" fillId="6" borderId="0" xfId="0" applyFont="1" applyFill="1" applyAlignment="1">
      <alignment horizontal="right" vertical="top"/>
    </xf>
    <xf numFmtId="0" fontId="95" fillId="6" borderId="0" xfId="0" applyFont="1" applyFill="1"/>
    <xf numFmtId="0" fontId="82" fillId="6" borderId="0" xfId="0" applyFont="1" applyFill="1" applyBorder="1" applyAlignment="1" applyProtection="1"/>
    <xf numFmtId="0" fontId="94" fillId="6" borderId="0" xfId="0" applyFont="1" applyFill="1" applyBorder="1" applyAlignment="1" applyProtection="1"/>
    <xf numFmtId="0" fontId="2" fillId="6" borderId="0" xfId="0" applyFont="1" applyFill="1" applyAlignment="1">
      <alignment horizontal="center" vertical="center"/>
    </xf>
    <xf numFmtId="49" fontId="2" fillId="45" borderId="122" xfId="0" applyNumberFormat="1" applyFont="1" applyFill="1" applyBorder="1" applyAlignment="1">
      <alignment horizontal="center" vertical="center"/>
    </xf>
    <xf numFmtId="0" fontId="25" fillId="25" borderId="92" xfId="0" applyFont="1" applyFill="1" applyBorder="1" applyAlignment="1">
      <alignment horizontal="center" vertical="center"/>
    </xf>
    <xf numFmtId="0" fontId="8" fillId="25" borderId="104" xfId="0" applyFont="1" applyFill="1" applyBorder="1" applyAlignment="1">
      <alignment horizontal="center" vertical="center"/>
    </xf>
    <xf numFmtId="0" fontId="8" fillId="25" borderId="101" xfId="0" applyFont="1" applyFill="1" applyBorder="1" applyAlignment="1">
      <alignment horizontal="center" vertical="center"/>
    </xf>
    <xf numFmtId="0" fontId="8" fillId="25" borderId="28" xfId="0" applyFont="1" applyFill="1" applyBorder="1" applyAlignment="1">
      <alignment horizontal="center" vertical="center"/>
    </xf>
    <xf numFmtId="0" fontId="8" fillId="25" borderId="92" xfId="0" applyFont="1" applyFill="1" applyBorder="1" applyAlignment="1">
      <alignment horizontal="center" vertical="center"/>
    </xf>
    <xf numFmtId="0" fontId="57" fillId="36" borderId="101" xfId="0" applyFont="1" applyFill="1" applyBorder="1" applyAlignment="1">
      <alignment horizontal="center" vertical="center"/>
    </xf>
    <xf numFmtId="0" fontId="57" fillId="36" borderId="103" xfId="0" applyFont="1" applyFill="1" applyBorder="1" applyAlignment="1">
      <alignment horizontal="center" vertical="center"/>
    </xf>
    <xf numFmtId="0" fontId="57" fillId="53" borderId="92" xfId="0" applyFont="1" applyFill="1" applyBorder="1" applyAlignment="1">
      <alignment horizontal="center" vertical="center"/>
    </xf>
    <xf numFmtId="0" fontId="57" fillId="38" borderId="27" xfId="0" applyFont="1" applyFill="1" applyBorder="1" applyAlignment="1">
      <alignment horizontal="center" vertical="center"/>
    </xf>
    <xf numFmtId="0" fontId="57" fillId="54" borderId="92" xfId="0" applyFont="1" applyFill="1" applyBorder="1" applyAlignment="1">
      <alignment horizontal="center" vertical="center"/>
    </xf>
    <xf numFmtId="0" fontId="8" fillId="25" borderId="103" xfId="0" applyFont="1" applyFill="1" applyBorder="1" applyAlignment="1">
      <alignment horizontal="center" vertical="center"/>
    </xf>
    <xf numFmtId="0" fontId="57" fillId="38" borderId="102" xfId="0" applyFont="1" applyFill="1" applyBorder="1" applyAlignment="1">
      <alignment horizontal="center" vertical="center"/>
    </xf>
    <xf numFmtId="0" fontId="57" fillId="38" borderId="103" xfId="0" applyFont="1" applyFill="1" applyBorder="1" applyAlignment="1">
      <alignment horizontal="center" vertical="center"/>
    </xf>
    <xf numFmtId="0" fontId="51" fillId="15" borderId="45" xfId="0" applyFont="1" applyFill="1" applyBorder="1" applyAlignment="1">
      <alignment horizontal="center" vertical="center" wrapText="1" shrinkToFit="1"/>
    </xf>
    <xf numFmtId="0" fontId="51" fillId="15" borderId="1" xfId="0" applyFont="1" applyFill="1" applyBorder="1" applyAlignment="1">
      <alignment horizontal="center" vertical="center" wrapText="1" shrinkToFit="1"/>
    </xf>
    <xf numFmtId="0" fontId="51" fillId="15" borderId="48" xfId="0" applyFont="1" applyFill="1" applyBorder="1" applyAlignment="1">
      <alignment horizontal="center" vertical="center" wrapText="1" shrinkToFit="1"/>
    </xf>
    <xf numFmtId="0" fontId="51" fillId="15" borderId="55" xfId="0" applyFont="1" applyFill="1" applyBorder="1" applyAlignment="1">
      <alignment horizontal="center" vertical="center" wrapText="1" shrinkToFit="1"/>
    </xf>
    <xf numFmtId="0" fontId="51" fillId="15" borderId="36" xfId="0" applyFont="1" applyFill="1" applyBorder="1" applyAlignment="1">
      <alignment horizontal="center" vertical="center" wrapText="1" shrinkToFit="1"/>
    </xf>
    <xf numFmtId="0" fontId="51" fillId="15" borderId="76" xfId="0" applyFont="1" applyFill="1" applyBorder="1" applyAlignment="1">
      <alignment horizontal="center" vertical="center" wrapText="1" shrinkToFit="1"/>
    </xf>
    <xf numFmtId="0" fontId="14" fillId="29" borderId="11" xfId="0" applyFont="1" applyFill="1" applyBorder="1" applyAlignment="1">
      <alignment horizontal="center" vertical="center"/>
    </xf>
    <xf numFmtId="0" fontId="134" fillId="29" borderId="0" xfId="0" applyFont="1" applyFill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19" fillId="6" borderId="0" xfId="0" applyFont="1" applyFill="1" applyBorder="1" applyAlignment="1" applyProtection="1">
      <alignment horizontal="left" vertical="center"/>
    </xf>
    <xf numFmtId="0" fontId="82" fillId="6" borderId="0" xfId="0" applyFont="1" applyFill="1" applyBorder="1" applyAlignment="1" applyProtection="1">
      <alignment horizontal="left"/>
    </xf>
    <xf numFmtId="0" fontId="170" fillId="6" borderId="24" xfId="0" applyFont="1" applyFill="1" applyBorder="1" applyAlignment="1" applyProtection="1">
      <alignment horizontal="left" vertical="center"/>
    </xf>
    <xf numFmtId="0" fontId="170" fillId="6" borderId="0" xfId="0" applyFont="1" applyFill="1" applyBorder="1" applyAlignment="1" applyProtection="1">
      <alignment horizontal="left" vertical="center"/>
    </xf>
    <xf numFmtId="0" fontId="28" fillId="15" borderId="45" xfId="0" applyFont="1" applyFill="1" applyBorder="1" applyAlignment="1">
      <alignment horizontal="center" vertical="center" shrinkToFit="1"/>
    </xf>
    <xf numFmtId="0" fontId="28" fillId="15" borderId="1" xfId="0" applyFont="1" applyFill="1" applyBorder="1" applyAlignment="1">
      <alignment horizontal="center" vertical="center" shrinkToFit="1"/>
    </xf>
    <xf numFmtId="0" fontId="28" fillId="15" borderId="48" xfId="0" applyFont="1" applyFill="1" applyBorder="1" applyAlignment="1">
      <alignment horizontal="center" vertical="center" shrinkToFit="1"/>
    </xf>
    <xf numFmtId="49" fontId="28" fillId="46" borderId="1" xfId="0" applyNumberFormat="1" applyFont="1" applyFill="1" applyBorder="1" applyAlignment="1" applyProtection="1">
      <alignment vertical="center" wrapText="1"/>
      <protection locked="0"/>
    </xf>
    <xf numFmtId="49" fontId="28" fillId="46" borderId="17" xfId="0" applyNumberFormat="1" applyFont="1" applyFill="1" applyBorder="1" applyAlignment="1" applyProtection="1">
      <alignment vertical="center" wrapText="1"/>
      <protection locked="0"/>
    </xf>
    <xf numFmtId="49" fontId="28" fillId="46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6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6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6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6" borderId="12" xfId="0" applyNumberFormat="1" applyFont="1" applyFill="1" applyBorder="1" applyAlignment="1" applyProtection="1">
      <alignment horizontal="center" vertical="center"/>
      <protection locked="0"/>
    </xf>
    <xf numFmtId="49" fontId="28" fillId="46" borderId="1" xfId="0" applyNumberFormat="1" applyFont="1" applyFill="1" applyBorder="1" applyAlignment="1" applyProtection="1">
      <alignment horizontal="center" vertical="center"/>
      <protection locked="0"/>
    </xf>
    <xf numFmtId="49" fontId="28" fillId="46" borderId="17" xfId="0" applyNumberFormat="1" applyFont="1" applyFill="1" applyBorder="1" applyAlignment="1" applyProtection="1">
      <alignment horizontal="center" vertical="center"/>
      <protection locked="0"/>
    </xf>
    <xf numFmtId="0" fontId="28" fillId="15" borderId="45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" fillId="29" borderId="0" xfId="0" applyFont="1" applyFill="1" applyAlignment="1">
      <alignment horizontal="center"/>
    </xf>
    <xf numFmtId="0" fontId="78" fillId="15" borderId="41" xfId="0" applyFont="1" applyFill="1" applyBorder="1" applyAlignment="1">
      <alignment horizontal="center" vertical="center"/>
    </xf>
    <xf numFmtId="0" fontId="78" fillId="15" borderId="12" xfId="0" applyFont="1" applyFill="1" applyBorder="1" applyAlignment="1">
      <alignment horizontal="center" vertical="center"/>
    </xf>
    <xf numFmtId="0" fontId="78" fillId="15" borderId="86" xfId="0" applyFont="1" applyFill="1" applyBorder="1" applyAlignment="1">
      <alignment horizontal="center" vertical="center"/>
    </xf>
    <xf numFmtId="0" fontId="78" fillId="15" borderId="40" xfId="0" applyFont="1" applyFill="1" applyBorder="1" applyAlignment="1">
      <alignment horizontal="center" vertical="center"/>
    </xf>
    <xf numFmtId="0" fontId="78" fillId="15" borderId="99" xfId="0" applyFont="1" applyFill="1" applyBorder="1" applyAlignment="1">
      <alignment horizontal="center" vertical="center"/>
    </xf>
    <xf numFmtId="0" fontId="78" fillId="15" borderId="46" xfId="0" applyFont="1" applyFill="1" applyBorder="1" applyAlignment="1">
      <alignment horizontal="center" vertical="center"/>
    </xf>
    <xf numFmtId="0" fontId="78" fillId="15" borderId="49" xfId="0" applyFont="1" applyFill="1" applyBorder="1" applyAlignment="1">
      <alignment horizontal="center" vertical="center"/>
    </xf>
    <xf numFmtId="0" fontId="28" fillId="0" borderId="78" xfId="0" applyFont="1" applyFill="1" applyBorder="1" applyAlignment="1" applyProtection="1">
      <alignment horizontal="left" vertical="center"/>
      <protection locked="0"/>
    </xf>
    <xf numFmtId="0" fontId="28" fillId="0" borderId="79" xfId="0" applyFont="1" applyFill="1" applyBorder="1" applyAlignment="1" applyProtection="1">
      <alignment horizontal="left" vertical="center"/>
      <protection locked="0"/>
    </xf>
    <xf numFmtId="0" fontId="28" fillId="0" borderId="88" xfId="0" applyFont="1" applyFill="1" applyBorder="1" applyAlignment="1" applyProtection="1">
      <alignment horizontal="left" vertical="center"/>
      <protection locked="0"/>
    </xf>
    <xf numFmtId="0" fontId="28" fillId="0" borderId="80" xfId="0" applyFont="1" applyFill="1" applyBorder="1" applyAlignment="1" applyProtection="1">
      <alignment horizontal="left" vertical="center"/>
      <protection locked="0"/>
    </xf>
    <xf numFmtId="0" fontId="28" fillId="7" borderId="81" xfId="0" applyFont="1" applyFill="1" applyBorder="1" applyAlignment="1" applyProtection="1">
      <alignment horizontal="left" vertical="center"/>
      <protection locked="0"/>
    </xf>
    <xf numFmtId="0" fontId="28" fillId="7" borderId="77" xfId="0" applyFont="1" applyFill="1" applyBorder="1" applyAlignment="1" applyProtection="1">
      <alignment horizontal="left" vertical="center"/>
      <protection locked="0"/>
    </xf>
    <xf numFmtId="0" fontId="28" fillId="7" borderId="89" xfId="0" applyFont="1" applyFill="1" applyBorder="1" applyAlignment="1" applyProtection="1">
      <alignment horizontal="left" vertical="center"/>
      <protection locked="0"/>
    </xf>
    <xf numFmtId="0" fontId="28" fillId="7" borderId="82" xfId="0" applyFont="1" applyFill="1" applyBorder="1" applyAlignment="1" applyProtection="1">
      <alignment horizontal="left" vertical="center"/>
      <protection locked="0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8" fillId="7" borderId="83" xfId="0" applyFont="1" applyFill="1" applyBorder="1" applyAlignment="1" applyProtection="1">
      <alignment horizontal="left" vertical="center"/>
      <protection locked="0"/>
    </xf>
    <xf numFmtId="0" fontId="28" fillId="7" borderId="84" xfId="0" applyFont="1" applyFill="1" applyBorder="1" applyAlignment="1" applyProtection="1">
      <alignment horizontal="left" vertical="center"/>
      <protection locked="0"/>
    </xf>
    <xf numFmtId="0" fontId="28" fillId="7" borderId="90" xfId="0" applyFont="1" applyFill="1" applyBorder="1" applyAlignment="1" applyProtection="1">
      <alignment horizontal="left" vertical="center"/>
      <protection locked="0"/>
    </xf>
    <xf numFmtId="0" fontId="28" fillId="7" borderId="85" xfId="0" applyFont="1" applyFill="1" applyBorder="1" applyAlignment="1" applyProtection="1">
      <alignment horizontal="left" vertical="center"/>
      <protection locked="0"/>
    </xf>
    <xf numFmtId="0" fontId="78" fillId="15" borderId="2" xfId="0" applyFont="1" applyFill="1" applyBorder="1" applyAlignment="1">
      <alignment horizontal="center" vertical="center"/>
    </xf>
    <xf numFmtId="0" fontId="78" fillId="15" borderId="14" xfId="0" applyFont="1" applyFill="1" applyBorder="1" applyAlignment="1">
      <alignment horizontal="center" vertical="center"/>
    </xf>
    <xf numFmtId="0" fontId="78" fillId="15" borderId="42" xfId="0" applyFont="1" applyFill="1" applyBorder="1" applyAlignment="1">
      <alignment horizontal="center" vertical="center"/>
    </xf>
    <xf numFmtId="0" fontId="77" fillId="15" borderId="41" xfId="0" applyFont="1" applyFill="1" applyBorder="1" applyAlignment="1">
      <alignment horizontal="center" vertical="center"/>
    </xf>
    <xf numFmtId="0" fontId="77" fillId="15" borderId="12" xfId="0" applyFont="1" applyFill="1" applyBorder="1" applyAlignment="1">
      <alignment horizontal="center" vertical="center"/>
    </xf>
    <xf numFmtId="0" fontId="77" fillId="15" borderId="39" xfId="0" applyFont="1" applyFill="1" applyBorder="1" applyAlignment="1">
      <alignment horizontal="center" vertical="center"/>
    </xf>
    <xf numFmtId="0" fontId="77" fillId="15" borderId="26" xfId="0" applyFont="1" applyFill="1" applyBorder="1" applyAlignment="1">
      <alignment horizontal="center" vertical="center"/>
    </xf>
    <xf numFmtId="0" fontId="77" fillId="15" borderId="42" xfId="0" applyFont="1" applyFill="1" applyBorder="1" applyAlignment="1">
      <alignment horizontal="center" vertical="center"/>
    </xf>
    <xf numFmtId="0" fontId="77" fillId="15" borderId="40" xfId="0" applyFont="1" applyFill="1" applyBorder="1" applyAlignment="1">
      <alignment horizontal="center" vertical="center"/>
    </xf>
    <xf numFmtId="0" fontId="77" fillId="15" borderId="24" xfId="0" applyFont="1" applyFill="1" applyBorder="1" applyAlignment="1">
      <alignment horizontal="center" vertical="center"/>
    </xf>
    <xf numFmtId="0" fontId="77" fillId="15" borderId="43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77" fillId="15" borderId="8" xfId="0" applyFont="1" applyFill="1" applyBorder="1" applyAlignment="1">
      <alignment horizontal="center" vertical="center"/>
    </xf>
    <xf numFmtId="0" fontId="77" fillId="15" borderId="100" xfId="0" applyFont="1" applyFill="1" applyBorder="1" applyAlignment="1">
      <alignment horizontal="center" vertical="center"/>
    </xf>
    <xf numFmtId="0" fontId="77" fillId="15" borderId="15" xfId="0" applyFont="1" applyFill="1" applyBorder="1" applyAlignment="1">
      <alignment horizontal="center" vertical="center"/>
    </xf>
    <xf numFmtId="0" fontId="77" fillId="15" borderId="3" xfId="0" applyFont="1" applyFill="1" applyBorder="1" applyAlignment="1">
      <alignment horizontal="center" vertical="center"/>
    </xf>
    <xf numFmtId="0" fontId="77" fillId="15" borderId="45" xfId="0" applyFont="1" applyFill="1" applyBorder="1" applyAlignment="1">
      <alignment horizontal="center" vertical="center"/>
    </xf>
    <xf numFmtId="0" fontId="77" fillId="15" borderId="1" xfId="0" applyFont="1" applyFill="1" applyBorder="1" applyAlignment="1">
      <alignment horizontal="center" vertical="center"/>
    </xf>
    <xf numFmtId="0" fontId="77" fillId="15" borderId="50" xfId="0" applyFont="1" applyFill="1" applyBorder="1" applyAlignment="1">
      <alignment horizontal="center" vertical="center"/>
    </xf>
    <xf numFmtId="0" fontId="77" fillId="15" borderId="46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57" fillId="30" borderId="102" xfId="0" applyFont="1" applyFill="1" applyBorder="1" applyAlignment="1" applyProtection="1">
      <alignment horizontal="center" vertical="center"/>
    </xf>
    <xf numFmtId="0" fontId="57" fillId="30" borderId="103" xfId="0" applyFont="1" applyFill="1" applyBorder="1" applyAlignment="1" applyProtection="1">
      <alignment horizontal="center" vertical="center"/>
    </xf>
    <xf numFmtId="0" fontId="55" fillId="6" borderId="0" xfId="0" applyFont="1" applyFill="1" applyAlignment="1">
      <alignment horizontal="center" vertical="center"/>
    </xf>
    <xf numFmtId="0" fontId="77" fillId="15" borderId="75" xfId="0" applyFont="1" applyFill="1" applyBorder="1" applyAlignment="1">
      <alignment horizontal="center" vertical="center"/>
    </xf>
    <xf numFmtId="0" fontId="77" fillId="15" borderId="14" xfId="0" applyFont="1" applyFill="1" applyBorder="1" applyAlignment="1">
      <alignment horizontal="center" vertical="center"/>
    </xf>
    <xf numFmtId="0" fontId="86" fillId="15" borderId="51" xfId="0" applyFont="1" applyFill="1" applyBorder="1" applyAlignment="1">
      <alignment horizontal="center" vertical="center" textRotation="255"/>
    </xf>
    <xf numFmtId="0" fontId="86" fillId="15" borderId="52" xfId="0" applyFont="1" applyFill="1" applyBorder="1" applyAlignment="1">
      <alignment horizontal="center" vertical="center" textRotation="255"/>
    </xf>
    <xf numFmtId="0" fontId="86" fillId="15" borderId="53" xfId="0" applyFont="1" applyFill="1" applyBorder="1" applyAlignment="1">
      <alignment horizontal="center" vertical="center" textRotation="255"/>
    </xf>
    <xf numFmtId="0" fontId="78" fillId="15" borderId="54" xfId="0" applyFont="1" applyFill="1" applyBorder="1" applyAlignment="1">
      <alignment horizontal="center" vertical="center"/>
    </xf>
    <xf numFmtId="0" fontId="78" fillId="15" borderId="26" xfId="0" applyFont="1" applyFill="1" applyBorder="1" applyAlignment="1">
      <alignment horizontal="center" vertical="center"/>
    </xf>
    <xf numFmtId="0" fontId="78" fillId="15" borderId="75" xfId="0" applyFont="1" applyFill="1" applyBorder="1" applyAlignment="1">
      <alignment horizontal="center" vertical="center"/>
    </xf>
    <xf numFmtId="0" fontId="80" fillId="22" borderId="51" xfId="0" applyFont="1" applyFill="1" applyBorder="1" applyAlignment="1">
      <alignment horizontal="center" vertical="center" textRotation="255"/>
    </xf>
    <xf numFmtId="0" fontId="80" fillId="22" borderId="52" xfId="0" applyFont="1" applyFill="1" applyBorder="1" applyAlignment="1">
      <alignment horizontal="center" vertical="center" textRotation="255"/>
    </xf>
    <xf numFmtId="0" fontId="80" fillId="22" borderId="53" xfId="0" applyFont="1" applyFill="1" applyBorder="1" applyAlignment="1">
      <alignment horizontal="center" vertical="center" textRotation="255"/>
    </xf>
    <xf numFmtId="0" fontId="25" fillId="6" borderId="0" xfId="0" applyFont="1" applyFill="1" applyAlignment="1">
      <alignment horizontal="center"/>
    </xf>
    <xf numFmtId="0" fontId="98" fillId="6" borderId="0" xfId="0" applyFont="1" applyFill="1" applyBorder="1" applyAlignment="1" applyProtection="1">
      <alignment horizontal="left" vertical="center"/>
    </xf>
    <xf numFmtId="0" fontId="138" fillId="15" borderId="7" xfId="0" applyFont="1" applyFill="1" applyBorder="1" applyAlignment="1">
      <alignment horizontal="center" vertical="center"/>
    </xf>
    <xf numFmtId="0" fontId="138" fillId="15" borderId="13" xfId="0" applyFont="1" applyFill="1" applyBorder="1" applyAlignment="1">
      <alignment horizontal="center" vertical="center"/>
    </xf>
    <xf numFmtId="0" fontId="138" fillId="15" borderId="4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19" fillId="6" borderId="0" xfId="0" applyFont="1" applyFill="1" applyAlignment="1">
      <alignment horizontal="left" vertical="top"/>
    </xf>
    <xf numFmtId="0" fontId="120" fillId="0" borderId="114" xfId="0" applyFont="1" applyBorder="1" applyAlignment="1">
      <alignment horizontal="center" vertical="center"/>
    </xf>
    <xf numFmtId="0" fontId="120" fillId="0" borderId="115" xfId="0" applyFont="1" applyBorder="1" applyAlignment="1">
      <alignment horizontal="center" vertical="center"/>
    </xf>
    <xf numFmtId="0" fontId="120" fillId="0" borderId="116" xfId="0" applyFont="1" applyBorder="1" applyAlignment="1">
      <alignment horizontal="center" vertical="center"/>
    </xf>
    <xf numFmtId="0" fontId="119" fillId="15" borderId="7" xfId="0" applyFont="1" applyFill="1" applyBorder="1" applyAlignment="1">
      <alignment horizontal="center" vertical="center"/>
    </xf>
    <xf numFmtId="0" fontId="119" fillId="15" borderId="13" xfId="0" applyFont="1" applyFill="1" applyBorder="1" applyAlignment="1">
      <alignment horizontal="center" vertical="center"/>
    </xf>
    <xf numFmtId="0" fontId="119" fillId="15" borderId="4" xfId="0" applyFont="1" applyFill="1" applyBorder="1" applyAlignment="1">
      <alignment horizontal="center" vertical="center"/>
    </xf>
    <xf numFmtId="0" fontId="45" fillId="6" borderId="0" xfId="0" applyFont="1" applyFill="1" applyAlignment="1">
      <alignment horizontal="center" vertical="center"/>
    </xf>
    <xf numFmtId="0" fontId="71" fillId="46" borderId="48" xfId="0" applyFont="1" applyFill="1" applyBorder="1" applyAlignment="1">
      <alignment horizontal="center" vertical="center"/>
    </xf>
    <xf numFmtId="0" fontId="71" fillId="46" borderId="49" xfId="0" applyFont="1" applyFill="1" applyBorder="1" applyAlignment="1">
      <alignment horizontal="center" vertical="center"/>
    </xf>
    <xf numFmtId="0" fontId="71" fillId="46" borderId="12" xfId="0" applyFont="1" applyFill="1" applyBorder="1" applyAlignment="1">
      <alignment horizontal="center" vertical="center"/>
    </xf>
    <xf numFmtId="0" fontId="25" fillId="6" borderId="47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0" fontId="139" fillId="36" borderId="117" xfId="0" applyFont="1" applyFill="1" applyBorder="1" applyAlignment="1">
      <alignment horizontal="center" vertical="center"/>
    </xf>
    <xf numFmtId="0" fontId="139" fillId="36" borderId="118" xfId="0" applyFont="1" applyFill="1" applyBorder="1" applyAlignment="1">
      <alignment horizontal="center" vertical="center"/>
    </xf>
    <xf numFmtId="0" fontId="139" fillId="36" borderId="119" xfId="0" applyFont="1" applyFill="1" applyBorder="1" applyAlignment="1">
      <alignment horizontal="center" vertical="center"/>
    </xf>
    <xf numFmtId="0" fontId="139" fillId="36" borderId="120" xfId="0" applyFont="1" applyFill="1" applyBorder="1" applyAlignment="1">
      <alignment horizontal="center" vertical="center"/>
    </xf>
    <xf numFmtId="0" fontId="139" fillId="36" borderId="94" xfId="0" applyFont="1" applyFill="1" applyBorder="1" applyAlignment="1">
      <alignment horizontal="center" vertical="center"/>
    </xf>
    <xf numFmtId="0" fontId="139" fillId="36" borderId="121" xfId="0" applyFont="1" applyFill="1" applyBorder="1" applyAlignment="1">
      <alignment horizontal="center" vertical="center"/>
    </xf>
    <xf numFmtId="0" fontId="53" fillId="6" borderId="0" xfId="0" applyFont="1" applyFill="1" applyAlignment="1">
      <alignment horizontal="left" vertical="center"/>
    </xf>
    <xf numFmtId="0" fontId="28" fillId="6" borderId="0" xfId="0" applyFont="1" applyFill="1" applyAlignment="1">
      <alignment horizontal="right" vertical="center"/>
    </xf>
    <xf numFmtId="0" fontId="28" fillId="6" borderId="43" xfId="0" applyFont="1" applyFill="1" applyBorder="1" applyAlignment="1">
      <alignment horizontal="right" vertical="center"/>
    </xf>
    <xf numFmtId="49" fontId="28" fillId="46" borderId="48" xfId="0" applyNumberFormat="1" applyFont="1" applyFill="1" applyBorder="1" applyAlignment="1" applyProtection="1">
      <alignment vertical="center" shrinkToFit="1"/>
      <protection locked="0"/>
    </xf>
    <xf numFmtId="49" fontId="28" fillId="46" borderId="49" xfId="0" applyNumberFormat="1" applyFont="1" applyFill="1" applyBorder="1" applyAlignment="1" applyProtection="1">
      <alignment vertical="center" shrinkToFit="1"/>
      <protection locked="0"/>
    </xf>
    <xf numFmtId="49" fontId="28" fillId="46" borderId="97" xfId="0" applyNumberFormat="1" applyFont="1" applyFill="1" applyBorder="1" applyAlignment="1" applyProtection="1">
      <alignment vertical="center" shrinkToFit="1"/>
      <protection locked="0"/>
    </xf>
    <xf numFmtId="0" fontId="28" fillId="15" borderId="8" xfId="0" applyFont="1" applyFill="1" applyBorder="1" applyAlignment="1">
      <alignment horizontal="center" vertical="center" shrinkToFit="1"/>
    </xf>
    <xf numFmtId="0" fontId="28" fillId="15" borderId="9" xfId="0" applyFont="1" applyFill="1" applyBorder="1" applyAlignment="1">
      <alignment horizontal="center" vertical="center" shrinkToFit="1"/>
    </xf>
    <xf numFmtId="56" fontId="28" fillId="46" borderId="44" xfId="0" applyNumberFormat="1" applyFont="1" applyFill="1" applyBorder="1" applyAlignment="1" applyProtection="1">
      <alignment horizontal="center" vertical="center" shrinkToFit="1"/>
      <protection locked="0"/>
    </xf>
    <xf numFmtId="56" fontId="28" fillId="46" borderId="74" xfId="0" applyNumberFormat="1" applyFont="1" applyFill="1" applyBorder="1" applyAlignment="1" applyProtection="1">
      <alignment horizontal="center" vertical="center" shrinkToFit="1"/>
      <protection locked="0"/>
    </xf>
    <xf numFmtId="0" fontId="99" fillId="36" borderId="48" xfId="0" applyFont="1" applyFill="1" applyBorder="1" applyAlignment="1">
      <alignment horizontal="center" vertical="center"/>
    </xf>
    <xf numFmtId="0" fontId="99" fillId="36" borderId="49" xfId="0" applyFont="1" applyFill="1" applyBorder="1" applyAlignment="1">
      <alignment horizontal="center" vertical="center"/>
    </xf>
    <xf numFmtId="0" fontId="99" fillId="36" borderId="12" xfId="0" applyFont="1" applyFill="1" applyBorder="1" applyAlignment="1">
      <alignment horizontal="center" vertical="center"/>
    </xf>
    <xf numFmtId="0" fontId="14" fillId="29" borderId="0" xfId="0" applyFont="1" applyFill="1" applyAlignment="1">
      <alignment horizontal="center" vertical="center"/>
    </xf>
    <xf numFmtId="0" fontId="33" fillId="6" borderId="59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 vertical="center"/>
    </xf>
    <xf numFmtId="0" fontId="33" fillId="6" borderId="54" xfId="0" applyFont="1" applyFill="1" applyBorder="1" applyAlignment="1">
      <alignment horizontal="left" vertical="center"/>
    </xf>
    <xf numFmtId="0" fontId="33" fillId="6" borderId="26" xfId="0" applyFont="1" applyFill="1" applyBorder="1" applyAlignment="1">
      <alignment horizontal="left" vertical="center"/>
    </xf>
    <xf numFmtId="0" fontId="53" fillId="6" borderId="47" xfId="0" applyFont="1" applyFill="1" applyBorder="1" applyAlignment="1">
      <alignment horizontal="left" vertical="center"/>
    </xf>
    <xf numFmtId="0" fontId="96" fillId="26" borderId="48" xfId="0" applyFont="1" applyFill="1" applyBorder="1" applyAlignment="1">
      <alignment horizontal="center" vertical="center"/>
    </xf>
    <xf numFmtId="0" fontId="96" fillId="26" borderId="49" xfId="0" applyFont="1" applyFill="1" applyBorder="1" applyAlignment="1">
      <alignment horizontal="center" vertical="center"/>
    </xf>
    <xf numFmtId="0" fontId="96" fillId="26" borderId="12" xfId="0" applyFont="1" applyFill="1" applyBorder="1" applyAlignment="1">
      <alignment horizontal="center" vertical="center"/>
    </xf>
    <xf numFmtId="0" fontId="66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 vertical="center"/>
    </xf>
    <xf numFmtId="0" fontId="87" fillId="6" borderId="0" xfId="0" applyFont="1" applyFill="1" applyAlignment="1">
      <alignment horizontal="center" vertical="top"/>
    </xf>
    <xf numFmtId="0" fontId="55" fillId="6" borderId="0" xfId="0" applyFont="1" applyFill="1" applyAlignment="1">
      <alignment horizontal="left"/>
    </xf>
    <xf numFmtId="0" fontId="89" fillId="48" borderId="48" xfId="0" applyFont="1" applyFill="1" applyBorder="1" applyAlignment="1">
      <alignment horizontal="center" vertical="center"/>
    </xf>
    <xf numFmtId="0" fontId="89" fillId="48" borderId="12" xfId="0" applyFont="1" applyFill="1" applyBorder="1" applyAlignment="1">
      <alignment horizontal="center" vertical="center"/>
    </xf>
    <xf numFmtId="0" fontId="33" fillId="6" borderId="60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13" fillId="15" borderId="14" xfId="0" applyFont="1" applyFill="1" applyBorder="1" applyAlignment="1">
      <alignment horizontal="center" vertical="center"/>
    </xf>
    <xf numFmtId="0" fontId="113" fillId="15" borderId="3" xfId="0" applyFont="1" applyFill="1" applyBorder="1" applyAlignment="1">
      <alignment horizontal="center" vertical="center"/>
    </xf>
    <xf numFmtId="0" fontId="113" fillId="15" borderId="12" xfId="0" applyFont="1" applyFill="1" applyBorder="1" applyAlignment="1">
      <alignment horizontal="center" vertical="center"/>
    </xf>
    <xf numFmtId="0" fontId="113" fillId="15" borderId="1" xfId="0" applyFont="1" applyFill="1" applyBorder="1" applyAlignment="1">
      <alignment horizontal="center" vertical="center"/>
    </xf>
    <xf numFmtId="0" fontId="112" fillId="15" borderId="3" xfId="0" applyFont="1" applyFill="1" applyBorder="1" applyAlignment="1">
      <alignment horizontal="center" vertical="center"/>
    </xf>
    <xf numFmtId="0" fontId="112" fillId="15" borderId="1" xfId="0" applyFont="1" applyFill="1" applyBorder="1" applyAlignment="1">
      <alignment horizontal="center" vertical="center"/>
    </xf>
    <xf numFmtId="0" fontId="112" fillId="15" borderId="36" xfId="0" applyFont="1" applyFill="1" applyBorder="1" applyAlignment="1">
      <alignment horizontal="center" vertical="center"/>
    </xf>
    <xf numFmtId="0" fontId="112" fillId="15" borderId="28" xfId="0" applyFont="1" applyFill="1" applyBorder="1" applyAlignment="1">
      <alignment horizontal="center" vertical="center"/>
    </xf>
    <xf numFmtId="0" fontId="57" fillId="30" borderId="44" xfId="0" applyFont="1" applyFill="1" applyBorder="1" applyAlignment="1" applyProtection="1">
      <alignment horizontal="center" vertical="center"/>
    </xf>
    <xf numFmtId="0" fontId="57" fillId="30" borderId="109" xfId="0" applyFont="1" applyFill="1" applyBorder="1" applyAlignment="1" applyProtection="1">
      <alignment horizontal="center" vertical="center"/>
    </xf>
    <xf numFmtId="0" fontId="113" fillId="15" borderId="40" xfId="0" applyFont="1" applyFill="1" applyBorder="1" applyAlignment="1">
      <alignment horizontal="center" vertical="center"/>
    </xf>
    <xf numFmtId="0" fontId="113" fillId="15" borderId="36" xfId="0" applyFont="1" applyFill="1" applyBorder="1" applyAlignment="1">
      <alignment horizontal="center" vertical="center"/>
    </xf>
    <xf numFmtId="0" fontId="113" fillId="15" borderId="46" xfId="0" applyFont="1" applyFill="1" applyBorder="1" applyAlignment="1">
      <alignment horizontal="center" vertical="center"/>
    </xf>
    <xf numFmtId="0" fontId="113" fillId="15" borderId="28" xfId="0" applyFont="1" applyFill="1" applyBorder="1" applyAlignment="1">
      <alignment horizontal="center" vertical="center"/>
    </xf>
    <xf numFmtId="0" fontId="94" fillId="6" borderId="0" xfId="0" applyFont="1" applyFill="1" applyAlignment="1">
      <alignment horizontal="left"/>
    </xf>
    <xf numFmtId="0" fontId="113" fillId="15" borderId="26" xfId="0" applyFont="1" applyFill="1" applyBorder="1" applyAlignment="1">
      <alignment horizontal="center" vertical="center"/>
    </xf>
    <xf numFmtId="0" fontId="113" fillId="15" borderId="22" xfId="0" applyFont="1" applyFill="1" applyBorder="1" applyAlignment="1">
      <alignment horizontal="center" vertical="center"/>
    </xf>
    <xf numFmtId="0" fontId="112" fillId="15" borderId="106" xfId="0" applyFont="1" applyFill="1" applyBorder="1" applyAlignment="1">
      <alignment horizontal="center" vertical="center"/>
    </xf>
    <xf numFmtId="0" fontId="112" fillId="15" borderId="22" xfId="0" applyFont="1" applyFill="1" applyBorder="1" applyAlignment="1">
      <alignment horizontal="center" vertical="center"/>
    </xf>
    <xf numFmtId="0" fontId="57" fillId="30" borderId="91" xfId="0" applyFont="1" applyFill="1" applyBorder="1" applyAlignment="1" applyProtection="1">
      <alignment horizontal="center" vertical="center"/>
    </xf>
    <xf numFmtId="0" fontId="52" fillId="25" borderId="27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52" fillId="25" borderId="50" xfId="0" applyFont="1" applyFill="1" applyBorder="1" applyAlignment="1">
      <alignment horizontal="center" vertical="center"/>
    </xf>
    <xf numFmtId="0" fontId="52" fillId="25" borderId="4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3" fillId="6" borderId="11" xfId="0" applyFont="1" applyFill="1" applyBorder="1" applyAlignment="1">
      <alignment horizontal="center"/>
    </xf>
    <xf numFmtId="0" fontId="52" fillId="25" borderId="63" xfId="0" applyFont="1" applyFill="1" applyBorder="1" applyAlignment="1">
      <alignment horizontal="center" vertical="center"/>
    </xf>
    <xf numFmtId="0" fontId="106" fillId="6" borderId="11" xfId="0" applyFont="1" applyFill="1" applyBorder="1" applyAlignment="1">
      <alignment horizontal="center" vertical="center"/>
    </xf>
    <xf numFmtId="0" fontId="141" fillId="6" borderId="0" xfId="0" applyFont="1" applyFill="1" applyAlignment="1">
      <alignment horizontal="left" vertical="top"/>
    </xf>
    <xf numFmtId="0" fontId="0" fillId="6" borderId="0" xfId="0" applyFill="1" applyAlignment="1">
      <alignment horizontal="center"/>
    </xf>
    <xf numFmtId="0" fontId="17" fillId="46" borderId="22" xfId="2" applyFont="1" applyFill="1" applyBorder="1" applyAlignment="1" applyProtection="1">
      <alignment horizontal="center" vertical="center"/>
      <protection locked="0"/>
    </xf>
    <xf numFmtId="0" fontId="17" fillId="46" borderId="23" xfId="2" applyFont="1" applyFill="1" applyBorder="1" applyAlignment="1" applyProtection="1">
      <alignment horizontal="center" vertical="center"/>
      <protection locked="0"/>
    </xf>
    <xf numFmtId="0" fontId="17" fillId="46" borderId="35" xfId="2" applyFont="1" applyFill="1" applyBorder="1" applyAlignment="1" applyProtection="1">
      <alignment horizontal="center" vertical="center"/>
      <protection locked="0"/>
    </xf>
    <xf numFmtId="0" fontId="11" fillId="26" borderId="7" xfId="0" applyFont="1" applyFill="1" applyBorder="1" applyAlignment="1">
      <alignment horizontal="center" vertical="center"/>
    </xf>
    <xf numFmtId="0" fontId="11" fillId="26" borderId="13" xfId="0" applyFont="1" applyFill="1" applyBorder="1" applyAlignment="1">
      <alignment horizontal="center" vertical="center"/>
    </xf>
    <xf numFmtId="0" fontId="11" fillId="26" borderId="4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7" fillId="50" borderId="22" xfId="2" applyFont="1" applyFill="1" applyBorder="1" applyAlignment="1" applyProtection="1">
      <alignment horizontal="center" vertical="center"/>
      <protection locked="0"/>
    </xf>
    <xf numFmtId="0" fontId="17" fillId="50" borderId="23" xfId="2" applyFont="1" applyFill="1" applyBorder="1" applyAlignment="1" applyProtection="1">
      <alignment horizontal="center" vertical="center"/>
      <protection locked="0"/>
    </xf>
    <xf numFmtId="0" fontId="17" fillId="50" borderId="35" xfId="2" applyFont="1" applyFill="1" applyBorder="1" applyAlignment="1" applyProtection="1">
      <alignment horizontal="center" vertical="center"/>
      <protection locked="0"/>
    </xf>
    <xf numFmtId="0" fontId="32" fillId="0" borderId="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42" fillId="49" borderId="0" xfId="0" applyFont="1" applyFill="1" applyAlignment="1">
      <alignment horizontal="left"/>
    </xf>
    <xf numFmtId="0" fontId="42" fillId="49" borderId="0" xfId="0" applyFont="1" applyFill="1" applyAlignment="1">
      <alignment horizontal="left" vertical="center"/>
    </xf>
    <xf numFmtId="0" fontId="71" fillId="6" borderId="0" xfId="0" applyFont="1" applyFill="1" applyAlignment="1">
      <alignment horizontal="center" vertical="center"/>
    </xf>
    <xf numFmtId="0" fontId="141" fillId="6" borderId="11" xfId="0" applyFont="1" applyFill="1" applyBorder="1" applyAlignment="1">
      <alignment horizontal="left" vertical="top"/>
    </xf>
    <xf numFmtId="0" fontId="42" fillId="43" borderId="0" xfId="0" applyFont="1" applyFill="1" applyAlignment="1">
      <alignment horizontal="left" vertical="center"/>
    </xf>
    <xf numFmtId="0" fontId="73" fillId="6" borderId="24" xfId="0" applyFont="1" applyFill="1" applyBorder="1" applyAlignment="1">
      <alignment horizontal="left" vertical="center"/>
    </xf>
    <xf numFmtId="0" fontId="73" fillId="6" borderId="0" xfId="0" applyFont="1" applyFill="1" applyAlignment="1">
      <alignment horizontal="left" vertical="center"/>
    </xf>
    <xf numFmtId="0" fontId="74" fillId="50" borderId="22" xfId="2" applyFont="1" applyFill="1" applyBorder="1" applyAlignment="1" applyProtection="1">
      <alignment horizontal="center" vertical="center"/>
      <protection locked="0"/>
    </xf>
    <xf numFmtId="0" fontId="74" fillId="50" borderId="23" xfId="2" applyFont="1" applyFill="1" applyBorder="1" applyAlignment="1" applyProtection="1">
      <alignment horizontal="center" vertical="center"/>
      <protection locked="0"/>
    </xf>
    <xf numFmtId="0" fontId="74" fillId="50" borderId="35" xfId="2" applyFont="1" applyFill="1" applyBorder="1" applyAlignment="1" applyProtection="1">
      <alignment horizontal="center" vertical="center"/>
      <protection locked="0"/>
    </xf>
    <xf numFmtId="0" fontId="89" fillId="6" borderId="11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/>
    </xf>
    <xf numFmtId="0" fontId="51" fillId="6" borderId="11" xfId="0" applyFont="1" applyFill="1" applyBorder="1" applyAlignment="1">
      <alignment horizontal="center"/>
    </xf>
    <xf numFmtId="0" fontId="11" fillId="36" borderId="7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4" xfId="0" applyFont="1" applyFill="1" applyBorder="1" applyAlignment="1">
      <alignment horizontal="center" vertical="center"/>
    </xf>
    <xf numFmtId="0" fontId="51" fillId="6" borderId="24" xfId="0" applyFont="1" applyFill="1" applyBorder="1" applyAlignment="1">
      <alignment horizontal="left" vertical="center"/>
    </xf>
    <xf numFmtId="0" fontId="51" fillId="6" borderId="0" xfId="0" applyFont="1" applyFill="1" applyAlignment="1">
      <alignment horizontal="left" vertical="center"/>
    </xf>
    <xf numFmtId="0" fontId="32" fillId="43" borderId="0" xfId="0" applyFont="1" applyFill="1" applyAlignment="1">
      <alignment horizontal="center" vertical="center"/>
    </xf>
    <xf numFmtId="0" fontId="11" fillId="22" borderId="7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22" borderId="4" xfId="0" applyFont="1" applyFill="1" applyBorder="1" applyAlignment="1">
      <alignment horizontal="center" vertical="center"/>
    </xf>
    <xf numFmtId="0" fontId="147" fillId="0" borderId="7" xfId="0" applyFont="1" applyBorder="1" applyAlignment="1">
      <alignment horizontal="center"/>
    </xf>
    <xf numFmtId="0" fontId="147" fillId="0" borderId="13" xfId="0" applyFont="1" applyBorder="1" applyAlignment="1">
      <alignment horizontal="center"/>
    </xf>
    <xf numFmtId="0" fontId="147" fillId="0" borderId="4" xfId="0" applyFont="1" applyBorder="1" applyAlignment="1">
      <alignment horizontal="center"/>
    </xf>
    <xf numFmtId="0" fontId="148" fillId="45" borderId="0" xfId="0" applyFont="1" applyFill="1" applyAlignment="1">
      <alignment horizontal="center" vertical="center"/>
    </xf>
    <xf numFmtId="49" fontId="137" fillId="6" borderId="0" xfId="0" applyNumberFormat="1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6" fillId="39" borderId="0" xfId="0" applyFont="1" applyFill="1" applyAlignment="1">
      <alignment horizontal="center"/>
    </xf>
    <xf numFmtId="0" fontId="16" fillId="43" borderId="0" xfId="0" applyFont="1" applyFill="1" applyAlignment="1">
      <alignment horizontal="center"/>
    </xf>
    <xf numFmtId="49" fontId="137" fillId="40" borderId="0" xfId="0" applyNumberFormat="1" applyFont="1" applyFill="1" applyAlignment="1">
      <alignment horizontal="center"/>
    </xf>
    <xf numFmtId="49" fontId="137" fillId="35" borderId="0" xfId="0" applyNumberFormat="1" applyFont="1" applyFill="1" applyAlignment="1">
      <alignment horizontal="center"/>
    </xf>
    <xf numFmtId="49" fontId="137" fillId="41" borderId="0" xfId="0" applyNumberFormat="1" applyFont="1" applyFill="1" applyAlignment="1">
      <alignment horizontal="center"/>
    </xf>
    <xf numFmtId="49" fontId="137" fillId="44" borderId="0" xfId="0" applyNumberFormat="1" applyFont="1" applyFill="1" applyAlignment="1">
      <alignment horizontal="center"/>
    </xf>
    <xf numFmtId="49" fontId="137" fillId="39" borderId="0" xfId="0" applyNumberFormat="1" applyFont="1" applyFill="1" applyAlignment="1">
      <alignment horizontal="center"/>
    </xf>
    <xf numFmtId="0" fontId="66" fillId="28" borderId="7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0" fontId="66" fillId="28" borderId="21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8" fillId="26" borderId="36" xfId="0" applyFont="1" applyFill="1" applyBorder="1" applyAlignment="1">
      <alignment horizontal="center" vertical="center"/>
    </xf>
    <xf numFmtId="0" fontId="19" fillId="23" borderId="7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23" borderId="4" xfId="0" applyFont="1" applyFill="1" applyBorder="1" applyAlignment="1">
      <alignment horizontal="center" vertical="center"/>
    </xf>
    <xf numFmtId="0" fontId="19" fillId="31" borderId="7" xfId="0" applyFont="1" applyFill="1" applyBorder="1" applyAlignment="1">
      <alignment horizontal="center" vertical="center"/>
    </xf>
    <xf numFmtId="0" fontId="19" fillId="31" borderId="13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66" fillId="26" borderId="55" xfId="0" applyFont="1" applyFill="1" applyBorder="1" applyAlignment="1">
      <alignment horizontal="center" vertical="center"/>
    </xf>
    <xf numFmtId="0" fontId="66" fillId="26" borderId="36" xfId="0" applyFont="1" applyFill="1" applyBorder="1" applyAlignment="1">
      <alignment horizontal="center" vertical="center"/>
    </xf>
    <xf numFmtId="0" fontId="45" fillId="23" borderId="42" xfId="0" applyFont="1" applyFill="1" applyBorder="1" applyAlignment="1">
      <alignment horizontal="center" vertical="center"/>
    </xf>
    <xf numFmtId="0" fontId="45" fillId="23" borderId="86" xfId="0" applyFont="1" applyFill="1" applyBorder="1" applyAlignment="1">
      <alignment horizontal="center" vertical="center"/>
    </xf>
    <xf numFmtId="0" fontId="45" fillId="23" borderId="4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8" borderId="62" xfId="0" applyFont="1" applyFill="1" applyBorder="1" applyAlignment="1">
      <alignment horizontal="center" vertical="center" textRotation="255"/>
    </xf>
    <xf numFmtId="0" fontId="8" fillId="28" borderId="32" xfId="0" applyFont="1" applyFill="1" applyBorder="1" applyAlignment="1">
      <alignment horizontal="center" vertical="center" textRotation="255"/>
    </xf>
    <xf numFmtId="0" fontId="8" fillId="28" borderId="34" xfId="0" applyFont="1" applyFill="1" applyBorder="1" applyAlignment="1">
      <alignment horizontal="center" vertical="center" textRotation="255"/>
    </xf>
    <xf numFmtId="177" fontId="126" fillId="7" borderId="13" xfId="0" applyNumberFormat="1" applyFont="1" applyFill="1" applyBorder="1" applyAlignment="1">
      <alignment horizontal="center"/>
    </xf>
    <xf numFmtId="0" fontId="16" fillId="7" borderId="0" xfId="0" applyFont="1" applyFill="1" applyAlignment="1">
      <alignment horizontal="left" vertical="center"/>
    </xf>
    <xf numFmtId="0" fontId="16" fillId="0" borderId="0" xfId="0" applyFont="1" applyAlignment="1">
      <alignment horizontal="center"/>
    </xf>
    <xf numFmtId="0" fontId="118" fillId="7" borderId="7" xfId="0" applyFont="1" applyFill="1" applyBorder="1" applyAlignment="1">
      <alignment horizontal="center" vertical="center"/>
    </xf>
    <xf numFmtId="0" fontId="118" fillId="7" borderId="13" xfId="0" applyFont="1" applyFill="1" applyBorder="1" applyAlignment="1">
      <alignment horizontal="center" vertical="center"/>
    </xf>
    <xf numFmtId="0" fontId="103" fillId="7" borderId="0" xfId="0" applyFont="1" applyFill="1" applyAlignment="1">
      <alignment horizontal="center" vertical="top"/>
    </xf>
    <xf numFmtId="0" fontId="0" fillId="7" borderId="0" xfId="0" applyFill="1" applyAlignment="1">
      <alignment horizontal="center"/>
    </xf>
    <xf numFmtId="0" fontId="67" fillId="7" borderId="0" xfId="0" applyFont="1" applyFill="1" applyAlignment="1">
      <alignment horizontal="center"/>
    </xf>
    <xf numFmtId="0" fontId="125" fillId="7" borderId="0" xfId="0" applyFont="1" applyFill="1" applyAlignment="1">
      <alignment horizontal="center"/>
    </xf>
    <xf numFmtId="0" fontId="100" fillId="7" borderId="0" xfId="0" applyFont="1" applyFill="1" applyAlignment="1" applyProtection="1">
      <alignment horizontal="center" vertical="center"/>
      <protection locked="0"/>
    </xf>
    <xf numFmtId="0" fontId="64" fillId="7" borderId="18" xfId="0" applyFont="1" applyFill="1" applyBorder="1" applyAlignment="1">
      <alignment horizontal="center" vertical="center"/>
    </xf>
    <xf numFmtId="0" fontId="64" fillId="7" borderId="19" xfId="0" applyFont="1" applyFill="1" applyBorder="1" applyAlignment="1">
      <alignment horizontal="center" vertical="center"/>
    </xf>
    <xf numFmtId="0" fontId="64" fillId="7" borderId="20" xfId="0" applyFont="1" applyFill="1" applyBorder="1" applyAlignment="1">
      <alignment horizontal="center" vertical="center"/>
    </xf>
    <xf numFmtId="0" fontId="64" fillId="7" borderId="32" xfId="0" applyFont="1" applyFill="1" applyBorder="1" applyAlignment="1">
      <alignment horizontal="left" vertical="center"/>
    </xf>
    <xf numFmtId="0" fontId="64" fillId="7" borderId="23" xfId="0" applyFont="1" applyFill="1" applyBorder="1" applyAlignment="1">
      <alignment horizontal="left" vertical="center"/>
    </xf>
    <xf numFmtId="0" fontId="64" fillId="7" borderId="33" xfId="0" applyFont="1" applyFill="1" applyBorder="1" applyAlignment="1">
      <alignment horizontal="left" vertical="center"/>
    </xf>
    <xf numFmtId="49" fontId="64" fillId="7" borderId="18" xfId="0" applyNumberFormat="1" applyFont="1" applyFill="1" applyBorder="1" applyAlignment="1">
      <alignment horizontal="left" vertical="center"/>
    </xf>
    <xf numFmtId="49" fontId="64" fillId="7" borderId="19" xfId="0" applyNumberFormat="1" applyFont="1" applyFill="1" applyBorder="1" applyAlignment="1">
      <alignment horizontal="left" vertical="center"/>
    </xf>
    <xf numFmtId="49" fontId="64" fillId="7" borderId="20" xfId="0" applyNumberFormat="1" applyFont="1" applyFill="1" applyBorder="1" applyAlignment="1">
      <alignment horizontal="left" vertical="center"/>
    </xf>
    <xf numFmtId="56" fontId="99" fillId="7" borderId="13" xfId="0" applyNumberFormat="1" applyFont="1" applyFill="1" applyBorder="1" applyAlignment="1">
      <alignment horizontal="center" vertical="center"/>
    </xf>
    <xf numFmtId="56" fontId="99" fillId="7" borderId="4" xfId="0" applyNumberFormat="1" applyFont="1" applyFill="1" applyBorder="1" applyAlignment="1">
      <alignment horizontal="center" vertical="center"/>
    </xf>
    <xf numFmtId="0" fontId="104" fillId="0" borderId="7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18" fillId="7" borderId="0" xfId="0" applyFont="1" applyFill="1" applyAlignment="1">
      <alignment horizontal="left"/>
    </xf>
    <xf numFmtId="0" fontId="118" fillId="7" borderId="0" xfId="0" applyFont="1" applyFill="1" applyAlignment="1">
      <alignment horizontal="right"/>
    </xf>
    <xf numFmtId="0" fontId="16" fillId="7" borderId="0" xfId="0" applyFont="1" applyFill="1" applyAlignment="1">
      <alignment horizontal="left"/>
    </xf>
    <xf numFmtId="0" fontId="16" fillId="7" borderId="0" xfId="0" applyFont="1" applyFill="1" applyAlignment="1">
      <alignment horizontal="center"/>
    </xf>
    <xf numFmtId="0" fontId="118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42" fillId="15" borderId="7" xfId="0" applyFont="1" applyFill="1" applyBorder="1" applyAlignment="1">
      <alignment horizontal="center" vertical="center"/>
    </xf>
    <xf numFmtId="0" fontId="42" fillId="15" borderId="4" xfId="0" applyFont="1" applyFill="1" applyBorder="1" applyAlignment="1">
      <alignment horizontal="center" vertical="center"/>
    </xf>
    <xf numFmtId="0" fontId="8" fillId="15" borderId="62" xfId="0" applyFont="1" applyFill="1" applyBorder="1" applyAlignment="1">
      <alignment horizontal="center" vertical="center" textRotation="255"/>
    </xf>
    <xf numFmtId="0" fontId="8" fillId="15" borderId="32" xfId="0" applyFont="1" applyFill="1" applyBorder="1" applyAlignment="1">
      <alignment horizontal="center" vertical="center" textRotation="255"/>
    </xf>
    <xf numFmtId="0" fontId="8" fillId="15" borderId="34" xfId="0" applyFont="1" applyFill="1" applyBorder="1" applyAlignment="1">
      <alignment horizontal="center" vertical="center" textRotation="255"/>
    </xf>
    <xf numFmtId="0" fontId="8" fillId="26" borderId="75" xfId="0" applyFont="1" applyFill="1" applyBorder="1" applyAlignment="1">
      <alignment horizontal="center" vertical="center"/>
    </xf>
    <xf numFmtId="0" fontId="8" fillId="26" borderId="2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8" fillId="6" borderId="76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67" fillId="31" borderId="7" xfId="0" applyFont="1" applyFill="1" applyBorder="1" applyAlignment="1">
      <alignment horizontal="center" vertical="center"/>
    </xf>
    <xf numFmtId="0" fontId="67" fillId="31" borderId="13" xfId="0" applyFont="1" applyFill="1" applyBorder="1" applyAlignment="1">
      <alignment horizontal="center" vertical="center"/>
    </xf>
    <xf numFmtId="0" fontId="67" fillId="31" borderId="21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center" vertical="center"/>
    </xf>
    <xf numFmtId="0" fontId="83" fillId="11" borderId="0" xfId="0" applyFont="1" applyFill="1" applyAlignment="1">
      <alignment horizontal="center" vertical="center"/>
    </xf>
    <xf numFmtId="49" fontId="25" fillId="0" borderId="94" xfId="0" applyNumberFormat="1" applyFont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99" fillId="34" borderId="48" xfId="0" applyFont="1" applyFill="1" applyBorder="1" applyAlignment="1">
      <alignment horizontal="center" vertical="center"/>
    </xf>
    <xf numFmtId="0" fontId="99" fillId="34" borderId="49" xfId="0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4" fillId="15" borderId="48" xfId="0" applyFont="1" applyFill="1" applyBorder="1" applyAlignment="1">
      <alignment horizontal="center" vertical="center"/>
    </xf>
    <xf numFmtId="0" fontId="44" fillId="15" borderId="49" xfId="0" applyFont="1" applyFill="1" applyBorder="1" applyAlignment="1">
      <alignment horizontal="center" vertical="center"/>
    </xf>
    <xf numFmtId="0" fontId="44" fillId="15" borderId="12" xfId="0" applyFont="1" applyFill="1" applyBorder="1" applyAlignment="1">
      <alignment horizontal="center" vertical="center"/>
    </xf>
    <xf numFmtId="0" fontId="99" fillId="15" borderId="7" xfId="0" applyFont="1" applyFill="1" applyBorder="1" applyAlignment="1">
      <alignment horizontal="center" vertical="center"/>
    </xf>
    <xf numFmtId="0" fontId="131" fillId="15" borderId="13" xfId="0" applyFont="1" applyFill="1" applyBorder="1" applyAlignment="1">
      <alignment horizontal="center" vertical="center"/>
    </xf>
    <xf numFmtId="0" fontId="135" fillId="28" borderId="7" xfId="0" applyFont="1" applyFill="1" applyBorder="1" applyAlignment="1">
      <alignment horizontal="center" vertical="center"/>
    </xf>
    <xf numFmtId="0" fontId="136" fillId="28" borderId="13" xfId="0" applyFont="1" applyFill="1" applyBorder="1" applyAlignment="1">
      <alignment horizontal="center" vertical="center"/>
    </xf>
    <xf numFmtId="0" fontId="98" fillId="6" borderId="0" xfId="0" applyFont="1" applyFill="1" applyAlignment="1">
      <alignment horizontal="center" vertical="center"/>
    </xf>
    <xf numFmtId="0" fontId="44" fillId="28" borderId="13" xfId="0" applyFont="1" applyFill="1" applyBorder="1" applyAlignment="1">
      <alignment horizontal="center" vertical="center"/>
    </xf>
    <xf numFmtId="0" fontId="44" fillId="28" borderId="4" xfId="0" applyFont="1" applyFill="1" applyBorder="1" applyAlignment="1">
      <alignment horizontal="center" vertical="center"/>
    </xf>
    <xf numFmtId="0" fontId="43" fillId="15" borderId="13" xfId="0" applyFont="1" applyFill="1" applyBorder="1" applyAlignment="1">
      <alignment horizontal="center" vertical="center"/>
    </xf>
    <xf numFmtId="0" fontId="43" fillId="15" borderId="4" xfId="0" applyFont="1" applyFill="1" applyBorder="1" applyAlignment="1">
      <alignment horizontal="center" vertical="center"/>
    </xf>
    <xf numFmtId="0" fontId="11" fillId="23" borderId="7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64" fillId="23" borderId="8" xfId="0" applyFont="1" applyFill="1" applyBorder="1" applyAlignment="1">
      <alignment horizontal="center" vertical="center"/>
    </xf>
    <xf numFmtId="0" fontId="64" fillId="23" borderId="10" xfId="0" applyFont="1" applyFill="1" applyBorder="1" applyAlignment="1">
      <alignment horizontal="center" vertical="center"/>
    </xf>
    <xf numFmtId="0" fontId="64" fillId="23" borderId="6" xfId="0" applyFont="1" applyFill="1" applyBorder="1" applyAlignment="1">
      <alignment horizontal="center" vertical="center"/>
    </xf>
    <xf numFmtId="0" fontId="64" fillId="23" borderId="5" xfId="0" applyFont="1" applyFill="1" applyBorder="1" applyAlignment="1">
      <alignment horizontal="center" vertical="center"/>
    </xf>
    <xf numFmtId="0" fontId="11" fillId="28" borderId="7" xfId="0" applyFont="1" applyFill="1" applyBorder="1" applyAlignment="1">
      <alignment horizontal="center"/>
    </xf>
    <xf numFmtId="0" fontId="11" fillId="28" borderId="4" xfId="0" applyFont="1" applyFill="1" applyBorder="1" applyAlignment="1">
      <alignment horizontal="center"/>
    </xf>
    <xf numFmtId="0" fontId="64" fillId="28" borderId="8" xfId="0" applyFont="1" applyFill="1" applyBorder="1" applyAlignment="1">
      <alignment horizontal="center" vertical="center"/>
    </xf>
    <xf numFmtId="0" fontId="64" fillId="28" borderId="10" xfId="0" applyFont="1" applyFill="1" applyBorder="1" applyAlignment="1">
      <alignment horizontal="center" vertical="center"/>
    </xf>
    <xf numFmtId="0" fontId="64" fillId="28" borderId="6" xfId="0" applyFont="1" applyFill="1" applyBorder="1" applyAlignment="1">
      <alignment horizontal="center" vertical="center"/>
    </xf>
    <xf numFmtId="0" fontId="64" fillId="28" borderId="5" xfId="0" applyFont="1" applyFill="1" applyBorder="1" applyAlignment="1">
      <alignment horizontal="center" vertical="center"/>
    </xf>
    <xf numFmtId="0" fontId="95" fillId="28" borderId="47" xfId="0" applyFont="1" applyFill="1" applyBorder="1" applyAlignment="1">
      <alignment horizontal="center"/>
    </xf>
    <xf numFmtId="0" fontId="95" fillId="28" borderId="0" xfId="0" applyFont="1" applyFill="1" applyAlignment="1">
      <alignment horizontal="center"/>
    </xf>
    <xf numFmtId="0" fontId="95" fillId="15" borderId="7" xfId="0" applyFont="1" applyFill="1" applyBorder="1" applyAlignment="1">
      <alignment horizontal="center"/>
    </xf>
    <xf numFmtId="0" fontId="95" fillId="15" borderId="13" xfId="0" applyFont="1" applyFill="1" applyBorder="1" applyAlignment="1">
      <alignment horizontal="center"/>
    </xf>
    <xf numFmtId="0" fontId="95" fillId="15" borderId="4" xfId="0" applyFont="1" applyFill="1" applyBorder="1" applyAlignment="1">
      <alignment horizontal="center"/>
    </xf>
    <xf numFmtId="0" fontId="95" fillId="35" borderId="7" xfId="0" applyFont="1" applyFill="1" applyBorder="1" applyAlignment="1">
      <alignment horizontal="center"/>
    </xf>
    <xf numFmtId="0" fontId="95" fillId="35" borderId="13" xfId="0" applyFont="1" applyFill="1" applyBorder="1" applyAlignment="1">
      <alignment horizontal="center"/>
    </xf>
    <xf numFmtId="0" fontId="95" fillId="35" borderId="4" xfId="0" applyFont="1" applyFill="1" applyBorder="1" applyAlignment="1">
      <alignment horizontal="center"/>
    </xf>
  </cellXfs>
  <cellStyles count="4">
    <cellStyle name="標準" xfId="0" builtinId="0"/>
    <cellStyle name="標準 2" xfId="3" xr:uid="{00000000-0005-0000-0000-000001000000}"/>
    <cellStyle name="標準_Ｈ１1県高校総体（水北地区）申込みvol2" xfId="1" xr:uid="{00000000-0005-0000-0000-000002000000}"/>
    <cellStyle name="標準_東新申込" xfId="2" xr:uid="{00000000-0005-0000-0000-000003000000}"/>
  </cellStyles>
  <dxfs count="0"/>
  <tableStyles count="0" defaultTableStyle="TableStyleMedium9" defaultPivotStyle="PivotStyleLight16"/>
  <colors>
    <mruColors>
      <color rgb="FF3333FF"/>
      <color rgb="FFFEF0FC"/>
      <color rgb="FF65FFFF"/>
      <color rgb="FF97FFFF"/>
      <color rgb="FFDDFFFF"/>
      <color rgb="FFF3D9F1"/>
      <color rgb="FF99FFCC"/>
      <color rgb="FFFEF4FD"/>
      <color rgb="FF9FFF81"/>
      <color rgb="FFFDD7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v-file\&#20808;&#29983;\Users\pft45-masami-t\AppData\Local\Microsoft\Windows\Temporary%20Internet%20Files\Content.IE5\O0Z6XPXS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?DA1D8745" TargetMode="External"/><Relationship Id="rId1" Type="http://schemas.openxmlformats.org/officeDocument/2006/relationships/externalLinkPath" Target="file:///\\DA1D8745\&#36890;&#20449;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HI\Desktop\&#31179;&#23395;&#12539;&#12486;&#12473;&#12488;\H29&#12539;&#31179;&#23395;&#30003;&#12375;&#36796;&#12415;&#12501;&#12457;&#12540;&#12512;&#12539;&#23567;&#23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E2">
            <v>100</v>
          </cell>
          <cell r="F2" t="str">
            <v>002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E3">
            <v>200</v>
          </cell>
          <cell r="F3" t="str">
            <v>003</v>
          </cell>
        </row>
        <row r="4">
          <cell r="E4">
            <v>400</v>
          </cell>
          <cell r="F4" t="str">
            <v>005</v>
          </cell>
        </row>
        <row r="5">
          <cell r="E5">
            <v>800</v>
          </cell>
          <cell r="F5" t="str">
            <v>006</v>
          </cell>
        </row>
        <row r="6">
          <cell r="E6">
            <v>1500</v>
          </cell>
          <cell r="F6" t="str">
            <v>008</v>
          </cell>
        </row>
        <row r="7">
          <cell r="E7">
            <v>3000</v>
          </cell>
          <cell r="F7" t="str">
            <v>010</v>
          </cell>
        </row>
        <row r="8">
          <cell r="E8" t="str">
            <v>110Ｈ</v>
          </cell>
          <cell r="F8" t="str">
            <v>032</v>
          </cell>
        </row>
        <row r="9">
          <cell r="E9" t="str">
            <v>100Ｈ</v>
          </cell>
          <cell r="F9" t="str">
            <v>042</v>
          </cell>
        </row>
        <row r="10">
          <cell r="E10" t="str">
            <v>4×100Ｒ</v>
          </cell>
          <cell r="F10" t="str">
            <v>601</v>
          </cell>
        </row>
        <row r="11"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・種目コード"/>
      <sheetName val="入力の注意"/>
      <sheetName val="個人データ入力用"/>
      <sheetName val="男子リレ-入力"/>
      <sheetName val="女子リレ-入力"/>
      <sheetName val="個人データ提出用"/>
      <sheetName val="申し込み確認書"/>
      <sheetName val="男子リレーデータ提出"/>
      <sheetName val="女子リレーデータ提出"/>
      <sheetName val="未登録者データ入力"/>
      <sheetName val="競技者原本"/>
      <sheetName val="一般・大学競技者"/>
      <sheetName val="高校競技者"/>
      <sheetName val="中学競技者"/>
      <sheetName val="小学競技者"/>
      <sheetName val="リレーデータ形式"/>
      <sheetName val="MAT提出用"/>
      <sheetName val="地区全校提出用を貼り付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8"/>
  </sheetPr>
  <dimension ref="A1:DQ806"/>
  <sheetViews>
    <sheetView tabSelected="1" zoomScale="63" zoomScaleNormal="63" zoomScaleSheetLayoutView="55" workbookViewId="0">
      <selection activeCell="N69" sqref="N69"/>
    </sheetView>
  </sheetViews>
  <sheetFormatPr defaultColWidth="11" defaultRowHeight="14"/>
  <cols>
    <col min="1" max="2" width="5.83203125" style="1" customWidth="1"/>
    <col min="3" max="3" width="6.4140625" style="1" customWidth="1"/>
    <col min="4" max="4" width="2" style="107" customWidth="1"/>
    <col min="5" max="5" width="6.33203125" style="1" customWidth="1"/>
    <col min="6" max="7" width="5.1640625" style="4" customWidth="1"/>
    <col min="8" max="8" width="12" style="4" customWidth="1"/>
    <col min="9" max="9" width="18.58203125" style="1" customWidth="1"/>
    <col min="10" max="10" width="7.6640625" style="3" customWidth="1"/>
    <col min="11" max="11" width="15.4140625" style="1" customWidth="1"/>
    <col min="12" max="12" width="17.58203125" style="1" customWidth="1"/>
    <col min="13" max="13" width="13.1640625" style="3" hidden="1" customWidth="1"/>
    <col min="14" max="14" width="35.6640625" style="207" customWidth="1"/>
    <col min="15" max="15" width="15.6640625" style="3" customWidth="1"/>
    <col min="16" max="16" width="13.1640625" style="3" hidden="1" customWidth="1"/>
    <col min="17" max="17" width="35.6640625" style="208" customWidth="1"/>
    <col min="18" max="18" width="15.6640625" style="1" customWidth="1"/>
    <col min="19" max="19" width="13.1640625" style="3" hidden="1" customWidth="1"/>
    <col min="20" max="20" width="35.6640625" style="1" hidden="1" customWidth="1"/>
    <col min="21" max="21" width="15.6640625" style="207" hidden="1" customWidth="1"/>
    <col min="22" max="22" width="11.08203125" style="207" customWidth="1"/>
    <col min="23" max="26" width="16.6640625" style="207" customWidth="1"/>
    <col min="27" max="27" width="9.9140625" style="1" customWidth="1"/>
    <col min="28" max="28" width="13.1640625" style="1" customWidth="1"/>
    <col min="29" max="29" width="13.1640625" style="3" hidden="1" customWidth="1"/>
    <col min="30" max="30" width="8.08203125" style="1" hidden="1" customWidth="1"/>
    <col min="31" max="32" width="8.6640625" style="3" hidden="1" customWidth="1"/>
    <col min="33" max="33" width="9.6640625" style="3" hidden="1" customWidth="1"/>
    <col min="34" max="34" width="3.33203125" hidden="1" customWidth="1"/>
    <col min="35" max="35" width="13.1640625" style="22" hidden="1" customWidth="1"/>
    <col min="36" max="37" width="11" hidden="1" customWidth="1"/>
    <col min="38" max="38" width="9.6640625" style="1" hidden="1" customWidth="1"/>
    <col min="39" max="40" width="20.5" style="3" hidden="1" customWidth="1"/>
    <col min="41" max="41" width="15.5" style="3" hidden="1" customWidth="1"/>
    <col min="42" max="42" width="6.5" style="3" hidden="1" customWidth="1"/>
    <col min="43" max="44" width="10.6640625" style="3" hidden="1" customWidth="1"/>
    <col min="45" max="46" width="7.6640625" style="3" hidden="1" customWidth="1"/>
    <col min="47" max="47" width="9.6640625" style="3" hidden="1" customWidth="1"/>
    <col min="48" max="48" width="16.08203125" style="3" hidden="1" customWidth="1"/>
    <col min="49" max="49" width="11.33203125" style="3" hidden="1" customWidth="1"/>
    <col min="50" max="51" width="9.5" style="3" hidden="1" customWidth="1"/>
    <col min="52" max="52" width="15.9140625" style="3" hidden="1" customWidth="1"/>
    <col min="53" max="53" width="8" style="1" hidden="1" customWidth="1"/>
    <col min="54" max="54" width="6.1640625" style="1" hidden="1" customWidth="1"/>
    <col min="55" max="55" width="15.33203125" style="3" hidden="1" customWidth="1"/>
    <col min="56" max="56" width="18.58203125" style="3" hidden="1" customWidth="1"/>
    <col min="57" max="57" width="10.1640625" style="1" hidden="1" customWidth="1"/>
    <col min="58" max="63" width="11.5" style="3" hidden="1" customWidth="1"/>
    <col min="64" max="64" width="10.1640625" style="1" hidden="1" customWidth="1"/>
    <col min="65" max="65" width="22.58203125" style="1" hidden="1" customWidth="1"/>
    <col min="66" max="66" width="28.9140625" style="1" hidden="1" customWidth="1"/>
    <col min="67" max="16384" width="11" style="1"/>
  </cols>
  <sheetData>
    <row r="1" spans="1:121" ht="14.5" thickBot="1">
      <c r="A1" s="107"/>
      <c r="B1" s="107"/>
      <c r="C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</row>
    <row r="2" spans="1:121" ht="18.5" customHeight="1" thickTop="1" thickBot="1">
      <c r="A2" s="107"/>
      <c r="B2" s="107"/>
      <c r="C2" s="107"/>
      <c r="E2" s="107"/>
      <c r="F2" s="986" t="s">
        <v>13812</v>
      </c>
      <c r="G2" s="987"/>
      <c r="H2" s="987"/>
      <c r="I2" s="987"/>
      <c r="J2" s="987"/>
      <c r="K2" s="987"/>
      <c r="L2" s="988"/>
      <c r="M2" s="111"/>
      <c r="N2" s="109"/>
      <c r="O2" s="111"/>
      <c r="P2" s="111"/>
      <c r="Q2" s="178"/>
      <c r="R2" s="107"/>
      <c r="S2" s="111"/>
      <c r="T2" s="107"/>
      <c r="U2" s="109"/>
      <c r="V2" s="109"/>
      <c r="W2" s="109"/>
      <c r="X2" s="109"/>
      <c r="Y2" s="109"/>
      <c r="Z2" s="109"/>
      <c r="AA2" s="107"/>
      <c r="AB2" s="107"/>
      <c r="AC2" s="111"/>
      <c r="AD2" s="107"/>
      <c r="AE2" s="111"/>
      <c r="AF2" s="111"/>
      <c r="AG2" s="111"/>
      <c r="AH2" s="104"/>
      <c r="AI2" s="148"/>
      <c r="AJ2" s="104"/>
      <c r="AK2" s="104"/>
      <c r="AL2" s="107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07"/>
      <c r="BB2" s="107"/>
      <c r="BC2" s="111"/>
      <c r="BD2" s="111"/>
      <c r="BE2" s="107"/>
      <c r="BF2" s="111"/>
      <c r="BG2" s="111"/>
      <c r="BH2" s="111"/>
      <c r="BI2" s="111"/>
      <c r="BJ2" s="111"/>
      <c r="BK2" s="111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</row>
    <row r="3" spans="1:121" ht="23.4" customHeight="1" thickTop="1" thickBot="1">
      <c r="A3" s="107"/>
      <c r="B3" s="974" t="s">
        <v>9089</v>
      </c>
      <c r="C3" s="975"/>
      <c r="D3" s="976"/>
      <c r="E3" s="107"/>
      <c r="F3" s="989"/>
      <c r="G3" s="990"/>
      <c r="H3" s="990"/>
      <c r="I3" s="990"/>
      <c r="J3" s="990"/>
      <c r="K3" s="990"/>
      <c r="L3" s="991"/>
      <c r="M3" s="725"/>
      <c r="N3" s="725"/>
      <c r="O3" s="725"/>
      <c r="P3" s="725"/>
      <c r="Q3" s="725"/>
      <c r="R3" s="426"/>
      <c r="S3" s="111"/>
      <c r="T3" s="107"/>
      <c r="U3" s="109"/>
      <c r="V3" s="109"/>
      <c r="W3" s="109"/>
      <c r="X3" s="109"/>
      <c r="Y3" s="109"/>
      <c r="Z3" s="109"/>
      <c r="AA3" s="107"/>
      <c r="AB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</row>
    <row r="4" spans="1:121" ht="23.4" customHeight="1" thickTop="1">
      <c r="A4" s="107"/>
      <c r="B4" s="107"/>
      <c r="C4" s="107"/>
      <c r="E4" s="107"/>
      <c r="F4" s="107"/>
      <c r="G4" s="107"/>
      <c r="H4" s="864"/>
      <c r="I4" s="296"/>
      <c r="J4" s="296"/>
      <c r="K4" s="993" t="s">
        <v>9341</v>
      </c>
      <c r="L4" s="993"/>
      <c r="M4" s="994"/>
      <c r="N4" s="737" t="s">
        <v>9365</v>
      </c>
      <c r="O4" s="521"/>
      <c r="P4" s="726"/>
      <c r="Q4" s="726"/>
      <c r="R4" s="107"/>
      <c r="S4" s="111"/>
      <c r="T4" s="107"/>
      <c r="U4" s="109"/>
      <c r="V4" s="109"/>
      <c r="W4" s="109"/>
      <c r="X4" s="109"/>
      <c r="Y4" s="109"/>
      <c r="Z4" s="109"/>
      <c r="AA4" s="107"/>
      <c r="AB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</row>
    <row r="5" spans="1:121" ht="23.4" customHeight="1">
      <c r="A5" s="107"/>
      <c r="B5" s="107"/>
      <c r="C5" s="107"/>
      <c r="E5" s="107"/>
      <c r="F5" s="107"/>
      <c r="G5" s="107"/>
      <c r="H5" s="107"/>
      <c r="I5" s="296"/>
      <c r="J5" s="296"/>
      <c r="K5" s="296"/>
      <c r="L5" s="992" t="s">
        <v>9342</v>
      </c>
      <c r="M5" s="992"/>
      <c r="N5" s="992"/>
      <c r="O5" s="992"/>
      <c r="P5" s="992"/>
      <c r="Q5" s="992"/>
      <c r="R5" s="107"/>
      <c r="S5" s="111"/>
      <c r="T5" s="107"/>
      <c r="U5" s="109"/>
      <c r="V5" s="109"/>
      <c r="W5" s="109"/>
      <c r="X5" s="109"/>
      <c r="Y5" s="109"/>
      <c r="Z5" s="109"/>
      <c r="AA5" s="107"/>
      <c r="AB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</row>
    <row r="6" spans="1:121" ht="24.65" customHeight="1">
      <c r="A6" s="107"/>
      <c r="B6" s="107"/>
      <c r="C6" s="107"/>
      <c r="D6" s="981" t="s">
        <v>8653</v>
      </c>
      <c r="E6" s="982"/>
      <c r="F6" s="983"/>
      <c r="G6" s="984" t="s">
        <v>8723</v>
      </c>
      <c r="H6" s="985"/>
      <c r="I6" s="985"/>
      <c r="J6" s="296"/>
      <c r="K6" s="296"/>
      <c r="L6" s="522" t="s">
        <v>9090</v>
      </c>
      <c r="M6" s="523"/>
      <c r="N6" s="523"/>
      <c r="O6" s="523"/>
      <c r="P6" s="724"/>
      <c r="Q6" s="724"/>
      <c r="R6" s="107"/>
      <c r="S6" s="111"/>
      <c r="T6" s="107"/>
      <c r="U6" s="109"/>
      <c r="V6" s="109"/>
      <c r="W6" s="109"/>
      <c r="X6" s="109"/>
      <c r="Y6" s="109"/>
      <c r="Z6" s="109"/>
      <c r="AA6" s="107"/>
      <c r="AB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</row>
    <row r="7" spans="1:121" ht="36" customHeight="1" thickBot="1">
      <c r="A7" s="107"/>
      <c r="B7" s="107"/>
      <c r="C7" s="107"/>
      <c r="E7" s="107"/>
      <c r="F7" s="107"/>
      <c r="G7" s="107"/>
      <c r="H7" s="107"/>
      <c r="I7" s="107"/>
      <c r="J7" s="111"/>
      <c r="K7" s="862"/>
      <c r="L7" s="862" t="s">
        <v>13811</v>
      </c>
      <c r="M7" s="862"/>
      <c r="N7" s="863"/>
      <c r="O7" s="727"/>
      <c r="P7" s="426"/>
      <c r="Q7" s="178"/>
      <c r="R7" s="107"/>
      <c r="S7" s="111"/>
      <c r="T7" s="107"/>
      <c r="U7" s="110"/>
      <c r="V7" s="110"/>
      <c r="W7" s="110"/>
      <c r="X7" s="110"/>
      <c r="Y7" s="110"/>
      <c r="Z7" s="110"/>
      <c r="AA7" s="107"/>
      <c r="AB7" s="107"/>
      <c r="AG7" s="22"/>
      <c r="AK7" s="1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</row>
    <row r="8" spans="1:121" ht="26.4" customHeight="1" thickBot="1">
      <c r="A8" s="107"/>
      <c r="B8" s="107"/>
      <c r="C8" s="107"/>
      <c r="E8" s="977" t="s">
        <v>8742</v>
      </c>
      <c r="F8" s="978"/>
      <c r="G8" s="978"/>
      <c r="H8" s="979"/>
      <c r="I8" s="980"/>
      <c r="J8" s="980"/>
      <c r="K8" s="179"/>
      <c r="L8" s="969" t="s">
        <v>9203</v>
      </c>
      <c r="M8" s="970"/>
      <c r="N8" s="970"/>
      <c r="O8" s="971"/>
      <c r="P8" s="111"/>
      <c r="Q8" s="178"/>
      <c r="R8" s="107"/>
      <c r="S8" s="111"/>
      <c r="T8" s="107"/>
      <c r="U8" s="110"/>
      <c r="V8" s="110"/>
      <c r="W8" s="110"/>
      <c r="X8" s="110"/>
      <c r="Y8" s="110"/>
      <c r="Z8" s="110"/>
      <c r="AA8" s="107"/>
      <c r="AB8" s="107"/>
      <c r="AG8" s="22"/>
      <c r="AK8" s="1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</row>
    <row r="9" spans="1:121" ht="28.25" customHeight="1">
      <c r="A9" s="107"/>
      <c r="B9" s="107"/>
      <c r="C9" s="107"/>
      <c r="E9" s="998" t="s">
        <v>8725</v>
      </c>
      <c r="F9" s="999"/>
      <c r="G9" s="999"/>
      <c r="H9" s="999"/>
      <c r="I9" s="1000" t="s">
        <v>9345</v>
      </c>
      <c r="J9" s="1001"/>
      <c r="K9" s="107"/>
      <c r="L9" s="972" t="s">
        <v>9204</v>
      </c>
      <c r="M9" s="972"/>
      <c r="N9" s="972"/>
      <c r="O9" s="972"/>
      <c r="P9" s="972"/>
      <c r="Q9" s="972"/>
      <c r="R9" s="235"/>
      <c r="S9" s="363"/>
      <c r="T9" s="235"/>
      <c r="U9" s="235"/>
      <c r="V9" s="235"/>
      <c r="W9" s="235"/>
      <c r="X9" s="235"/>
      <c r="Y9" s="235"/>
      <c r="Z9" s="235"/>
      <c r="AA9" s="235"/>
      <c r="AB9" s="235"/>
      <c r="AC9" s="346"/>
      <c r="AD9" s="234"/>
      <c r="AE9" s="346"/>
      <c r="AF9" s="346"/>
      <c r="AG9" s="346"/>
      <c r="AH9" s="234"/>
      <c r="AI9" s="234"/>
      <c r="AJ9" s="234"/>
      <c r="AK9" s="234"/>
      <c r="AL9" s="234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234"/>
      <c r="BB9" s="234"/>
      <c r="BC9" s="346"/>
      <c r="BD9" s="346"/>
      <c r="BE9" s="234"/>
      <c r="BF9" s="346"/>
      <c r="BG9" s="346"/>
      <c r="BH9" s="346"/>
      <c r="BI9" s="346"/>
      <c r="BJ9" s="346"/>
      <c r="BK9" s="346"/>
      <c r="BL9" s="234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</row>
    <row r="10" spans="1:121" ht="22.25" customHeight="1" thickBot="1">
      <c r="A10" s="107"/>
      <c r="B10" s="107"/>
      <c r="C10" s="107"/>
      <c r="E10" s="895" t="s">
        <v>8713</v>
      </c>
      <c r="F10" s="896"/>
      <c r="G10" s="896"/>
      <c r="H10" s="995"/>
      <c r="I10" s="996"/>
      <c r="J10" s="997"/>
      <c r="K10" s="111"/>
      <c r="L10" s="973" t="s">
        <v>9205</v>
      </c>
      <c r="M10" s="973"/>
      <c r="N10" s="973"/>
      <c r="O10" s="973"/>
      <c r="P10" s="973"/>
      <c r="Q10" s="973"/>
      <c r="R10" s="107"/>
      <c r="S10" s="111"/>
      <c r="T10" s="107"/>
      <c r="U10" s="107"/>
      <c r="V10" s="107"/>
      <c r="W10" s="107"/>
      <c r="X10" s="107"/>
      <c r="Y10" s="111"/>
      <c r="Z10" s="104"/>
      <c r="AA10" s="111"/>
      <c r="AB10" s="104"/>
      <c r="AC10" s="22"/>
      <c r="AD10" s="22"/>
      <c r="AH10" s="1"/>
      <c r="AI10" s="1"/>
      <c r="AJ10" s="1"/>
      <c r="AK10" s="1"/>
      <c r="BG10" s="358"/>
      <c r="BH10" s="358"/>
      <c r="BI10" s="358"/>
      <c r="BJ10" s="358"/>
      <c r="BK10" s="111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</row>
    <row r="11" spans="1:121" ht="22.25" customHeight="1" thickBot="1">
      <c r="A11" s="107"/>
      <c r="B11" s="107"/>
      <c r="C11" s="107"/>
      <c r="E11" s="895" t="s">
        <v>8714</v>
      </c>
      <c r="F11" s="896"/>
      <c r="G11" s="897"/>
      <c r="H11" s="898"/>
      <c r="I11" s="898"/>
      <c r="J11" s="899"/>
      <c r="K11" s="111"/>
      <c r="L11" s="684" t="s">
        <v>9121</v>
      </c>
      <c r="M11" s="893" t="s">
        <v>9122</v>
      </c>
      <c r="N11" s="894"/>
      <c r="O11" s="640"/>
      <c r="P11" s="236"/>
      <c r="Q11" s="107"/>
      <c r="R11" s="283"/>
      <c r="S11" s="358"/>
      <c r="T11" s="283"/>
      <c r="U11" s="283"/>
      <c r="V11" s="283"/>
      <c r="W11" s="283"/>
      <c r="X11" s="283"/>
      <c r="Y11" s="283"/>
      <c r="Z11" s="283"/>
      <c r="AA11" s="107"/>
      <c r="AB11" s="107"/>
      <c r="AC11" s="22"/>
      <c r="AD11"/>
      <c r="AJ11" s="3"/>
      <c r="AK11" s="3"/>
      <c r="AL11" s="3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</row>
    <row r="12" spans="1:121" ht="22.25" customHeight="1">
      <c r="A12" s="107"/>
      <c r="B12" s="107"/>
      <c r="C12" s="107"/>
      <c r="E12" s="907" t="s">
        <v>8715</v>
      </c>
      <c r="F12" s="908"/>
      <c r="G12" s="908"/>
      <c r="H12" s="904"/>
      <c r="I12" s="905"/>
      <c r="J12" s="906"/>
      <c r="K12" s="179"/>
      <c r="L12" s="236"/>
      <c r="M12" s="236"/>
      <c r="N12" s="236"/>
      <c r="O12" s="236"/>
      <c r="P12" s="236"/>
      <c r="Q12" s="107"/>
      <c r="R12" s="284"/>
      <c r="S12" s="350"/>
      <c r="T12" s="284"/>
      <c r="U12" s="284"/>
      <c r="V12" s="284"/>
      <c r="W12" s="284"/>
      <c r="X12" s="284"/>
      <c r="Y12" s="284"/>
      <c r="Z12" s="284"/>
      <c r="AA12" s="179"/>
      <c r="AB12" s="179"/>
      <c r="AC12" s="181"/>
      <c r="AG12" s="22"/>
      <c r="AK12" s="1"/>
      <c r="BM12" s="285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</row>
    <row r="13" spans="1:121" ht="22.25" customHeight="1">
      <c r="A13" s="107"/>
      <c r="B13" s="107"/>
      <c r="C13" s="107"/>
      <c r="E13" s="895" t="s">
        <v>8655</v>
      </c>
      <c r="F13" s="896"/>
      <c r="G13" s="897"/>
      <c r="H13" s="905"/>
      <c r="I13" s="905"/>
      <c r="J13" s="906"/>
      <c r="K13" s="179"/>
      <c r="L13" s="236"/>
      <c r="M13" s="111"/>
      <c r="N13" s="639"/>
      <c r="O13" s="638"/>
      <c r="P13" s="638"/>
      <c r="Q13" s="107"/>
      <c r="R13" s="294"/>
      <c r="S13" s="351"/>
      <c r="T13" s="294"/>
      <c r="U13" s="284"/>
      <c r="V13" s="284"/>
      <c r="W13" s="284"/>
      <c r="X13" s="284"/>
      <c r="Y13" s="284"/>
      <c r="Z13" s="284"/>
      <c r="AA13" s="179"/>
      <c r="AB13" s="179"/>
      <c r="AC13" s="181"/>
      <c r="AG13" s="22"/>
      <c r="AK13" s="1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</row>
    <row r="14" spans="1:121" ht="18.649999999999999" customHeight="1">
      <c r="A14" s="107"/>
      <c r="B14" s="107"/>
      <c r="C14" s="107"/>
      <c r="E14" s="882" t="s">
        <v>8721</v>
      </c>
      <c r="F14" s="883"/>
      <c r="G14" s="884"/>
      <c r="H14" s="900"/>
      <c r="I14" s="900"/>
      <c r="J14" s="901"/>
      <c r="K14" s="179"/>
      <c r="L14" s="892"/>
      <c r="M14" s="892"/>
      <c r="N14" s="892"/>
      <c r="O14" s="892"/>
      <c r="P14" s="109"/>
      <c r="Q14" s="107"/>
      <c r="R14" s="294"/>
      <c r="S14" s="179"/>
      <c r="T14" s="179"/>
      <c r="U14" s="180"/>
      <c r="V14" s="180"/>
      <c r="W14" s="180"/>
      <c r="X14" s="180"/>
      <c r="Y14" s="180"/>
      <c r="Z14" s="180"/>
      <c r="AA14" s="179"/>
      <c r="AB14" s="179"/>
      <c r="AC14" s="181"/>
      <c r="AG14" s="22"/>
      <c r="AK14" s="1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</row>
    <row r="15" spans="1:121" ht="18.649999999999999" customHeight="1" thickBot="1">
      <c r="A15" s="107"/>
      <c r="B15" s="107"/>
      <c r="C15" s="107"/>
      <c r="E15" s="885"/>
      <c r="F15" s="886"/>
      <c r="G15" s="887"/>
      <c r="H15" s="902"/>
      <c r="I15" s="902"/>
      <c r="J15" s="903"/>
      <c r="K15" s="179"/>
      <c r="L15" s="865"/>
      <c r="M15" s="865"/>
      <c r="N15" s="866" t="s">
        <v>13813</v>
      </c>
      <c r="O15" s="865"/>
      <c r="P15" s="109"/>
      <c r="Q15" s="107"/>
      <c r="R15" s="294"/>
      <c r="S15" s="364"/>
      <c r="T15" s="182"/>
      <c r="U15" s="182"/>
      <c r="V15" s="182"/>
      <c r="W15" s="182"/>
      <c r="X15" s="182"/>
      <c r="Y15" s="182"/>
      <c r="Z15" s="182"/>
      <c r="AA15" s="179"/>
      <c r="AB15" s="179"/>
      <c r="AC15" s="181"/>
      <c r="AG15" s="22"/>
      <c r="AK15" s="1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</row>
    <row r="16" spans="1:121" ht="21" customHeight="1">
      <c r="A16" s="107"/>
      <c r="B16" s="107"/>
      <c r="C16" s="107"/>
      <c r="E16" s="107"/>
      <c r="F16" s="967" t="s">
        <v>9118</v>
      </c>
      <c r="G16" s="967"/>
      <c r="H16" s="967"/>
      <c r="I16" s="967"/>
      <c r="J16" s="179"/>
      <c r="K16" s="179"/>
      <c r="L16" s="803"/>
      <c r="M16" s="968" t="s">
        <v>13814</v>
      </c>
      <c r="N16" s="968"/>
      <c r="O16" s="968"/>
      <c r="P16" s="968"/>
      <c r="Q16" s="968"/>
      <c r="R16" s="184"/>
      <c r="S16" s="364"/>
      <c r="T16" s="183"/>
      <c r="U16" s="183"/>
      <c r="V16" s="183"/>
      <c r="W16" s="183"/>
      <c r="X16" s="183"/>
      <c r="Y16" s="183"/>
      <c r="Z16" s="183"/>
      <c r="AA16" s="179"/>
      <c r="AB16" s="179"/>
      <c r="AC16" s="181"/>
      <c r="AG16" s="22"/>
      <c r="AK16" s="1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</row>
    <row r="17" spans="1:121" ht="21" hidden="1" customHeight="1">
      <c r="A17" s="107"/>
      <c r="B17" s="107"/>
      <c r="C17" s="107"/>
      <c r="E17" s="107"/>
      <c r="F17" s="681"/>
      <c r="G17" s="681"/>
      <c r="H17" s="681"/>
      <c r="I17" s="681"/>
      <c r="J17" s="179"/>
      <c r="K17" s="179"/>
      <c r="L17" s="800"/>
      <c r="M17" s="891"/>
      <c r="N17" s="891"/>
      <c r="O17" s="891"/>
      <c r="P17" s="637"/>
      <c r="Q17" s="637"/>
      <c r="R17" s="184"/>
      <c r="S17" s="364"/>
      <c r="T17" s="183"/>
      <c r="U17" s="183"/>
      <c r="V17" s="183"/>
      <c r="W17" s="183"/>
      <c r="X17" s="183"/>
      <c r="Y17" s="183"/>
      <c r="Z17" s="183"/>
      <c r="AA17" s="179"/>
      <c r="AB17" s="179"/>
      <c r="AC17" s="181"/>
      <c r="AG17" s="683"/>
      <c r="AI17" s="683"/>
      <c r="AK17" s="1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</row>
    <row r="18" spans="1:121" ht="21" customHeight="1">
      <c r="A18" s="107"/>
      <c r="B18" s="107"/>
      <c r="C18" s="107"/>
      <c r="E18" s="107"/>
      <c r="F18" s="634"/>
      <c r="G18" s="634"/>
      <c r="H18" s="634"/>
      <c r="I18" s="634"/>
      <c r="J18" s="179"/>
      <c r="K18" s="179"/>
      <c r="L18" s="801"/>
      <c r="M18" s="802"/>
      <c r="N18" s="802"/>
      <c r="O18" s="802"/>
      <c r="P18" s="635"/>
      <c r="Q18" s="524" t="s">
        <v>9117</v>
      </c>
      <c r="R18" s="184"/>
      <c r="S18" s="364"/>
      <c r="T18" s="183"/>
      <c r="U18" s="183"/>
      <c r="V18" s="183"/>
      <c r="W18" s="183"/>
      <c r="X18" s="183"/>
      <c r="Y18" s="183"/>
      <c r="Z18" s="183"/>
      <c r="AA18" s="179"/>
      <c r="AB18" s="179"/>
      <c r="AC18" s="181"/>
      <c r="AG18" s="636"/>
      <c r="AI18" s="636"/>
      <c r="AK18" s="1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</row>
    <row r="19" spans="1:121" ht="24.65" customHeight="1">
      <c r="A19" s="107"/>
      <c r="B19" s="107"/>
      <c r="C19" s="107"/>
      <c r="E19" s="107"/>
      <c r="F19" s="226"/>
      <c r="G19" s="226"/>
      <c r="H19" s="226"/>
      <c r="I19" s="107"/>
      <c r="J19" s="184"/>
      <c r="K19" s="685" t="s">
        <v>9214</v>
      </c>
      <c r="L19" s="682"/>
      <c r="M19" s="685"/>
      <c r="N19" s="685"/>
      <c r="O19" s="638"/>
      <c r="P19" s="638"/>
      <c r="Q19" s="524" t="s">
        <v>8657</v>
      </c>
      <c r="R19" s="184"/>
      <c r="S19" s="360"/>
      <c r="T19" s="184"/>
      <c r="U19" s="184"/>
      <c r="V19" s="184"/>
      <c r="W19" s="184"/>
      <c r="X19" s="184"/>
      <c r="Y19" s="184"/>
      <c r="Z19" s="184"/>
      <c r="AA19" s="185"/>
      <c r="AB19" s="186"/>
      <c r="AC19" s="925" t="s">
        <v>8858</v>
      </c>
      <c r="AD19" s="925"/>
      <c r="AE19" s="889" t="s">
        <v>8860</v>
      </c>
      <c r="AF19" s="889"/>
      <c r="AG19" s="889"/>
      <c r="AK19" s="1"/>
      <c r="BM19" s="30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</row>
    <row r="20" spans="1:121" ht="19.25" customHeight="1" thickBot="1">
      <c r="A20" s="107"/>
      <c r="B20" s="107"/>
      <c r="C20" s="107"/>
      <c r="E20" s="187"/>
      <c r="F20" s="187"/>
      <c r="G20" s="187"/>
      <c r="H20" s="187"/>
      <c r="I20" s="890" t="s">
        <v>8717</v>
      </c>
      <c r="J20" s="890"/>
      <c r="K20" s="686"/>
      <c r="L20" s="682"/>
      <c r="M20" s="686"/>
      <c r="N20" s="686"/>
      <c r="O20" s="184"/>
      <c r="P20" s="360"/>
      <c r="Q20" s="184"/>
      <c r="R20" s="184"/>
      <c r="S20" s="360"/>
      <c r="T20" s="184"/>
      <c r="U20" s="184"/>
      <c r="V20" s="184"/>
      <c r="W20" s="184"/>
      <c r="X20" s="184"/>
      <c r="Y20" s="184"/>
      <c r="Z20" s="184"/>
      <c r="AA20" s="185"/>
      <c r="AB20" s="186"/>
      <c r="AC20" s="952"/>
      <c r="AD20" s="952"/>
      <c r="AE20" s="888" t="s">
        <v>8859</v>
      </c>
      <c r="AF20" s="888"/>
      <c r="AG20" s="888"/>
      <c r="AI20" s="926" t="s">
        <v>8855</v>
      </c>
      <c r="AJ20" s="926"/>
      <c r="AK20" s="926"/>
      <c r="AL20" s="926"/>
      <c r="AM20" s="354" t="s">
        <v>8854</v>
      </c>
      <c r="AN20" s="367" t="s">
        <v>8853</v>
      </c>
      <c r="AO20" s="951" t="s">
        <v>8858</v>
      </c>
      <c r="AP20" s="951"/>
      <c r="AQ20" s="797" t="s">
        <v>8854</v>
      </c>
      <c r="AR20" s="843"/>
      <c r="AS20" s="843"/>
      <c r="AT20" s="843"/>
      <c r="AU20" s="843"/>
      <c r="AV20" s="843" t="s">
        <v>8853</v>
      </c>
      <c r="AW20" s="843"/>
      <c r="AX20" s="843"/>
      <c r="AY20" s="843"/>
      <c r="AZ20" s="843"/>
      <c r="BA20" s="843"/>
      <c r="BB20" s="843"/>
      <c r="BC20" s="843"/>
      <c r="BD20" s="843"/>
      <c r="BF20" s="909" t="s">
        <v>8852</v>
      </c>
      <c r="BG20" s="909"/>
      <c r="BH20" s="909"/>
      <c r="BI20" s="909"/>
      <c r="BJ20" s="909"/>
      <c r="BK20" s="354"/>
      <c r="BM20" s="30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</row>
    <row r="21" spans="1:121" s="118" customFormat="1" ht="20.399999999999999" customHeight="1" thickBot="1">
      <c r="A21" s="112"/>
      <c r="B21" s="112"/>
      <c r="C21" s="112"/>
      <c r="D21" s="112"/>
      <c r="E21" s="687" t="s">
        <v>8661</v>
      </c>
      <c r="F21" s="953" t="s">
        <v>8645</v>
      </c>
      <c r="G21" s="954"/>
      <c r="H21" s="732" t="s">
        <v>8646</v>
      </c>
      <c r="I21" s="732" t="s">
        <v>8650</v>
      </c>
      <c r="J21" s="732" t="s">
        <v>20</v>
      </c>
      <c r="K21" s="731" t="s">
        <v>25</v>
      </c>
      <c r="L21" s="821" t="s">
        <v>9116</v>
      </c>
      <c r="M21" s="810" t="s">
        <v>9215</v>
      </c>
      <c r="N21" s="824" t="s">
        <v>9216</v>
      </c>
      <c r="O21" s="811" t="s">
        <v>9217</v>
      </c>
      <c r="P21" s="786" t="s">
        <v>9218</v>
      </c>
      <c r="Q21" s="787" t="s">
        <v>9219</v>
      </c>
      <c r="R21" s="691" t="s">
        <v>9220</v>
      </c>
      <c r="S21" s="692" t="s">
        <v>9221</v>
      </c>
      <c r="T21" s="693" t="s">
        <v>9222</v>
      </c>
      <c r="U21" s="694" t="s">
        <v>9217</v>
      </c>
      <c r="V21" s="305"/>
      <c r="W21" s="305"/>
      <c r="X21" s="305"/>
      <c r="Y21" s="366"/>
      <c r="Z21" s="305"/>
      <c r="AA21" s="942"/>
      <c r="AB21" s="942"/>
      <c r="AC21" s="113"/>
      <c r="AD21" s="114" t="s">
        <v>45</v>
      </c>
      <c r="AE21" s="115" t="s">
        <v>8642</v>
      </c>
      <c r="AF21" s="116" t="s">
        <v>8643</v>
      </c>
      <c r="AG21" s="117" t="s">
        <v>8644</v>
      </c>
      <c r="AI21" s="376" t="s">
        <v>8815</v>
      </c>
      <c r="AJ21" s="376" t="s">
        <v>45</v>
      </c>
      <c r="AK21" s="376" t="s">
        <v>384</v>
      </c>
      <c r="AL21" s="376" t="s">
        <v>383</v>
      </c>
      <c r="AM21" s="357" t="s">
        <v>8780</v>
      </c>
      <c r="AN21" s="356" t="s">
        <v>8781</v>
      </c>
      <c r="AO21" s="376" t="s">
        <v>8814</v>
      </c>
      <c r="AP21" s="376" t="s">
        <v>4</v>
      </c>
      <c r="AQ21" s="357" t="s">
        <v>13798</v>
      </c>
      <c r="AR21" s="356" t="s">
        <v>39</v>
      </c>
      <c r="AS21" s="356" t="s">
        <v>33</v>
      </c>
      <c r="AT21" s="356" t="s">
        <v>22</v>
      </c>
      <c r="AU21" s="356" t="s">
        <v>8811</v>
      </c>
      <c r="AV21" s="356" t="s">
        <v>35</v>
      </c>
      <c r="AW21" s="356" t="s">
        <v>34</v>
      </c>
      <c r="AX21" s="356" t="s">
        <v>22</v>
      </c>
      <c r="AY21" s="356" t="s">
        <v>8812</v>
      </c>
      <c r="AZ21" s="356" t="s">
        <v>36</v>
      </c>
      <c r="BA21" s="356" t="s">
        <v>37</v>
      </c>
      <c r="BB21" s="356" t="s">
        <v>22</v>
      </c>
      <c r="BC21" s="356" t="s">
        <v>8813</v>
      </c>
      <c r="BD21" s="356" t="s">
        <v>38</v>
      </c>
      <c r="BF21" s="357" t="s">
        <v>33</v>
      </c>
      <c r="BG21" s="357" t="s">
        <v>391</v>
      </c>
      <c r="BH21" s="357" t="s">
        <v>34</v>
      </c>
      <c r="BI21" s="357" t="s">
        <v>391</v>
      </c>
      <c r="BJ21" s="357" t="s">
        <v>34</v>
      </c>
      <c r="BK21" s="357" t="s">
        <v>8813</v>
      </c>
      <c r="BM21" s="112"/>
      <c r="BN21" s="730" t="s">
        <v>9343</v>
      </c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867"/>
      <c r="CD21" s="867"/>
      <c r="CE21" s="867"/>
      <c r="CF21" s="867"/>
      <c r="CG21" s="867"/>
      <c r="CH21" s="867"/>
      <c r="CI21" s="867"/>
      <c r="CJ21" s="867"/>
      <c r="CK21" s="867"/>
      <c r="CL21" s="867"/>
      <c r="CM21" s="867"/>
      <c r="CN21" s="867"/>
      <c r="CO21" s="867"/>
      <c r="CP21" s="867"/>
      <c r="CQ21" s="867"/>
      <c r="CR21" s="867"/>
      <c r="CS21" s="867"/>
      <c r="CT21" s="867"/>
      <c r="CU21" s="867"/>
      <c r="CV21" s="867"/>
      <c r="CW21" s="867"/>
      <c r="CX21" s="867"/>
      <c r="CY21" s="867"/>
      <c r="CZ21" s="867"/>
      <c r="DA21" s="867"/>
      <c r="DB21" s="867"/>
      <c r="DC21" s="867"/>
      <c r="DD21" s="867"/>
      <c r="DE21" s="867"/>
      <c r="DF21" s="867"/>
      <c r="DG21" s="867"/>
      <c r="DH21" s="867"/>
      <c r="DI21" s="867"/>
      <c r="DJ21" s="867"/>
      <c r="DK21" s="867"/>
      <c r="DL21" s="867"/>
      <c r="DM21" s="867"/>
      <c r="DN21" s="867"/>
      <c r="DO21" s="867"/>
      <c r="DP21" s="867"/>
      <c r="DQ21" s="867"/>
    </row>
    <row r="22" spans="1:121" s="119" customFormat="1" ht="25.25" customHeight="1" thickTop="1">
      <c r="A22" s="30"/>
      <c r="B22" s="30"/>
      <c r="C22" s="964" t="s">
        <v>8736</v>
      </c>
      <c r="D22" s="30"/>
      <c r="E22" s="297" t="s">
        <v>8707</v>
      </c>
      <c r="F22" s="945">
        <v>1</v>
      </c>
      <c r="G22" s="946"/>
      <c r="H22" s="525"/>
      <c r="I22" s="36" t="str">
        <f>IF($H22="","",(VLOOKUP($H22,'競技者（中）'!$L$3:$R$1372,3,0)))</f>
        <v/>
      </c>
      <c r="J22" s="36" t="str">
        <f>IF($H22="","",(VLOOKUP($H22,'競技者（中）'!$L$3:$R$1372,7,0)))</f>
        <v/>
      </c>
      <c r="K22" s="36" t="str">
        <f>IF($H22="","",(VLOOKUP($H22,'競技者（中）'!$L$3:$R$1372,4,0)))</f>
        <v/>
      </c>
      <c r="L22" s="188" t="str">
        <f>IF($H22="","",(VLOOKUP($H22,'競技者（中）'!$L$3:$R$1372,5,0)))</f>
        <v/>
      </c>
      <c r="M22" s="825" t="s">
        <v>9209</v>
      </c>
      <c r="N22" s="792"/>
      <c r="O22" s="812"/>
      <c r="P22" s="825" t="s">
        <v>9209</v>
      </c>
      <c r="Q22" s="670"/>
      <c r="R22" s="785"/>
      <c r="S22" s="673"/>
      <c r="T22" s="580"/>
      <c r="U22" s="535"/>
      <c r="V22" s="331"/>
      <c r="W22" s="331"/>
      <c r="X22" s="331"/>
      <c r="Y22" s="366"/>
      <c r="Z22" s="331"/>
      <c r="AA22" s="122"/>
      <c r="AB22" s="122"/>
      <c r="AC22" s="123" t="s">
        <v>24</v>
      </c>
      <c r="AD22" s="124" t="s">
        <v>46</v>
      </c>
      <c r="AE22" s="383" t="s">
        <v>83</v>
      </c>
      <c r="AF22" s="383" t="s">
        <v>83</v>
      </c>
      <c r="AG22" s="383" t="s">
        <v>83</v>
      </c>
      <c r="AI22" s="118" t="str">
        <f t="shared" ref="AI22:AI51" si="0">L22</f>
        <v/>
      </c>
      <c r="AJ22" s="118">
        <f>IF(AD22="","",VLOOKUP(AD22,所属・種目コード!W:X,2,FALSE))</f>
        <v>3</v>
      </c>
      <c r="AK22" s="126">
        <f t="shared" ref="AK22:AK51" si="1">H22</f>
        <v>0</v>
      </c>
      <c r="AL22" s="118" t="str">
        <f t="shared" ref="AL22:AL51" si="2">J22</f>
        <v/>
      </c>
      <c r="AM22" s="118" t="str">
        <f t="shared" ref="AM22:AM51" si="3">I22</f>
        <v/>
      </c>
      <c r="AN22" s="118" t="str">
        <f t="shared" ref="AN22:AN51" si="4">CONCATENATE(I22,"(",J22,")")</f>
        <v>()</v>
      </c>
      <c r="AO22" s="118" t="str">
        <f t="shared" ref="AO22:AO51" si="5">K22</f>
        <v/>
      </c>
      <c r="AP22" s="118">
        <v>2</v>
      </c>
      <c r="AQ22" s="118" t="str">
        <f>IF(L22="","",VLOOKUP(L22,所属・種目コード!$B$2:$D$180,2,FALSE))</f>
        <v/>
      </c>
      <c r="AR22" s="118" t="str">
        <f>IF(L22="","",VLOOKUP(L22,所属・種目コード!$B$2:$D$180,3,FALSE))</f>
        <v/>
      </c>
      <c r="AS22" s="118" t="str">
        <f>IF(N22="","",VLOOKUP(N22,所属・種目コード!$AF$2:$AG$48,2,FALSE))</f>
        <v/>
      </c>
      <c r="AT22" s="118" t="str">
        <f>IF(M22="","",VLOOKUP(M22,所属・種目コード!$AB$2:$AD$8,3,FALSE))</f>
        <v>03</v>
      </c>
      <c r="AU22" s="347">
        <f>O22</f>
        <v>0</v>
      </c>
      <c r="AV22" s="118" t="str">
        <f>CONCATENATE(AS22,AT22," ",AU22)</f>
        <v>03 0</v>
      </c>
      <c r="AW22" s="118" t="str">
        <f>IF(Q22="","",VLOOKUP(Q22,所属・種目コード!$AF$2:$AG$49,2,FALSE))</f>
        <v/>
      </c>
      <c r="AX22" s="118" t="str">
        <f>IF(P22="","",VLOOKUP(P22,所属・種目コード!$AB$2:$AD$8,3,FALSE))</f>
        <v>03</v>
      </c>
      <c r="AY22" s="347">
        <f>R22</f>
        <v>0</v>
      </c>
      <c r="AZ22" s="118" t="str">
        <f t="shared" ref="AZ22:AZ51" si="6">IF(Q22="","",CONCATENATE(AW22,AX22," ",R22))</f>
        <v/>
      </c>
      <c r="BA22" s="118" t="str">
        <f>IF(T22="","",VLOOKUP(T22,所属・種目コード!$AF$2:$AG$49,2,FALSE))</f>
        <v/>
      </c>
      <c r="BB22" s="118" t="str">
        <f>IF(S22="","",VLOOKUP(S22,所属・種目コード!$AB$2:$AD$8,3,FALSE))</f>
        <v/>
      </c>
      <c r="BC22" s="347">
        <f>U22</f>
        <v>0</v>
      </c>
      <c r="BD22" s="118" t="str">
        <f>CONCATENATE(BA22,BB22," ",BC22)</f>
        <v xml:space="preserve"> 0</v>
      </c>
      <c r="BF22" s="118" t="str">
        <f>IF(N22="","",VLOOKUP(N22,所属・種目コード!$AP$2:$AS$6,3,FALSE))</f>
        <v/>
      </c>
      <c r="BG22" s="347">
        <f>O22</f>
        <v>0</v>
      </c>
      <c r="BH22" s="118" t="str">
        <f>IF(Q22="","",VLOOKUP(Q22,所属・種目コード!$AP$2:$AS$6,3,FALSE))</f>
        <v/>
      </c>
      <c r="BI22" s="347">
        <f>R22</f>
        <v>0</v>
      </c>
      <c r="BJ22" s="118" t="str">
        <f>IF(T22="","",VLOOKUP(T22,所属・種目コード!$AP$2:$AS$5,3,FALSE))</f>
        <v/>
      </c>
      <c r="BK22" s="347">
        <f>U22</f>
        <v>0</v>
      </c>
      <c r="BM22" s="30"/>
      <c r="BN22" s="641" t="s">
        <v>9169</v>
      </c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19" customFormat="1" ht="25.25" customHeight="1">
      <c r="A23" s="30"/>
      <c r="B23" s="30"/>
      <c r="C23" s="965"/>
      <c r="D23" s="30"/>
      <c r="E23" s="297" t="s">
        <v>8707</v>
      </c>
      <c r="F23" s="947">
        <v>2</v>
      </c>
      <c r="G23" s="948"/>
      <c r="H23" s="526"/>
      <c r="I23" s="36" t="str">
        <f>IF($H23="","",(VLOOKUP($H23,'競技者（中）'!$L$3:$R$1372,3,0)))</f>
        <v/>
      </c>
      <c r="J23" s="36" t="str">
        <f>IF($H23="","",(VLOOKUP($H23,'競技者（中）'!$L$3:$R$1372,7,0)))</f>
        <v/>
      </c>
      <c r="K23" s="36" t="str">
        <f>IF($H23="","",(VLOOKUP($H23,'競技者（中）'!$L$3:$R$1372,4,0)))</f>
        <v/>
      </c>
      <c r="L23" s="188" t="str">
        <f>IF($H23="","",(VLOOKUP($H23,'競技者（中）'!$L$3:$R$1372,5,0)))</f>
        <v/>
      </c>
      <c r="M23" s="826" t="s">
        <v>9209</v>
      </c>
      <c r="N23" s="632"/>
      <c r="O23" s="813"/>
      <c r="P23" s="826" t="s">
        <v>9209</v>
      </c>
      <c r="Q23" s="529"/>
      <c r="R23" s="530"/>
      <c r="S23" s="528"/>
      <c r="T23" s="529"/>
      <c r="U23" s="530"/>
      <c r="V23" s="331"/>
      <c r="W23" s="331"/>
      <c r="X23" s="331"/>
      <c r="Y23" s="366"/>
      <c r="Z23" s="331"/>
      <c r="AA23" s="122"/>
      <c r="AB23" s="122"/>
      <c r="AC23" s="204" t="s">
        <v>24</v>
      </c>
      <c r="AD23" s="124" t="s">
        <v>46</v>
      </c>
      <c r="AE23" s="383" t="s">
        <v>83</v>
      </c>
      <c r="AF23" s="383" t="s">
        <v>83</v>
      </c>
      <c r="AG23" s="383" t="s">
        <v>83</v>
      </c>
      <c r="AI23" s="118" t="str">
        <f t="shared" si="0"/>
        <v/>
      </c>
      <c r="AJ23" s="118">
        <f>IF(AD23="","",VLOOKUP(AD23,所属・種目コード!W:X,2,FALSE))</f>
        <v>3</v>
      </c>
      <c r="AK23" s="126">
        <f t="shared" si="1"/>
        <v>0</v>
      </c>
      <c r="AL23" s="118" t="str">
        <f t="shared" si="2"/>
        <v/>
      </c>
      <c r="AM23" s="118" t="str">
        <f t="shared" si="3"/>
        <v/>
      </c>
      <c r="AN23" s="118" t="str">
        <f t="shared" si="4"/>
        <v>()</v>
      </c>
      <c r="AO23" s="118" t="str">
        <f t="shared" si="5"/>
        <v/>
      </c>
      <c r="AP23" s="118">
        <v>2</v>
      </c>
      <c r="AQ23" s="118" t="str">
        <f>IF(L23="","",VLOOKUP(L23,所属・種目コード!$B$2:$D$180,2,FALSE))</f>
        <v/>
      </c>
      <c r="AR23" s="118" t="str">
        <f>IF(L23="","",VLOOKUP(L23,所属・種目コード!$B$2:$D$180,3,FALSE))</f>
        <v/>
      </c>
      <c r="AS23" s="118" t="str">
        <f>IF(N23="","",VLOOKUP(N23,所属・種目コード!$AF$2:$AG$48,2,FALSE))</f>
        <v/>
      </c>
      <c r="AT23" s="118" t="str">
        <f>IF(M23="","",VLOOKUP(M23,所属・種目コード!$AB$2:$AD$8,3,FALSE))</f>
        <v>03</v>
      </c>
      <c r="AU23" s="347">
        <f t="shared" ref="AU23:AU51" si="7">O23</f>
        <v>0</v>
      </c>
      <c r="AV23" s="118" t="str">
        <f t="shared" ref="AV23:AV51" si="8">CONCATENATE(AS23,AT23," ",AU23)</f>
        <v>03 0</v>
      </c>
      <c r="AW23" s="118" t="str">
        <f>IF(Q23="","",VLOOKUP(Q23,所属・種目コード!$AF$2:$AG$49,2,FALSE))</f>
        <v/>
      </c>
      <c r="AX23" s="118" t="str">
        <f>IF(P23="","",VLOOKUP(P23,所属・種目コード!$AB$2:$AD$8,3,FALSE))</f>
        <v>03</v>
      </c>
      <c r="AY23" s="347">
        <f t="shared" ref="AY23:AY51" si="9">R23</f>
        <v>0</v>
      </c>
      <c r="AZ23" s="118" t="str">
        <f t="shared" si="6"/>
        <v/>
      </c>
      <c r="BA23" s="118" t="str">
        <f>IF(T23="","",VLOOKUP(T23,所属・種目コード!$AF$2:$AG$49,2,FALSE))</f>
        <v/>
      </c>
      <c r="BB23" s="118" t="str">
        <f>IF(S23="","",VLOOKUP(S23,所属・種目コード!$AB$2:$AD$8,3,FALSE))</f>
        <v/>
      </c>
      <c r="BC23" s="347">
        <f t="shared" ref="BC23:BC51" si="10">U23</f>
        <v>0</v>
      </c>
      <c r="BD23" s="118" t="str">
        <f t="shared" ref="BD23:BD51" si="11">CONCATENATE(BA23,BB23," ",BC23)</f>
        <v xml:space="preserve"> 0</v>
      </c>
      <c r="BF23" s="118" t="str">
        <f>IF(N23="","",VLOOKUP(N23,所属・種目コード!$AP$2:$AS$6,3,FALSE))</f>
        <v/>
      </c>
      <c r="BG23" s="347">
        <f t="shared" ref="BG23:BG51" si="12">O23</f>
        <v>0</v>
      </c>
      <c r="BH23" s="118" t="str">
        <f>IF(Q23="","",VLOOKUP(Q23,所属・種目コード!$AP$2:$AS$6,3,FALSE))</f>
        <v/>
      </c>
      <c r="BI23" s="347">
        <f t="shared" ref="BI23:BI51" si="13">R23</f>
        <v>0</v>
      </c>
      <c r="BJ23" s="118" t="str">
        <f>IF(T23="","",VLOOKUP(T23,所属・種目コード!$AP$2:$AS$5,3,FALSE))</f>
        <v/>
      </c>
      <c r="BK23" s="347">
        <f t="shared" ref="BK23:BK51" si="14">U23</f>
        <v>0</v>
      </c>
      <c r="BM23" s="30"/>
      <c r="BN23" s="805" t="s">
        <v>9175</v>
      </c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19" customFormat="1" ht="25.25" customHeight="1" thickBot="1">
      <c r="A24" s="30"/>
      <c r="B24" s="30"/>
      <c r="C24" s="966"/>
      <c r="D24" s="30"/>
      <c r="E24" s="297" t="s">
        <v>8707</v>
      </c>
      <c r="F24" s="934">
        <v>3</v>
      </c>
      <c r="G24" s="935"/>
      <c r="H24" s="526"/>
      <c r="I24" s="36" t="str">
        <f>IF($H24="","",(VLOOKUP($H24,'競技者（中）'!$L$3:$R$1372,3,0)))</f>
        <v/>
      </c>
      <c r="J24" s="36" t="str">
        <f>IF($H24="","",(VLOOKUP($H24,'競技者（中）'!$L$3:$R$1372,7,0)))</f>
        <v/>
      </c>
      <c r="K24" s="36" t="str">
        <f>IF($H24="","",(VLOOKUP($H24,'競技者（中）'!$L$3:$R$1372,4,0)))</f>
        <v/>
      </c>
      <c r="L24" s="188" t="str">
        <f>IF($H24="","",(VLOOKUP($H24,'競技者（中）'!$L$3:$R$1372,5,0)))</f>
        <v/>
      </c>
      <c r="M24" s="826" t="s">
        <v>9209</v>
      </c>
      <c r="N24" s="632"/>
      <c r="O24" s="813"/>
      <c r="P24" s="826" t="s">
        <v>9209</v>
      </c>
      <c r="Q24" s="529"/>
      <c r="R24" s="530"/>
      <c r="S24" s="528"/>
      <c r="T24" s="529"/>
      <c r="U24" s="530"/>
      <c r="V24" s="331"/>
      <c r="W24" s="331"/>
      <c r="X24" s="331"/>
      <c r="Y24" s="366"/>
      <c r="Z24" s="331"/>
      <c r="AA24" s="122"/>
      <c r="AB24" s="122"/>
      <c r="AC24" s="204" t="s">
        <v>24</v>
      </c>
      <c r="AD24" s="124" t="s">
        <v>46</v>
      </c>
      <c r="AE24" s="383" t="s">
        <v>83</v>
      </c>
      <c r="AF24" s="383" t="s">
        <v>83</v>
      </c>
      <c r="AG24" s="383" t="s">
        <v>83</v>
      </c>
      <c r="AI24" s="118" t="str">
        <f t="shared" si="0"/>
        <v/>
      </c>
      <c r="AJ24" s="118">
        <f>IF(AD24="","",VLOOKUP(AD24,所属・種目コード!W:X,2,FALSE))</f>
        <v>3</v>
      </c>
      <c r="AK24" s="126">
        <f t="shared" si="1"/>
        <v>0</v>
      </c>
      <c r="AL24" s="118" t="str">
        <f t="shared" si="2"/>
        <v/>
      </c>
      <c r="AM24" s="118" t="str">
        <f t="shared" si="3"/>
        <v/>
      </c>
      <c r="AN24" s="118" t="str">
        <f t="shared" si="4"/>
        <v>()</v>
      </c>
      <c r="AO24" s="118" t="str">
        <f t="shared" si="5"/>
        <v/>
      </c>
      <c r="AP24" s="118">
        <v>2</v>
      </c>
      <c r="AQ24" s="118" t="str">
        <f>IF(L24="","",VLOOKUP(L24,所属・種目コード!$B$2:$D$180,2,FALSE))</f>
        <v/>
      </c>
      <c r="AR24" s="118" t="str">
        <f>IF(L24="","",VLOOKUP(L24,所属・種目コード!$B$2:$D$180,3,FALSE))</f>
        <v/>
      </c>
      <c r="AS24" s="118" t="str">
        <f>IF(N24="","",VLOOKUP(N24,所属・種目コード!$AF$2:$AG$48,2,FALSE))</f>
        <v/>
      </c>
      <c r="AT24" s="118" t="str">
        <f>IF(M24="","",VLOOKUP(M24,所属・種目コード!$AB$2:$AD$8,3,FALSE))</f>
        <v>03</v>
      </c>
      <c r="AU24" s="347">
        <f t="shared" si="7"/>
        <v>0</v>
      </c>
      <c r="AV24" s="118" t="str">
        <f t="shared" si="8"/>
        <v>03 0</v>
      </c>
      <c r="AW24" s="118" t="str">
        <f>IF(Q24="","",VLOOKUP(Q24,所属・種目コード!$AF$2:$AG$49,2,FALSE))</f>
        <v/>
      </c>
      <c r="AX24" s="118" t="str">
        <f>IF(P24="","",VLOOKUP(P24,所属・種目コード!$AB$2:$AD$8,3,FALSE))</f>
        <v>03</v>
      </c>
      <c r="AY24" s="347">
        <f t="shared" si="9"/>
        <v>0</v>
      </c>
      <c r="AZ24" s="118" t="str">
        <f t="shared" si="6"/>
        <v/>
      </c>
      <c r="BA24" s="118" t="str">
        <f>IF(T24="","",VLOOKUP(T24,所属・種目コード!$AF$2:$AG$49,2,FALSE))</f>
        <v/>
      </c>
      <c r="BB24" s="118" t="str">
        <f>IF(S24="","",VLOOKUP(S24,所属・種目コード!$AB$2:$AD$8,3,FALSE))</f>
        <v/>
      </c>
      <c r="BC24" s="347">
        <f t="shared" si="10"/>
        <v>0</v>
      </c>
      <c r="BD24" s="118" t="str">
        <f t="shared" si="11"/>
        <v xml:space="preserve"> 0</v>
      </c>
      <c r="BF24" s="118" t="str">
        <f>IF(N24="","",VLOOKUP(N24,所属・種目コード!$AP$2:$AS$6,3,FALSE))</f>
        <v/>
      </c>
      <c r="BG24" s="347">
        <f t="shared" si="12"/>
        <v>0</v>
      </c>
      <c r="BH24" s="118" t="str">
        <f>IF(Q24="","",VLOOKUP(Q24,所属・種目コード!$AP$2:$AS$6,3,FALSE))</f>
        <v/>
      </c>
      <c r="BI24" s="347">
        <f t="shared" si="13"/>
        <v>0</v>
      </c>
      <c r="BJ24" s="118" t="str">
        <f>IF(T24="","",VLOOKUP(T24,所属・種目コード!$AP$2:$AS$5,3,FALSE))</f>
        <v/>
      </c>
      <c r="BK24" s="347">
        <f t="shared" si="14"/>
        <v>0</v>
      </c>
      <c r="BM24" s="30"/>
      <c r="BN24" s="805" t="s">
        <v>13809</v>
      </c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19" customFormat="1" ht="25.25" customHeight="1">
      <c r="A25" s="30"/>
      <c r="B25" s="30"/>
      <c r="C25" s="30"/>
      <c r="D25" s="30"/>
      <c r="E25" s="297" t="s">
        <v>8707</v>
      </c>
      <c r="F25" s="936">
        <v>4</v>
      </c>
      <c r="G25" s="937"/>
      <c r="H25" s="526"/>
      <c r="I25" s="36" t="str">
        <f>IF($H25="","",(VLOOKUP($H25,'競技者（中）'!$L$3:$R$1372,3,0)))</f>
        <v/>
      </c>
      <c r="J25" s="36" t="str">
        <f>IF($H25="","",(VLOOKUP($H25,'競技者（中）'!$L$3:$R$1372,7,0)))</f>
        <v/>
      </c>
      <c r="K25" s="36" t="str">
        <f>IF($H25="","",(VLOOKUP($H25,'競技者（中）'!$L$3:$R$1372,4,0)))</f>
        <v/>
      </c>
      <c r="L25" s="188" t="str">
        <f>IF($H25="","",(VLOOKUP($H25,'競技者（中）'!$L$3:$R$1372,5,0)))</f>
        <v/>
      </c>
      <c r="M25" s="826" t="s">
        <v>9209</v>
      </c>
      <c r="N25" s="632"/>
      <c r="O25" s="813"/>
      <c r="P25" s="826" t="s">
        <v>9209</v>
      </c>
      <c r="Q25" s="529"/>
      <c r="R25" s="530"/>
      <c r="S25" s="528"/>
      <c r="T25" s="529"/>
      <c r="U25" s="530"/>
      <c r="V25" s="331"/>
      <c r="W25" s="331"/>
      <c r="X25" s="331"/>
      <c r="Y25" s="366"/>
      <c r="Z25" s="331"/>
      <c r="AA25" s="122"/>
      <c r="AB25" s="122"/>
      <c r="AC25" s="204" t="s">
        <v>24</v>
      </c>
      <c r="AD25" s="124" t="s">
        <v>394</v>
      </c>
      <c r="AE25" s="383" t="s">
        <v>83</v>
      </c>
      <c r="AF25" s="383" t="s">
        <v>83</v>
      </c>
      <c r="AG25" s="383" t="s">
        <v>83</v>
      </c>
      <c r="AI25" s="118" t="str">
        <f t="shared" si="0"/>
        <v/>
      </c>
      <c r="AJ25" s="118">
        <f>IF(AD25="","",VLOOKUP(AD25,所属・種目コード!W:X,2,FALSE))</f>
        <v>3</v>
      </c>
      <c r="AK25" s="126">
        <f t="shared" si="1"/>
        <v>0</v>
      </c>
      <c r="AL25" s="118" t="str">
        <f t="shared" si="2"/>
        <v/>
      </c>
      <c r="AM25" s="118" t="str">
        <f t="shared" si="3"/>
        <v/>
      </c>
      <c r="AN25" s="118" t="str">
        <f t="shared" si="4"/>
        <v>()</v>
      </c>
      <c r="AO25" s="118" t="str">
        <f t="shared" si="5"/>
        <v/>
      </c>
      <c r="AP25" s="118">
        <v>2</v>
      </c>
      <c r="AQ25" s="118" t="str">
        <f>IF(L25="","",VLOOKUP(L25,所属・種目コード!$B$2:$D$180,2,FALSE))</f>
        <v/>
      </c>
      <c r="AR25" s="118" t="str">
        <f>IF(L25="","",VLOOKUP(L25,所属・種目コード!$B$2:$D$180,3,FALSE))</f>
        <v/>
      </c>
      <c r="AS25" s="118" t="str">
        <f>IF(N25="","",VLOOKUP(N25,所属・種目コード!$AF$2:$AG$48,2,FALSE))</f>
        <v/>
      </c>
      <c r="AT25" s="118" t="str">
        <f>IF(M25="","",VLOOKUP(M25,所属・種目コード!$AB$2:$AD$8,3,FALSE))</f>
        <v>03</v>
      </c>
      <c r="AU25" s="347">
        <f t="shared" si="7"/>
        <v>0</v>
      </c>
      <c r="AV25" s="118" t="str">
        <f t="shared" si="8"/>
        <v>03 0</v>
      </c>
      <c r="AW25" s="118" t="str">
        <f>IF(Q25="","",VLOOKUP(Q25,所属・種目コード!$AF$2:$AG$49,2,FALSE))</f>
        <v/>
      </c>
      <c r="AX25" s="118" t="str">
        <f>IF(P25="","",VLOOKUP(P25,所属・種目コード!$AB$2:$AD$8,3,FALSE))</f>
        <v>03</v>
      </c>
      <c r="AY25" s="347">
        <f t="shared" si="9"/>
        <v>0</v>
      </c>
      <c r="AZ25" s="118" t="str">
        <f t="shared" si="6"/>
        <v/>
      </c>
      <c r="BA25" s="118" t="str">
        <f>IF(T25="","",VLOOKUP(T25,所属・種目コード!$AF$2:$AG$49,2,FALSE))</f>
        <v/>
      </c>
      <c r="BB25" s="118" t="str">
        <f>IF(S25="","",VLOOKUP(S25,所属・種目コード!$AB$2:$AD$8,3,FALSE))</f>
        <v/>
      </c>
      <c r="BC25" s="347">
        <f t="shared" si="10"/>
        <v>0</v>
      </c>
      <c r="BD25" s="118" t="str">
        <f t="shared" si="11"/>
        <v xml:space="preserve"> 0</v>
      </c>
      <c r="BF25" s="118" t="str">
        <f>IF(N25="","",VLOOKUP(N25,所属・種目コード!$AP$2:$AS$6,3,FALSE))</f>
        <v/>
      </c>
      <c r="BG25" s="347">
        <f t="shared" si="12"/>
        <v>0</v>
      </c>
      <c r="BH25" s="118" t="str">
        <f>IF(Q25="","",VLOOKUP(Q25,所属・種目コード!$AP$2:$AS$6,3,FALSE))</f>
        <v/>
      </c>
      <c r="BI25" s="347">
        <f t="shared" si="13"/>
        <v>0</v>
      </c>
      <c r="BJ25" s="118" t="str">
        <f>IF(T25="","",VLOOKUP(T25,所属・種目コード!$AP$2:$AS$5,3,FALSE))</f>
        <v/>
      </c>
      <c r="BK25" s="347">
        <f t="shared" si="14"/>
        <v>0</v>
      </c>
      <c r="BM25" s="30"/>
      <c r="BN25" s="805" t="s">
        <v>9192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19" customFormat="1" ht="25.25" customHeight="1" thickBot="1">
      <c r="A26" s="30"/>
      <c r="B26" s="30"/>
      <c r="C26" s="30"/>
      <c r="D26" s="30"/>
      <c r="E26" s="297" t="s">
        <v>8707</v>
      </c>
      <c r="F26" s="936">
        <v>5</v>
      </c>
      <c r="G26" s="937"/>
      <c r="H26" s="664"/>
      <c r="I26" s="665" t="str">
        <f>IF($H26="","",(VLOOKUP($H26,'競技者（中）'!$L$3:$R$1372,3,0)))</f>
        <v/>
      </c>
      <c r="J26" s="665" t="str">
        <f>IF($H26="","",(VLOOKUP($H26,'競技者（中）'!$L$3:$R$1372,7,0)))</f>
        <v/>
      </c>
      <c r="K26" s="665" t="str">
        <f>IF($H26="","",(VLOOKUP($H26,'競技者（中）'!$L$3:$R$1372,4,0)))</f>
        <v/>
      </c>
      <c r="L26" s="822" t="str">
        <f>IF($H26="","",(VLOOKUP($H26,'競技者（中）'!$L$3:$R$1372,5,0)))</f>
        <v/>
      </c>
      <c r="M26" s="827" t="s">
        <v>9209</v>
      </c>
      <c r="N26" s="633"/>
      <c r="O26" s="828"/>
      <c r="P26" s="827" t="s">
        <v>9209</v>
      </c>
      <c r="Q26" s="667"/>
      <c r="R26" s="668"/>
      <c r="S26" s="579"/>
      <c r="T26" s="667"/>
      <c r="U26" s="668"/>
      <c r="V26" s="331"/>
      <c r="W26" s="331"/>
      <c r="X26" s="331"/>
      <c r="Y26" s="366"/>
      <c r="Z26" s="331"/>
      <c r="AA26" s="122"/>
      <c r="AB26" s="122"/>
      <c r="AC26" s="204" t="s">
        <v>24</v>
      </c>
      <c r="AD26" s="124" t="s">
        <v>394</v>
      </c>
      <c r="AE26" s="383" t="s">
        <v>83</v>
      </c>
      <c r="AF26" s="383" t="s">
        <v>83</v>
      </c>
      <c r="AG26" s="383" t="s">
        <v>83</v>
      </c>
      <c r="AI26" s="118" t="str">
        <f t="shared" si="0"/>
        <v/>
      </c>
      <c r="AJ26" s="118">
        <f>IF(AD26="","",VLOOKUP(AD26,所属・種目コード!W:X,2,FALSE))</f>
        <v>3</v>
      </c>
      <c r="AK26" s="126">
        <f t="shared" si="1"/>
        <v>0</v>
      </c>
      <c r="AL26" s="118" t="str">
        <f t="shared" si="2"/>
        <v/>
      </c>
      <c r="AM26" s="118" t="str">
        <f t="shared" si="3"/>
        <v/>
      </c>
      <c r="AN26" s="118" t="str">
        <f t="shared" si="4"/>
        <v>()</v>
      </c>
      <c r="AO26" s="118" t="str">
        <f t="shared" si="5"/>
        <v/>
      </c>
      <c r="AP26" s="118">
        <v>2</v>
      </c>
      <c r="AQ26" s="118" t="str">
        <f>IF(L26="","",VLOOKUP(L26,所属・種目コード!$B$2:$D$180,2,FALSE))</f>
        <v/>
      </c>
      <c r="AR26" s="118" t="str">
        <f>IF(L26="","",VLOOKUP(L26,所属・種目コード!$B$2:$D$180,3,FALSE))</f>
        <v/>
      </c>
      <c r="AS26" s="118" t="str">
        <f>IF(N26="","",VLOOKUP(N26,所属・種目コード!$AF$2:$AG$48,2,FALSE))</f>
        <v/>
      </c>
      <c r="AT26" s="118" t="str">
        <f>IF(M26="","",VLOOKUP(M26,所属・種目コード!$AB$2:$AD$8,3,FALSE))</f>
        <v>03</v>
      </c>
      <c r="AU26" s="347">
        <f t="shared" si="7"/>
        <v>0</v>
      </c>
      <c r="AV26" s="118" t="str">
        <f t="shared" si="8"/>
        <v>03 0</v>
      </c>
      <c r="AW26" s="118" t="str">
        <f>IF(Q26="","",VLOOKUP(Q26,所属・種目コード!$AF$2:$AG$49,2,FALSE))</f>
        <v/>
      </c>
      <c r="AX26" s="118" t="str">
        <f>IF(P26="","",VLOOKUP(P26,所属・種目コード!$AB$2:$AD$8,3,FALSE))</f>
        <v>03</v>
      </c>
      <c r="AY26" s="347">
        <f t="shared" si="9"/>
        <v>0</v>
      </c>
      <c r="AZ26" s="118" t="str">
        <f t="shared" si="6"/>
        <v/>
      </c>
      <c r="BA26" s="118" t="str">
        <f>IF(T26="","",VLOOKUP(T26,所属・種目コード!$AF$2:$AG$49,2,FALSE))</f>
        <v/>
      </c>
      <c r="BB26" s="118" t="str">
        <f>IF(S26="","",VLOOKUP(S26,所属・種目コード!$AB$2:$AD$8,3,FALSE))</f>
        <v/>
      </c>
      <c r="BC26" s="347">
        <f t="shared" si="10"/>
        <v>0</v>
      </c>
      <c r="BD26" s="118" t="str">
        <f t="shared" si="11"/>
        <v xml:space="preserve"> 0</v>
      </c>
      <c r="BF26" s="118" t="str">
        <f>IF(N26="","",VLOOKUP(N26,所属・種目コード!$AP$2:$AS$6,3,FALSE))</f>
        <v/>
      </c>
      <c r="BG26" s="347">
        <f t="shared" si="12"/>
        <v>0</v>
      </c>
      <c r="BH26" s="118" t="str">
        <f>IF(Q26="","",VLOOKUP(Q26,所属・種目コード!$AP$2:$AS$6,3,FALSE))</f>
        <v/>
      </c>
      <c r="BI26" s="347">
        <f t="shared" si="13"/>
        <v>0</v>
      </c>
      <c r="BJ26" s="118" t="str">
        <f>IF(T26="","",VLOOKUP(T26,所属・種目コード!$AP$2:$AS$5,3,FALSE))</f>
        <v/>
      </c>
      <c r="BK26" s="347">
        <f t="shared" si="14"/>
        <v>0</v>
      </c>
      <c r="BM26" s="30"/>
      <c r="BN26" s="643" t="s">
        <v>9363</v>
      </c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19" customFormat="1" ht="25.25" customHeight="1">
      <c r="A27" s="30"/>
      <c r="B27" s="30"/>
      <c r="C27" s="30"/>
      <c r="D27" s="30"/>
      <c r="E27" s="297" t="s">
        <v>8707</v>
      </c>
      <c r="F27" s="943">
        <v>6</v>
      </c>
      <c r="G27" s="944"/>
      <c r="H27" s="533"/>
      <c r="I27" s="672" t="str">
        <f>IF($H27="","",(VLOOKUP($H27,'競技者（中）'!$L$3:$R$1372,3,0)))</f>
        <v/>
      </c>
      <c r="J27" s="672" t="str">
        <f>IF($H27="","",(VLOOKUP($H27,'競技者（中）'!$L$3:$R$1372,7,0)))</f>
        <v/>
      </c>
      <c r="K27" s="672" t="str">
        <f>IF($H27="","",(VLOOKUP($H27,'競技者（中）'!$L$3:$R$1372,4,0)))</f>
        <v/>
      </c>
      <c r="L27" s="806" t="str">
        <f>IF($H27="","",(VLOOKUP($H27,'競技者（中）'!$L$3:$R$1372,5,0)))</f>
        <v/>
      </c>
      <c r="M27" s="823" t="s">
        <v>9209</v>
      </c>
      <c r="N27" s="696"/>
      <c r="O27" s="671"/>
      <c r="P27" s="823" t="s">
        <v>9209</v>
      </c>
      <c r="Q27" s="580"/>
      <c r="R27" s="535"/>
      <c r="S27" s="673"/>
      <c r="T27" s="580"/>
      <c r="U27" s="535"/>
      <c r="V27" s="331"/>
      <c r="W27" s="331"/>
      <c r="X27" s="331"/>
      <c r="Y27" s="366"/>
      <c r="Z27" s="331"/>
      <c r="AA27" s="122"/>
      <c r="AB27" s="122"/>
      <c r="AC27" s="204" t="s">
        <v>24</v>
      </c>
      <c r="AD27" s="124" t="s">
        <v>394</v>
      </c>
      <c r="AE27" s="383" t="s">
        <v>83</v>
      </c>
      <c r="AF27" s="383" t="s">
        <v>83</v>
      </c>
      <c r="AG27" s="383" t="s">
        <v>83</v>
      </c>
      <c r="AI27" s="118" t="str">
        <f t="shared" si="0"/>
        <v/>
      </c>
      <c r="AJ27" s="118">
        <f>IF(AD27="","",VLOOKUP(AD27,所属・種目コード!W:X,2,FALSE))</f>
        <v>3</v>
      </c>
      <c r="AK27" s="126">
        <f t="shared" si="1"/>
        <v>0</v>
      </c>
      <c r="AL27" s="118" t="str">
        <f t="shared" si="2"/>
        <v/>
      </c>
      <c r="AM27" s="118" t="str">
        <f t="shared" si="3"/>
        <v/>
      </c>
      <c r="AN27" s="118" t="str">
        <f t="shared" si="4"/>
        <v>()</v>
      </c>
      <c r="AO27" s="118" t="str">
        <f t="shared" si="5"/>
        <v/>
      </c>
      <c r="AP27" s="118">
        <v>2</v>
      </c>
      <c r="AQ27" s="118" t="str">
        <f>IF(L27="","",VLOOKUP(L27,所属・種目コード!$B$2:$D$180,2,FALSE))</f>
        <v/>
      </c>
      <c r="AR27" s="118" t="str">
        <f>IF(L27="","",VLOOKUP(L27,所属・種目コード!$B$2:$D$180,3,FALSE))</f>
        <v/>
      </c>
      <c r="AS27" s="118" t="str">
        <f>IF(N27="","",VLOOKUP(N27,所属・種目コード!$AF$2:$AG$48,2,FALSE))</f>
        <v/>
      </c>
      <c r="AT27" s="118" t="str">
        <f>IF(M27="","",VLOOKUP(M27,所属・種目コード!$AB$2:$AD$8,3,FALSE))</f>
        <v>03</v>
      </c>
      <c r="AU27" s="347">
        <f t="shared" si="7"/>
        <v>0</v>
      </c>
      <c r="AV27" s="118" t="str">
        <f t="shared" si="8"/>
        <v>03 0</v>
      </c>
      <c r="AW27" s="118" t="str">
        <f>IF(Q27="","",VLOOKUP(Q27,所属・種目コード!$AF$2:$AG$49,2,FALSE))</f>
        <v/>
      </c>
      <c r="AX27" s="118" t="str">
        <f>IF(P27="","",VLOOKUP(P27,所属・種目コード!$AB$2:$AD$8,3,FALSE))</f>
        <v>03</v>
      </c>
      <c r="AY27" s="347">
        <f t="shared" si="9"/>
        <v>0</v>
      </c>
      <c r="AZ27" s="118" t="str">
        <f t="shared" si="6"/>
        <v/>
      </c>
      <c r="BA27" s="118" t="str">
        <f>IF(T27="","",VLOOKUP(T27,所属・種目コード!$AF$2:$AG$49,2,FALSE))</f>
        <v/>
      </c>
      <c r="BB27" s="118" t="str">
        <f>IF(S27="","",VLOOKUP(S27,所属・種目コード!$AB$2:$AD$8,3,FALSE))</f>
        <v/>
      </c>
      <c r="BC27" s="347">
        <f t="shared" si="10"/>
        <v>0</v>
      </c>
      <c r="BD27" s="118" t="str">
        <f t="shared" si="11"/>
        <v xml:space="preserve"> 0</v>
      </c>
      <c r="BF27" s="118" t="str">
        <f>IF(N27="","",VLOOKUP(N27,所属・種目コード!$AP$2:$AS$6,3,FALSE))</f>
        <v/>
      </c>
      <c r="BG27" s="347">
        <f t="shared" si="12"/>
        <v>0</v>
      </c>
      <c r="BH27" s="118" t="str">
        <f>IF(Q27="","",VLOOKUP(Q27,所属・種目コード!$AP$2:$AS$6,3,FALSE))</f>
        <v/>
      </c>
      <c r="BI27" s="347">
        <f t="shared" si="13"/>
        <v>0</v>
      </c>
      <c r="BJ27" s="118" t="str">
        <f>IF(T27="","",VLOOKUP(T27,所属・種目コード!$AP$2:$AS$5,3,FALSE))</f>
        <v/>
      </c>
      <c r="BK27" s="347">
        <f t="shared" si="14"/>
        <v>0</v>
      </c>
      <c r="BM27" s="30"/>
      <c r="BN27" s="642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19" customFormat="1" ht="25.25" customHeight="1">
      <c r="A28" s="30"/>
      <c r="B28" s="30"/>
      <c r="C28" s="30"/>
      <c r="D28" s="30"/>
      <c r="E28" s="297" t="s">
        <v>8707</v>
      </c>
      <c r="F28" s="934">
        <v>7</v>
      </c>
      <c r="G28" s="935"/>
      <c r="H28" s="526"/>
      <c r="I28" s="36" t="str">
        <f>IF($H28="","",(VLOOKUP($H28,'競技者（中）'!$L$3:$R$1372,3,0)))</f>
        <v/>
      </c>
      <c r="J28" s="36" t="str">
        <f>IF($H28="","",(VLOOKUP($H28,'競技者（中）'!$L$3:$R$1372,7,0)))</f>
        <v/>
      </c>
      <c r="K28" s="36" t="str">
        <f>IF($H28="","",(VLOOKUP($H28,'競技者（中）'!$L$3:$R$1372,4,0)))</f>
        <v/>
      </c>
      <c r="L28" s="188" t="str">
        <f>IF($H28="","",(VLOOKUP($H28,'競技者（中）'!$L$3:$R$1372,5,0)))</f>
        <v/>
      </c>
      <c r="M28" s="808" t="s">
        <v>9209</v>
      </c>
      <c r="N28" s="632"/>
      <c r="O28" s="530"/>
      <c r="P28" s="808" t="s">
        <v>9209</v>
      </c>
      <c r="Q28" s="529"/>
      <c r="R28" s="530"/>
      <c r="S28" s="528"/>
      <c r="T28" s="529"/>
      <c r="U28" s="530"/>
      <c r="V28" s="331"/>
      <c r="W28" s="331"/>
      <c r="X28" s="331"/>
      <c r="Y28" s="366"/>
      <c r="Z28" s="331"/>
      <c r="AA28" s="122"/>
      <c r="AB28" s="122"/>
      <c r="AC28" s="204" t="s">
        <v>24</v>
      </c>
      <c r="AD28" s="124" t="s">
        <v>394</v>
      </c>
      <c r="AE28" s="383" t="s">
        <v>83</v>
      </c>
      <c r="AF28" s="383" t="s">
        <v>83</v>
      </c>
      <c r="AG28" s="383" t="s">
        <v>83</v>
      </c>
      <c r="AI28" s="118" t="str">
        <f t="shared" si="0"/>
        <v/>
      </c>
      <c r="AJ28" s="118">
        <f>IF(AD28="","",VLOOKUP(AD28,所属・種目コード!W:X,2,FALSE))</f>
        <v>3</v>
      </c>
      <c r="AK28" s="126">
        <f t="shared" si="1"/>
        <v>0</v>
      </c>
      <c r="AL28" s="118" t="str">
        <f t="shared" si="2"/>
        <v/>
      </c>
      <c r="AM28" s="118" t="str">
        <f t="shared" si="3"/>
        <v/>
      </c>
      <c r="AN28" s="118" t="str">
        <f t="shared" si="4"/>
        <v>()</v>
      </c>
      <c r="AO28" s="118" t="str">
        <f t="shared" si="5"/>
        <v/>
      </c>
      <c r="AP28" s="118">
        <v>2</v>
      </c>
      <c r="AQ28" s="118" t="str">
        <f>IF(L28="","",VLOOKUP(L28,所属・種目コード!$B$2:$D$180,2,FALSE))</f>
        <v/>
      </c>
      <c r="AR28" s="118" t="str">
        <f>IF(L28="","",VLOOKUP(L28,所属・種目コード!$B$2:$D$180,3,FALSE))</f>
        <v/>
      </c>
      <c r="AS28" s="118" t="str">
        <f>IF(N28="","",VLOOKUP(N28,所属・種目コード!$AF$2:$AG$48,2,FALSE))</f>
        <v/>
      </c>
      <c r="AT28" s="118" t="str">
        <f>IF(M28="","",VLOOKUP(M28,所属・種目コード!$AB$2:$AD$8,3,FALSE))</f>
        <v>03</v>
      </c>
      <c r="AU28" s="347">
        <f t="shared" si="7"/>
        <v>0</v>
      </c>
      <c r="AV28" s="118" t="str">
        <f t="shared" si="8"/>
        <v>03 0</v>
      </c>
      <c r="AW28" s="118" t="str">
        <f>IF(Q28="","",VLOOKUP(Q28,所属・種目コード!$AF$2:$AG$49,2,FALSE))</f>
        <v/>
      </c>
      <c r="AX28" s="118" t="str">
        <f>IF(P28="","",VLOOKUP(P28,所属・種目コード!$AB$2:$AD$8,3,FALSE))</f>
        <v>03</v>
      </c>
      <c r="AY28" s="347">
        <f t="shared" si="9"/>
        <v>0</v>
      </c>
      <c r="AZ28" s="118" t="str">
        <f t="shared" si="6"/>
        <v/>
      </c>
      <c r="BA28" s="118" t="str">
        <f>IF(T28="","",VLOOKUP(T28,所属・種目コード!$AF$2:$AG$49,2,FALSE))</f>
        <v/>
      </c>
      <c r="BB28" s="118" t="str">
        <f>IF(S28="","",VLOOKUP(S28,所属・種目コード!$AB$2:$AD$8,3,FALSE))</f>
        <v/>
      </c>
      <c r="BC28" s="347">
        <f t="shared" si="10"/>
        <v>0</v>
      </c>
      <c r="BD28" s="118" t="str">
        <f t="shared" si="11"/>
        <v xml:space="preserve"> 0</v>
      </c>
      <c r="BF28" s="118" t="str">
        <f>IF(N28="","",VLOOKUP(N28,所属・種目コード!$AP$2:$AS$6,3,FALSE))</f>
        <v/>
      </c>
      <c r="BG28" s="347">
        <f t="shared" si="12"/>
        <v>0</v>
      </c>
      <c r="BH28" s="118" t="str">
        <f>IF(Q28="","",VLOOKUP(Q28,所属・種目コード!$AP$2:$AS$6,3,FALSE))</f>
        <v/>
      </c>
      <c r="BI28" s="347">
        <f t="shared" si="13"/>
        <v>0</v>
      </c>
      <c r="BJ28" s="118" t="str">
        <f>IF(T28="","",VLOOKUP(T28,所属・種目コード!$AP$2:$AS$5,3,FALSE))</f>
        <v/>
      </c>
      <c r="BK28" s="347">
        <f t="shared" si="14"/>
        <v>0</v>
      </c>
      <c r="BM28" s="30"/>
      <c r="BN28" s="642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19" customFormat="1" ht="25.25" customHeight="1">
      <c r="A29" s="30"/>
      <c r="B29" s="30"/>
      <c r="C29" s="30"/>
      <c r="D29" s="30"/>
      <c r="E29" s="297" t="s">
        <v>8707</v>
      </c>
      <c r="F29" s="936">
        <v>8</v>
      </c>
      <c r="G29" s="937"/>
      <c r="H29" s="526"/>
      <c r="I29" s="36" t="str">
        <f>IF($H29="","",(VLOOKUP($H29,'競技者（中）'!$L$3:$R$1372,3,0)))</f>
        <v/>
      </c>
      <c r="J29" s="36" t="str">
        <f>IF($H29="","",(VLOOKUP($H29,'競技者（中）'!$L$3:$R$1372,7,0)))</f>
        <v/>
      </c>
      <c r="K29" s="36" t="str">
        <f>IF($H29="","",(VLOOKUP($H29,'競技者（中）'!$L$3:$R$1372,4,0)))</f>
        <v/>
      </c>
      <c r="L29" s="188" t="str">
        <f>IF($H29="","",(VLOOKUP($H29,'競技者（中）'!$L$3:$R$1372,5,0)))</f>
        <v/>
      </c>
      <c r="M29" s="808" t="s">
        <v>9209</v>
      </c>
      <c r="N29" s="632"/>
      <c r="O29" s="530"/>
      <c r="P29" s="808" t="s">
        <v>9209</v>
      </c>
      <c r="Q29" s="529"/>
      <c r="R29" s="530"/>
      <c r="S29" s="528"/>
      <c r="T29" s="529"/>
      <c r="U29" s="530"/>
      <c r="V29" s="331"/>
      <c r="W29" s="331"/>
      <c r="X29" s="331"/>
      <c r="Y29" s="366"/>
      <c r="Z29" s="331"/>
      <c r="AA29" s="122"/>
      <c r="AB29" s="122"/>
      <c r="AC29" s="204" t="s">
        <v>24</v>
      </c>
      <c r="AD29" s="124" t="s">
        <v>394</v>
      </c>
      <c r="AE29" s="383" t="s">
        <v>83</v>
      </c>
      <c r="AF29" s="383" t="s">
        <v>83</v>
      </c>
      <c r="AG29" s="383" t="s">
        <v>83</v>
      </c>
      <c r="AI29" s="118" t="str">
        <f t="shared" si="0"/>
        <v/>
      </c>
      <c r="AJ29" s="118">
        <f>IF(AD29="","",VLOOKUP(AD29,所属・種目コード!W:X,2,FALSE))</f>
        <v>3</v>
      </c>
      <c r="AK29" s="126">
        <f t="shared" si="1"/>
        <v>0</v>
      </c>
      <c r="AL29" s="118" t="str">
        <f t="shared" si="2"/>
        <v/>
      </c>
      <c r="AM29" s="118" t="str">
        <f t="shared" si="3"/>
        <v/>
      </c>
      <c r="AN29" s="118" t="str">
        <f t="shared" si="4"/>
        <v>()</v>
      </c>
      <c r="AO29" s="118" t="str">
        <f t="shared" si="5"/>
        <v/>
      </c>
      <c r="AP29" s="118">
        <v>2</v>
      </c>
      <c r="AQ29" s="118" t="str">
        <f>IF(L29="","",VLOOKUP(L29,所属・種目コード!$B$2:$D$180,2,FALSE))</f>
        <v/>
      </c>
      <c r="AR29" s="118" t="str">
        <f>IF(L29="","",VLOOKUP(L29,所属・種目コード!$B$2:$D$180,3,FALSE))</f>
        <v/>
      </c>
      <c r="AS29" s="118" t="str">
        <f>IF(N29="","",VLOOKUP(N29,所属・種目コード!$AF$2:$AG$48,2,FALSE))</f>
        <v/>
      </c>
      <c r="AT29" s="118" t="str">
        <f>IF(M29="","",VLOOKUP(M29,所属・種目コード!$AB$2:$AD$8,3,FALSE))</f>
        <v>03</v>
      </c>
      <c r="AU29" s="347">
        <f t="shared" si="7"/>
        <v>0</v>
      </c>
      <c r="AV29" s="118" t="str">
        <f t="shared" si="8"/>
        <v>03 0</v>
      </c>
      <c r="AW29" s="118" t="str">
        <f>IF(Q29="","",VLOOKUP(Q29,所属・種目コード!$AF$2:$AG$49,2,FALSE))</f>
        <v/>
      </c>
      <c r="AX29" s="118" t="str">
        <f>IF(P29="","",VLOOKUP(P29,所属・種目コード!$AB$2:$AD$8,3,FALSE))</f>
        <v>03</v>
      </c>
      <c r="AY29" s="347">
        <f t="shared" si="9"/>
        <v>0</v>
      </c>
      <c r="AZ29" s="118" t="str">
        <f t="shared" si="6"/>
        <v/>
      </c>
      <c r="BA29" s="118" t="str">
        <f>IF(T29="","",VLOOKUP(T29,所属・種目コード!$AF$2:$AG$49,2,FALSE))</f>
        <v/>
      </c>
      <c r="BB29" s="118" t="str">
        <f>IF(S29="","",VLOOKUP(S29,所属・種目コード!$AB$2:$AD$8,3,FALSE))</f>
        <v/>
      </c>
      <c r="BC29" s="347">
        <f t="shared" si="10"/>
        <v>0</v>
      </c>
      <c r="BD29" s="118" t="str">
        <f t="shared" si="11"/>
        <v xml:space="preserve"> 0</v>
      </c>
      <c r="BF29" s="118" t="str">
        <f>IF(N29="","",VLOOKUP(N29,所属・種目コード!$AP$2:$AS$6,3,FALSE))</f>
        <v/>
      </c>
      <c r="BG29" s="347">
        <f t="shared" si="12"/>
        <v>0</v>
      </c>
      <c r="BH29" s="118" t="str">
        <f>IF(Q29="","",VLOOKUP(Q29,所属・種目コード!$AP$2:$AS$6,3,FALSE))</f>
        <v/>
      </c>
      <c r="BI29" s="347">
        <f t="shared" si="13"/>
        <v>0</v>
      </c>
      <c r="BJ29" s="118" t="str">
        <f>IF(T29="","",VLOOKUP(T29,所属・種目コード!$AP$2:$AS$5,3,FALSE))</f>
        <v/>
      </c>
      <c r="BK29" s="347">
        <f t="shared" si="14"/>
        <v>0</v>
      </c>
      <c r="BM29" s="30"/>
      <c r="BN29" s="642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19" customFormat="1" ht="25.25" customHeight="1">
      <c r="A30" s="30"/>
      <c r="B30" s="30"/>
      <c r="C30" s="30"/>
      <c r="D30" s="30"/>
      <c r="E30" s="297" t="s">
        <v>8707</v>
      </c>
      <c r="F30" s="934">
        <v>9</v>
      </c>
      <c r="G30" s="935"/>
      <c r="H30" s="526"/>
      <c r="I30" s="36" t="str">
        <f>IF($H30="","",(VLOOKUP($H30,'競技者（中）'!$L$3:$R$1372,3,0)))</f>
        <v/>
      </c>
      <c r="J30" s="36" t="str">
        <f>IF($H30="","",(VLOOKUP($H30,'競技者（中）'!$L$3:$R$1372,7,0)))</f>
        <v/>
      </c>
      <c r="K30" s="36" t="str">
        <f>IF($H30="","",(VLOOKUP($H30,'競技者（中）'!$L$3:$R$1372,4,0)))</f>
        <v/>
      </c>
      <c r="L30" s="188" t="str">
        <f>IF($H30="","",(VLOOKUP($H30,'競技者（中）'!$L$3:$R$1372,5,0)))</f>
        <v/>
      </c>
      <c r="M30" s="808" t="s">
        <v>9209</v>
      </c>
      <c r="N30" s="632"/>
      <c r="O30" s="530"/>
      <c r="P30" s="808" t="s">
        <v>9209</v>
      </c>
      <c r="Q30" s="529"/>
      <c r="R30" s="530"/>
      <c r="S30" s="528"/>
      <c r="T30" s="529"/>
      <c r="U30" s="530"/>
      <c r="V30" s="331"/>
      <c r="W30" s="331"/>
      <c r="X30" s="331"/>
      <c r="Y30" s="192"/>
      <c r="Z30" s="331"/>
      <c r="AA30" s="122"/>
      <c r="AB30" s="122"/>
      <c r="AC30" s="204" t="s">
        <v>24</v>
      </c>
      <c r="AD30" s="124" t="s">
        <v>394</v>
      </c>
      <c r="AE30" s="383" t="s">
        <v>83</v>
      </c>
      <c r="AF30" s="383" t="s">
        <v>83</v>
      </c>
      <c r="AG30" s="383" t="s">
        <v>83</v>
      </c>
      <c r="AI30" s="118" t="str">
        <f t="shared" si="0"/>
        <v/>
      </c>
      <c r="AJ30" s="118">
        <f>IF(AD30="","",VLOOKUP(AD30,所属・種目コード!W:X,2,FALSE))</f>
        <v>3</v>
      </c>
      <c r="AK30" s="126">
        <f t="shared" si="1"/>
        <v>0</v>
      </c>
      <c r="AL30" s="118" t="str">
        <f t="shared" si="2"/>
        <v/>
      </c>
      <c r="AM30" s="118" t="str">
        <f t="shared" si="3"/>
        <v/>
      </c>
      <c r="AN30" s="118" t="str">
        <f t="shared" si="4"/>
        <v>()</v>
      </c>
      <c r="AO30" s="118" t="str">
        <f t="shared" si="5"/>
        <v/>
      </c>
      <c r="AP30" s="118">
        <v>2</v>
      </c>
      <c r="AQ30" s="118" t="str">
        <f>IF(L30="","",VLOOKUP(L30,所属・種目コード!$B$2:$D$180,2,FALSE))</f>
        <v/>
      </c>
      <c r="AR30" s="118" t="str">
        <f>IF(L30="","",VLOOKUP(L30,所属・種目コード!$B$2:$D$180,3,FALSE))</f>
        <v/>
      </c>
      <c r="AS30" s="118" t="str">
        <f>IF(N30="","",VLOOKUP(N30,所属・種目コード!$AF$2:$AG$48,2,FALSE))</f>
        <v/>
      </c>
      <c r="AT30" s="118" t="str">
        <f>IF(M30="","",VLOOKUP(M30,所属・種目コード!$AB$2:$AD$8,3,FALSE))</f>
        <v>03</v>
      </c>
      <c r="AU30" s="347">
        <f t="shared" si="7"/>
        <v>0</v>
      </c>
      <c r="AV30" s="118" t="str">
        <f t="shared" si="8"/>
        <v>03 0</v>
      </c>
      <c r="AW30" s="118" t="str">
        <f>IF(Q30="","",VLOOKUP(Q30,所属・種目コード!$AF$2:$AG$49,2,FALSE))</f>
        <v/>
      </c>
      <c r="AX30" s="118" t="str">
        <f>IF(P30="","",VLOOKUP(P30,所属・種目コード!$AB$2:$AD$8,3,FALSE))</f>
        <v>03</v>
      </c>
      <c r="AY30" s="347">
        <f t="shared" si="9"/>
        <v>0</v>
      </c>
      <c r="AZ30" s="118" t="str">
        <f t="shared" si="6"/>
        <v/>
      </c>
      <c r="BA30" s="118" t="str">
        <f>IF(T30="","",VLOOKUP(T30,所属・種目コード!$AF$2:$AG$49,2,FALSE))</f>
        <v/>
      </c>
      <c r="BB30" s="118" t="str">
        <f>IF(S30="","",VLOOKUP(S30,所属・種目コード!$AB$2:$AD$8,3,FALSE))</f>
        <v/>
      </c>
      <c r="BC30" s="347">
        <f t="shared" si="10"/>
        <v>0</v>
      </c>
      <c r="BD30" s="118" t="str">
        <f t="shared" si="11"/>
        <v xml:space="preserve"> 0</v>
      </c>
      <c r="BF30" s="118" t="str">
        <f>IF(N30="","",VLOOKUP(N30,所属・種目コード!$AP$2:$AS$6,3,FALSE))</f>
        <v/>
      </c>
      <c r="BG30" s="347">
        <f t="shared" si="12"/>
        <v>0</v>
      </c>
      <c r="BH30" s="118" t="str">
        <f>IF(Q30="","",VLOOKUP(Q30,所属・種目コード!$AP$2:$AS$6,3,FALSE))</f>
        <v/>
      </c>
      <c r="BI30" s="347">
        <f t="shared" si="13"/>
        <v>0</v>
      </c>
      <c r="BJ30" s="118" t="str">
        <f>IF(T30="","",VLOOKUP(T30,所属・種目コード!$AP$2:$AS$5,3,FALSE))</f>
        <v/>
      </c>
      <c r="BK30" s="347">
        <f t="shared" si="14"/>
        <v>0</v>
      </c>
      <c r="BM30" s="30"/>
      <c r="BN30" s="642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19" customFormat="1" ht="25.25" customHeight="1" thickBot="1">
      <c r="A31" s="30"/>
      <c r="B31" s="30"/>
      <c r="C31" s="30"/>
      <c r="D31" s="30"/>
      <c r="E31" s="297" t="s">
        <v>8707</v>
      </c>
      <c r="F31" s="938">
        <v>10</v>
      </c>
      <c r="G31" s="939"/>
      <c r="H31" s="527"/>
      <c r="I31" s="306" t="str">
        <f>IF($H31="","",(VLOOKUP($H31,'競技者（中）'!$L$3:$R$1372,3,0)))</f>
        <v/>
      </c>
      <c r="J31" s="306" t="str">
        <f>IF($H31="","",(VLOOKUP($H31,'競技者（中）'!$L$3:$R$1372,7,0)))</f>
        <v/>
      </c>
      <c r="K31" s="306" t="str">
        <f>IF($H31="","",(VLOOKUP($H31,'競技者（中）'!$L$3:$R$1372,4,0)))</f>
        <v/>
      </c>
      <c r="L31" s="453" t="str">
        <f>IF($H31="","",(VLOOKUP($H31,'競技者（中）'!$L$3:$R$1372,5,0)))</f>
        <v/>
      </c>
      <c r="M31" s="809" t="s">
        <v>9209</v>
      </c>
      <c r="N31" s="633"/>
      <c r="O31" s="532"/>
      <c r="P31" s="809" t="s">
        <v>9209</v>
      </c>
      <c r="Q31" s="531"/>
      <c r="R31" s="532"/>
      <c r="S31" s="579"/>
      <c r="T31" s="531"/>
      <c r="U31" s="532"/>
      <c r="V31" s="331"/>
      <c r="W31" s="331"/>
      <c r="X31" s="331"/>
      <c r="Y31" s="192"/>
      <c r="Z31" s="331"/>
      <c r="AA31" s="122"/>
      <c r="AB31" s="122"/>
      <c r="AC31" s="204" t="s">
        <v>24</v>
      </c>
      <c r="AD31" s="124" t="s">
        <v>394</v>
      </c>
      <c r="AE31" s="383" t="s">
        <v>83</v>
      </c>
      <c r="AF31" s="383" t="s">
        <v>83</v>
      </c>
      <c r="AG31" s="383" t="s">
        <v>83</v>
      </c>
      <c r="AI31" s="118" t="str">
        <f t="shared" si="0"/>
        <v/>
      </c>
      <c r="AJ31" s="118">
        <f>IF(AD31="","",VLOOKUP(AD31,所属・種目コード!W:X,2,FALSE))</f>
        <v>3</v>
      </c>
      <c r="AK31" s="126">
        <f t="shared" si="1"/>
        <v>0</v>
      </c>
      <c r="AL31" s="118" t="str">
        <f t="shared" si="2"/>
        <v/>
      </c>
      <c r="AM31" s="118" t="str">
        <f t="shared" si="3"/>
        <v/>
      </c>
      <c r="AN31" s="118" t="str">
        <f t="shared" si="4"/>
        <v>()</v>
      </c>
      <c r="AO31" s="118" t="str">
        <f t="shared" si="5"/>
        <v/>
      </c>
      <c r="AP31" s="118">
        <v>2</v>
      </c>
      <c r="AQ31" s="118" t="str">
        <f>IF(L31="","",VLOOKUP(L31,所属・種目コード!$B$2:$D$180,2,FALSE))</f>
        <v/>
      </c>
      <c r="AR31" s="118" t="str">
        <f>IF(L31="","",VLOOKUP(L31,所属・種目コード!$B$2:$D$180,3,FALSE))</f>
        <v/>
      </c>
      <c r="AS31" s="118" t="str">
        <f>IF(N31="","",VLOOKUP(N31,所属・種目コード!$AF$2:$AG$48,2,FALSE))</f>
        <v/>
      </c>
      <c r="AT31" s="118" t="str">
        <f>IF(M31="","",VLOOKUP(M31,所属・種目コード!$AB$2:$AD$8,3,FALSE))</f>
        <v>03</v>
      </c>
      <c r="AU31" s="347">
        <f t="shared" si="7"/>
        <v>0</v>
      </c>
      <c r="AV31" s="118" t="str">
        <f t="shared" si="8"/>
        <v>03 0</v>
      </c>
      <c r="AW31" s="118" t="str">
        <f>IF(Q31="","",VLOOKUP(Q31,所属・種目コード!$AF$2:$AG$49,2,FALSE))</f>
        <v/>
      </c>
      <c r="AX31" s="118" t="str">
        <f>IF(P31="","",VLOOKUP(P31,所属・種目コード!$AB$2:$AD$8,3,FALSE))</f>
        <v>03</v>
      </c>
      <c r="AY31" s="347">
        <f t="shared" si="9"/>
        <v>0</v>
      </c>
      <c r="AZ31" s="118" t="str">
        <f t="shared" si="6"/>
        <v/>
      </c>
      <c r="BA31" s="118" t="str">
        <f>IF(T31="","",VLOOKUP(T31,所属・種目コード!$AF$2:$AG$49,2,FALSE))</f>
        <v/>
      </c>
      <c r="BB31" s="118" t="str">
        <f>IF(S31="","",VLOOKUP(S31,所属・種目コード!$AB$2:$AD$8,3,FALSE))</f>
        <v/>
      </c>
      <c r="BC31" s="347">
        <f t="shared" si="10"/>
        <v>0</v>
      </c>
      <c r="BD31" s="118" t="str">
        <f t="shared" si="11"/>
        <v xml:space="preserve"> 0</v>
      </c>
      <c r="BF31" s="118" t="str">
        <f>IF(N31="","",VLOOKUP(N31,所属・種目コード!$AP$2:$AS$6,3,FALSE))</f>
        <v/>
      </c>
      <c r="BG31" s="347">
        <f t="shared" si="12"/>
        <v>0</v>
      </c>
      <c r="BH31" s="118" t="str">
        <f>IF(Q31="","",VLOOKUP(Q31,所属・種目コード!$AP$2:$AS$6,3,FALSE))</f>
        <v/>
      </c>
      <c r="BI31" s="347">
        <f t="shared" si="13"/>
        <v>0</v>
      </c>
      <c r="BJ31" s="118" t="str">
        <f>IF(T31="","",VLOOKUP(T31,所属・種目コード!$AP$2:$AS$5,3,FALSE))</f>
        <v/>
      </c>
      <c r="BK31" s="347">
        <f t="shared" si="14"/>
        <v>0</v>
      </c>
      <c r="BM31" s="30"/>
      <c r="BN31" s="642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19" customFormat="1" ht="25.25" customHeight="1">
      <c r="A32" s="30"/>
      <c r="B32" s="30"/>
      <c r="C32" s="30"/>
      <c r="D32" s="30"/>
      <c r="E32" s="297" t="s">
        <v>8707</v>
      </c>
      <c r="F32" s="949">
        <v>11</v>
      </c>
      <c r="G32" s="950"/>
      <c r="H32" s="533"/>
      <c r="I32" s="672" t="str">
        <f>IF($H32="","",(VLOOKUP($H32,'競技者（中）'!$L$3:$R$1372,3,0)))</f>
        <v/>
      </c>
      <c r="J32" s="672" t="str">
        <f>IF($H32="","",(VLOOKUP($H32,'競技者（中）'!$L$3:$R$1372,7,0)))</f>
        <v/>
      </c>
      <c r="K32" s="672" t="str">
        <f>IF($H32="","",(VLOOKUP($H32,'競技者（中）'!$L$3:$R$1372,4,0)))</f>
        <v/>
      </c>
      <c r="L32" s="672" t="str">
        <f>IF($H32="","",(VLOOKUP($H32,'競技者（中）'!$L$3:$R$1372,5,0)))</f>
        <v/>
      </c>
      <c r="M32" s="807" t="s">
        <v>9209</v>
      </c>
      <c r="N32" s="695"/>
      <c r="O32" s="535"/>
      <c r="P32" s="807" t="s">
        <v>9209</v>
      </c>
      <c r="Q32" s="580"/>
      <c r="R32" s="535"/>
      <c r="S32" s="673"/>
      <c r="T32" s="580"/>
      <c r="U32" s="535"/>
      <c r="V32" s="331"/>
      <c r="W32" s="331"/>
      <c r="X32" s="331"/>
      <c r="Y32" s="192"/>
      <c r="Z32" s="331"/>
      <c r="AA32" s="122"/>
      <c r="AB32" s="122"/>
      <c r="AC32" s="204" t="s">
        <v>24</v>
      </c>
      <c r="AD32" s="124" t="s">
        <v>394</v>
      </c>
      <c r="AE32" s="383" t="s">
        <v>83</v>
      </c>
      <c r="AF32" s="383" t="s">
        <v>83</v>
      </c>
      <c r="AG32" s="383" t="s">
        <v>83</v>
      </c>
      <c r="AI32" s="118" t="str">
        <f t="shared" si="0"/>
        <v/>
      </c>
      <c r="AJ32" s="118">
        <f>IF(AD32="","",VLOOKUP(AD32,所属・種目コード!W:X,2,FALSE))</f>
        <v>3</v>
      </c>
      <c r="AK32" s="126">
        <f t="shared" si="1"/>
        <v>0</v>
      </c>
      <c r="AL32" s="118" t="str">
        <f t="shared" si="2"/>
        <v/>
      </c>
      <c r="AM32" s="118" t="str">
        <f t="shared" si="3"/>
        <v/>
      </c>
      <c r="AN32" s="118" t="str">
        <f t="shared" si="4"/>
        <v>()</v>
      </c>
      <c r="AO32" s="118" t="str">
        <f t="shared" si="5"/>
        <v/>
      </c>
      <c r="AP32" s="118">
        <v>2</v>
      </c>
      <c r="AQ32" s="118" t="str">
        <f>IF(L32="","",VLOOKUP(L32,所属・種目コード!$B$2:$D$180,2,FALSE))</f>
        <v/>
      </c>
      <c r="AR32" s="118" t="str">
        <f>IF(L32="","",VLOOKUP(L32,所属・種目コード!$B$2:$D$180,3,FALSE))</f>
        <v/>
      </c>
      <c r="AS32" s="118" t="str">
        <f>IF(N32="","",VLOOKUP(N32,所属・種目コード!$AF$2:$AG$48,2,FALSE))</f>
        <v/>
      </c>
      <c r="AT32" s="118" t="str">
        <f>IF(M32="","",VLOOKUP(M32,所属・種目コード!$AB$2:$AD$8,3,FALSE))</f>
        <v>03</v>
      </c>
      <c r="AU32" s="347">
        <f t="shared" si="7"/>
        <v>0</v>
      </c>
      <c r="AV32" s="118" t="str">
        <f t="shared" si="8"/>
        <v>03 0</v>
      </c>
      <c r="AW32" s="118" t="str">
        <f>IF(Q32="","",VLOOKUP(Q32,所属・種目コード!$AF$2:$AG$49,2,FALSE))</f>
        <v/>
      </c>
      <c r="AX32" s="118" t="str">
        <f>IF(P32="","",VLOOKUP(P32,所属・種目コード!$AB$2:$AD$8,3,FALSE))</f>
        <v>03</v>
      </c>
      <c r="AY32" s="347">
        <f t="shared" si="9"/>
        <v>0</v>
      </c>
      <c r="AZ32" s="118" t="str">
        <f t="shared" si="6"/>
        <v/>
      </c>
      <c r="BA32" s="118" t="str">
        <f>IF(T32="","",VLOOKUP(T32,所属・種目コード!$AF$2:$AG$49,2,FALSE))</f>
        <v/>
      </c>
      <c r="BB32" s="118" t="str">
        <f>IF(S32="","",VLOOKUP(S32,所属・種目コード!$AB$2:$AD$8,3,FALSE))</f>
        <v/>
      </c>
      <c r="BC32" s="347">
        <f t="shared" si="10"/>
        <v>0</v>
      </c>
      <c r="BD32" s="118" t="str">
        <f t="shared" si="11"/>
        <v xml:space="preserve"> 0</v>
      </c>
      <c r="BF32" s="118" t="str">
        <f>IF(N32="","",VLOOKUP(N32,所属・種目コード!$AP$2:$AS$6,3,FALSE))</f>
        <v/>
      </c>
      <c r="BG32" s="347">
        <f t="shared" si="12"/>
        <v>0</v>
      </c>
      <c r="BH32" s="118" t="str">
        <f>IF(Q32="","",VLOOKUP(Q32,所属・種目コード!$AP$2:$AS$6,3,FALSE))</f>
        <v/>
      </c>
      <c r="BI32" s="347">
        <f t="shared" si="13"/>
        <v>0</v>
      </c>
      <c r="BJ32" s="118" t="str">
        <f>IF(T32="","",VLOOKUP(T32,所属・種目コード!$AP$2:$AS$5,3,FALSE))</f>
        <v/>
      </c>
      <c r="BK32" s="347">
        <f t="shared" si="14"/>
        <v>0</v>
      </c>
      <c r="BM32" s="30"/>
      <c r="BN32" s="642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19" customFormat="1" ht="25.25" customHeight="1">
      <c r="A33" s="30"/>
      <c r="B33" s="30"/>
      <c r="C33" s="30"/>
      <c r="D33" s="30"/>
      <c r="E33" s="297" t="s">
        <v>8707</v>
      </c>
      <c r="F33" s="936">
        <v>12</v>
      </c>
      <c r="G33" s="937"/>
      <c r="H33" s="526"/>
      <c r="I33" s="36" t="str">
        <f>IF($H33="","",(VLOOKUP($H33,'競技者（中）'!$L$3:$R$1372,3,0)))</f>
        <v/>
      </c>
      <c r="J33" s="36" t="str">
        <f>IF($H33="","",(VLOOKUP($H33,'競技者（中）'!$L$3:$R$1372,7,0)))</f>
        <v/>
      </c>
      <c r="K33" s="36" t="str">
        <f>IF($H33="","",(VLOOKUP($H33,'競技者（中）'!$L$3:$R$1372,4,0)))</f>
        <v/>
      </c>
      <c r="L33" s="36" t="str">
        <f>IF($H33="","",(VLOOKUP($H33,'競技者（中）'!$L$3:$R$1372,5,0)))</f>
        <v/>
      </c>
      <c r="M33" s="808" t="s">
        <v>9209</v>
      </c>
      <c r="N33" s="632"/>
      <c r="O33" s="530"/>
      <c r="P33" s="808" t="s">
        <v>9209</v>
      </c>
      <c r="Q33" s="529"/>
      <c r="R33" s="530"/>
      <c r="S33" s="528"/>
      <c r="T33" s="529"/>
      <c r="U33" s="530"/>
      <c r="V33" s="331"/>
      <c r="W33" s="331"/>
      <c r="X33" s="331"/>
      <c r="Y33" s="305"/>
      <c r="Z33" s="331"/>
      <c r="AA33" s="122"/>
      <c r="AB33" s="122"/>
      <c r="AC33" s="204" t="s">
        <v>24</v>
      </c>
      <c r="AD33" s="124" t="s">
        <v>394</v>
      </c>
      <c r="AE33" s="383" t="s">
        <v>83</v>
      </c>
      <c r="AF33" s="383" t="s">
        <v>83</v>
      </c>
      <c r="AG33" s="383" t="s">
        <v>83</v>
      </c>
      <c r="AI33" s="118" t="str">
        <f t="shared" si="0"/>
        <v/>
      </c>
      <c r="AJ33" s="118">
        <f>IF(AD33="","",VLOOKUP(AD33,所属・種目コード!W:X,2,FALSE))</f>
        <v>3</v>
      </c>
      <c r="AK33" s="126">
        <f t="shared" si="1"/>
        <v>0</v>
      </c>
      <c r="AL33" s="118" t="str">
        <f t="shared" si="2"/>
        <v/>
      </c>
      <c r="AM33" s="118" t="str">
        <f t="shared" si="3"/>
        <v/>
      </c>
      <c r="AN33" s="118" t="str">
        <f t="shared" si="4"/>
        <v>()</v>
      </c>
      <c r="AO33" s="118" t="str">
        <f t="shared" si="5"/>
        <v/>
      </c>
      <c r="AP33" s="118">
        <v>2</v>
      </c>
      <c r="AQ33" s="118" t="str">
        <f>IF(L33="","",VLOOKUP(L33,所属・種目コード!$B$2:$D$180,2,FALSE))</f>
        <v/>
      </c>
      <c r="AR33" s="118" t="str">
        <f>IF(L33="","",VLOOKUP(L33,所属・種目コード!$B$2:$D$180,3,FALSE))</f>
        <v/>
      </c>
      <c r="AS33" s="118" t="str">
        <f>IF(N33="","",VLOOKUP(N33,所属・種目コード!$AF$2:$AG$48,2,FALSE))</f>
        <v/>
      </c>
      <c r="AT33" s="118" t="str">
        <f>IF(M33="","",VLOOKUP(M33,所属・種目コード!$AB$2:$AD$8,3,FALSE))</f>
        <v>03</v>
      </c>
      <c r="AU33" s="347">
        <f t="shared" si="7"/>
        <v>0</v>
      </c>
      <c r="AV33" s="118" t="str">
        <f t="shared" si="8"/>
        <v>03 0</v>
      </c>
      <c r="AW33" s="118" t="str">
        <f>IF(Q33="","",VLOOKUP(Q33,所属・種目コード!$AF$2:$AG$49,2,FALSE))</f>
        <v/>
      </c>
      <c r="AX33" s="118" t="str">
        <f>IF(P33="","",VLOOKUP(P33,所属・種目コード!$AB$2:$AD$8,3,FALSE))</f>
        <v>03</v>
      </c>
      <c r="AY33" s="347">
        <f t="shared" si="9"/>
        <v>0</v>
      </c>
      <c r="AZ33" s="118" t="str">
        <f t="shared" si="6"/>
        <v/>
      </c>
      <c r="BA33" s="118" t="str">
        <f>IF(T33="","",VLOOKUP(T33,所属・種目コード!$AF$2:$AG$49,2,FALSE))</f>
        <v/>
      </c>
      <c r="BB33" s="118" t="str">
        <f>IF(S33="","",VLOOKUP(S33,所属・種目コード!$AB$2:$AD$8,3,FALSE))</f>
        <v/>
      </c>
      <c r="BC33" s="347">
        <f t="shared" si="10"/>
        <v>0</v>
      </c>
      <c r="BD33" s="118" t="str">
        <f t="shared" si="11"/>
        <v xml:space="preserve"> 0</v>
      </c>
      <c r="BF33" s="118" t="str">
        <f>IF(N33="","",VLOOKUP(N33,所属・種目コード!$AP$2:$AS$6,3,FALSE))</f>
        <v/>
      </c>
      <c r="BG33" s="347">
        <f t="shared" si="12"/>
        <v>0</v>
      </c>
      <c r="BH33" s="118" t="str">
        <f>IF(Q33="","",VLOOKUP(Q33,所属・種目コード!$AP$2:$AS$6,3,FALSE))</f>
        <v/>
      </c>
      <c r="BI33" s="347">
        <f t="shared" si="13"/>
        <v>0</v>
      </c>
      <c r="BJ33" s="118" t="str">
        <f>IF(T33="","",VLOOKUP(T33,所属・種目コード!$AP$2:$AS$5,3,FALSE))</f>
        <v/>
      </c>
      <c r="BK33" s="347">
        <f t="shared" si="14"/>
        <v>0</v>
      </c>
      <c r="BM33" s="30"/>
      <c r="BN33" s="642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19" customFormat="1" ht="25.25" customHeight="1">
      <c r="A34" s="30"/>
      <c r="B34" s="30"/>
      <c r="C34" s="30"/>
      <c r="D34" s="30"/>
      <c r="E34" s="297" t="s">
        <v>8707</v>
      </c>
      <c r="F34" s="934">
        <v>13</v>
      </c>
      <c r="G34" s="935"/>
      <c r="H34" s="526"/>
      <c r="I34" s="36" t="str">
        <f>IF($H34="","",(VLOOKUP($H34,'競技者（中）'!$L$3:$R$1372,3,0)))</f>
        <v/>
      </c>
      <c r="J34" s="36" t="str">
        <f>IF($H34="","",(VLOOKUP($H34,'競技者（中）'!$L$3:$R$1372,7,0)))</f>
        <v/>
      </c>
      <c r="K34" s="36" t="str">
        <f>IF($H34="","",(VLOOKUP($H34,'競技者（中）'!$L$3:$R$1372,4,0)))</f>
        <v/>
      </c>
      <c r="L34" s="36" t="str">
        <f>IF($H34="","",(VLOOKUP($H34,'競技者（中）'!$L$3:$R$1372,5,0)))</f>
        <v/>
      </c>
      <c r="M34" s="808" t="s">
        <v>9209</v>
      </c>
      <c r="N34" s="632"/>
      <c r="O34" s="530"/>
      <c r="P34" s="808" t="s">
        <v>9209</v>
      </c>
      <c r="Q34" s="529"/>
      <c r="R34" s="530"/>
      <c r="S34" s="528"/>
      <c r="T34" s="529"/>
      <c r="U34" s="530"/>
      <c r="V34" s="331"/>
      <c r="W34" s="331"/>
      <c r="X34" s="331"/>
      <c r="Y34" s="122"/>
      <c r="Z34" s="331"/>
      <c r="AA34" s="122"/>
      <c r="AB34" s="122"/>
      <c r="AC34" s="204" t="s">
        <v>24</v>
      </c>
      <c r="AD34" s="124" t="s">
        <v>394</v>
      </c>
      <c r="AE34" s="383" t="s">
        <v>83</v>
      </c>
      <c r="AF34" s="383" t="s">
        <v>83</v>
      </c>
      <c r="AG34" s="383" t="s">
        <v>83</v>
      </c>
      <c r="AI34" s="118" t="str">
        <f t="shared" si="0"/>
        <v/>
      </c>
      <c r="AJ34" s="118">
        <f>IF(AD34="","",VLOOKUP(AD34,所属・種目コード!W:X,2,FALSE))</f>
        <v>3</v>
      </c>
      <c r="AK34" s="126">
        <f t="shared" si="1"/>
        <v>0</v>
      </c>
      <c r="AL34" s="118" t="str">
        <f t="shared" si="2"/>
        <v/>
      </c>
      <c r="AM34" s="118" t="str">
        <f t="shared" si="3"/>
        <v/>
      </c>
      <c r="AN34" s="118" t="str">
        <f t="shared" si="4"/>
        <v>()</v>
      </c>
      <c r="AO34" s="118" t="str">
        <f t="shared" si="5"/>
        <v/>
      </c>
      <c r="AP34" s="118">
        <v>2</v>
      </c>
      <c r="AQ34" s="118" t="str">
        <f>IF(L34="","",VLOOKUP(L34,所属・種目コード!$B$2:$D$180,2,FALSE))</f>
        <v/>
      </c>
      <c r="AR34" s="118" t="str">
        <f>IF(L34="","",VLOOKUP(L34,所属・種目コード!$B$2:$D$180,3,FALSE))</f>
        <v/>
      </c>
      <c r="AS34" s="118" t="str">
        <f>IF(N34="","",VLOOKUP(N34,所属・種目コード!$AF$2:$AG$48,2,FALSE))</f>
        <v/>
      </c>
      <c r="AT34" s="118" t="str">
        <f>IF(M34="","",VLOOKUP(M34,所属・種目コード!$AB$2:$AD$8,3,FALSE))</f>
        <v>03</v>
      </c>
      <c r="AU34" s="347">
        <f t="shared" si="7"/>
        <v>0</v>
      </c>
      <c r="AV34" s="118" t="str">
        <f t="shared" si="8"/>
        <v>03 0</v>
      </c>
      <c r="AW34" s="118" t="str">
        <f>IF(Q34="","",VLOOKUP(Q34,所属・種目コード!$AF$2:$AG$49,2,FALSE))</f>
        <v/>
      </c>
      <c r="AX34" s="118" t="str">
        <f>IF(P34="","",VLOOKUP(P34,所属・種目コード!$AB$2:$AD$8,3,FALSE))</f>
        <v>03</v>
      </c>
      <c r="AY34" s="347">
        <f t="shared" si="9"/>
        <v>0</v>
      </c>
      <c r="AZ34" s="118" t="str">
        <f t="shared" si="6"/>
        <v/>
      </c>
      <c r="BA34" s="118" t="str">
        <f>IF(T34="","",VLOOKUP(T34,所属・種目コード!$AF$2:$AG$49,2,FALSE))</f>
        <v/>
      </c>
      <c r="BB34" s="118" t="str">
        <f>IF(S34="","",VLOOKUP(S34,所属・種目コード!$AB$2:$AD$8,3,FALSE))</f>
        <v/>
      </c>
      <c r="BC34" s="347">
        <f t="shared" si="10"/>
        <v>0</v>
      </c>
      <c r="BD34" s="118" t="str">
        <f t="shared" si="11"/>
        <v xml:space="preserve"> 0</v>
      </c>
      <c r="BF34" s="118" t="str">
        <f>IF(N34="","",VLOOKUP(N34,所属・種目コード!$AP$2:$AS$6,3,FALSE))</f>
        <v/>
      </c>
      <c r="BG34" s="347">
        <f t="shared" si="12"/>
        <v>0</v>
      </c>
      <c r="BH34" s="118" t="str">
        <f>IF(Q34="","",VLOOKUP(Q34,所属・種目コード!$AP$2:$AS$6,3,FALSE))</f>
        <v/>
      </c>
      <c r="BI34" s="347">
        <f t="shared" si="13"/>
        <v>0</v>
      </c>
      <c r="BJ34" s="118" t="str">
        <f>IF(T34="","",VLOOKUP(T34,所属・種目コード!$AP$2:$AS$5,3,FALSE))</f>
        <v/>
      </c>
      <c r="BK34" s="347">
        <f t="shared" si="14"/>
        <v>0</v>
      </c>
      <c r="BM34" s="30"/>
      <c r="BN34" s="642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19" customFormat="1" ht="25.25" customHeight="1">
      <c r="A35" s="30"/>
      <c r="B35" s="30"/>
      <c r="C35" s="30"/>
      <c r="D35" s="30"/>
      <c r="E35" s="297" t="s">
        <v>8707</v>
      </c>
      <c r="F35" s="936">
        <v>14</v>
      </c>
      <c r="G35" s="937"/>
      <c r="H35" s="526"/>
      <c r="I35" s="36" t="str">
        <f>IF($H35="","",(VLOOKUP($H35,'競技者（中）'!$L$3:$R$1372,3,0)))</f>
        <v/>
      </c>
      <c r="J35" s="36" t="str">
        <f>IF($H35="","",(VLOOKUP($H35,'競技者（中）'!$L$3:$R$1372,7,0)))</f>
        <v/>
      </c>
      <c r="K35" s="36" t="str">
        <f>IF($H35="","",(VLOOKUP($H35,'競技者（中）'!$L$3:$R$1372,4,0)))</f>
        <v/>
      </c>
      <c r="L35" s="36" t="str">
        <f>IF($H35="","",(VLOOKUP($H35,'競技者（中）'!$L$3:$R$1372,5,0)))</f>
        <v/>
      </c>
      <c r="M35" s="808" t="s">
        <v>9209</v>
      </c>
      <c r="N35" s="632"/>
      <c r="O35" s="530"/>
      <c r="P35" s="808" t="s">
        <v>9209</v>
      </c>
      <c r="Q35" s="529"/>
      <c r="R35" s="530"/>
      <c r="S35" s="528"/>
      <c r="T35" s="529"/>
      <c r="U35" s="530"/>
      <c r="V35" s="331"/>
      <c r="W35" s="331"/>
      <c r="X35" s="331"/>
      <c r="Y35" s="122"/>
      <c r="Z35" s="331"/>
      <c r="AA35" s="122"/>
      <c r="AB35" s="122"/>
      <c r="AC35" s="204" t="s">
        <v>24</v>
      </c>
      <c r="AD35" s="124" t="s">
        <v>394</v>
      </c>
      <c r="AE35" s="383" t="s">
        <v>83</v>
      </c>
      <c r="AF35" s="383" t="s">
        <v>83</v>
      </c>
      <c r="AG35" s="383" t="s">
        <v>83</v>
      </c>
      <c r="AI35" s="118" t="str">
        <f t="shared" si="0"/>
        <v/>
      </c>
      <c r="AJ35" s="118">
        <f>IF(AD35="","",VLOOKUP(AD35,所属・種目コード!W:X,2,FALSE))</f>
        <v>3</v>
      </c>
      <c r="AK35" s="126">
        <f t="shared" si="1"/>
        <v>0</v>
      </c>
      <c r="AL35" s="118" t="str">
        <f t="shared" si="2"/>
        <v/>
      </c>
      <c r="AM35" s="118" t="str">
        <f t="shared" si="3"/>
        <v/>
      </c>
      <c r="AN35" s="118" t="str">
        <f t="shared" si="4"/>
        <v>()</v>
      </c>
      <c r="AO35" s="118" t="str">
        <f t="shared" si="5"/>
        <v/>
      </c>
      <c r="AP35" s="118">
        <v>2</v>
      </c>
      <c r="AQ35" s="118" t="str">
        <f>IF(L35="","",VLOOKUP(L35,所属・種目コード!$B$2:$D$180,2,FALSE))</f>
        <v/>
      </c>
      <c r="AR35" s="118" t="str">
        <f>IF(L35="","",VLOOKUP(L35,所属・種目コード!$B$2:$D$180,3,FALSE))</f>
        <v/>
      </c>
      <c r="AS35" s="118" t="str">
        <f>IF(N35="","",VLOOKUP(N35,所属・種目コード!$AF$2:$AG$48,2,FALSE))</f>
        <v/>
      </c>
      <c r="AT35" s="118" t="str">
        <f>IF(M35="","",VLOOKUP(M35,所属・種目コード!$AB$2:$AD$8,3,FALSE))</f>
        <v>03</v>
      </c>
      <c r="AU35" s="347">
        <f t="shared" si="7"/>
        <v>0</v>
      </c>
      <c r="AV35" s="118" t="str">
        <f t="shared" si="8"/>
        <v>03 0</v>
      </c>
      <c r="AW35" s="118" t="str">
        <f>IF(Q35="","",VLOOKUP(Q35,所属・種目コード!$AF$2:$AG$49,2,FALSE))</f>
        <v/>
      </c>
      <c r="AX35" s="118" t="str">
        <f>IF(P35="","",VLOOKUP(P35,所属・種目コード!$AB$2:$AD$8,3,FALSE))</f>
        <v>03</v>
      </c>
      <c r="AY35" s="347">
        <f t="shared" si="9"/>
        <v>0</v>
      </c>
      <c r="AZ35" s="118" t="str">
        <f t="shared" si="6"/>
        <v/>
      </c>
      <c r="BA35" s="118" t="str">
        <f>IF(T35="","",VLOOKUP(T35,所属・種目コード!$AF$2:$AG$49,2,FALSE))</f>
        <v/>
      </c>
      <c r="BB35" s="118" t="str">
        <f>IF(S35="","",VLOOKUP(S35,所属・種目コード!$AB$2:$AD$8,3,FALSE))</f>
        <v/>
      </c>
      <c r="BC35" s="347">
        <f t="shared" si="10"/>
        <v>0</v>
      </c>
      <c r="BD35" s="118" t="str">
        <f t="shared" si="11"/>
        <v xml:space="preserve"> 0</v>
      </c>
      <c r="BF35" s="118" t="str">
        <f>IF(N35="","",VLOOKUP(N35,所属・種目コード!$AP$2:$AS$6,3,FALSE))</f>
        <v/>
      </c>
      <c r="BG35" s="347">
        <f t="shared" si="12"/>
        <v>0</v>
      </c>
      <c r="BH35" s="118" t="str">
        <f>IF(Q35="","",VLOOKUP(Q35,所属・種目コード!$AP$2:$AS$6,3,FALSE))</f>
        <v/>
      </c>
      <c r="BI35" s="347">
        <f t="shared" si="13"/>
        <v>0</v>
      </c>
      <c r="BJ35" s="118" t="str">
        <f>IF(T35="","",VLOOKUP(T35,所属・種目コード!$AP$2:$AS$5,3,FALSE))</f>
        <v/>
      </c>
      <c r="BK35" s="347">
        <f t="shared" si="14"/>
        <v>0</v>
      </c>
      <c r="BM35" s="30"/>
      <c r="BN35" s="642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19" customFormat="1" ht="25.25" customHeight="1" thickBot="1">
      <c r="A36" s="30"/>
      <c r="B36" s="30"/>
      <c r="C36" s="30"/>
      <c r="D36" s="30"/>
      <c r="E36" s="297" t="s">
        <v>8707</v>
      </c>
      <c r="F36" s="938">
        <v>15</v>
      </c>
      <c r="G36" s="939"/>
      <c r="H36" s="527"/>
      <c r="I36" s="306" t="str">
        <f>IF($H36="","",(VLOOKUP($H36,'競技者（中）'!$L$3:$R$1372,3,0)))</f>
        <v/>
      </c>
      <c r="J36" s="306" t="str">
        <f>IF($H36="","",(VLOOKUP($H36,'競技者（中）'!$L$3:$R$1372,7,0)))</f>
        <v/>
      </c>
      <c r="K36" s="306" t="str">
        <f>IF($H36="","",(VLOOKUP($H36,'競技者（中）'!$L$3:$R$1372,4,0)))</f>
        <v/>
      </c>
      <c r="L36" s="306" t="str">
        <f>IF($H36="","",(VLOOKUP($H36,'競技者（中）'!$L$3:$R$1372,5,0)))</f>
        <v/>
      </c>
      <c r="M36" s="809" t="s">
        <v>9209</v>
      </c>
      <c r="N36" s="633"/>
      <c r="O36" s="532"/>
      <c r="P36" s="809" t="s">
        <v>9209</v>
      </c>
      <c r="Q36" s="531"/>
      <c r="R36" s="532"/>
      <c r="S36" s="579"/>
      <c r="T36" s="531"/>
      <c r="U36" s="532"/>
      <c r="V36" s="331"/>
      <c r="W36" s="331"/>
      <c r="X36" s="331"/>
      <c r="Y36" s="122"/>
      <c r="Z36" s="331"/>
      <c r="AA36" s="122"/>
      <c r="AB36" s="122"/>
      <c r="AC36" s="204" t="s">
        <v>24</v>
      </c>
      <c r="AD36" s="124" t="s">
        <v>394</v>
      </c>
      <c r="AE36" s="383" t="s">
        <v>83</v>
      </c>
      <c r="AF36" s="383" t="s">
        <v>83</v>
      </c>
      <c r="AG36" s="383" t="s">
        <v>83</v>
      </c>
      <c r="AI36" s="118" t="str">
        <f t="shared" si="0"/>
        <v/>
      </c>
      <c r="AJ36" s="118">
        <f>IF(AD36="","",VLOOKUP(AD36,所属・種目コード!W:X,2,FALSE))</f>
        <v>3</v>
      </c>
      <c r="AK36" s="126">
        <f t="shared" si="1"/>
        <v>0</v>
      </c>
      <c r="AL36" s="118" t="str">
        <f t="shared" si="2"/>
        <v/>
      </c>
      <c r="AM36" s="118" t="str">
        <f t="shared" si="3"/>
        <v/>
      </c>
      <c r="AN36" s="118" t="str">
        <f t="shared" si="4"/>
        <v>()</v>
      </c>
      <c r="AO36" s="118" t="str">
        <f t="shared" si="5"/>
        <v/>
      </c>
      <c r="AP36" s="118">
        <v>2</v>
      </c>
      <c r="AQ36" s="118" t="str">
        <f>IF(L36="","",VLOOKUP(L36,所属・種目コード!$B$2:$D$180,2,FALSE))</f>
        <v/>
      </c>
      <c r="AR36" s="118" t="str">
        <f>IF(L36="","",VLOOKUP(L36,所属・種目コード!$B$2:$D$180,3,FALSE))</f>
        <v/>
      </c>
      <c r="AS36" s="118" t="str">
        <f>IF(N36="","",VLOOKUP(N36,所属・種目コード!$AF$2:$AG$48,2,FALSE))</f>
        <v/>
      </c>
      <c r="AT36" s="118" t="str">
        <f>IF(M36="","",VLOOKUP(M36,所属・種目コード!$AB$2:$AD$8,3,FALSE))</f>
        <v>03</v>
      </c>
      <c r="AU36" s="347">
        <f t="shared" si="7"/>
        <v>0</v>
      </c>
      <c r="AV36" s="118" t="str">
        <f t="shared" si="8"/>
        <v>03 0</v>
      </c>
      <c r="AW36" s="118" t="str">
        <f>IF(Q36="","",VLOOKUP(Q36,所属・種目コード!$AF$2:$AG$49,2,FALSE))</f>
        <v/>
      </c>
      <c r="AX36" s="118" t="str">
        <f>IF(P36="","",VLOOKUP(P36,所属・種目コード!$AB$2:$AD$8,3,FALSE))</f>
        <v>03</v>
      </c>
      <c r="AY36" s="347">
        <f t="shared" si="9"/>
        <v>0</v>
      </c>
      <c r="AZ36" s="118" t="str">
        <f t="shared" si="6"/>
        <v/>
      </c>
      <c r="BA36" s="118" t="str">
        <f>IF(T36="","",VLOOKUP(T36,所属・種目コード!$AF$2:$AG$49,2,FALSE))</f>
        <v/>
      </c>
      <c r="BB36" s="118" t="str">
        <f>IF(S36="","",VLOOKUP(S36,所属・種目コード!$AB$2:$AD$8,3,FALSE))</f>
        <v/>
      </c>
      <c r="BC36" s="347">
        <f t="shared" si="10"/>
        <v>0</v>
      </c>
      <c r="BD36" s="118" t="str">
        <f t="shared" si="11"/>
        <v xml:space="preserve"> 0</v>
      </c>
      <c r="BF36" s="118" t="str">
        <f>IF(N36="","",VLOOKUP(N36,所属・種目コード!$AP$2:$AS$6,3,FALSE))</f>
        <v/>
      </c>
      <c r="BG36" s="347">
        <f t="shared" si="12"/>
        <v>0</v>
      </c>
      <c r="BH36" s="118" t="str">
        <f>IF(Q36="","",VLOOKUP(Q36,所属・種目コード!$AP$2:$AS$6,3,FALSE))</f>
        <v/>
      </c>
      <c r="BI36" s="347">
        <f t="shared" si="13"/>
        <v>0</v>
      </c>
      <c r="BJ36" s="118" t="str">
        <f>IF(T36="","",VLOOKUP(T36,所属・種目コード!$AP$2:$AS$5,3,FALSE))</f>
        <v/>
      </c>
      <c r="BK36" s="347">
        <f t="shared" si="14"/>
        <v>0</v>
      </c>
      <c r="BM36" s="30"/>
      <c r="BN36" s="642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19" customFormat="1" ht="25.25" customHeight="1">
      <c r="A37" s="30"/>
      <c r="B37" s="30"/>
      <c r="C37" s="30"/>
      <c r="D37" s="30"/>
      <c r="E37" s="297" t="s">
        <v>8707</v>
      </c>
      <c r="F37" s="940">
        <v>16</v>
      </c>
      <c r="G37" s="941"/>
      <c r="H37" s="525"/>
      <c r="I37" s="36" t="str">
        <f>IF($H37="","",(VLOOKUP($H37,'競技者（中）'!$L$3:$R$1372,3,0)))</f>
        <v/>
      </c>
      <c r="J37" s="36" t="str">
        <f>IF($H37="","",(VLOOKUP($H37,'競技者（中）'!$L$3:$R$1372,7,0)))</f>
        <v/>
      </c>
      <c r="K37" s="36" t="str">
        <f>IF($H37="","",(VLOOKUP($H37,'競技者（中）'!$L$3:$R$1372,4,0)))</f>
        <v/>
      </c>
      <c r="L37" s="36" t="str">
        <f>IF($H37="","",(VLOOKUP($H37,'競技者（中）'!$L$3:$R$1372,5,0)))</f>
        <v/>
      </c>
      <c r="M37" s="807" t="s">
        <v>9209</v>
      </c>
      <c r="N37" s="696"/>
      <c r="O37" s="671"/>
      <c r="P37" s="807" t="s">
        <v>9209</v>
      </c>
      <c r="Q37" s="670"/>
      <c r="R37" s="671"/>
      <c r="S37" s="669"/>
      <c r="T37" s="670"/>
      <c r="U37" s="671"/>
      <c r="V37" s="331"/>
      <c r="W37" s="331"/>
      <c r="X37" s="331"/>
      <c r="Y37" s="122"/>
      <c r="Z37" s="331"/>
      <c r="AA37" s="122"/>
      <c r="AB37" s="122"/>
      <c r="AC37" s="204" t="s">
        <v>24</v>
      </c>
      <c r="AD37" s="124" t="s">
        <v>394</v>
      </c>
      <c r="AE37" s="383" t="s">
        <v>83</v>
      </c>
      <c r="AF37" s="383" t="s">
        <v>83</v>
      </c>
      <c r="AG37" s="383" t="s">
        <v>83</v>
      </c>
      <c r="AI37" s="118" t="str">
        <f t="shared" si="0"/>
        <v/>
      </c>
      <c r="AJ37" s="118">
        <f>IF(AD37="","",VLOOKUP(AD37,所属・種目コード!W:X,2,FALSE))</f>
        <v>3</v>
      </c>
      <c r="AK37" s="126">
        <f t="shared" si="1"/>
        <v>0</v>
      </c>
      <c r="AL37" s="118" t="str">
        <f t="shared" si="2"/>
        <v/>
      </c>
      <c r="AM37" s="118" t="str">
        <f t="shared" si="3"/>
        <v/>
      </c>
      <c r="AN37" s="118" t="str">
        <f t="shared" si="4"/>
        <v>()</v>
      </c>
      <c r="AO37" s="118" t="str">
        <f t="shared" si="5"/>
        <v/>
      </c>
      <c r="AP37" s="118">
        <v>2</v>
      </c>
      <c r="AQ37" s="118" t="str">
        <f>IF(L37="","",VLOOKUP(L37,所属・種目コード!$B$2:$D$180,2,FALSE))</f>
        <v/>
      </c>
      <c r="AR37" s="118" t="str">
        <f>IF(L37="","",VLOOKUP(L37,所属・種目コード!$B$2:$D$180,3,FALSE))</f>
        <v/>
      </c>
      <c r="AS37" s="118" t="str">
        <f>IF(N37="","",VLOOKUP(N37,所属・種目コード!$AF$2:$AG$48,2,FALSE))</f>
        <v/>
      </c>
      <c r="AT37" s="118" t="str">
        <f>IF(M37="","",VLOOKUP(M37,所属・種目コード!$AB$2:$AD$8,3,FALSE))</f>
        <v>03</v>
      </c>
      <c r="AU37" s="347">
        <f t="shared" si="7"/>
        <v>0</v>
      </c>
      <c r="AV37" s="118" t="str">
        <f t="shared" si="8"/>
        <v>03 0</v>
      </c>
      <c r="AW37" s="118" t="str">
        <f>IF(Q37="","",VLOOKUP(Q37,所属・種目コード!$AF$2:$AG$49,2,FALSE))</f>
        <v/>
      </c>
      <c r="AX37" s="118" t="str">
        <f>IF(P37="","",VLOOKUP(P37,所属・種目コード!$AB$2:$AD$8,3,FALSE))</f>
        <v>03</v>
      </c>
      <c r="AY37" s="347">
        <f t="shared" si="9"/>
        <v>0</v>
      </c>
      <c r="AZ37" s="118" t="str">
        <f t="shared" si="6"/>
        <v/>
      </c>
      <c r="BA37" s="118" t="str">
        <f>IF(T37="","",VLOOKUP(T37,所属・種目コード!$AF$2:$AG$49,2,FALSE))</f>
        <v/>
      </c>
      <c r="BB37" s="118" t="str">
        <f>IF(S37="","",VLOOKUP(S37,所属・種目コード!$AB$2:$AD$8,3,FALSE))</f>
        <v/>
      </c>
      <c r="BC37" s="347">
        <f t="shared" si="10"/>
        <v>0</v>
      </c>
      <c r="BD37" s="118" t="str">
        <f t="shared" si="11"/>
        <v xml:space="preserve"> 0</v>
      </c>
      <c r="BF37" s="118" t="str">
        <f>IF(N37="","",VLOOKUP(N37,所属・種目コード!$AP$2:$AS$6,3,FALSE))</f>
        <v/>
      </c>
      <c r="BG37" s="347">
        <f t="shared" si="12"/>
        <v>0</v>
      </c>
      <c r="BH37" s="118" t="str">
        <f>IF(Q37="","",VLOOKUP(Q37,所属・種目コード!$AP$2:$AS$6,3,FALSE))</f>
        <v/>
      </c>
      <c r="BI37" s="347">
        <f t="shared" si="13"/>
        <v>0</v>
      </c>
      <c r="BJ37" s="118" t="str">
        <f>IF(T37="","",VLOOKUP(T37,所属・種目コード!$AP$2:$AS$5,3,FALSE))</f>
        <v/>
      </c>
      <c r="BK37" s="347">
        <f t="shared" si="14"/>
        <v>0</v>
      </c>
      <c r="BM37" s="30"/>
      <c r="BN37" s="642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19" customFormat="1" ht="25.25" customHeight="1">
      <c r="A38" s="30"/>
      <c r="B38" s="30"/>
      <c r="C38" s="30"/>
      <c r="D38" s="30"/>
      <c r="E38" s="297" t="s">
        <v>8707</v>
      </c>
      <c r="F38" s="934">
        <v>17</v>
      </c>
      <c r="G38" s="935"/>
      <c r="H38" s="526"/>
      <c r="I38" s="36" t="str">
        <f>IF($H38="","",(VLOOKUP($H38,'競技者（中）'!$L$3:$R$1372,3,0)))</f>
        <v/>
      </c>
      <c r="J38" s="36" t="str">
        <f>IF($H38="","",(VLOOKUP($H38,'競技者（中）'!$L$3:$R$1372,7,0)))</f>
        <v/>
      </c>
      <c r="K38" s="36" t="str">
        <f>IF($H38="","",(VLOOKUP($H38,'競技者（中）'!$L$3:$R$1372,4,0)))</f>
        <v/>
      </c>
      <c r="L38" s="36" t="str">
        <f>IF($H38="","",(VLOOKUP($H38,'競技者（中）'!$L$3:$R$1372,5,0)))</f>
        <v/>
      </c>
      <c r="M38" s="808" t="s">
        <v>9209</v>
      </c>
      <c r="N38" s="632"/>
      <c r="O38" s="530"/>
      <c r="P38" s="808" t="s">
        <v>9209</v>
      </c>
      <c r="Q38" s="529"/>
      <c r="R38" s="530"/>
      <c r="S38" s="528"/>
      <c r="T38" s="529"/>
      <c r="U38" s="530"/>
      <c r="V38" s="331"/>
      <c r="W38" s="331"/>
      <c r="X38" s="331"/>
      <c r="Y38" s="331"/>
      <c r="Z38" s="331"/>
      <c r="AA38" s="122"/>
      <c r="AB38" s="122"/>
      <c r="AC38" s="204" t="s">
        <v>24</v>
      </c>
      <c r="AD38" s="124" t="s">
        <v>394</v>
      </c>
      <c r="AE38" s="383" t="s">
        <v>83</v>
      </c>
      <c r="AF38" s="383" t="s">
        <v>83</v>
      </c>
      <c r="AG38" s="383" t="s">
        <v>83</v>
      </c>
      <c r="AI38" s="118" t="str">
        <f t="shared" si="0"/>
        <v/>
      </c>
      <c r="AJ38" s="118">
        <f>IF(AD38="","",VLOOKUP(AD38,所属・種目コード!W:X,2,FALSE))</f>
        <v>3</v>
      </c>
      <c r="AK38" s="126">
        <f t="shared" si="1"/>
        <v>0</v>
      </c>
      <c r="AL38" s="118" t="str">
        <f t="shared" si="2"/>
        <v/>
      </c>
      <c r="AM38" s="118" t="str">
        <f t="shared" si="3"/>
        <v/>
      </c>
      <c r="AN38" s="118" t="str">
        <f t="shared" si="4"/>
        <v>()</v>
      </c>
      <c r="AO38" s="118" t="str">
        <f t="shared" si="5"/>
        <v/>
      </c>
      <c r="AP38" s="118">
        <v>2</v>
      </c>
      <c r="AQ38" s="118" t="str">
        <f>IF(L38="","",VLOOKUP(L38,所属・種目コード!$B$2:$D$180,2,FALSE))</f>
        <v/>
      </c>
      <c r="AR38" s="118" t="str">
        <f>IF(L38="","",VLOOKUP(L38,所属・種目コード!$B$2:$D$180,3,FALSE))</f>
        <v/>
      </c>
      <c r="AS38" s="118" t="str">
        <f>IF(N38="","",VLOOKUP(N38,所属・種目コード!$AF$2:$AG$48,2,FALSE))</f>
        <v/>
      </c>
      <c r="AT38" s="118" t="str">
        <f>IF(M38="","",VLOOKUP(M38,所属・種目コード!$AB$2:$AD$8,3,FALSE))</f>
        <v>03</v>
      </c>
      <c r="AU38" s="347">
        <f t="shared" si="7"/>
        <v>0</v>
      </c>
      <c r="AV38" s="118" t="str">
        <f t="shared" si="8"/>
        <v>03 0</v>
      </c>
      <c r="AW38" s="118" t="str">
        <f>IF(Q38="","",VLOOKUP(Q38,所属・種目コード!$AF$2:$AG$49,2,FALSE))</f>
        <v/>
      </c>
      <c r="AX38" s="118" t="str">
        <f>IF(P38="","",VLOOKUP(P38,所属・種目コード!$AB$2:$AD$8,3,FALSE))</f>
        <v>03</v>
      </c>
      <c r="AY38" s="347">
        <f t="shared" si="9"/>
        <v>0</v>
      </c>
      <c r="AZ38" s="118" t="str">
        <f t="shared" si="6"/>
        <v/>
      </c>
      <c r="BA38" s="118" t="str">
        <f>IF(T38="","",VLOOKUP(T38,所属・種目コード!$AF$2:$AG$49,2,FALSE))</f>
        <v/>
      </c>
      <c r="BB38" s="118" t="str">
        <f>IF(S38="","",VLOOKUP(S38,所属・種目コード!$AB$2:$AD$8,3,FALSE))</f>
        <v/>
      </c>
      <c r="BC38" s="347">
        <f t="shared" si="10"/>
        <v>0</v>
      </c>
      <c r="BD38" s="118" t="str">
        <f t="shared" si="11"/>
        <v xml:space="preserve"> 0</v>
      </c>
      <c r="BF38" s="118" t="str">
        <f>IF(N38="","",VLOOKUP(N38,所属・種目コード!$AP$2:$AS$6,3,FALSE))</f>
        <v/>
      </c>
      <c r="BG38" s="347">
        <f t="shared" si="12"/>
        <v>0</v>
      </c>
      <c r="BH38" s="118" t="str">
        <f>IF(Q38="","",VLOOKUP(Q38,所属・種目コード!$AP$2:$AS$6,3,FALSE))</f>
        <v/>
      </c>
      <c r="BI38" s="347">
        <f t="shared" si="13"/>
        <v>0</v>
      </c>
      <c r="BJ38" s="118" t="str">
        <f>IF(T38="","",VLOOKUP(T38,所属・種目コード!$AP$2:$AS$5,3,FALSE))</f>
        <v/>
      </c>
      <c r="BK38" s="347">
        <f t="shared" si="14"/>
        <v>0</v>
      </c>
      <c r="BM38" s="30"/>
      <c r="BN38" s="642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19" customFormat="1" ht="25.25" customHeight="1">
      <c r="A39" s="30"/>
      <c r="B39" s="30"/>
      <c r="C39" s="30"/>
      <c r="D39" s="30"/>
      <c r="E39" s="297" t="s">
        <v>8707</v>
      </c>
      <c r="F39" s="936">
        <v>18</v>
      </c>
      <c r="G39" s="937"/>
      <c r="H39" s="526"/>
      <c r="I39" s="36" t="str">
        <f>IF($H39="","",(VLOOKUP($H39,'競技者（中）'!$L$3:$R$1372,3,0)))</f>
        <v/>
      </c>
      <c r="J39" s="36" t="str">
        <f>IF($H39="","",(VLOOKUP($H39,'競技者（中）'!$L$3:$R$1372,7,0)))</f>
        <v/>
      </c>
      <c r="K39" s="36" t="str">
        <f>IF($H39="","",(VLOOKUP($H39,'競技者（中）'!$L$3:$R$1372,4,0)))</f>
        <v/>
      </c>
      <c r="L39" s="36" t="str">
        <f>IF($H39="","",(VLOOKUP($H39,'競技者（中）'!$L$3:$R$1372,5,0)))</f>
        <v/>
      </c>
      <c r="M39" s="808" t="s">
        <v>9209</v>
      </c>
      <c r="N39" s="632"/>
      <c r="O39" s="530"/>
      <c r="P39" s="808" t="s">
        <v>9209</v>
      </c>
      <c r="Q39" s="529"/>
      <c r="R39" s="530"/>
      <c r="S39" s="528"/>
      <c r="T39" s="529"/>
      <c r="U39" s="530"/>
      <c r="V39" s="331"/>
      <c r="W39" s="331"/>
      <c r="X39" s="331"/>
      <c r="Y39" s="331"/>
      <c r="Z39" s="331"/>
      <c r="AA39" s="122"/>
      <c r="AB39" s="122"/>
      <c r="AC39" s="204" t="s">
        <v>24</v>
      </c>
      <c r="AD39" s="124" t="s">
        <v>394</v>
      </c>
      <c r="AE39" s="383" t="s">
        <v>83</v>
      </c>
      <c r="AF39" s="383" t="s">
        <v>83</v>
      </c>
      <c r="AG39" s="383" t="s">
        <v>83</v>
      </c>
      <c r="AI39" s="118" t="str">
        <f t="shared" si="0"/>
        <v/>
      </c>
      <c r="AJ39" s="118">
        <f>IF(AD39="","",VLOOKUP(AD39,所属・種目コード!W:X,2,FALSE))</f>
        <v>3</v>
      </c>
      <c r="AK39" s="126">
        <f t="shared" si="1"/>
        <v>0</v>
      </c>
      <c r="AL39" s="118" t="str">
        <f t="shared" si="2"/>
        <v/>
      </c>
      <c r="AM39" s="118" t="str">
        <f t="shared" si="3"/>
        <v/>
      </c>
      <c r="AN39" s="118" t="str">
        <f t="shared" si="4"/>
        <v>()</v>
      </c>
      <c r="AO39" s="118" t="str">
        <f t="shared" si="5"/>
        <v/>
      </c>
      <c r="AP39" s="118">
        <v>2</v>
      </c>
      <c r="AQ39" s="118" t="str">
        <f>IF(L39="","",VLOOKUP(L39,所属・種目コード!$B$2:$D$180,2,FALSE))</f>
        <v/>
      </c>
      <c r="AR39" s="118" t="str">
        <f>IF(L39="","",VLOOKUP(L39,所属・種目コード!$B$2:$D$180,3,FALSE))</f>
        <v/>
      </c>
      <c r="AS39" s="118" t="str">
        <f>IF(N39="","",VLOOKUP(N39,所属・種目コード!$AF$2:$AG$48,2,FALSE))</f>
        <v/>
      </c>
      <c r="AT39" s="118" t="str">
        <f>IF(M39="","",VLOOKUP(M39,所属・種目コード!$AB$2:$AD$8,3,FALSE))</f>
        <v>03</v>
      </c>
      <c r="AU39" s="347">
        <f t="shared" si="7"/>
        <v>0</v>
      </c>
      <c r="AV39" s="118" t="str">
        <f t="shared" si="8"/>
        <v>03 0</v>
      </c>
      <c r="AW39" s="118" t="str">
        <f>IF(Q39="","",VLOOKUP(Q39,所属・種目コード!$AF$2:$AG$49,2,FALSE))</f>
        <v/>
      </c>
      <c r="AX39" s="118" t="str">
        <f>IF(P39="","",VLOOKUP(P39,所属・種目コード!$AB$2:$AD$8,3,FALSE))</f>
        <v>03</v>
      </c>
      <c r="AY39" s="347">
        <f t="shared" si="9"/>
        <v>0</v>
      </c>
      <c r="AZ39" s="118" t="str">
        <f t="shared" si="6"/>
        <v/>
      </c>
      <c r="BA39" s="118" t="str">
        <f>IF(T39="","",VLOOKUP(T39,所属・種目コード!$AF$2:$AG$49,2,FALSE))</f>
        <v/>
      </c>
      <c r="BB39" s="118" t="str">
        <f>IF(S39="","",VLOOKUP(S39,所属・種目コード!$AB$2:$AD$8,3,FALSE))</f>
        <v/>
      </c>
      <c r="BC39" s="347">
        <f t="shared" si="10"/>
        <v>0</v>
      </c>
      <c r="BD39" s="118" t="str">
        <f t="shared" si="11"/>
        <v xml:space="preserve"> 0</v>
      </c>
      <c r="BF39" s="118" t="str">
        <f>IF(N39="","",VLOOKUP(N39,所属・種目コード!$AP$2:$AS$6,3,FALSE))</f>
        <v/>
      </c>
      <c r="BG39" s="347">
        <f t="shared" si="12"/>
        <v>0</v>
      </c>
      <c r="BH39" s="118" t="str">
        <f>IF(Q39="","",VLOOKUP(Q39,所属・種目コード!$AP$2:$AS$6,3,FALSE))</f>
        <v/>
      </c>
      <c r="BI39" s="347">
        <f t="shared" si="13"/>
        <v>0</v>
      </c>
      <c r="BJ39" s="118" t="str">
        <f>IF(T39="","",VLOOKUP(T39,所属・種目コード!$AP$2:$AS$5,3,FALSE))</f>
        <v/>
      </c>
      <c r="BK39" s="347">
        <f t="shared" si="14"/>
        <v>0</v>
      </c>
      <c r="BM39" s="30"/>
      <c r="BN39" s="643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19" customFormat="1" ht="25.25" customHeight="1">
      <c r="A40" s="30"/>
      <c r="B40" s="30"/>
      <c r="C40" s="30"/>
      <c r="D40" s="30"/>
      <c r="E40" s="297" t="s">
        <v>8707</v>
      </c>
      <c r="F40" s="934">
        <v>19</v>
      </c>
      <c r="G40" s="935"/>
      <c r="H40" s="526"/>
      <c r="I40" s="36" t="str">
        <f>IF($H40="","",(VLOOKUP($H40,'競技者（中）'!$L$3:$R$1372,3,0)))</f>
        <v/>
      </c>
      <c r="J40" s="36" t="str">
        <f>IF($H40="","",(VLOOKUP($H40,'競技者（中）'!$L$3:$R$1372,7,0)))</f>
        <v/>
      </c>
      <c r="K40" s="36" t="str">
        <f>IF($H40="","",(VLOOKUP($H40,'競技者（中）'!$L$3:$R$1372,4,0)))</f>
        <v/>
      </c>
      <c r="L40" s="36" t="str">
        <f>IF($H40="","",(VLOOKUP($H40,'競技者（中）'!$L$3:$R$1372,5,0)))</f>
        <v/>
      </c>
      <c r="M40" s="808" t="s">
        <v>9209</v>
      </c>
      <c r="N40" s="632"/>
      <c r="O40" s="530"/>
      <c r="P40" s="808" t="s">
        <v>9209</v>
      </c>
      <c r="Q40" s="529"/>
      <c r="R40" s="530"/>
      <c r="S40" s="528"/>
      <c r="T40" s="529"/>
      <c r="U40" s="530"/>
      <c r="V40" s="331"/>
      <c r="W40" s="331"/>
      <c r="X40" s="331"/>
      <c r="Y40" s="331"/>
      <c r="Z40" s="331"/>
      <c r="AA40" s="122"/>
      <c r="AB40" s="122"/>
      <c r="AC40" s="204" t="s">
        <v>24</v>
      </c>
      <c r="AD40" s="124" t="s">
        <v>394</v>
      </c>
      <c r="AE40" s="383" t="s">
        <v>83</v>
      </c>
      <c r="AF40" s="383" t="s">
        <v>83</v>
      </c>
      <c r="AG40" s="383" t="s">
        <v>83</v>
      </c>
      <c r="AI40" s="118" t="str">
        <f t="shared" si="0"/>
        <v/>
      </c>
      <c r="AJ40" s="118">
        <f>IF(AD40="","",VLOOKUP(AD40,所属・種目コード!W:X,2,FALSE))</f>
        <v>3</v>
      </c>
      <c r="AK40" s="126">
        <f t="shared" si="1"/>
        <v>0</v>
      </c>
      <c r="AL40" s="118" t="str">
        <f t="shared" si="2"/>
        <v/>
      </c>
      <c r="AM40" s="118" t="str">
        <f t="shared" si="3"/>
        <v/>
      </c>
      <c r="AN40" s="118" t="str">
        <f t="shared" si="4"/>
        <v>()</v>
      </c>
      <c r="AO40" s="118" t="str">
        <f t="shared" si="5"/>
        <v/>
      </c>
      <c r="AP40" s="118">
        <v>2</v>
      </c>
      <c r="AQ40" s="118" t="str">
        <f>IF(L40="","",VLOOKUP(L40,所属・種目コード!$B$2:$D$180,2,FALSE))</f>
        <v/>
      </c>
      <c r="AR40" s="118" t="str">
        <f>IF(L40="","",VLOOKUP(L40,所属・種目コード!$B$2:$D$180,3,FALSE))</f>
        <v/>
      </c>
      <c r="AS40" s="118" t="str">
        <f>IF(N40="","",VLOOKUP(N40,所属・種目コード!$AF$2:$AG$48,2,FALSE))</f>
        <v/>
      </c>
      <c r="AT40" s="118" t="str">
        <f>IF(M40="","",VLOOKUP(M40,所属・種目コード!$AB$2:$AD$8,3,FALSE))</f>
        <v>03</v>
      </c>
      <c r="AU40" s="347">
        <f t="shared" si="7"/>
        <v>0</v>
      </c>
      <c r="AV40" s="118" t="str">
        <f t="shared" si="8"/>
        <v>03 0</v>
      </c>
      <c r="AW40" s="118" t="str">
        <f>IF(Q40="","",VLOOKUP(Q40,所属・種目コード!$AF$2:$AG$49,2,FALSE))</f>
        <v/>
      </c>
      <c r="AX40" s="118" t="str">
        <f>IF(P40="","",VLOOKUP(P40,所属・種目コード!$AB$2:$AD$8,3,FALSE))</f>
        <v>03</v>
      </c>
      <c r="AY40" s="347">
        <f t="shared" si="9"/>
        <v>0</v>
      </c>
      <c r="AZ40" s="118" t="str">
        <f t="shared" si="6"/>
        <v/>
      </c>
      <c r="BA40" s="118" t="str">
        <f>IF(T40="","",VLOOKUP(T40,所属・種目コード!$AF$2:$AG$49,2,FALSE))</f>
        <v/>
      </c>
      <c r="BB40" s="118" t="str">
        <f>IF(S40="","",VLOOKUP(S40,所属・種目コード!$AB$2:$AD$8,3,FALSE))</f>
        <v/>
      </c>
      <c r="BC40" s="347">
        <f t="shared" si="10"/>
        <v>0</v>
      </c>
      <c r="BD40" s="118" t="str">
        <f t="shared" si="11"/>
        <v xml:space="preserve"> 0</v>
      </c>
      <c r="BF40" s="118" t="str">
        <f>IF(N40="","",VLOOKUP(N40,所属・種目コード!$AP$2:$AS$6,3,FALSE))</f>
        <v/>
      </c>
      <c r="BG40" s="347">
        <f t="shared" si="12"/>
        <v>0</v>
      </c>
      <c r="BH40" s="118" t="str">
        <f>IF(Q40="","",VLOOKUP(Q40,所属・種目コード!$AP$2:$AS$6,3,FALSE))</f>
        <v/>
      </c>
      <c r="BI40" s="347">
        <f t="shared" si="13"/>
        <v>0</v>
      </c>
      <c r="BJ40" s="118" t="str">
        <f>IF(T40="","",VLOOKUP(T40,所属・種目コード!$AP$2:$AS$5,3,FALSE))</f>
        <v/>
      </c>
      <c r="BK40" s="347">
        <f t="shared" si="14"/>
        <v>0</v>
      </c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19" customFormat="1" ht="25.25" customHeight="1" thickBot="1">
      <c r="A41" s="30"/>
      <c r="B41" s="30"/>
      <c r="C41" s="30"/>
      <c r="D41" s="30"/>
      <c r="E41" s="301" t="s">
        <v>8707</v>
      </c>
      <c r="F41" s="938">
        <v>20</v>
      </c>
      <c r="G41" s="939"/>
      <c r="H41" s="527"/>
      <c r="I41" s="306" t="str">
        <f>IF($H41="","",(VLOOKUP($H41,'競技者（中）'!$L$3:$R$1372,3,0)))</f>
        <v/>
      </c>
      <c r="J41" s="306" t="str">
        <f>IF($H41="","",(VLOOKUP($H41,'競技者（中）'!$L$3:$R$1372,7,0)))</f>
        <v/>
      </c>
      <c r="K41" s="306" t="str">
        <f>IF($H41="","",(VLOOKUP($H41,'競技者（中）'!$L$3:$R$1372,4,0)))</f>
        <v/>
      </c>
      <c r="L41" s="306" t="str">
        <f>IF($H41="","",(VLOOKUP($H41,'競技者（中）'!$L$3:$R$1372,5,0)))</f>
        <v/>
      </c>
      <c r="M41" s="809" t="s">
        <v>9209</v>
      </c>
      <c r="N41" s="633"/>
      <c r="O41" s="532"/>
      <c r="P41" s="809" t="s">
        <v>9209</v>
      </c>
      <c r="Q41" s="531"/>
      <c r="R41" s="532"/>
      <c r="S41" s="579"/>
      <c r="T41" s="531"/>
      <c r="U41" s="532"/>
      <c r="V41" s="331"/>
      <c r="W41" s="331"/>
      <c r="X41" s="331"/>
      <c r="Y41" s="331"/>
      <c r="Z41" s="331"/>
      <c r="AA41" s="122"/>
      <c r="AB41" s="122"/>
      <c r="AC41" s="204" t="s">
        <v>24</v>
      </c>
      <c r="AD41" s="124" t="s">
        <v>394</v>
      </c>
      <c r="AE41" s="383" t="s">
        <v>83</v>
      </c>
      <c r="AF41" s="383" t="s">
        <v>83</v>
      </c>
      <c r="AG41" s="383" t="s">
        <v>83</v>
      </c>
      <c r="AI41" s="118" t="str">
        <f t="shared" si="0"/>
        <v/>
      </c>
      <c r="AJ41" s="118">
        <f>IF(AD41="","",VLOOKUP(AD41,所属・種目コード!W:X,2,FALSE))</f>
        <v>3</v>
      </c>
      <c r="AK41" s="126">
        <f t="shared" si="1"/>
        <v>0</v>
      </c>
      <c r="AL41" s="118" t="str">
        <f t="shared" si="2"/>
        <v/>
      </c>
      <c r="AM41" s="118" t="str">
        <f t="shared" si="3"/>
        <v/>
      </c>
      <c r="AN41" s="118" t="str">
        <f t="shared" si="4"/>
        <v>()</v>
      </c>
      <c r="AO41" s="118" t="str">
        <f t="shared" si="5"/>
        <v/>
      </c>
      <c r="AP41" s="118">
        <v>2</v>
      </c>
      <c r="AQ41" s="118" t="str">
        <f>IF(L41="","",VLOOKUP(L41,所属・種目コード!$B$2:$D$180,2,FALSE))</f>
        <v/>
      </c>
      <c r="AR41" s="118" t="str">
        <f>IF(L41="","",VLOOKUP(L41,所属・種目コード!$B$2:$D$180,3,FALSE))</f>
        <v/>
      </c>
      <c r="AS41" s="118" t="str">
        <f>IF(N41="","",VLOOKUP(N41,所属・種目コード!$AF$2:$AG$48,2,FALSE))</f>
        <v/>
      </c>
      <c r="AT41" s="118" t="str">
        <f>IF(M41="","",VLOOKUP(M41,所属・種目コード!$AB$2:$AD$8,3,FALSE))</f>
        <v>03</v>
      </c>
      <c r="AU41" s="347">
        <f t="shared" si="7"/>
        <v>0</v>
      </c>
      <c r="AV41" s="118" t="str">
        <f t="shared" si="8"/>
        <v>03 0</v>
      </c>
      <c r="AW41" s="118" t="str">
        <f>IF(Q41="","",VLOOKUP(Q41,所属・種目コード!$AF$2:$AG$49,2,FALSE))</f>
        <v/>
      </c>
      <c r="AX41" s="118" t="str">
        <f>IF(P41="","",VLOOKUP(P41,所属・種目コード!$AB$2:$AD$8,3,FALSE))</f>
        <v>03</v>
      </c>
      <c r="AY41" s="347">
        <f t="shared" si="9"/>
        <v>0</v>
      </c>
      <c r="AZ41" s="118" t="str">
        <f t="shared" si="6"/>
        <v/>
      </c>
      <c r="BA41" s="118" t="str">
        <f>IF(T41="","",VLOOKUP(T41,所属・種目コード!$AF$2:$AG$49,2,FALSE))</f>
        <v/>
      </c>
      <c r="BB41" s="118" t="str">
        <f>IF(S41="","",VLOOKUP(S41,所属・種目コード!$AB$2:$AD$8,3,FALSE))</f>
        <v/>
      </c>
      <c r="BC41" s="347">
        <f t="shared" si="10"/>
        <v>0</v>
      </c>
      <c r="BD41" s="118" t="str">
        <f t="shared" si="11"/>
        <v xml:space="preserve"> 0</v>
      </c>
      <c r="BF41" s="118" t="str">
        <f>IF(N41="","",VLOOKUP(N41,所属・種目コード!$AP$2:$AS$6,3,FALSE))</f>
        <v/>
      </c>
      <c r="BG41" s="347">
        <f t="shared" si="12"/>
        <v>0</v>
      </c>
      <c r="BH41" s="118" t="str">
        <f>IF(Q41="","",VLOOKUP(Q41,所属・種目コード!$AP$2:$AS$6,3,FALSE))</f>
        <v/>
      </c>
      <c r="BI41" s="347">
        <f t="shared" si="13"/>
        <v>0</v>
      </c>
      <c r="BJ41" s="118" t="str">
        <f>IF(T41="","",VLOOKUP(T41,所属・種目コード!$AP$2:$AS$5,3,FALSE))</f>
        <v/>
      </c>
      <c r="BK41" s="347">
        <f t="shared" si="14"/>
        <v>0</v>
      </c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19" customFormat="1" ht="25.25" hidden="1" customHeight="1">
      <c r="A42" s="30"/>
      <c r="B42" s="30"/>
      <c r="C42" s="30"/>
      <c r="D42" s="30"/>
      <c r="E42" s="297" t="s">
        <v>8707</v>
      </c>
      <c r="F42" s="956">
        <v>21</v>
      </c>
      <c r="G42" s="957"/>
      <c r="H42" s="525"/>
      <c r="I42" s="36" t="str">
        <f>IF($H42="","",(VLOOKUP($H42,'競技者（中）'!$L$3:$R$1372,3,0)))</f>
        <v/>
      </c>
      <c r="J42" s="36" t="str">
        <f>IF($H42="","",(VLOOKUP($H42,'競技者（中）'!$L$3:$R$1372,7,0)))</f>
        <v/>
      </c>
      <c r="K42" s="36" t="str">
        <f>IF($H42="","",(VLOOKUP($H42,'競技者（中）'!$L$3:$R$1372,4,0)))</f>
        <v/>
      </c>
      <c r="L42" s="36" t="str">
        <f>IF($H42="","",(VLOOKUP($H42,'競技者（中）'!$L$3:$R$1372,5,0)))</f>
        <v/>
      </c>
      <c r="M42" s="669"/>
      <c r="N42" s="696"/>
      <c r="O42" s="671"/>
      <c r="P42" s="669"/>
      <c r="Q42" s="670"/>
      <c r="R42" s="671"/>
      <c r="S42" s="669"/>
      <c r="T42" s="670"/>
      <c r="U42" s="671"/>
      <c r="V42" s="331"/>
      <c r="W42" s="331"/>
      <c r="X42" s="331"/>
      <c r="Y42" s="331"/>
      <c r="Z42" s="331"/>
      <c r="AA42" s="122"/>
      <c r="AB42" s="122"/>
      <c r="AC42" s="204" t="s">
        <v>24</v>
      </c>
      <c r="AD42" s="124" t="s">
        <v>394</v>
      </c>
      <c r="AE42" s="383" t="s">
        <v>83</v>
      </c>
      <c r="AF42" s="383" t="s">
        <v>83</v>
      </c>
      <c r="AG42" s="383" t="s">
        <v>83</v>
      </c>
      <c r="AI42" s="118" t="str">
        <f t="shared" si="0"/>
        <v/>
      </c>
      <c r="AJ42" s="118">
        <f>IF(AD42="","",VLOOKUP(AD42,所属・種目コード!W:X,2,FALSE))</f>
        <v>3</v>
      </c>
      <c r="AK42" s="126">
        <f t="shared" si="1"/>
        <v>0</v>
      </c>
      <c r="AL42" s="118" t="str">
        <f t="shared" si="2"/>
        <v/>
      </c>
      <c r="AM42" s="118" t="str">
        <f t="shared" si="3"/>
        <v/>
      </c>
      <c r="AN42" s="118" t="str">
        <f t="shared" si="4"/>
        <v>()</v>
      </c>
      <c r="AO42" s="118" t="str">
        <f t="shared" si="5"/>
        <v/>
      </c>
      <c r="AP42" s="118">
        <v>2</v>
      </c>
      <c r="AQ42" s="118" t="str">
        <f>IF(L42="","",VLOOKUP(L42,所属・種目コード!$B$2:$D$148,2,FALSE))</f>
        <v/>
      </c>
      <c r="AR42" s="118"/>
      <c r="AS42" s="118" t="str">
        <f>IF(N42="","",VLOOKUP(N42,所属・種目コード!$AF$2:$AG$48,2,FALSE))</f>
        <v/>
      </c>
      <c r="AT42" s="118" t="str">
        <f>IF(M42="","",VLOOKUP(M42,所属・種目コード!$AB$2:$AD$8,3,FALSE))</f>
        <v/>
      </c>
      <c r="AU42" s="347">
        <f t="shared" si="7"/>
        <v>0</v>
      </c>
      <c r="AV42" s="118" t="str">
        <f t="shared" si="8"/>
        <v xml:space="preserve"> 0</v>
      </c>
      <c r="AW42" s="118" t="str">
        <f>IF(Q42="","",VLOOKUP(Q42,所属・種目コード!$AF$2:$AG$49,2,FALSE))</f>
        <v/>
      </c>
      <c r="AX42" s="118" t="str">
        <f>IF(P42="","",VLOOKUP(P42,所属・種目コード!$AB$2:$AD$8,3,FALSE))</f>
        <v/>
      </c>
      <c r="AY42" s="347">
        <f t="shared" si="9"/>
        <v>0</v>
      </c>
      <c r="AZ42" s="118" t="str">
        <f t="shared" si="6"/>
        <v/>
      </c>
      <c r="BA42" s="118" t="str">
        <f>IF(T42="","",VLOOKUP(T42,所属・種目コード!$AF$2:$AG$49,2,FALSE))</f>
        <v/>
      </c>
      <c r="BB42" s="118" t="str">
        <f>IF(S42="","",VLOOKUP(S42,所属・種目コード!$AB$2:$AD$8,3,FALSE))</f>
        <v/>
      </c>
      <c r="BC42" s="347">
        <f t="shared" si="10"/>
        <v>0</v>
      </c>
      <c r="BD42" s="118" t="str">
        <f t="shared" si="11"/>
        <v xml:space="preserve"> 0</v>
      </c>
      <c r="BF42" s="118" t="str">
        <f>IF(N42="","",VLOOKUP(N42,所属・種目コード!#REF!,3,FALSE))</f>
        <v/>
      </c>
      <c r="BG42" s="347">
        <f t="shared" si="12"/>
        <v>0</v>
      </c>
      <c r="BH42" s="118" t="str">
        <f>IF(Q42="","",VLOOKUP(Q42,所属・種目コード!#REF!,3,FALSE))</f>
        <v/>
      </c>
      <c r="BI42" s="347">
        <f t="shared" si="13"/>
        <v>0</v>
      </c>
      <c r="BJ42" s="118" t="str">
        <f>IF(T42="","",VLOOKUP(T42,所属・種目コード!#REF!,3,FALSE))</f>
        <v/>
      </c>
      <c r="BK42" s="347">
        <f t="shared" si="14"/>
        <v>0</v>
      </c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19" customFormat="1" ht="25.25" hidden="1" customHeight="1">
      <c r="A43" s="30"/>
      <c r="B43" s="30"/>
      <c r="C43" s="30"/>
      <c r="D43" s="30"/>
      <c r="E43" s="297" t="s">
        <v>8707</v>
      </c>
      <c r="F43" s="936">
        <v>22</v>
      </c>
      <c r="G43" s="937"/>
      <c r="H43" s="526"/>
      <c r="I43" s="36" t="str">
        <f>IF($H43="","",(VLOOKUP($H43,'競技者（中）'!$L$3:$R$1372,3,0)))</f>
        <v/>
      </c>
      <c r="J43" s="36" t="str">
        <f>IF($H43="","",(VLOOKUP($H43,'競技者（中）'!$L$3:$R$1372,7,0)))</f>
        <v/>
      </c>
      <c r="K43" s="36" t="str">
        <f>IF($H43="","",(VLOOKUP($H43,'競技者（中）'!$L$3:$R$1372,4,0)))</f>
        <v/>
      </c>
      <c r="L43" s="36" t="str">
        <f>IF($H43="","",(VLOOKUP($H43,'競技者（中）'!$L$3:$R$1372,5,0)))</f>
        <v/>
      </c>
      <c r="M43" s="528"/>
      <c r="N43" s="632"/>
      <c r="O43" s="530"/>
      <c r="P43" s="528"/>
      <c r="Q43" s="529"/>
      <c r="R43" s="530"/>
      <c r="S43" s="528"/>
      <c r="T43" s="529"/>
      <c r="U43" s="530"/>
      <c r="V43" s="331"/>
      <c r="W43" s="331"/>
      <c r="X43" s="331"/>
      <c r="Y43" s="331"/>
      <c r="Z43" s="331"/>
      <c r="AA43" s="122"/>
      <c r="AB43" s="122"/>
      <c r="AC43" s="204" t="s">
        <v>24</v>
      </c>
      <c r="AD43" s="124" t="s">
        <v>394</v>
      </c>
      <c r="AE43" s="383" t="s">
        <v>83</v>
      </c>
      <c r="AF43" s="383" t="s">
        <v>83</v>
      </c>
      <c r="AG43" s="383" t="s">
        <v>83</v>
      </c>
      <c r="AI43" s="118" t="str">
        <f t="shared" si="0"/>
        <v/>
      </c>
      <c r="AJ43" s="118">
        <f>IF(AD43="","",VLOOKUP(AD43,所属・種目コード!W:X,2,FALSE))</f>
        <v>3</v>
      </c>
      <c r="AK43" s="126">
        <f t="shared" si="1"/>
        <v>0</v>
      </c>
      <c r="AL43" s="118" t="str">
        <f t="shared" si="2"/>
        <v/>
      </c>
      <c r="AM43" s="118" t="str">
        <f t="shared" si="3"/>
        <v/>
      </c>
      <c r="AN43" s="118" t="str">
        <f t="shared" si="4"/>
        <v>()</v>
      </c>
      <c r="AO43" s="118" t="str">
        <f t="shared" si="5"/>
        <v/>
      </c>
      <c r="AP43" s="118">
        <v>2</v>
      </c>
      <c r="AQ43" s="118" t="str">
        <f>IF(L43="","",VLOOKUP(L43,所属・種目コード!$B$2:$D$148,2,FALSE))</f>
        <v/>
      </c>
      <c r="AR43" s="118"/>
      <c r="AS43" s="118" t="str">
        <f>IF(N43="","",VLOOKUP(N43,所属・種目コード!$AF$2:$AG$48,2,FALSE))</f>
        <v/>
      </c>
      <c r="AT43" s="118" t="str">
        <f>IF(M43="","",VLOOKUP(M43,所属・種目コード!$AB$2:$AD$8,3,FALSE))</f>
        <v/>
      </c>
      <c r="AU43" s="347">
        <f t="shared" si="7"/>
        <v>0</v>
      </c>
      <c r="AV43" s="118" t="str">
        <f t="shared" si="8"/>
        <v xml:space="preserve"> 0</v>
      </c>
      <c r="AW43" s="118" t="str">
        <f>IF(Q43="","",VLOOKUP(Q43,所属・種目コード!$AF$2:$AG$49,2,FALSE))</f>
        <v/>
      </c>
      <c r="AX43" s="118" t="str">
        <f>IF(P43="","",VLOOKUP(P43,所属・種目コード!$AB$2:$AD$8,3,FALSE))</f>
        <v/>
      </c>
      <c r="AY43" s="347">
        <f t="shared" si="9"/>
        <v>0</v>
      </c>
      <c r="AZ43" s="118" t="str">
        <f t="shared" si="6"/>
        <v/>
      </c>
      <c r="BA43" s="118" t="str">
        <f>IF(T43="","",VLOOKUP(T43,所属・種目コード!$AF$2:$AG$49,2,FALSE))</f>
        <v/>
      </c>
      <c r="BB43" s="118" t="str">
        <f>IF(S43="","",VLOOKUP(S43,所属・種目コード!$AB$2:$AD$8,3,FALSE))</f>
        <v/>
      </c>
      <c r="BC43" s="347">
        <f t="shared" si="10"/>
        <v>0</v>
      </c>
      <c r="BD43" s="118" t="str">
        <f t="shared" si="11"/>
        <v xml:space="preserve"> 0</v>
      </c>
      <c r="BF43" s="118" t="str">
        <f>IF(N43="","",VLOOKUP(N43,所属・種目コード!#REF!,3,FALSE))</f>
        <v/>
      </c>
      <c r="BG43" s="347">
        <f t="shared" si="12"/>
        <v>0</v>
      </c>
      <c r="BH43" s="118" t="str">
        <f>IF(Q43="","",VLOOKUP(Q43,所属・種目コード!#REF!,3,FALSE))</f>
        <v/>
      </c>
      <c r="BI43" s="347">
        <f t="shared" si="13"/>
        <v>0</v>
      </c>
      <c r="BJ43" s="118" t="str">
        <f>IF(T43="","",VLOOKUP(T43,所属・種目コード!#REF!,3,FALSE))</f>
        <v/>
      </c>
      <c r="BK43" s="347">
        <f t="shared" si="14"/>
        <v>0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19" customFormat="1" ht="25.25" hidden="1" customHeight="1">
      <c r="A44" s="30"/>
      <c r="B44" s="30"/>
      <c r="C44" s="30"/>
      <c r="D44" s="30"/>
      <c r="E44" s="297" t="s">
        <v>8707</v>
      </c>
      <c r="F44" s="934">
        <v>23</v>
      </c>
      <c r="G44" s="935"/>
      <c r="H44" s="526"/>
      <c r="I44" s="36" t="str">
        <f>IF($H44="","",(VLOOKUP($H44,'競技者（中）'!$L$3:$R$1372,3,0)))</f>
        <v/>
      </c>
      <c r="J44" s="36" t="str">
        <f>IF($H44="","",(VLOOKUP($H44,'競技者（中）'!$L$3:$R$1372,7,0)))</f>
        <v/>
      </c>
      <c r="K44" s="36" t="str">
        <f>IF($H44="","",(VLOOKUP($H44,'競技者（中）'!$L$3:$R$1372,4,0)))</f>
        <v/>
      </c>
      <c r="L44" s="36" t="str">
        <f>IF($H44="","",(VLOOKUP($H44,'競技者（中）'!$L$3:$R$1372,5,0)))</f>
        <v/>
      </c>
      <c r="M44" s="528"/>
      <c r="N44" s="632"/>
      <c r="O44" s="530"/>
      <c r="P44" s="528"/>
      <c r="Q44" s="529"/>
      <c r="R44" s="530"/>
      <c r="S44" s="528"/>
      <c r="T44" s="529"/>
      <c r="U44" s="530"/>
      <c r="V44" s="331"/>
      <c r="W44" s="331"/>
      <c r="X44" s="331"/>
      <c r="Y44" s="331"/>
      <c r="Z44" s="331"/>
      <c r="AA44" s="122"/>
      <c r="AB44" s="122"/>
      <c r="AC44" s="204" t="s">
        <v>24</v>
      </c>
      <c r="AD44" s="124" t="s">
        <v>394</v>
      </c>
      <c r="AE44" s="383" t="s">
        <v>83</v>
      </c>
      <c r="AF44" s="383" t="s">
        <v>83</v>
      </c>
      <c r="AG44" s="383" t="s">
        <v>83</v>
      </c>
      <c r="AI44" s="118" t="str">
        <f t="shared" si="0"/>
        <v/>
      </c>
      <c r="AJ44" s="118">
        <f>IF(AD44="","",VLOOKUP(AD44,所属・種目コード!W:X,2,FALSE))</f>
        <v>3</v>
      </c>
      <c r="AK44" s="126">
        <f t="shared" si="1"/>
        <v>0</v>
      </c>
      <c r="AL44" s="118" t="str">
        <f t="shared" si="2"/>
        <v/>
      </c>
      <c r="AM44" s="118" t="str">
        <f t="shared" si="3"/>
        <v/>
      </c>
      <c r="AN44" s="118" t="str">
        <f t="shared" si="4"/>
        <v>()</v>
      </c>
      <c r="AO44" s="118" t="str">
        <f t="shared" si="5"/>
        <v/>
      </c>
      <c r="AP44" s="118">
        <v>2</v>
      </c>
      <c r="AQ44" s="118" t="str">
        <f>IF(L44="","",VLOOKUP(L44,所属・種目コード!$B$2:$D$148,2,FALSE))</f>
        <v/>
      </c>
      <c r="AR44" s="118"/>
      <c r="AS44" s="118" t="str">
        <f>IF(N44="","",VLOOKUP(N44,所属・種目コード!$AF$2:$AG$48,2,FALSE))</f>
        <v/>
      </c>
      <c r="AT44" s="118" t="str">
        <f>IF(M44="","",VLOOKUP(M44,所属・種目コード!$AB$2:$AD$8,3,FALSE))</f>
        <v/>
      </c>
      <c r="AU44" s="347">
        <f t="shared" si="7"/>
        <v>0</v>
      </c>
      <c r="AV44" s="118" t="str">
        <f t="shared" si="8"/>
        <v xml:space="preserve"> 0</v>
      </c>
      <c r="AW44" s="118" t="str">
        <f>IF(Q44="","",VLOOKUP(Q44,所属・種目コード!$AF$2:$AG$49,2,FALSE))</f>
        <v/>
      </c>
      <c r="AX44" s="118" t="str">
        <f>IF(P44="","",VLOOKUP(P44,所属・種目コード!$AB$2:$AD$8,3,FALSE))</f>
        <v/>
      </c>
      <c r="AY44" s="347">
        <f t="shared" si="9"/>
        <v>0</v>
      </c>
      <c r="AZ44" s="118" t="str">
        <f t="shared" si="6"/>
        <v/>
      </c>
      <c r="BA44" s="118" t="str">
        <f>IF(T44="","",VLOOKUP(T44,所属・種目コード!$AF$2:$AG$49,2,FALSE))</f>
        <v/>
      </c>
      <c r="BB44" s="118" t="str">
        <f>IF(S44="","",VLOOKUP(S44,所属・種目コード!$AB$2:$AD$8,3,FALSE))</f>
        <v/>
      </c>
      <c r="BC44" s="347">
        <f t="shared" si="10"/>
        <v>0</v>
      </c>
      <c r="BD44" s="118" t="str">
        <f t="shared" si="11"/>
        <v xml:space="preserve"> 0</v>
      </c>
      <c r="BF44" s="118" t="str">
        <f>IF(N44="","",VLOOKUP(N44,所属・種目コード!#REF!,3,FALSE))</f>
        <v/>
      </c>
      <c r="BG44" s="347">
        <f t="shared" si="12"/>
        <v>0</v>
      </c>
      <c r="BH44" s="118" t="str">
        <f>IF(Q44="","",VLOOKUP(Q44,所属・種目コード!#REF!,3,FALSE))</f>
        <v/>
      </c>
      <c r="BI44" s="347">
        <f t="shared" si="13"/>
        <v>0</v>
      </c>
      <c r="BJ44" s="118" t="str">
        <f>IF(T44="","",VLOOKUP(T44,所属・種目コード!#REF!,3,FALSE))</f>
        <v/>
      </c>
      <c r="BK44" s="347">
        <f t="shared" si="14"/>
        <v>0</v>
      </c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19" customFormat="1" ht="25.25" hidden="1" customHeight="1">
      <c r="A45" s="30"/>
      <c r="B45" s="30"/>
      <c r="C45" s="30"/>
      <c r="D45" s="30"/>
      <c r="E45" s="297" t="s">
        <v>8707</v>
      </c>
      <c r="F45" s="936">
        <v>24</v>
      </c>
      <c r="G45" s="937"/>
      <c r="H45" s="526"/>
      <c r="I45" s="36" t="str">
        <f>IF($H45="","",(VLOOKUP($H45,'競技者（中）'!$L$3:$R$1372,3,0)))</f>
        <v/>
      </c>
      <c r="J45" s="36" t="str">
        <f>IF($H45="","",(VLOOKUP($H45,'競技者（中）'!$L$3:$R$1372,7,0)))</f>
        <v/>
      </c>
      <c r="K45" s="36" t="str">
        <f>IF($H45="","",(VLOOKUP($H45,'競技者（中）'!$L$3:$R$1372,4,0)))</f>
        <v/>
      </c>
      <c r="L45" s="36" t="str">
        <f>IF($H45="","",(VLOOKUP($H45,'競技者（中）'!$L$3:$R$1372,5,0)))</f>
        <v/>
      </c>
      <c r="M45" s="528"/>
      <c r="N45" s="632"/>
      <c r="O45" s="530"/>
      <c r="P45" s="528"/>
      <c r="Q45" s="529"/>
      <c r="R45" s="530"/>
      <c r="S45" s="528"/>
      <c r="T45" s="529"/>
      <c r="U45" s="530"/>
      <c r="V45" s="331"/>
      <c r="W45" s="331"/>
      <c r="X45" s="331"/>
      <c r="Y45" s="331"/>
      <c r="Z45" s="331"/>
      <c r="AA45" s="122"/>
      <c r="AB45" s="122"/>
      <c r="AC45" s="204" t="s">
        <v>24</v>
      </c>
      <c r="AD45" s="124" t="s">
        <v>394</v>
      </c>
      <c r="AE45" s="383" t="s">
        <v>83</v>
      </c>
      <c r="AF45" s="383" t="s">
        <v>83</v>
      </c>
      <c r="AG45" s="383" t="s">
        <v>83</v>
      </c>
      <c r="AI45" s="118" t="str">
        <f t="shared" si="0"/>
        <v/>
      </c>
      <c r="AJ45" s="118">
        <f>IF(AD45="","",VLOOKUP(AD45,所属・種目コード!W:X,2,FALSE))</f>
        <v>3</v>
      </c>
      <c r="AK45" s="126">
        <f t="shared" si="1"/>
        <v>0</v>
      </c>
      <c r="AL45" s="118" t="str">
        <f t="shared" si="2"/>
        <v/>
      </c>
      <c r="AM45" s="118" t="str">
        <f t="shared" si="3"/>
        <v/>
      </c>
      <c r="AN45" s="118" t="str">
        <f t="shared" si="4"/>
        <v>()</v>
      </c>
      <c r="AO45" s="118" t="str">
        <f t="shared" si="5"/>
        <v/>
      </c>
      <c r="AP45" s="118">
        <v>2</v>
      </c>
      <c r="AQ45" s="118" t="str">
        <f>IF(L45="","",VLOOKUP(L45,所属・種目コード!$B$2:$D$148,2,FALSE))</f>
        <v/>
      </c>
      <c r="AR45" s="118"/>
      <c r="AS45" s="118" t="str">
        <f>IF(N45="","",VLOOKUP(N45,所属・種目コード!$AF$2:$AG$48,2,FALSE))</f>
        <v/>
      </c>
      <c r="AT45" s="118" t="str">
        <f>IF(M45="","",VLOOKUP(M45,所属・種目コード!$AB$2:$AD$8,3,FALSE))</f>
        <v/>
      </c>
      <c r="AU45" s="347">
        <f t="shared" si="7"/>
        <v>0</v>
      </c>
      <c r="AV45" s="118" t="str">
        <f t="shared" si="8"/>
        <v xml:space="preserve"> 0</v>
      </c>
      <c r="AW45" s="118" t="str">
        <f>IF(Q45="","",VLOOKUP(Q45,所属・種目コード!$AF$2:$AG$49,2,FALSE))</f>
        <v/>
      </c>
      <c r="AX45" s="118" t="str">
        <f>IF(P45="","",VLOOKUP(P45,所属・種目コード!$AB$2:$AD$8,3,FALSE))</f>
        <v/>
      </c>
      <c r="AY45" s="347">
        <f t="shared" si="9"/>
        <v>0</v>
      </c>
      <c r="AZ45" s="118" t="str">
        <f t="shared" si="6"/>
        <v/>
      </c>
      <c r="BA45" s="118" t="str">
        <f>IF(T45="","",VLOOKUP(T45,所属・種目コード!$AF$2:$AG$49,2,FALSE))</f>
        <v/>
      </c>
      <c r="BB45" s="118" t="str">
        <f>IF(S45="","",VLOOKUP(S45,所属・種目コード!$AB$2:$AD$8,3,FALSE))</f>
        <v/>
      </c>
      <c r="BC45" s="347">
        <f t="shared" si="10"/>
        <v>0</v>
      </c>
      <c r="BD45" s="118" t="str">
        <f t="shared" si="11"/>
        <v xml:space="preserve"> 0</v>
      </c>
      <c r="BF45" s="118" t="str">
        <f>IF(N45="","",VLOOKUP(N45,所属・種目コード!#REF!,3,FALSE))</f>
        <v/>
      </c>
      <c r="BG45" s="347">
        <f t="shared" si="12"/>
        <v>0</v>
      </c>
      <c r="BH45" s="118" t="str">
        <f>IF(Q45="","",VLOOKUP(Q45,所属・種目コード!#REF!,3,FALSE))</f>
        <v/>
      </c>
      <c r="BI45" s="347">
        <f t="shared" si="13"/>
        <v>0</v>
      </c>
      <c r="BJ45" s="118" t="str">
        <f>IF(T45="","",VLOOKUP(T45,所属・種目コード!#REF!,3,FALSE))</f>
        <v/>
      </c>
      <c r="BK45" s="347">
        <f t="shared" si="14"/>
        <v>0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19" customFormat="1" ht="25.25" hidden="1" customHeight="1" thickBot="1">
      <c r="A46" s="30"/>
      <c r="B46" s="30"/>
      <c r="C46" s="30"/>
      <c r="D46" s="30"/>
      <c r="E46" s="301" t="s">
        <v>8707</v>
      </c>
      <c r="F46" s="938">
        <v>25</v>
      </c>
      <c r="G46" s="939"/>
      <c r="H46" s="527"/>
      <c r="I46" s="306" t="str">
        <f>IF($H46="","",(VLOOKUP($H46,'競技者（中）'!$L$3:$R$1372,3,0)))</f>
        <v/>
      </c>
      <c r="J46" s="306" t="str">
        <f>IF($H46="","",(VLOOKUP($H46,'競技者（中）'!$L$3:$R$1372,7,0)))</f>
        <v/>
      </c>
      <c r="K46" s="306" t="str">
        <f>IF($H46="","",(VLOOKUP($H46,'競技者（中）'!$L$3:$R$1372,4,0)))</f>
        <v/>
      </c>
      <c r="L46" s="306" t="str">
        <f>IF($H46="","",(VLOOKUP($H46,'競技者（中）'!$L$3:$R$1372,5,0)))</f>
        <v/>
      </c>
      <c r="M46" s="579"/>
      <c r="N46" s="633"/>
      <c r="O46" s="532"/>
      <c r="P46" s="579"/>
      <c r="Q46" s="531"/>
      <c r="R46" s="532"/>
      <c r="S46" s="579"/>
      <c r="T46" s="531"/>
      <c r="U46" s="532"/>
      <c r="V46" s="331"/>
      <c r="W46" s="331"/>
      <c r="X46" s="331"/>
      <c r="Y46" s="331"/>
      <c r="Z46" s="331"/>
      <c r="AA46" s="122"/>
      <c r="AB46" s="122"/>
      <c r="AC46" s="204" t="s">
        <v>24</v>
      </c>
      <c r="AD46" s="124" t="s">
        <v>394</v>
      </c>
      <c r="AE46" s="383" t="s">
        <v>83</v>
      </c>
      <c r="AF46" s="383" t="s">
        <v>83</v>
      </c>
      <c r="AG46" s="383" t="s">
        <v>83</v>
      </c>
      <c r="AI46" s="118" t="str">
        <f t="shared" si="0"/>
        <v/>
      </c>
      <c r="AJ46" s="118">
        <f>IF(AD46="","",VLOOKUP(AD46,所属・種目コード!W:X,2,FALSE))</f>
        <v>3</v>
      </c>
      <c r="AK46" s="126">
        <f t="shared" si="1"/>
        <v>0</v>
      </c>
      <c r="AL46" s="118" t="str">
        <f t="shared" si="2"/>
        <v/>
      </c>
      <c r="AM46" s="118" t="str">
        <f t="shared" si="3"/>
        <v/>
      </c>
      <c r="AN46" s="118" t="str">
        <f t="shared" si="4"/>
        <v>()</v>
      </c>
      <c r="AO46" s="118" t="str">
        <f t="shared" si="5"/>
        <v/>
      </c>
      <c r="AP46" s="118">
        <v>2</v>
      </c>
      <c r="AQ46" s="118" t="str">
        <f>IF(L46="","",VLOOKUP(L46,所属・種目コード!$B$2:$D$148,2,FALSE))</f>
        <v/>
      </c>
      <c r="AR46" s="118"/>
      <c r="AS46" s="118" t="str">
        <f>IF(N46="","",VLOOKUP(N46,所属・種目コード!$AF$2:$AG$48,2,FALSE))</f>
        <v/>
      </c>
      <c r="AT46" s="118" t="str">
        <f>IF(M46="","",VLOOKUP(M46,所属・種目コード!$AB$2:$AD$8,3,FALSE))</f>
        <v/>
      </c>
      <c r="AU46" s="347">
        <f t="shared" si="7"/>
        <v>0</v>
      </c>
      <c r="AV46" s="118" t="str">
        <f t="shared" si="8"/>
        <v xml:space="preserve"> 0</v>
      </c>
      <c r="AW46" s="118" t="str">
        <f>IF(Q46="","",VLOOKUP(Q46,所属・種目コード!$AF$2:$AG$49,2,FALSE))</f>
        <v/>
      </c>
      <c r="AX46" s="118" t="str">
        <f>IF(P46="","",VLOOKUP(P46,所属・種目コード!$AB$2:$AD$8,3,FALSE))</f>
        <v/>
      </c>
      <c r="AY46" s="347">
        <f t="shared" si="9"/>
        <v>0</v>
      </c>
      <c r="AZ46" s="118" t="str">
        <f t="shared" si="6"/>
        <v/>
      </c>
      <c r="BA46" s="118" t="str">
        <f>IF(T46="","",VLOOKUP(T46,所属・種目コード!$AF$2:$AG$49,2,FALSE))</f>
        <v/>
      </c>
      <c r="BB46" s="118" t="str">
        <f>IF(S46="","",VLOOKUP(S46,所属・種目コード!$AB$2:$AD$8,3,FALSE))</f>
        <v/>
      </c>
      <c r="BC46" s="347">
        <f t="shared" si="10"/>
        <v>0</v>
      </c>
      <c r="BD46" s="118" t="str">
        <f t="shared" si="11"/>
        <v xml:space="preserve"> 0</v>
      </c>
      <c r="BF46" s="118" t="str">
        <f>IF(N46="","",VLOOKUP(N46,所属・種目コード!#REF!,3,FALSE))</f>
        <v/>
      </c>
      <c r="BG46" s="347">
        <f t="shared" si="12"/>
        <v>0</v>
      </c>
      <c r="BH46" s="118" t="str">
        <f>IF(Q46="","",VLOOKUP(Q46,所属・種目コード!#REF!,3,FALSE))</f>
        <v/>
      </c>
      <c r="BI46" s="347">
        <f t="shared" si="13"/>
        <v>0</v>
      </c>
      <c r="BJ46" s="118" t="str">
        <f>IF(T46="","",VLOOKUP(T46,所属・種目コード!#REF!,3,FALSE))</f>
        <v/>
      </c>
      <c r="BK46" s="347">
        <f t="shared" si="14"/>
        <v>0</v>
      </c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19" customFormat="1" ht="25.25" hidden="1" customHeight="1">
      <c r="A47" s="30"/>
      <c r="B47" s="30"/>
      <c r="C47" s="30"/>
      <c r="D47" s="30"/>
      <c r="E47" s="297" t="s">
        <v>8707</v>
      </c>
      <c r="F47" s="956">
        <v>26</v>
      </c>
      <c r="G47" s="957"/>
      <c r="H47" s="176"/>
      <c r="I47" s="36"/>
      <c r="J47" s="36" t="str">
        <f>IF($H47="","",(VLOOKUP($H47,'競技者（中）'!$L$3:$R$1372,7,0)))</f>
        <v/>
      </c>
      <c r="K47" s="36" t="str">
        <f>IF($H47="","",(VLOOKUP($H47,'競技者（中）'!$L$3:$R$1372,4,0)))</f>
        <v/>
      </c>
      <c r="L47" s="36" t="str">
        <f>IF($H47="","",(VLOOKUP($H47,'競技者（中）'!$L$3:$R$1372,5,0)))</f>
        <v/>
      </c>
      <c r="M47" s="457"/>
      <c r="N47" s="461"/>
      <c r="O47" s="459"/>
      <c r="P47" s="457"/>
      <c r="Q47" s="461"/>
      <c r="R47" s="459"/>
      <c r="S47" s="457"/>
      <c r="T47" s="461"/>
      <c r="U47" s="578"/>
      <c r="V47" s="331"/>
      <c r="W47" s="331"/>
      <c r="X47" s="331"/>
      <c r="Y47" s="331"/>
      <c r="Z47" s="331"/>
      <c r="AA47" s="122"/>
      <c r="AB47" s="122"/>
      <c r="AC47" s="204" t="s">
        <v>24</v>
      </c>
      <c r="AD47" s="124" t="s">
        <v>394</v>
      </c>
      <c r="AE47" s="383" t="s">
        <v>83</v>
      </c>
      <c r="AF47" s="383" t="s">
        <v>83</v>
      </c>
      <c r="AG47" s="383" t="s">
        <v>83</v>
      </c>
      <c r="AI47" s="118" t="str">
        <f t="shared" si="0"/>
        <v/>
      </c>
      <c r="AJ47" s="118">
        <f>IF(AD47="","",VLOOKUP(AD47,所属・種目コード!W:X,2,FALSE))</f>
        <v>3</v>
      </c>
      <c r="AK47" s="126">
        <f t="shared" si="1"/>
        <v>0</v>
      </c>
      <c r="AL47" s="118" t="str">
        <f t="shared" si="2"/>
        <v/>
      </c>
      <c r="AM47" s="118">
        <f t="shared" si="3"/>
        <v>0</v>
      </c>
      <c r="AN47" s="118" t="str">
        <f t="shared" si="4"/>
        <v>()</v>
      </c>
      <c r="AO47" s="118" t="str">
        <f t="shared" si="5"/>
        <v/>
      </c>
      <c r="AP47" s="118" t="e">
        <f>IF(AC47="","",VLOOKUP(AC47,所属・種目コード!AQ:AR,2,FALSE))</f>
        <v>#N/A</v>
      </c>
      <c r="AQ47" s="118" t="str">
        <f>IF(L47="","",VLOOKUP(L47,所属・種目コード!$B$2:$D$148,2,FALSE))</f>
        <v/>
      </c>
      <c r="AR47" s="118"/>
      <c r="AS47" s="118" t="str">
        <f>IF(N47="","",VLOOKUP(N47,所属・種目コード!$AF$2:$AG$47,2,FALSE))</f>
        <v/>
      </c>
      <c r="AT47" s="118" t="str">
        <f>IF(M47="","",VLOOKUP(M47,所属・種目コード!$AB$2:$AD$8,3,FALSE))</f>
        <v/>
      </c>
      <c r="AU47" s="347">
        <f t="shared" si="7"/>
        <v>0</v>
      </c>
      <c r="AV47" s="118" t="str">
        <f t="shared" si="8"/>
        <v xml:space="preserve"> 0</v>
      </c>
      <c r="AW47" s="118" t="str">
        <f>IF(Q47="","",VLOOKUP(Q47,所属・種目コード!$AF$2:$AG$49,2,FALSE))</f>
        <v/>
      </c>
      <c r="AX47" s="118" t="str">
        <f>IF(P47="","",VLOOKUP(P47,所属・種目コード!$AB$2:$AD$8,3,FALSE))</f>
        <v/>
      </c>
      <c r="AY47" s="347">
        <f t="shared" si="9"/>
        <v>0</v>
      </c>
      <c r="AZ47" s="118" t="str">
        <f t="shared" si="6"/>
        <v/>
      </c>
      <c r="BA47" s="118" t="str">
        <f>IF(T47="","",VLOOKUP(T47,所属・種目コード!$AF$2:$AG$49,2,FALSE))</f>
        <v/>
      </c>
      <c r="BB47" s="118" t="str">
        <f>IF(S47="","",VLOOKUP(S47,所属・種目コード!$AB$2:$AD$8,3,FALSE))</f>
        <v/>
      </c>
      <c r="BC47" s="347">
        <f t="shared" si="10"/>
        <v>0</v>
      </c>
      <c r="BD47" s="118" t="str">
        <f t="shared" si="11"/>
        <v xml:space="preserve"> 0</v>
      </c>
      <c r="BF47" s="118" t="str">
        <f>IF(N47="","",VLOOKUP(N47,所属・種目コード!$AF$25:$AH$47,3,FALSE))</f>
        <v/>
      </c>
      <c r="BG47" s="347">
        <f t="shared" si="12"/>
        <v>0</v>
      </c>
      <c r="BH47" s="118" t="str">
        <f>IF(Q47="","",VLOOKUP(Q47,所属・種目コード!#REF!,3,FALSE))</f>
        <v/>
      </c>
      <c r="BI47" s="347">
        <f t="shared" si="13"/>
        <v>0</v>
      </c>
      <c r="BJ47" s="118" t="str">
        <f>IF(T47="","",VLOOKUP(T47,所属・種目コード!$AF$25:$AH$47,3,FALSE))</f>
        <v/>
      </c>
      <c r="BK47" s="347">
        <f t="shared" si="14"/>
        <v>0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19" customFormat="1" ht="25.25" hidden="1" customHeight="1">
      <c r="A48" s="30"/>
      <c r="B48" s="30"/>
      <c r="C48" s="30"/>
      <c r="D48" s="30"/>
      <c r="E48" s="297" t="s">
        <v>8707</v>
      </c>
      <c r="F48" s="934">
        <v>27</v>
      </c>
      <c r="G48" s="935"/>
      <c r="H48" s="175"/>
      <c r="I48" s="36"/>
      <c r="J48" s="36" t="str">
        <f>IF($H48="","",(VLOOKUP($H48,'競技者（中）'!$L$3:$R$1372,7,0)))</f>
        <v/>
      </c>
      <c r="K48" s="36" t="str">
        <f>IF($H48="","",(VLOOKUP($H48,'競技者（中）'!$L$3:$R$1372,4,0)))</f>
        <v/>
      </c>
      <c r="L48" s="36" t="str">
        <f>IF($H48="","",(VLOOKUP($H48,'競技者（中）'!$L$3:$R$1372,5,0)))</f>
        <v/>
      </c>
      <c r="M48" s="361"/>
      <c r="N48" s="432"/>
      <c r="O48" s="455"/>
      <c r="P48" s="361"/>
      <c r="Q48" s="432"/>
      <c r="R48" s="455"/>
      <c r="S48" s="361"/>
      <c r="T48" s="432"/>
      <c r="U48" s="348"/>
      <c r="V48" s="331"/>
      <c r="W48" s="331"/>
      <c r="X48" s="331"/>
      <c r="Y48" s="331"/>
      <c r="Z48" s="331"/>
      <c r="AA48" s="122"/>
      <c r="AB48" s="122"/>
      <c r="AC48" s="204" t="s">
        <v>24</v>
      </c>
      <c r="AD48" s="124" t="s">
        <v>394</v>
      </c>
      <c r="AE48" s="383" t="s">
        <v>83</v>
      </c>
      <c r="AF48" s="383" t="s">
        <v>83</v>
      </c>
      <c r="AG48" s="383" t="s">
        <v>83</v>
      </c>
      <c r="AI48" s="118" t="str">
        <f t="shared" si="0"/>
        <v/>
      </c>
      <c r="AJ48" s="118">
        <f>IF(AD48="","",VLOOKUP(AD48,所属・種目コード!W:X,2,FALSE))</f>
        <v>3</v>
      </c>
      <c r="AK48" s="126">
        <f t="shared" si="1"/>
        <v>0</v>
      </c>
      <c r="AL48" s="118" t="str">
        <f t="shared" si="2"/>
        <v/>
      </c>
      <c r="AM48" s="118">
        <f t="shared" si="3"/>
        <v>0</v>
      </c>
      <c r="AN48" s="118" t="str">
        <f t="shared" si="4"/>
        <v>()</v>
      </c>
      <c r="AO48" s="118" t="str">
        <f t="shared" si="5"/>
        <v/>
      </c>
      <c r="AP48" s="118" t="e">
        <f>IF(AC48="","",VLOOKUP(AC48,所属・種目コード!AQ:AR,2,FALSE))</f>
        <v>#N/A</v>
      </c>
      <c r="AQ48" s="118" t="str">
        <f>IF(L48="","",VLOOKUP(L48,所属・種目コード!$B$2:$D$148,2,FALSE))</f>
        <v/>
      </c>
      <c r="AR48" s="118"/>
      <c r="AS48" s="118" t="str">
        <f>IF(N48="","",VLOOKUP(N48,所属・種目コード!$AF$2:$AG$47,2,FALSE))</f>
        <v/>
      </c>
      <c r="AT48" s="118" t="str">
        <f>IF(M48="","",VLOOKUP(M48,所属・種目コード!$AB$2:$AD$8,3,FALSE))</f>
        <v/>
      </c>
      <c r="AU48" s="347">
        <f t="shared" si="7"/>
        <v>0</v>
      </c>
      <c r="AV48" s="118" t="str">
        <f t="shared" si="8"/>
        <v xml:space="preserve"> 0</v>
      </c>
      <c r="AW48" s="118" t="str">
        <f>IF(Q48="","",VLOOKUP(Q48,所属・種目コード!$AF$2:$AG$49,2,FALSE))</f>
        <v/>
      </c>
      <c r="AX48" s="118" t="str">
        <f>IF(P48="","",VLOOKUP(P48,所属・種目コード!$AB$2:$AD$8,3,FALSE))</f>
        <v/>
      </c>
      <c r="AY48" s="347">
        <f t="shared" si="9"/>
        <v>0</v>
      </c>
      <c r="AZ48" s="118" t="str">
        <f t="shared" si="6"/>
        <v/>
      </c>
      <c r="BA48" s="118" t="str">
        <f>IF(T48="","",VLOOKUP(T48,所属・種目コード!$AF$2:$AG$49,2,FALSE))</f>
        <v/>
      </c>
      <c r="BB48" s="118" t="str">
        <f>IF(S48="","",VLOOKUP(S48,所属・種目コード!$AB$2:$AD$8,3,FALSE))</f>
        <v/>
      </c>
      <c r="BC48" s="347">
        <f t="shared" si="10"/>
        <v>0</v>
      </c>
      <c r="BD48" s="118" t="str">
        <f t="shared" si="11"/>
        <v xml:space="preserve"> 0</v>
      </c>
      <c r="BF48" s="118" t="str">
        <f>IF(N48="","",VLOOKUP(N48,所属・種目コード!$AF$25:$AH$47,3,FALSE))</f>
        <v/>
      </c>
      <c r="BG48" s="347">
        <f t="shared" si="12"/>
        <v>0</v>
      </c>
      <c r="BH48" s="118" t="str">
        <f>IF(Q48="","",VLOOKUP(Q48,所属・種目コード!#REF!,3,FALSE))</f>
        <v/>
      </c>
      <c r="BI48" s="347">
        <f t="shared" si="13"/>
        <v>0</v>
      </c>
      <c r="BJ48" s="118" t="str">
        <f>IF(T48="","",VLOOKUP(T48,所属・種目コード!$AF$25:$AH$47,3,FALSE))</f>
        <v/>
      </c>
      <c r="BK48" s="347">
        <f t="shared" si="14"/>
        <v>0</v>
      </c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19" customFormat="1" ht="25.25" hidden="1" customHeight="1">
      <c r="A49" s="30"/>
      <c r="B49" s="30"/>
      <c r="C49" s="30"/>
      <c r="D49" s="30"/>
      <c r="E49" s="297" t="s">
        <v>8707</v>
      </c>
      <c r="F49" s="934">
        <v>28</v>
      </c>
      <c r="G49" s="935"/>
      <c r="H49" s="175"/>
      <c r="I49" s="36"/>
      <c r="J49" s="36" t="str">
        <f>IF($H49="","",(VLOOKUP($H49,'競技者（中）'!$L$3:$R$1372,7,0)))</f>
        <v/>
      </c>
      <c r="K49" s="36" t="str">
        <f>IF($H49="","",(VLOOKUP($H49,'競技者（中）'!$L$3:$R$1372,4,0)))</f>
        <v/>
      </c>
      <c r="L49" s="36" t="str">
        <f>IF($H49="","",(VLOOKUP($H49,'競技者（中）'!$L$3:$R$1372,5,0)))</f>
        <v/>
      </c>
      <c r="M49" s="361"/>
      <c r="N49" s="432"/>
      <c r="O49" s="455"/>
      <c r="P49" s="361"/>
      <c r="Q49" s="432"/>
      <c r="R49" s="455"/>
      <c r="S49" s="361"/>
      <c r="T49" s="432"/>
      <c r="U49" s="348"/>
      <c r="V49" s="331"/>
      <c r="W49" s="331"/>
      <c r="X49" s="331"/>
      <c r="Y49" s="331"/>
      <c r="Z49" s="331"/>
      <c r="AA49" s="122"/>
      <c r="AB49" s="122"/>
      <c r="AC49" s="204" t="s">
        <v>24</v>
      </c>
      <c r="AD49" s="124" t="s">
        <v>394</v>
      </c>
      <c r="AE49" s="383" t="s">
        <v>83</v>
      </c>
      <c r="AF49" s="383" t="s">
        <v>83</v>
      </c>
      <c r="AG49" s="383" t="s">
        <v>83</v>
      </c>
      <c r="AI49" s="118" t="str">
        <f t="shared" si="0"/>
        <v/>
      </c>
      <c r="AJ49" s="118">
        <f>IF(AD49="","",VLOOKUP(AD49,所属・種目コード!W:X,2,FALSE))</f>
        <v>3</v>
      </c>
      <c r="AK49" s="126">
        <f t="shared" si="1"/>
        <v>0</v>
      </c>
      <c r="AL49" s="118" t="str">
        <f t="shared" si="2"/>
        <v/>
      </c>
      <c r="AM49" s="118">
        <f t="shared" si="3"/>
        <v>0</v>
      </c>
      <c r="AN49" s="118" t="str">
        <f t="shared" si="4"/>
        <v>()</v>
      </c>
      <c r="AO49" s="118" t="str">
        <f t="shared" si="5"/>
        <v/>
      </c>
      <c r="AP49" s="118" t="e">
        <f>IF(AC49="","",VLOOKUP(AC49,所属・種目コード!AQ:AR,2,FALSE))</f>
        <v>#N/A</v>
      </c>
      <c r="AQ49" s="118" t="str">
        <f>IF(L49="","",VLOOKUP(L49,所属・種目コード!$B$2:$D$148,2,FALSE))</f>
        <v/>
      </c>
      <c r="AR49" s="118"/>
      <c r="AS49" s="118" t="str">
        <f>IF(N49="","",VLOOKUP(N49,所属・種目コード!$AF$2:$AG$47,2,FALSE))</f>
        <v/>
      </c>
      <c r="AT49" s="118" t="str">
        <f>IF(M49="","",VLOOKUP(M49,所属・種目コード!$AB$2:$AD$8,3,FALSE))</f>
        <v/>
      </c>
      <c r="AU49" s="347">
        <f t="shared" si="7"/>
        <v>0</v>
      </c>
      <c r="AV49" s="118" t="str">
        <f t="shared" si="8"/>
        <v xml:space="preserve"> 0</v>
      </c>
      <c r="AW49" s="118" t="str">
        <f>IF(Q49="","",VLOOKUP(Q49,所属・種目コード!$AF$2:$AG$49,2,FALSE))</f>
        <v/>
      </c>
      <c r="AX49" s="118" t="str">
        <f>IF(P49="","",VLOOKUP(P49,所属・種目コード!$AB$2:$AD$8,3,FALSE))</f>
        <v/>
      </c>
      <c r="AY49" s="347">
        <f t="shared" si="9"/>
        <v>0</v>
      </c>
      <c r="AZ49" s="118" t="str">
        <f t="shared" si="6"/>
        <v/>
      </c>
      <c r="BA49" s="118" t="str">
        <f>IF(T49="","",VLOOKUP(T49,所属・種目コード!$AF$2:$AG$49,2,FALSE))</f>
        <v/>
      </c>
      <c r="BB49" s="118" t="str">
        <f>IF(S49="","",VLOOKUP(S49,所属・種目コード!$AB$2:$AD$8,3,FALSE))</f>
        <v/>
      </c>
      <c r="BC49" s="347">
        <f t="shared" si="10"/>
        <v>0</v>
      </c>
      <c r="BD49" s="118" t="str">
        <f t="shared" si="11"/>
        <v xml:space="preserve"> 0</v>
      </c>
      <c r="BF49" s="118" t="str">
        <f>IF(N49="","",VLOOKUP(N49,所属・種目コード!$AF$25:$AH$47,3,FALSE))</f>
        <v/>
      </c>
      <c r="BG49" s="347">
        <f t="shared" si="12"/>
        <v>0</v>
      </c>
      <c r="BH49" s="118" t="str">
        <f>IF(Q49="","",VLOOKUP(Q49,所属・種目コード!#REF!,3,FALSE))</f>
        <v/>
      </c>
      <c r="BI49" s="347">
        <f t="shared" si="13"/>
        <v>0</v>
      </c>
      <c r="BJ49" s="118" t="str">
        <f>IF(T49="","",VLOOKUP(T49,所属・種目コード!$AF$25:$AH$47,3,FALSE))</f>
        <v/>
      </c>
      <c r="BK49" s="347">
        <f t="shared" si="14"/>
        <v>0</v>
      </c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19" customFormat="1" ht="25.25" hidden="1" customHeight="1">
      <c r="A50" s="30"/>
      <c r="B50" s="30"/>
      <c r="C50" s="30"/>
      <c r="D50" s="30"/>
      <c r="E50" s="297" t="s">
        <v>8707</v>
      </c>
      <c r="F50" s="934">
        <v>29</v>
      </c>
      <c r="G50" s="935"/>
      <c r="H50" s="175"/>
      <c r="I50" s="36"/>
      <c r="J50" s="36" t="str">
        <f>IF($H50="","",(VLOOKUP($H50,'競技者（中）'!$L$3:$R$1372,7,0)))</f>
        <v/>
      </c>
      <c r="K50" s="36" t="str">
        <f>IF($H50="","",(VLOOKUP($H50,'競技者（中）'!$L$3:$R$1372,4,0)))</f>
        <v/>
      </c>
      <c r="L50" s="36" t="str">
        <f>IF($H50="","",(VLOOKUP($H50,'競技者（中）'!$L$3:$R$1372,5,0)))</f>
        <v/>
      </c>
      <c r="M50" s="361"/>
      <c r="N50" s="432"/>
      <c r="O50" s="455"/>
      <c r="P50" s="361"/>
      <c r="Q50" s="432"/>
      <c r="R50" s="455"/>
      <c r="S50" s="361"/>
      <c r="T50" s="432"/>
      <c r="U50" s="348"/>
      <c r="V50" s="331"/>
      <c r="W50" s="331"/>
      <c r="X50" s="331"/>
      <c r="Y50" s="331"/>
      <c r="Z50" s="331"/>
      <c r="AA50" s="122"/>
      <c r="AB50" s="122"/>
      <c r="AC50" s="204" t="s">
        <v>24</v>
      </c>
      <c r="AD50" s="124" t="s">
        <v>394</v>
      </c>
      <c r="AE50" s="383" t="s">
        <v>83</v>
      </c>
      <c r="AF50" s="383" t="s">
        <v>83</v>
      </c>
      <c r="AG50" s="383" t="s">
        <v>83</v>
      </c>
      <c r="AI50" s="118" t="str">
        <f t="shared" si="0"/>
        <v/>
      </c>
      <c r="AJ50" s="118">
        <f>IF(AD50="","",VLOOKUP(AD50,所属・種目コード!W:X,2,FALSE))</f>
        <v>3</v>
      </c>
      <c r="AK50" s="126">
        <f t="shared" si="1"/>
        <v>0</v>
      </c>
      <c r="AL50" s="118" t="str">
        <f t="shared" si="2"/>
        <v/>
      </c>
      <c r="AM50" s="118">
        <f t="shared" si="3"/>
        <v>0</v>
      </c>
      <c r="AN50" s="118" t="str">
        <f t="shared" si="4"/>
        <v>()</v>
      </c>
      <c r="AO50" s="118" t="str">
        <f t="shared" si="5"/>
        <v/>
      </c>
      <c r="AP50" s="118" t="e">
        <f>IF(AC50="","",VLOOKUP(AC50,所属・種目コード!AQ:AR,2,FALSE))</f>
        <v>#N/A</v>
      </c>
      <c r="AQ50" s="118" t="str">
        <f>IF(L50="","",VLOOKUP(L50,所属・種目コード!$B$2:$D$148,2,FALSE))</f>
        <v/>
      </c>
      <c r="AR50" s="118"/>
      <c r="AS50" s="118" t="str">
        <f>IF(N50="","",VLOOKUP(N50,所属・種目コード!$AF$2:$AG$47,2,FALSE))</f>
        <v/>
      </c>
      <c r="AT50" s="118" t="str">
        <f>IF(M50="","",VLOOKUP(M50,所属・種目コード!$AB$2:$AD$8,3,FALSE))</f>
        <v/>
      </c>
      <c r="AU50" s="347">
        <f t="shared" si="7"/>
        <v>0</v>
      </c>
      <c r="AV50" s="118" t="str">
        <f t="shared" si="8"/>
        <v xml:space="preserve"> 0</v>
      </c>
      <c r="AW50" s="118" t="str">
        <f>IF(Q50="","",VLOOKUP(Q50,所属・種目コード!$AF$2:$AG$49,2,FALSE))</f>
        <v/>
      </c>
      <c r="AX50" s="118" t="str">
        <f>IF(P50="","",VLOOKUP(P50,所属・種目コード!$AB$2:$AD$8,3,FALSE))</f>
        <v/>
      </c>
      <c r="AY50" s="347">
        <f t="shared" si="9"/>
        <v>0</v>
      </c>
      <c r="AZ50" s="118" t="str">
        <f t="shared" si="6"/>
        <v/>
      </c>
      <c r="BA50" s="118" t="str">
        <f>IF(T50="","",VLOOKUP(T50,所属・種目コード!$AF$2:$AG$49,2,FALSE))</f>
        <v/>
      </c>
      <c r="BB50" s="118" t="str">
        <f>IF(S50="","",VLOOKUP(S50,所属・種目コード!$AB$2:$AD$8,3,FALSE))</f>
        <v/>
      </c>
      <c r="BC50" s="347">
        <f t="shared" si="10"/>
        <v>0</v>
      </c>
      <c r="BD50" s="118" t="str">
        <f t="shared" si="11"/>
        <v xml:space="preserve"> 0</v>
      </c>
      <c r="BF50" s="118" t="str">
        <f>IF(N50="","",VLOOKUP(N50,所属・種目コード!$AF$25:$AH$47,3,FALSE))</f>
        <v/>
      </c>
      <c r="BG50" s="347">
        <f t="shared" si="12"/>
        <v>0</v>
      </c>
      <c r="BH50" s="118" t="str">
        <f>IF(Q50="","",VLOOKUP(Q50,所属・種目コード!#REF!,3,FALSE))</f>
        <v/>
      </c>
      <c r="BI50" s="347">
        <f t="shared" si="13"/>
        <v>0</v>
      </c>
      <c r="BJ50" s="118" t="str">
        <f>IF(T50="","",VLOOKUP(T50,所属・種目コード!$AF$25:$AH$47,3,FALSE))</f>
        <v/>
      </c>
      <c r="BK50" s="347">
        <f t="shared" si="14"/>
        <v>0</v>
      </c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19" customFormat="1" ht="25.25" hidden="1" customHeight="1" thickBot="1">
      <c r="A51" s="30"/>
      <c r="B51" s="30"/>
      <c r="C51" s="30"/>
      <c r="D51" s="30"/>
      <c r="E51" s="301" t="s">
        <v>8707</v>
      </c>
      <c r="F51" s="938">
        <v>30</v>
      </c>
      <c r="G51" s="939"/>
      <c r="H51" s="425"/>
      <c r="I51" s="306"/>
      <c r="J51" s="36" t="str">
        <f>IF($H51="","",(VLOOKUP($H51,'競技者（中）'!$L$3:$R$1372,7,0)))</f>
        <v/>
      </c>
      <c r="K51" s="36" t="str">
        <f>IF($H51="","",(VLOOKUP($H51,'競技者（中）'!$L$3:$R$1372,4,0)))</f>
        <v/>
      </c>
      <c r="L51" s="36" t="str">
        <f>IF($H51="","",(VLOOKUP($H51,'競技者（中）'!$L$3:$R$1372,5,0)))</f>
        <v/>
      </c>
      <c r="M51" s="370"/>
      <c r="N51" s="371"/>
      <c r="O51" s="456"/>
      <c r="P51" s="370"/>
      <c r="Q51" s="371"/>
      <c r="R51" s="456"/>
      <c r="S51" s="370"/>
      <c r="T51" s="371"/>
      <c r="U51" s="375"/>
      <c r="V51" s="331"/>
      <c r="W51" s="331"/>
      <c r="X51" s="331"/>
      <c r="Y51" s="331"/>
      <c r="Z51" s="331"/>
      <c r="AA51" s="122"/>
      <c r="AB51" s="122"/>
      <c r="AC51" s="204" t="s">
        <v>24</v>
      </c>
      <c r="AD51" s="124" t="s">
        <v>394</v>
      </c>
      <c r="AE51" s="383" t="s">
        <v>83</v>
      </c>
      <c r="AF51" s="383" t="s">
        <v>83</v>
      </c>
      <c r="AG51" s="383" t="s">
        <v>83</v>
      </c>
      <c r="AI51" s="118" t="str">
        <f t="shared" si="0"/>
        <v/>
      </c>
      <c r="AJ51" s="118">
        <f>IF(AD51="","",VLOOKUP(AD51,所属・種目コード!W:X,2,FALSE))</f>
        <v>3</v>
      </c>
      <c r="AK51" s="126">
        <f t="shared" si="1"/>
        <v>0</v>
      </c>
      <c r="AL51" s="118" t="str">
        <f t="shared" si="2"/>
        <v/>
      </c>
      <c r="AM51" s="118">
        <f t="shared" si="3"/>
        <v>0</v>
      </c>
      <c r="AN51" s="118" t="str">
        <f t="shared" si="4"/>
        <v>()</v>
      </c>
      <c r="AO51" s="118" t="str">
        <f t="shared" si="5"/>
        <v/>
      </c>
      <c r="AP51" s="118" t="e">
        <f>IF(AC51="","",VLOOKUP(AC51,所属・種目コード!AQ:AR,2,FALSE))</f>
        <v>#N/A</v>
      </c>
      <c r="AQ51" s="118" t="str">
        <f>IF(L51="","",VLOOKUP(L51,所属・種目コード!$B$2:$D$148,2,FALSE))</f>
        <v/>
      </c>
      <c r="AR51" s="118"/>
      <c r="AS51" s="118" t="str">
        <f>IF(N51="","",VLOOKUP(N51,所属・種目コード!$AF$2:$AG$47,2,FALSE))</f>
        <v/>
      </c>
      <c r="AT51" s="118" t="str">
        <f>IF(M51="","",VLOOKUP(M51,所属・種目コード!$AB$2:$AD$8,3,FALSE))</f>
        <v/>
      </c>
      <c r="AU51" s="347">
        <f t="shared" si="7"/>
        <v>0</v>
      </c>
      <c r="AV51" s="118" t="str">
        <f t="shared" si="8"/>
        <v xml:space="preserve"> 0</v>
      </c>
      <c r="AW51" s="118" t="str">
        <f>IF(Q51="","",VLOOKUP(Q51,所属・種目コード!$AF$2:$AG$49,2,FALSE))</f>
        <v/>
      </c>
      <c r="AX51" s="118" t="str">
        <f>IF(P51="","",VLOOKUP(P51,所属・種目コード!$AB$2:$AD$8,3,FALSE))</f>
        <v/>
      </c>
      <c r="AY51" s="347">
        <f t="shared" si="9"/>
        <v>0</v>
      </c>
      <c r="AZ51" s="118" t="str">
        <f t="shared" si="6"/>
        <v/>
      </c>
      <c r="BA51" s="118" t="str">
        <f>IF(T51="","",VLOOKUP(T51,所属・種目コード!$AF$2:$AG$49,2,FALSE))</f>
        <v/>
      </c>
      <c r="BB51" s="118" t="str">
        <f>IF(S51="","",VLOOKUP(S51,所属・種目コード!$AB$2:$AD$8,3,FALSE))</f>
        <v/>
      </c>
      <c r="BC51" s="347">
        <f t="shared" si="10"/>
        <v>0</v>
      </c>
      <c r="BD51" s="118" t="str">
        <f t="shared" si="11"/>
        <v xml:space="preserve"> 0</v>
      </c>
      <c r="BF51" s="118" t="str">
        <f>IF(N51="","",VLOOKUP(N51,所属・種目コード!$AF$25:$AH$47,3,FALSE))</f>
        <v/>
      </c>
      <c r="BG51" s="347">
        <f t="shared" si="12"/>
        <v>0</v>
      </c>
      <c r="BH51" s="118" t="str">
        <f>IF(Q51="","",VLOOKUP(Q51,所属・種目コード!#REF!,3,FALSE))</f>
        <v/>
      </c>
      <c r="BI51" s="347">
        <f t="shared" si="13"/>
        <v>0</v>
      </c>
      <c r="BJ51" s="118" t="str">
        <f>IF(T51="","",VLOOKUP(T51,所属・種目コード!$AF$25:$AH$47,3,FALSE))</f>
        <v/>
      </c>
      <c r="BK51" s="347">
        <f t="shared" si="14"/>
        <v>0</v>
      </c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19" customFormat="1" ht="21" customHeight="1">
      <c r="A52" s="30"/>
      <c r="B52" s="30"/>
      <c r="C52" s="30"/>
      <c r="D52" s="30"/>
      <c r="E52" s="30"/>
      <c r="F52" s="190"/>
      <c r="G52" s="190"/>
      <c r="H52" s="190"/>
      <c r="I52" s="190"/>
      <c r="J52" s="190"/>
      <c r="K52" s="190"/>
      <c r="L52" s="190"/>
      <c r="M52" s="304"/>
      <c r="N52" s="372"/>
      <c r="O52" s="30"/>
      <c r="P52" s="191"/>
      <c r="Q52" s="191"/>
      <c r="R52" s="191"/>
      <c r="S52" s="191"/>
      <c r="T52" s="191"/>
      <c r="U52" s="192"/>
      <c r="V52" s="192"/>
      <c r="W52" s="192"/>
      <c r="X52" s="192"/>
      <c r="Y52" s="331"/>
      <c r="Z52" s="192"/>
      <c r="AA52" s="122"/>
      <c r="AB52" s="122"/>
      <c r="AC52" s="347"/>
      <c r="AD52" s="194"/>
      <c r="AE52" s="195"/>
      <c r="AF52" s="384"/>
      <c r="AG52" s="118"/>
      <c r="AI52" s="118"/>
      <c r="AJ52" s="196"/>
      <c r="AK52" s="118"/>
      <c r="AL52" s="126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C52" s="118"/>
      <c r="BD52" s="118"/>
      <c r="BF52" s="118"/>
      <c r="BG52" s="118"/>
      <c r="BH52" s="118"/>
      <c r="BI52" s="118"/>
      <c r="BJ52" s="118"/>
      <c r="BK52" s="118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19" customFormat="1" ht="26.4" customHeight="1">
      <c r="A53" s="30"/>
      <c r="B53" s="30"/>
      <c r="C53" s="30"/>
      <c r="D53" s="30"/>
      <c r="E53" s="30"/>
      <c r="F53" s="30"/>
      <c r="G53" s="30"/>
      <c r="H53" s="30"/>
      <c r="I53" s="30"/>
      <c r="J53" s="302"/>
      <c r="K53" s="197"/>
      <c r="L53" s="198"/>
      <c r="M53" s="362"/>
      <c r="N53" s="373"/>
      <c r="O53" s="199"/>
      <c r="P53" s="362"/>
      <c r="Q53" s="192" t="s">
        <v>8783</v>
      </c>
      <c r="R53" s="199"/>
      <c r="S53" s="365"/>
      <c r="T53" s="199"/>
      <c r="U53" s="192"/>
      <c r="V53" s="192"/>
      <c r="W53" s="192"/>
      <c r="X53" s="192"/>
      <c r="Y53" s="331"/>
      <c r="Z53" s="192"/>
      <c r="AA53" s="122"/>
      <c r="AB53" s="122"/>
      <c r="AC53" s="347"/>
      <c r="AD53" s="194"/>
      <c r="AE53" s="195"/>
      <c r="AF53" s="384"/>
      <c r="AG53" s="118"/>
      <c r="AI53" s="118"/>
      <c r="AJ53" s="196"/>
      <c r="AK53" s="118"/>
      <c r="AL53" s="200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C53" s="118"/>
      <c r="BD53" s="118"/>
      <c r="BF53" s="118"/>
      <c r="BG53" s="118"/>
      <c r="BH53" s="118"/>
      <c r="BI53" s="118"/>
      <c r="BJ53" s="118"/>
      <c r="BK53" s="118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19" customFormat="1" ht="18" customHeight="1" thickBot="1">
      <c r="A54" s="30"/>
      <c r="B54" s="30"/>
      <c r="C54" s="30"/>
      <c r="D54" s="30"/>
      <c r="E54" s="187"/>
      <c r="F54" s="187"/>
      <c r="G54" s="187"/>
      <c r="H54" s="187"/>
      <c r="I54" s="30"/>
      <c r="J54" s="302"/>
      <c r="K54" s="197"/>
      <c r="L54" s="198"/>
      <c r="M54" s="362"/>
      <c r="N54" s="373"/>
      <c r="O54" s="199"/>
      <c r="P54" s="362"/>
      <c r="Q54" s="192"/>
      <c r="R54" s="199"/>
      <c r="S54" s="365"/>
      <c r="T54" s="199"/>
      <c r="U54" s="192"/>
      <c r="V54" s="192"/>
      <c r="W54" s="192"/>
      <c r="X54" s="192"/>
      <c r="Y54" s="331"/>
      <c r="Z54" s="192"/>
      <c r="AA54" s="122"/>
      <c r="AB54" s="122"/>
      <c r="AC54" s="925" t="s">
        <v>8858</v>
      </c>
      <c r="AD54" s="925"/>
      <c r="AE54" s="889" t="s">
        <v>8860</v>
      </c>
      <c r="AF54" s="889"/>
      <c r="AG54" s="889"/>
      <c r="AI54" s="926" t="s">
        <v>83</v>
      </c>
      <c r="AJ54" s="926"/>
      <c r="AK54" s="926"/>
      <c r="AL54" s="926"/>
      <c r="AM54" s="354" t="s">
        <v>8854</v>
      </c>
      <c r="AN54" s="367" t="s">
        <v>8853</v>
      </c>
      <c r="AO54" s="355" t="s">
        <v>8856</v>
      </c>
      <c r="AP54" s="355"/>
      <c r="AQ54" s="797" t="s">
        <v>8854</v>
      </c>
      <c r="AR54" s="843"/>
      <c r="AS54" s="843" t="s">
        <v>8853</v>
      </c>
      <c r="AT54" s="843"/>
      <c r="AU54" s="843"/>
      <c r="AV54" s="843"/>
      <c r="AW54" s="843"/>
      <c r="AX54" s="843"/>
      <c r="AY54" s="843"/>
      <c r="AZ54" s="843"/>
      <c r="BA54" s="843"/>
      <c r="BB54" s="843"/>
      <c r="BC54" s="843"/>
      <c r="BD54" s="843"/>
      <c r="BE54" s="1"/>
      <c r="BF54" s="909" t="s">
        <v>8852</v>
      </c>
      <c r="BG54" s="909"/>
      <c r="BH54" s="909"/>
      <c r="BI54" s="909"/>
      <c r="BJ54" s="909"/>
      <c r="BK54" s="354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19" customFormat="1" ht="18" customHeight="1" thickBot="1">
      <c r="A55" s="30"/>
      <c r="B55" s="30"/>
      <c r="C55" s="30"/>
      <c r="D55" s="623"/>
      <c r="E55" s="687" t="s">
        <v>8661</v>
      </c>
      <c r="F55" s="953" t="s">
        <v>8645</v>
      </c>
      <c r="G55" s="954"/>
      <c r="H55" s="732" t="s">
        <v>8646</v>
      </c>
      <c r="I55" s="732" t="s">
        <v>8650</v>
      </c>
      <c r="J55" s="732" t="s">
        <v>20</v>
      </c>
      <c r="K55" s="731" t="s">
        <v>25</v>
      </c>
      <c r="L55" s="821" t="s">
        <v>9116</v>
      </c>
      <c r="M55" s="689" t="s">
        <v>9215</v>
      </c>
      <c r="N55" s="690" t="s">
        <v>9216</v>
      </c>
      <c r="O55" s="793" t="s">
        <v>9217</v>
      </c>
      <c r="P55" s="691" t="s">
        <v>9218</v>
      </c>
      <c r="Q55" s="787" t="s">
        <v>9219</v>
      </c>
      <c r="R55" s="691" t="s">
        <v>9220</v>
      </c>
      <c r="S55" s="692" t="s">
        <v>9221</v>
      </c>
      <c r="T55" s="693" t="s">
        <v>9222</v>
      </c>
      <c r="U55" s="694" t="s">
        <v>9217</v>
      </c>
      <c r="V55" s="305"/>
      <c r="W55" s="305"/>
      <c r="X55" s="305"/>
      <c r="Y55" s="331"/>
      <c r="Z55" s="305"/>
      <c r="AA55" s="122"/>
      <c r="AB55" s="122"/>
      <c r="AC55" s="925"/>
      <c r="AD55" s="925"/>
      <c r="AE55" s="888" t="s">
        <v>8859</v>
      </c>
      <c r="AF55" s="888"/>
      <c r="AG55" s="888"/>
      <c r="AI55" s="376" t="s">
        <v>8654</v>
      </c>
      <c r="AJ55" s="376" t="s">
        <v>45</v>
      </c>
      <c r="AK55" s="376" t="s">
        <v>384</v>
      </c>
      <c r="AL55" s="376" t="s">
        <v>20</v>
      </c>
      <c r="AM55" s="357" t="s">
        <v>8780</v>
      </c>
      <c r="AN55" s="377" t="s">
        <v>8781</v>
      </c>
      <c r="AO55" s="376" t="s">
        <v>8814</v>
      </c>
      <c r="AP55" s="376" t="s">
        <v>4</v>
      </c>
      <c r="AQ55" s="357" t="s">
        <v>13798</v>
      </c>
      <c r="AR55" s="356" t="s">
        <v>13798</v>
      </c>
      <c r="AS55" s="356" t="s">
        <v>33</v>
      </c>
      <c r="AT55" s="356" t="s">
        <v>22</v>
      </c>
      <c r="AU55" s="356" t="s">
        <v>8811</v>
      </c>
      <c r="AV55" s="356" t="s">
        <v>35</v>
      </c>
      <c r="AW55" s="356" t="s">
        <v>34</v>
      </c>
      <c r="AX55" s="356" t="s">
        <v>22</v>
      </c>
      <c r="AY55" s="356" t="s">
        <v>8812</v>
      </c>
      <c r="AZ55" s="356" t="s">
        <v>36</v>
      </c>
      <c r="BA55" s="356" t="s">
        <v>37</v>
      </c>
      <c r="BB55" s="356" t="s">
        <v>22</v>
      </c>
      <c r="BC55" s="356" t="s">
        <v>8813</v>
      </c>
      <c r="BD55" s="356" t="s">
        <v>38</v>
      </c>
      <c r="BE55" s="118"/>
      <c r="BF55" s="357" t="s">
        <v>33</v>
      </c>
      <c r="BG55" s="357" t="s">
        <v>21</v>
      </c>
      <c r="BH55" s="357" t="s">
        <v>34</v>
      </c>
      <c r="BI55" s="357" t="s">
        <v>21</v>
      </c>
      <c r="BJ55" s="357" t="s">
        <v>8857</v>
      </c>
      <c r="BK55" s="357" t="s">
        <v>8813</v>
      </c>
      <c r="BM55" s="30"/>
      <c r="BN55" s="560" t="s">
        <v>9213</v>
      </c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19" customFormat="1" ht="30" customHeight="1" thickTop="1">
      <c r="A56" s="30"/>
      <c r="B56" s="30"/>
      <c r="C56" s="958" t="s">
        <v>8718</v>
      </c>
      <c r="D56" s="226"/>
      <c r="E56" s="624" t="s">
        <v>8718</v>
      </c>
      <c r="F56" s="931">
        <v>1</v>
      </c>
      <c r="G56" s="932"/>
      <c r="H56" s="525"/>
      <c r="I56" s="34" t="str">
        <f>IF($H56="","",(VLOOKUP($H56,'競技者（中）'!$B$3:$H$1406,2,0)))</f>
        <v/>
      </c>
      <c r="J56" s="34" t="str">
        <f>IF($H56="","",(VLOOKUP($H56,'競技者（中）'!$B$3:$H$1406,6,0)))</f>
        <v/>
      </c>
      <c r="K56" s="34" t="str">
        <f>IF($H56="","",(VLOOKUP($H56,'競技者（中）'!$B$3:$H$1406,3,0)))</f>
        <v/>
      </c>
      <c r="L56" s="815" t="str">
        <f>IF($H56="","",(VLOOKUP($H56,'競技者（中）'!$B$3:$H$1406,4,0)))</f>
        <v/>
      </c>
      <c r="M56" s="814" t="s">
        <v>9213</v>
      </c>
      <c r="N56" s="784"/>
      <c r="O56" s="671"/>
      <c r="P56" s="814" t="s">
        <v>9213</v>
      </c>
      <c r="Q56" s="670"/>
      <c r="R56" s="785"/>
      <c r="S56" s="673"/>
      <c r="T56" s="529"/>
      <c r="U56" s="535"/>
      <c r="V56" s="122"/>
      <c r="W56" s="122"/>
      <c r="X56" s="122"/>
      <c r="Y56" s="331"/>
      <c r="Z56" s="122"/>
      <c r="AA56" s="122"/>
      <c r="AB56" s="122"/>
      <c r="AC56" s="202" t="s">
        <v>23</v>
      </c>
      <c r="AD56" s="124" t="s">
        <v>46</v>
      </c>
      <c r="AE56" s="383" t="s">
        <v>83</v>
      </c>
      <c r="AF56" s="383" t="s">
        <v>83</v>
      </c>
      <c r="AG56" s="383" t="s">
        <v>83</v>
      </c>
      <c r="AI56" s="118" t="str">
        <f t="shared" ref="AI56:AI85" si="15">L56</f>
        <v/>
      </c>
      <c r="AJ56" s="118">
        <f>IF(AD56="","",VLOOKUP(AD56,所属・種目コード!W:X,2,FALSE))</f>
        <v>3</v>
      </c>
      <c r="AK56" s="126">
        <f t="shared" ref="AK56:AK85" si="16">H56</f>
        <v>0</v>
      </c>
      <c r="AL56" s="118" t="str">
        <f t="shared" ref="AL56:AL85" si="17">J56</f>
        <v/>
      </c>
      <c r="AM56" s="118" t="str">
        <f t="shared" ref="AM56:AM85" si="18">I56</f>
        <v/>
      </c>
      <c r="AN56" s="118" t="str">
        <f t="shared" ref="AN56:AN85" si="19">CONCATENATE(I56,"(",J56,")")</f>
        <v>()</v>
      </c>
      <c r="AO56" s="118" t="str">
        <f t="shared" ref="AO56:AO85" si="20">K56</f>
        <v/>
      </c>
      <c r="AP56" s="118">
        <v>1</v>
      </c>
      <c r="AQ56" s="118" t="str">
        <f>IF(L56="","",VLOOKUP(L56,所属・種目コード!$B$2:$D$180,2,FALSE))</f>
        <v/>
      </c>
      <c r="AR56" s="118" t="str">
        <f>IF(L56="","",VLOOKUP(L56,所属・種目コード!$B$2:$D$180,3,FALSE))</f>
        <v/>
      </c>
      <c r="AS56" s="118" t="str">
        <f>IF(N56="","",VLOOKUP(N56,所属・種目コード!$AF$2:$AG$47,2,FALSE))</f>
        <v/>
      </c>
      <c r="AT56" s="118" t="str">
        <f>IF(M56="","",VLOOKUP(M56,所属・種目コード!$AB$2:$AD$11,3,FALSE))</f>
        <v>03</v>
      </c>
      <c r="AU56" s="347">
        <f t="shared" ref="AU56:AU85" si="21">O56</f>
        <v>0</v>
      </c>
      <c r="AV56" s="118" t="str">
        <f t="shared" ref="AV56:AV85" si="22">CONCATENATE(AS56,AT56," ",AU56)</f>
        <v>03 0</v>
      </c>
      <c r="AW56" s="118" t="str">
        <f>IF(Q56="","",VLOOKUP(Q56,所属・種目コード!$AF$2:$AG$49,2,FALSE))</f>
        <v/>
      </c>
      <c r="AX56" s="118" t="str">
        <f>IF(P56="","",VLOOKUP(P56,所属・種目コード!$AB$2:$AD$11,3,FALSE))</f>
        <v>03</v>
      </c>
      <c r="AY56" s="347">
        <f t="shared" ref="AY56:AY85" si="23">R56</f>
        <v>0</v>
      </c>
      <c r="AZ56" s="118" t="str">
        <f t="shared" ref="AZ56:AZ85" si="24">IF(Q56="","",CONCATENATE(AW56,AX56," ",R56))</f>
        <v/>
      </c>
      <c r="BA56" s="118" t="str">
        <f>IF(T56="","",VLOOKUP(T56,所属・種目コード!$AF$2:$AG$49,2,FALSE))</f>
        <v/>
      </c>
      <c r="BB56" s="118" t="str">
        <f>IF(S56="","",VLOOKUP(S56,所属・種目コード!$AB$2:$AD$11,3,FALSE))</f>
        <v/>
      </c>
      <c r="BC56" s="347">
        <f t="shared" ref="BC56:BC85" si="25">U56</f>
        <v>0</v>
      </c>
      <c r="BD56" s="118" t="str">
        <f t="shared" ref="BD56:BD85" si="26">CONCATENATE(BA56,BB56," ",BC56)</f>
        <v xml:space="preserve"> 0</v>
      </c>
      <c r="BF56" s="118" t="str">
        <f>IF(N56="","",VLOOKUP(N56,所属・種目コード!$AJ$2:$AM$5,3,FALSE))</f>
        <v/>
      </c>
      <c r="BG56" s="347">
        <f t="shared" ref="BG56" si="27">O56</f>
        <v>0</v>
      </c>
      <c r="BH56" s="118" t="str">
        <f>IF(Q56="","",VLOOKUP(Q56,所属・種目コード!$AJ$2:$AM$5,3,FALSE))</f>
        <v/>
      </c>
      <c r="BI56" s="347">
        <f t="shared" ref="BI56" si="28">R56</f>
        <v>0</v>
      </c>
      <c r="BJ56" s="118" t="str">
        <f>IF(T56="","",VLOOKUP(T56,所属・種目コード!$AJ$2:$AM$5,3,FALSE))</f>
        <v/>
      </c>
      <c r="BK56" s="347">
        <f t="shared" ref="BK56" si="29">U56</f>
        <v>0</v>
      </c>
      <c r="BM56" s="30"/>
      <c r="BN56" s="659" t="s">
        <v>9167</v>
      </c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19" customFormat="1" ht="30" customHeight="1">
      <c r="A57" s="227"/>
      <c r="B57" s="227"/>
      <c r="C57" s="959"/>
      <c r="D57" s="30"/>
      <c r="E57" s="624" t="s">
        <v>8718</v>
      </c>
      <c r="F57" s="916">
        <v>2</v>
      </c>
      <c r="G57" s="911"/>
      <c r="H57" s="525"/>
      <c r="I57" s="34" t="str">
        <f>IF($H57="","",(VLOOKUP($H57,'競技者（中）'!$B$3:$H$1406,2,0)))</f>
        <v/>
      </c>
      <c r="J57" s="34" t="str">
        <f>IF($H57="","",(VLOOKUP($H57,'競技者（中）'!$B$3:$H$1406,6,0)))</f>
        <v/>
      </c>
      <c r="K57" s="34" t="str">
        <f>IF($H57="","",(VLOOKUP($H57,'競技者（中）'!$B$3:$H$1406,3,0)))</f>
        <v/>
      </c>
      <c r="L57" s="815" t="str">
        <f>IF($H57="","",(VLOOKUP($H57,'競技者（中）'!$B$3:$H$1406,4,0)))</f>
        <v/>
      </c>
      <c r="M57" s="819" t="s">
        <v>9213</v>
      </c>
      <c r="N57" s="529"/>
      <c r="O57" s="530"/>
      <c r="P57" s="819" t="s">
        <v>9213</v>
      </c>
      <c r="Q57" s="529"/>
      <c r="R57" s="530"/>
      <c r="S57" s="528"/>
      <c r="T57" s="529"/>
      <c r="U57" s="530"/>
      <c r="V57" s="122"/>
      <c r="W57" s="122"/>
      <c r="X57" s="122"/>
      <c r="Y57" s="331"/>
      <c r="Z57" s="122"/>
      <c r="AA57" s="122"/>
      <c r="AB57" s="122"/>
      <c r="AC57" s="204" t="s">
        <v>23</v>
      </c>
      <c r="AD57" s="124" t="s">
        <v>46</v>
      </c>
      <c r="AE57" s="383" t="s">
        <v>83</v>
      </c>
      <c r="AF57" s="383" t="s">
        <v>83</v>
      </c>
      <c r="AG57" s="383" t="s">
        <v>83</v>
      </c>
      <c r="AI57" s="118" t="str">
        <f t="shared" si="15"/>
        <v/>
      </c>
      <c r="AJ57" s="118">
        <f>IF(AD57="","",VLOOKUP(AD57,所属・種目コード!W:X,2,FALSE))</f>
        <v>3</v>
      </c>
      <c r="AK57" s="126">
        <f t="shared" si="16"/>
        <v>0</v>
      </c>
      <c r="AL57" s="118" t="str">
        <f t="shared" si="17"/>
        <v/>
      </c>
      <c r="AM57" s="118" t="str">
        <f t="shared" si="18"/>
        <v/>
      </c>
      <c r="AN57" s="118" t="str">
        <f t="shared" si="19"/>
        <v>()</v>
      </c>
      <c r="AO57" s="118" t="str">
        <f t="shared" si="20"/>
        <v/>
      </c>
      <c r="AP57" s="118">
        <v>1</v>
      </c>
      <c r="AQ57" s="118" t="str">
        <f>IF(L57="","",VLOOKUP(L57,所属・種目コード!$B$2:$D$180,2,FALSE))</f>
        <v/>
      </c>
      <c r="AR57" s="118" t="str">
        <f>IF(L57="","",VLOOKUP(L57,所属・種目コード!$B$2:$D$180,3,FALSE))</f>
        <v/>
      </c>
      <c r="AS57" s="118" t="str">
        <f>IF(N57="","",VLOOKUP(N57,所属・種目コード!$AF$2:$AG$47,2,FALSE))</f>
        <v/>
      </c>
      <c r="AT57" s="118" t="str">
        <f>IF(M57="","",VLOOKUP(M57,所属・種目コード!$AB$2:$AD$11,3,FALSE))</f>
        <v>03</v>
      </c>
      <c r="AU57" s="347">
        <f t="shared" si="21"/>
        <v>0</v>
      </c>
      <c r="AV57" s="118" t="str">
        <f t="shared" si="22"/>
        <v>03 0</v>
      </c>
      <c r="AW57" s="118" t="str">
        <f>IF(Q57="","",VLOOKUP(Q57,所属・種目コード!$AF$2:$AG$49,2,FALSE))</f>
        <v/>
      </c>
      <c r="AX57" s="118" t="str">
        <f>IF(P57="","",VLOOKUP(P57,所属・種目コード!$AB$2:$AD$11,3,FALSE))</f>
        <v>03</v>
      </c>
      <c r="AY57" s="347">
        <f t="shared" si="23"/>
        <v>0</v>
      </c>
      <c r="AZ57" s="118" t="str">
        <f t="shared" si="24"/>
        <v/>
      </c>
      <c r="BA57" s="118" t="str">
        <f>IF(T57="","",VLOOKUP(T57,所属・種目コード!$AF$2:$AG$49,2,FALSE))</f>
        <v/>
      </c>
      <c r="BB57" s="118" t="str">
        <f>IF(S57="","",VLOOKUP(S57,所属・種目コード!$AB$2:$AD$11,3,FALSE))</f>
        <v/>
      </c>
      <c r="BC57" s="347">
        <f t="shared" si="25"/>
        <v>0</v>
      </c>
      <c r="BD57" s="118" t="str">
        <f t="shared" si="26"/>
        <v xml:space="preserve"> 0</v>
      </c>
      <c r="BF57" s="118" t="str">
        <f>IF(N57="","",VLOOKUP(N57,所属・種目コード!$AJ$2:$AM$5,3,FALSE))</f>
        <v/>
      </c>
      <c r="BG57" s="347">
        <f t="shared" ref="BG57:BG85" si="30">O57</f>
        <v>0</v>
      </c>
      <c r="BH57" s="118" t="str">
        <f>IF(Q57="","",VLOOKUP(Q57,所属・種目コード!$AJ$2:$AM$5,3,FALSE))</f>
        <v/>
      </c>
      <c r="BI57" s="347">
        <f t="shared" ref="BI57:BI85" si="31">R57</f>
        <v>0</v>
      </c>
      <c r="BJ57" s="118" t="str">
        <f>IF(T57="","",VLOOKUP(T57,所属・種目コード!$AJ$2:$AM$5,3,FALSE))</f>
        <v/>
      </c>
      <c r="BK57" s="347">
        <f t="shared" ref="BK57:BK85" si="32">U57</f>
        <v>0</v>
      </c>
      <c r="BM57" s="30"/>
      <c r="BN57" s="804" t="s">
        <v>9178</v>
      </c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19" customFormat="1" ht="30" customHeight="1" thickBot="1">
      <c r="A58" s="227"/>
      <c r="B58" s="227"/>
      <c r="C58" s="960"/>
      <c r="D58" s="30"/>
      <c r="E58" s="624" t="s">
        <v>8718</v>
      </c>
      <c r="F58" s="916">
        <v>3</v>
      </c>
      <c r="G58" s="911"/>
      <c r="H58" s="525"/>
      <c r="I58" s="34" t="str">
        <f>IF($H58="","",(VLOOKUP($H58,'競技者（中）'!$B$3:$H$1406,2,0)))</f>
        <v/>
      </c>
      <c r="J58" s="34" t="str">
        <f>IF($H58="","",(VLOOKUP($H58,'競技者（中）'!$B$3:$H$1406,6,0)))</f>
        <v/>
      </c>
      <c r="K58" s="34" t="str">
        <f>IF($H58="","",(VLOOKUP($H58,'競技者（中）'!$B$3:$H$1406,3,0)))</f>
        <v/>
      </c>
      <c r="L58" s="815" t="str">
        <f>IF($H58="","",(VLOOKUP($H58,'競技者（中）'!$B$3:$H$1406,4,0)))</f>
        <v/>
      </c>
      <c r="M58" s="819" t="s">
        <v>9213</v>
      </c>
      <c r="N58" s="529"/>
      <c r="O58" s="530"/>
      <c r="P58" s="819" t="s">
        <v>9213</v>
      </c>
      <c r="Q58" s="529"/>
      <c r="R58" s="530"/>
      <c r="S58" s="528"/>
      <c r="T58" s="529"/>
      <c r="U58" s="530"/>
      <c r="V58" s="122"/>
      <c r="W58" s="122"/>
      <c r="X58" s="122"/>
      <c r="Y58" s="331"/>
      <c r="Z58" s="122"/>
      <c r="AA58" s="122"/>
      <c r="AB58" s="122"/>
      <c r="AC58" s="204" t="s">
        <v>23</v>
      </c>
      <c r="AD58" s="124" t="s">
        <v>46</v>
      </c>
      <c r="AE58" s="383" t="s">
        <v>83</v>
      </c>
      <c r="AF58" s="383" t="s">
        <v>83</v>
      </c>
      <c r="AG58" s="383" t="s">
        <v>83</v>
      </c>
      <c r="AI58" s="118" t="str">
        <f t="shared" si="15"/>
        <v/>
      </c>
      <c r="AJ58" s="118">
        <f>IF(AD58="","",VLOOKUP(AD58,所属・種目コード!W:X,2,FALSE))</f>
        <v>3</v>
      </c>
      <c r="AK58" s="126">
        <f t="shared" si="16"/>
        <v>0</v>
      </c>
      <c r="AL58" s="118" t="str">
        <f t="shared" si="17"/>
        <v/>
      </c>
      <c r="AM58" s="118" t="str">
        <f t="shared" si="18"/>
        <v/>
      </c>
      <c r="AN58" s="118" t="str">
        <f t="shared" si="19"/>
        <v>()</v>
      </c>
      <c r="AO58" s="118" t="str">
        <f t="shared" si="20"/>
        <v/>
      </c>
      <c r="AP58" s="118">
        <v>1</v>
      </c>
      <c r="AQ58" s="118" t="str">
        <f>IF(L58="","",VLOOKUP(L58,所属・種目コード!$B$2:$D$180,2,FALSE))</f>
        <v/>
      </c>
      <c r="AR58" s="118" t="str">
        <f>IF(L58="","",VLOOKUP(L58,所属・種目コード!$B$2:$D$180,3,FALSE))</f>
        <v/>
      </c>
      <c r="AS58" s="118" t="str">
        <f>IF(N58="","",VLOOKUP(N58,所属・種目コード!$AF$2:$AG$47,2,FALSE))</f>
        <v/>
      </c>
      <c r="AT58" s="118" t="str">
        <f>IF(M58="","",VLOOKUP(M58,所属・種目コード!$AB$2:$AD$11,3,FALSE))</f>
        <v>03</v>
      </c>
      <c r="AU58" s="347">
        <f t="shared" si="21"/>
        <v>0</v>
      </c>
      <c r="AV58" s="118" t="str">
        <f t="shared" si="22"/>
        <v>03 0</v>
      </c>
      <c r="AW58" s="118" t="str">
        <f>IF(Q58="","",VLOOKUP(Q58,所属・種目コード!$AF$2:$AG$49,2,FALSE))</f>
        <v/>
      </c>
      <c r="AX58" s="118" t="str">
        <f>IF(P58="","",VLOOKUP(P58,所属・種目コード!$AB$2:$AD$11,3,FALSE))</f>
        <v>03</v>
      </c>
      <c r="AY58" s="347">
        <f t="shared" si="23"/>
        <v>0</v>
      </c>
      <c r="AZ58" s="118" t="str">
        <f t="shared" si="24"/>
        <v/>
      </c>
      <c r="BA58" s="118" t="str">
        <f>IF(T58="","",VLOOKUP(T58,所属・種目コード!$AF$2:$AG$49,2,FALSE))</f>
        <v/>
      </c>
      <c r="BB58" s="118" t="str">
        <f>IF(S58="","",VLOOKUP(S58,所属・種目コード!$AB$2:$AD$11,3,FALSE))</f>
        <v/>
      </c>
      <c r="BC58" s="347">
        <f t="shared" si="25"/>
        <v>0</v>
      </c>
      <c r="BD58" s="118" t="str">
        <f t="shared" si="26"/>
        <v xml:space="preserve"> 0</v>
      </c>
      <c r="BF58" s="118" t="str">
        <f>IF(N58="","",VLOOKUP(N58,所属・種目コード!$AJ$2:$AM$5,3,FALSE))</f>
        <v/>
      </c>
      <c r="BG58" s="347">
        <f t="shared" si="30"/>
        <v>0</v>
      </c>
      <c r="BH58" s="118" t="str">
        <f>IF(Q58="","",VLOOKUP(Q58,所属・種目コード!$AJ$2:$AM$5,3,FALSE))</f>
        <v/>
      </c>
      <c r="BI58" s="347">
        <f t="shared" si="31"/>
        <v>0</v>
      </c>
      <c r="BJ58" s="118" t="str">
        <f>IF(T58="","",VLOOKUP(T58,所属・種目コード!$AJ$2:$AM$5,3,FALSE))</f>
        <v/>
      </c>
      <c r="BK58" s="347">
        <f t="shared" si="32"/>
        <v>0</v>
      </c>
      <c r="BM58" s="30"/>
      <c r="BN58" s="804" t="s">
        <v>9191</v>
      </c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s="119" customFormat="1" ht="30" customHeight="1">
      <c r="A59" s="30"/>
      <c r="B59" s="30"/>
      <c r="C59" s="30"/>
      <c r="D59" s="30"/>
      <c r="E59" s="624" t="s">
        <v>8718</v>
      </c>
      <c r="F59" s="916">
        <v>4</v>
      </c>
      <c r="G59" s="911"/>
      <c r="H59" s="525"/>
      <c r="I59" s="34" t="str">
        <f>IF($H59="","",(VLOOKUP($H59,'競技者（中）'!$B$3:$H$1406,2,0)))</f>
        <v/>
      </c>
      <c r="J59" s="34" t="str">
        <f>IF($H59="","",(VLOOKUP($H59,'競技者（中）'!$B$3:$H$1406,6,0)))</f>
        <v/>
      </c>
      <c r="K59" s="34" t="str">
        <f>IF($H59="","",(VLOOKUP($H59,'競技者（中）'!$B$3:$H$1406,3,0)))</f>
        <v/>
      </c>
      <c r="L59" s="815" t="str">
        <f>IF($H59="","",(VLOOKUP($H59,'競技者（中）'!$B$3:$H$1406,4,0)))</f>
        <v/>
      </c>
      <c r="M59" s="819" t="s">
        <v>9213</v>
      </c>
      <c r="N59" s="529"/>
      <c r="O59" s="530"/>
      <c r="P59" s="819" t="s">
        <v>9213</v>
      </c>
      <c r="Q59" s="529"/>
      <c r="R59" s="530"/>
      <c r="S59" s="528"/>
      <c r="T59" s="529"/>
      <c r="U59" s="530"/>
      <c r="V59" s="122"/>
      <c r="W59" s="122"/>
      <c r="X59" s="122"/>
      <c r="Y59" s="331"/>
      <c r="Z59" s="122"/>
      <c r="AA59" s="122"/>
      <c r="AB59" s="122"/>
      <c r="AC59" s="204" t="s">
        <v>23</v>
      </c>
      <c r="AD59" s="124" t="s">
        <v>46</v>
      </c>
      <c r="AE59" s="383" t="s">
        <v>83</v>
      </c>
      <c r="AF59" s="383" t="s">
        <v>83</v>
      </c>
      <c r="AG59" s="383" t="s">
        <v>83</v>
      </c>
      <c r="AI59" s="118" t="str">
        <f t="shared" si="15"/>
        <v/>
      </c>
      <c r="AJ59" s="118">
        <f>IF(AD59="","",VLOOKUP(AD59,所属・種目コード!W:X,2,FALSE))</f>
        <v>3</v>
      </c>
      <c r="AK59" s="126">
        <f t="shared" si="16"/>
        <v>0</v>
      </c>
      <c r="AL59" s="118" t="str">
        <f t="shared" si="17"/>
        <v/>
      </c>
      <c r="AM59" s="118" t="str">
        <f t="shared" si="18"/>
        <v/>
      </c>
      <c r="AN59" s="118" t="str">
        <f t="shared" si="19"/>
        <v>()</v>
      </c>
      <c r="AO59" s="118" t="str">
        <f t="shared" si="20"/>
        <v/>
      </c>
      <c r="AP59" s="118">
        <v>1</v>
      </c>
      <c r="AQ59" s="118" t="str">
        <f>IF(L59="","",VLOOKUP(L59,所属・種目コード!$B$2:$D$180,2,FALSE))</f>
        <v/>
      </c>
      <c r="AR59" s="118" t="str">
        <f>IF(L59="","",VLOOKUP(L59,所属・種目コード!$B$2:$D$180,3,FALSE))</f>
        <v/>
      </c>
      <c r="AS59" s="118" t="str">
        <f>IF(N59="","",VLOOKUP(N59,所属・種目コード!$AF$2:$AG$47,2,FALSE))</f>
        <v/>
      </c>
      <c r="AT59" s="118" t="str">
        <f>IF(M59="","",VLOOKUP(M59,所属・種目コード!$AB$2:$AD$11,3,FALSE))</f>
        <v>03</v>
      </c>
      <c r="AU59" s="347">
        <f t="shared" si="21"/>
        <v>0</v>
      </c>
      <c r="AV59" s="118" t="str">
        <f t="shared" si="22"/>
        <v>03 0</v>
      </c>
      <c r="AW59" s="118" t="str">
        <f>IF(Q59="","",VLOOKUP(Q59,所属・種目コード!$AF$2:$AG$49,2,FALSE))</f>
        <v/>
      </c>
      <c r="AX59" s="118" t="str">
        <f>IF(P59="","",VLOOKUP(P59,所属・種目コード!$AB$2:$AD$11,3,FALSE))</f>
        <v>03</v>
      </c>
      <c r="AY59" s="347">
        <f t="shared" si="23"/>
        <v>0</v>
      </c>
      <c r="AZ59" s="118" t="str">
        <f t="shared" si="24"/>
        <v/>
      </c>
      <c r="BA59" s="118" t="str">
        <f>IF(T59="","",VLOOKUP(T59,所属・種目コード!$AF$2:$AG$49,2,FALSE))</f>
        <v/>
      </c>
      <c r="BB59" s="118" t="str">
        <f>IF(S59="","",VLOOKUP(S59,所属・種目コード!$AB$2:$AD$11,3,FALSE))</f>
        <v/>
      </c>
      <c r="BC59" s="347">
        <f t="shared" si="25"/>
        <v>0</v>
      </c>
      <c r="BD59" s="118" t="str">
        <f t="shared" si="26"/>
        <v xml:space="preserve"> 0</v>
      </c>
      <c r="BF59" s="118" t="str">
        <f>IF(N59="","",VLOOKUP(N59,所属・種目コード!$AJ$2:$AM$5,3,FALSE))</f>
        <v/>
      </c>
      <c r="BG59" s="347">
        <f t="shared" si="30"/>
        <v>0</v>
      </c>
      <c r="BH59" s="118" t="str">
        <f>IF(Q59="","",VLOOKUP(Q59,所属・種目コード!$AJ$2:$AM$5,3,FALSE))</f>
        <v/>
      </c>
      <c r="BI59" s="347">
        <f t="shared" si="31"/>
        <v>0</v>
      </c>
      <c r="BJ59" s="118" t="str">
        <f>IF(T59="","",VLOOKUP(T59,所属・種目コード!$AJ$2:$AM$5,3,FALSE))</f>
        <v/>
      </c>
      <c r="BK59" s="347">
        <f t="shared" si="32"/>
        <v>0</v>
      </c>
      <c r="BM59" s="30"/>
      <c r="BN59" s="661" t="s">
        <v>9195</v>
      </c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 s="119" customFormat="1" ht="30" customHeight="1" thickBot="1">
      <c r="A60" s="30"/>
      <c r="B60" s="30"/>
      <c r="C60" s="30"/>
      <c r="D60" s="30"/>
      <c r="E60" s="674" t="s">
        <v>8718</v>
      </c>
      <c r="F60" s="961">
        <v>5</v>
      </c>
      <c r="G60" s="962"/>
      <c r="H60" s="675"/>
      <c r="I60" s="676" t="str">
        <f>IF($H60="","",(VLOOKUP($H60,'競技者（中）'!$B$3:$H$1406,2,0)))</f>
        <v/>
      </c>
      <c r="J60" s="676" t="str">
        <f>IF($H60="","",(VLOOKUP($H60,'競技者（中）'!$B$3:$H$1406,6,0)))</f>
        <v/>
      </c>
      <c r="K60" s="676" t="str">
        <f>IF($H60="","",(VLOOKUP($H60,'競技者（中）'!$B$3:$H$1406,3,0)))</f>
        <v/>
      </c>
      <c r="L60" s="816" t="str">
        <f>IF($H60="","",(VLOOKUP($H60,'競技者（中）'!$B$3:$H$1406,4,0)))</f>
        <v/>
      </c>
      <c r="M60" s="820" t="s">
        <v>9213</v>
      </c>
      <c r="N60" s="531"/>
      <c r="O60" s="532"/>
      <c r="P60" s="820" t="s">
        <v>9213</v>
      </c>
      <c r="Q60" s="667"/>
      <c r="R60" s="668"/>
      <c r="S60" s="579"/>
      <c r="T60" s="667"/>
      <c r="U60" s="668"/>
      <c r="V60" s="331"/>
      <c r="W60" s="331"/>
      <c r="X60" s="331"/>
      <c r="Y60" s="331"/>
      <c r="Z60" s="331"/>
      <c r="AA60" s="122"/>
      <c r="AB60" s="122"/>
      <c r="AC60" s="204" t="s">
        <v>23</v>
      </c>
      <c r="AD60" s="124" t="s">
        <v>46</v>
      </c>
      <c r="AE60" s="383" t="s">
        <v>83</v>
      </c>
      <c r="AF60" s="383" t="s">
        <v>83</v>
      </c>
      <c r="AG60" s="383" t="s">
        <v>83</v>
      </c>
      <c r="AI60" s="118" t="str">
        <f t="shared" si="15"/>
        <v/>
      </c>
      <c r="AJ60" s="118">
        <f>IF(AD60="","",VLOOKUP(AD60,所属・種目コード!W:X,2,FALSE))</f>
        <v>3</v>
      </c>
      <c r="AK60" s="126">
        <f t="shared" si="16"/>
        <v>0</v>
      </c>
      <c r="AL60" s="118" t="str">
        <f t="shared" si="17"/>
        <v/>
      </c>
      <c r="AM60" s="118" t="str">
        <f t="shared" si="18"/>
        <v/>
      </c>
      <c r="AN60" s="118" t="str">
        <f t="shared" si="19"/>
        <v>()</v>
      </c>
      <c r="AO60" s="118" t="str">
        <f t="shared" si="20"/>
        <v/>
      </c>
      <c r="AP60" s="118">
        <v>1</v>
      </c>
      <c r="AQ60" s="118" t="str">
        <f>IF(L60="","",VLOOKUP(L60,所属・種目コード!$B$2:$D$180,2,FALSE))</f>
        <v/>
      </c>
      <c r="AR60" s="118" t="str">
        <f>IF(L60="","",VLOOKUP(L60,所属・種目コード!$B$2:$D$180,3,FALSE))</f>
        <v/>
      </c>
      <c r="AS60" s="118" t="str">
        <f>IF(N60="","",VLOOKUP(N60,所属・種目コード!$AF$2:$AG$47,2,FALSE))</f>
        <v/>
      </c>
      <c r="AT60" s="118" t="str">
        <f>IF(M60="","",VLOOKUP(M60,所属・種目コード!$AB$2:$AD$11,3,FALSE))</f>
        <v>03</v>
      </c>
      <c r="AU60" s="347">
        <f t="shared" si="21"/>
        <v>0</v>
      </c>
      <c r="AV60" s="118" t="str">
        <f t="shared" si="22"/>
        <v>03 0</v>
      </c>
      <c r="AW60" s="118" t="str">
        <f>IF(Q60="","",VLOOKUP(Q60,所属・種目コード!$AF$2:$AG$49,2,FALSE))</f>
        <v/>
      </c>
      <c r="AX60" s="118" t="str">
        <f>IF(P60="","",VLOOKUP(P60,所属・種目コード!$AB$2:$AD$11,3,FALSE))</f>
        <v>03</v>
      </c>
      <c r="AY60" s="347">
        <f t="shared" si="23"/>
        <v>0</v>
      </c>
      <c r="AZ60" s="118" t="str">
        <f t="shared" si="24"/>
        <v/>
      </c>
      <c r="BA60" s="118" t="str">
        <f>IF(T60="","",VLOOKUP(T60,所属・種目コード!$AF$2:$AG$49,2,FALSE))</f>
        <v/>
      </c>
      <c r="BB60" s="118" t="str">
        <f>IF(S60="","",VLOOKUP(S60,所属・種目コード!$AB$2:$AD$11,3,FALSE))</f>
        <v/>
      </c>
      <c r="BC60" s="347">
        <f t="shared" si="25"/>
        <v>0</v>
      </c>
      <c r="BD60" s="118" t="str">
        <f t="shared" si="26"/>
        <v xml:space="preserve"> 0</v>
      </c>
      <c r="BF60" s="118" t="str">
        <f>IF(N60="","",VLOOKUP(N60,所属・種目コード!$AJ$2:$AM$5,3,FALSE))</f>
        <v/>
      </c>
      <c r="BG60" s="347">
        <f t="shared" si="30"/>
        <v>0</v>
      </c>
      <c r="BH60" s="118" t="str">
        <f>IF(Q60="","",VLOOKUP(Q60,所属・種目コード!$AJ$2:$AM$5,3,FALSE))</f>
        <v/>
      </c>
      <c r="BI60" s="347">
        <f t="shared" si="31"/>
        <v>0</v>
      </c>
      <c r="BJ60" s="118" t="str">
        <f>IF(T60="","",VLOOKUP(T60,所属・種目コード!$AJ$2:$AM$5,3,FALSE))</f>
        <v/>
      </c>
      <c r="BK60" s="347">
        <f t="shared" si="32"/>
        <v>0</v>
      </c>
      <c r="BM60" s="30"/>
      <c r="BN60" s="66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 s="119" customFormat="1" ht="30" customHeight="1">
      <c r="A61" s="30"/>
      <c r="B61" s="30"/>
      <c r="C61" s="30"/>
      <c r="D61" s="30"/>
      <c r="E61" s="677" t="s">
        <v>8718</v>
      </c>
      <c r="F61" s="914">
        <v>6</v>
      </c>
      <c r="G61" s="915"/>
      <c r="H61" s="533"/>
      <c r="I61" s="672" t="str">
        <f>IF($H61="","",(VLOOKUP($H61,'競技者（中）'!$B$3:$H$1406,2,0)))</f>
        <v/>
      </c>
      <c r="J61" s="672" t="str">
        <f>IF($H61="","",(VLOOKUP($H61,'競技者（中）'!$B$3:$H$1406,6,0)))</f>
        <v/>
      </c>
      <c r="K61" s="672" t="str">
        <f>IF($H61="","",(VLOOKUP($H61,'競技者（中）'!$B$3:$H$1406,3,0)))</f>
        <v/>
      </c>
      <c r="L61" s="806" t="str">
        <f>IF($H61="","",(VLOOKUP($H61,'競技者（中）'!$B$3:$H$1406,4,0)))</f>
        <v/>
      </c>
      <c r="M61" s="818" t="s">
        <v>9213</v>
      </c>
      <c r="N61" s="580"/>
      <c r="O61" s="535"/>
      <c r="P61" s="818" t="s">
        <v>9213</v>
      </c>
      <c r="Q61" s="580"/>
      <c r="R61" s="535"/>
      <c r="S61" s="669"/>
      <c r="T61" s="580"/>
      <c r="U61" s="535"/>
      <c r="V61" s="331"/>
      <c r="W61" s="331"/>
      <c r="X61" s="331"/>
      <c r="Y61" s="331"/>
      <c r="Z61" s="331"/>
      <c r="AA61" s="122"/>
      <c r="AB61" s="122"/>
      <c r="AC61" s="204" t="s">
        <v>23</v>
      </c>
      <c r="AD61" s="124" t="s">
        <v>46</v>
      </c>
      <c r="AE61" s="383" t="s">
        <v>83</v>
      </c>
      <c r="AF61" s="383" t="s">
        <v>83</v>
      </c>
      <c r="AG61" s="383" t="s">
        <v>83</v>
      </c>
      <c r="AI61" s="118" t="str">
        <f t="shared" si="15"/>
        <v/>
      </c>
      <c r="AJ61" s="118">
        <f>IF(AD61="","",VLOOKUP(AD61,所属・種目コード!W:X,2,FALSE))</f>
        <v>3</v>
      </c>
      <c r="AK61" s="126">
        <f t="shared" si="16"/>
        <v>0</v>
      </c>
      <c r="AL61" s="118" t="str">
        <f t="shared" si="17"/>
        <v/>
      </c>
      <c r="AM61" s="118" t="str">
        <f t="shared" si="18"/>
        <v/>
      </c>
      <c r="AN61" s="118" t="str">
        <f t="shared" si="19"/>
        <v>()</v>
      </c>
      <c r="AO61" s="118" t="str">
        <f t="shared" si="20"/>
        <v/>
      </c>
      <c r="AP61" s="118">
        <v>1</v>
      </c>
      <c r="AQ61" s="118" t="str">
        <f>IF(L61="","",VLOOKUP(L61,所属・種目コード!$B$2:$D$180,2,FALSE))</f>
        <v/>
      </c>
      <c r="AR61" s="118" t="str">
        <f>IF(L61="","",VLOOKUP(L61,所属・種目コード!$B$2:$D$180,3,FALSE))</f>
        <v/>
      </c>
      <c r="AS61" s="118" t="str">
        <f>IF(N61="","",VLOOKUP(N61,所属・種目コード!$AF$2:$AG$47,2,FALSE))</f>
        <v/>
      </c>
      <c r="AT61" s="118" t="str">
        <f>IF(M61="","",VLOOKUP(M61,所属・種目コード!$AB$2:$AD$11,3,FALSE))</f>
        <v>03</v>
      </c>
      <c r="AU61" s="347">
        <f t="shared" si="21"/>
        <v>0</v>
      </c>
      <c r="AV61" s="118" t="str">
        <f t="shared" si="22"/>
        <v>03 0</v>
      </c>
      <c r="AW61" s="118" t="str">
        <f>IF(Q61="","",VLOOKUP(Q61,所属・種目コード!$AF$2:$AG$49,2,FALSE))</f>
        <v/>
      </c>
      <c r="AX61" s="118" t="str">
        <f>IF(P61="","",VLOOKUP(P61,所属・種目コード!$AB$2:$AD$11,3,FALSE))</f>
        <v>03</v>
      </c>
      <c r="AY61" s="347">
        <f t="shared" si="23"/>
        <v>0</v>
      </c>
      <c r="AZ61" s="118" t="str">
        <f t="shared" si="24"/>
        <v/>
      </c>
      <c r="BA61" s="118" t="str">
        <f>IF(T61="","",VLOOKUP(T61,所属・種目コード!$AF$2:$AG$49,2,FALSE))</f>
        <v/>
      </c>
      <c r="BB61" s="118" t="str">
        <f>IF(S61="","",VLOOKUP(S61,所属・種目コード!$AB$2:$AD$11,3,FALSE))</f>
        <v/>
      </c>
      <c r="BC61" s="347">
        <f t="shared" si="25"/>
        <v>0</v>
      </c>
      <c r="BD61" s="118" t="str">
        <f t="shared" si="26"/>
        <v xml:space="preserve"> 0</v>
      </c>
      <c r="BF61" s="118" t="str">
        <f>IF(N61="","",VLOOKUP(N61,所属・種目コード!$AJ$2:$AM$5,3,FALSE))</f>
        <v/>
      </c>
      <c r="BG61" s="347">
        <f t="shared" si="30"/>
        <v>0</v>
      </c>
      <c r="BH61" s="118" t="str">
        <f>IF(Q61="","",VLOOKUP(Q61,所属・種目コード!$AJ$2:$AM$5,3,FALSE))</f>
        <v/>
      </c>
      <c r="BI61" s="347">
        <f t="shared" si="31"/>
        <v>0</v>
      </c>
      <c r="BJ61" s="118" t="str">
        <f>IF(T61="","",VLOOKUP(T61,所属・種目コード!$AJ$2:$AM$5,3,FALSE))</f>
        <v/>
      </c>
      <c r="BK61" s="347">
        <f t="shared" si="32"/>
        <v>0</v>
      </c>
      <c r="BM61" s="30"/>
      <c r="BN61" s="66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 s="119" customFormat="1" ht="30" customHeight="1">
      <c r="A62" s="30"/>
      <c r="B62" s="30"/>
      <c r="C62" s="30"/>
      <c r="D62" s="30"/>
      <c r="E62" s="624" t="s">
        <v>8718</v>
      </c>
      <c r="F62" s="916">
        <v>7</v>
      </c>
      <c r="G62" s="911"/>
      <c r="H62" s="525"/>
      <c r="I62" s="34" t="str">
        <f>IF($H62="","",(VLOOKUP($H62,'競技者（中）'!$B$3:$H$1406,2,0)))</f>
        <v/>
      </c>
      <c r="J62" s="34" t="str">
        <f>IF($H62="","",(VLOOKUP($H62,'競技者（中）'!$B$3:$H$1406,6,0)))</f>
        <v/>
      </c>
      <c r="K62" s="34" t="str">
        <f>IF($H62="","",(VLOOKUP($H62,'競技者（中）'!$B$3:$H$1406,3,0)))</f>
        <v/>
      </c>
      <c r="L62" s="815" t="str">
        <f>IF($H62="","",(VLOOKUP($H62,'競技者（中）'!$B$3:$H$1406,4,0)))</f>
        <v/>
      </c>
      <c r="M62" s="819" t="s">
        <v>9213</v>
      </c>
      <c r="N62" s="529"/>
      <c r="O62" s="530"/>
      <c r="P62" s="819" t="s">
        <v>9213</v>
      </c>
      <c r="Q62" s="529"/>
      <c r="R62" s="530"/>
      <c r="S62" s="528"/>
      <c r="T62" s="529"/>
      <c r="U62" s="530"/>
      <c r="V62" s="331"/>
      <c r="W62" s="331"/>
      <c r="X62" s="331"/>
      <c r="Y62" s="331"/>
      <c r="Z62" s="331"/>
      <c r="AA62" s="122"/>
      <c r="AB62" s="122"/>
      <c r="AC62" s="204" t="s">
        <v>23</v>
      </c>
      <c r="AD62" s="124" t="s">
        <v>46</v>
      </c>
      <c r="AE62" s="383" t="s">
        <v>83</v>
      </c>
      <c r="AF62" s="383" t="s">
        <v>83</v>
      </c>
      <c r="AG62" s="383" t="s">
        <v>83</v>
      </c>
      <c r="AI62" s="118" t="str">
        <f t="shared" si="15"/>
        <v/>
      </c>
      <c r="AJ62" s="118">
        <f>IF(AD62="","",VLOOKUP(AD62,所属・種目コード!W:X,2,FALSE))</f>
        <v>3</v>
      </c>
      <c r="AK62" s="126">
        <f t="shared" si="16"/>
        <v>0</v>
      </c>
      <c r="AL62" s="118" t="str">
        <f t="shared" si="17"/>
        <v/>
      </c>
      <c r="AM62" s="118" t="str">
        <f t="shared" si="18"/>
        <v/>
      </c>
      <c r="AN62" s="118" t="str">
        <f t="shared" si="19"/>
        <v>()</v>
      </c>
      <c r="AO62" s="118" t="str">
        <f t="shared" si="20"/>
        <v/>
      </c>
      <c r="AP62" s="118">
        <v>1</v>
      </c>
      <c r="AQ62" s="118" t="str">
        <f>IF(L62="","",VLOOKUP(L62,所属・種目コード!$B$2:$D$180,2,FALSE))</f>
        <v/>
      </c>
      <c r="AR62" s="118" t="str">
        <f>IF(L62="","",VLOOKUP(L62,所属・種目コード!$B$2:$D$180,3,FALSE))</f>
        <v/>
      </c>
      <c r="AS62" s="118" t="str">
        <f>IF(N62="","",VLOOKUP(N62,所属・種目コード!$AF$2:$AG$47,2,FALSE))</f>
        <v/>
      </c>
      <c r="AT62" s="118" t="str">
        <f>IF(M62="","",VLOOKUP(M62,所属・種目コード!$AB$2:$AD$11,3,FALSE))</f>
        <v>03</v>
      </c>
      <c r="AU62" s="347">
        <f t="shared" si="21"/>
        <v>0</v>
      </c>
      <c r="AV62" s="118" t="str">
        <f t="shared" si="22"/>
        <v>03 0</v>
      </c>
      <c r="AW62" s="118" t="str">
        <f>IF(Q62="","",VLOOKUP(Q62,所属・種目コード!$AF$2:$AG$49,2,FALSE))</f>
        <v/>
      </c>
      <c r="AX62" s="118" t="str">
        <f>IF(P62="","",VLOOKUP(P62,所属・種目コード!$AB$2:$AD$11,3,FALSE))</f>
        <v>03</v>
      </c>
      <c r="AY62" s="347">
        <f t="shared" si="23"/>
        <v>0</v>
      </c>
      <c r="AZ62" s="118" t="str">
        <f t="shared" si="24"/>
        <v/>
      </c>
      <c r="BA62" s="118" t="str">
        <f>IF(T62="","",VLOOKUP(T62,所属・種目コード!$AF$2:$AG$49,2,FALSE))</f>
        <v/>
      </c>
      <c r="BB62" s="118" t="str">
        <f>IF(S62="","",VLOOKUP(S62,所属・種目コード!$AB$2:$AD$11,3,FALSE))</f>
        <v/>
      </c>
      <c r="BC62" s="347">
        <f t="shared" si="25"/>
        <v>0</v>
      </c>
      <c r="BD62" s="118" t="str">
        <f t="shared" si="26"/>
        <v xml:space="preserve"> 0</v>
      </c>
      <c r="BF62" s="118" t="str">
        <f>IF(N62="","",VLOOKUP(N62,所属・種目コード!$AJ$2:$AM$5,3,FALSE))</f>
        <v/>
      </c>
      <c r="BG62" s="347">
        <f t="shared" si="30"/>
        <v>0</v>
      </c>
      <c r="BH62" s="118" t="str">
        <f>IF(Q62="","",VLOOKUP(Q62,所属・種目コード!$AJ$2:$AM$5,3,FALSE))</f>
        <v/>
      </c>
      <c r="BI62" s="347">
        <f t="shared" si="31"/>
        <v>0</v>
      </c>
      <c r="BJ62" s="118" t="str">
        <f>IF(T62="","",VLOOKUP(T62,所属・種目コード!$AJ$2:$AM$5,3,FALSE))</f>
        <v/>
      </c>
      <c r="BK62" s="347">
        <f t="shared" si="32"/>
        <v>0</v>
      </c>
      <c r="BM62" s="30"/>
      <c r="BN62" s="66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 s="119" customFormat="1" ht="30" customHeight="1">
      <c r="A63" s="30"/>
      <c r="B63" s="30"/>
      <c r="C63" s="30"/>
      <c r="D63" s="30"/>
      <c r="E63" s="624" t="s">
        <v>8718</v>
      </c>
      <c r="F63" s="916">
        <v>8</v>
      </c>
      <c r="G63" s="911"/>
      <c r="H63" s="525"/>
      <c r="I63" s="34" t="str">
        <f>IF($H63="","",(VLOOKUP($H63,'競技者（中）'!$B$3:$H$1406,2,0)))</f>
        <v/>
      </c>
      <c r="J63" s="34" t="str">
        <f>IF($H63="","",(VLOOKUP($H63,'競技者（中）'!$B$3:$H$1406,6,0)))</f>
        <v/>
      </c>
      <c r="K63" s="34" t="str">
        <f>IF($H63="","",(VLOOKUP($H63,'競技者（中）'!$B$3:$H$1406,3,0)))</f>
        <v/>
      </c>
      <c r="L63" s="815" t="str">
        <f>IF($H63="","",(VLOOKUP($H63,'競技者（中）'!$B$3:$H$1406,4,0)))</f>
        <v/>
      </c>
      <c r="M63" s="819" t="s">
        <v>9213</v>
      </c>
      <c r="N63" s="529"/>
      <c r="O63" s="530"/>
      <c r="P63" s="819" t="s">
        <v>9213</v>
      </c>
      <c r="Q63" s="529"/>
      <c r="R63" s="530"/>
      <c r="S63" s="528"/>
      <c r="T63" s="529"/>
      <c r="U63" s="530"/>
      <c r="V63" s="331"/>
      <c r="W63" s="331"/>
      <c r="X63" s="331"/>
      <c r="Y63" s="331"/>
      <c r="Z63" s="331"/>
      <c r="AA63" s="122"/>
      <c r="AB63" s="122"/>
      <c r="AC63" s="204" t="s">
        <v>23</v>
      </c>
      <c r="AD63" s="124" t="s">
        <v>46</v>
      </c>
      <c r="AE63" s="383" t="s">
        <v>83</v>
      </c>
      <c r="AF63" s="383" t="s">
        <v>83</v>
      </c>
      <c r="AG63" s="383" t="s">
        <v>83</v>
      </c>
      <c r="AI63" s="118" t="str">
        <f t="shared" si="15"/>
        <v/>
      </c>
      <c r="AJ63" s="118">
        <f>IF(AD63="","",VLOOKUP(AD63,所属・種目コード!W:X,2,FALSE))</f>
        <v>3</v>
      </c>
      <c r="AK63" s="126">
        <f t="shared" si="16"/>
        <v>0</v>
      </c>
      <c r="AL63" s="118" t="str">
        <f t="shared" si="17"/>
        <v/>
      </c>
      <c r="AM63" s="118" t="str">
        <f t="shared" si="18"/>
        <v/>
      </c>
      <c r="AN63" s="118" t="str">
        <f t="shared" si="19"/>
        <v>()</v>
      </c>
      <c r="AO63" s="118" t="str">
        <f t="shared" si="20"/>
        <v/>
      </c>
      <c r="AP63" s="118">
        <v>1</v>
      </c>
      <c r="AQ63" s="118" t="str">
        <f>IF(L63="","",VLOOKUP(L63,所属・種目コード!$B$2:$D$180,2,FALSE))</f>
        <v/>
      </c>
      <c r="AR63" s="118" t="str">
        <f>IF(L63="","",VLOOKUP(L63,所属・種目コード!$B$2:$D$180,3,FALSE))</f>
        <v/>
      </c>
      <c r="AS63" s="118" t="str">
        <f>IF(N63="","",VLOOKUP(N63,所属・種目コード!$AF$2:$AG$47,2,FALSE))</f>
        <v/>
      </c>
      <c r="AT63" s="118" t="str">
        <f>IF(M63="","",VLOOKUP(M63,所属・種目コード!$AB$2:$AD$11,3,FALSE))</f>
        <v>03</v>
      </c>
      <c r="AU63" s="347">
        <f t="shared" si="21"/>
        <v>0</v>
      </c>
      <c r="AV63" s="118" t="str">
        <f t="shared" si="22"/>
        <v>03 0</v>
      </c>
      <c r="AW63" s="118" t="str">
        <f>IF(Q63="","",VLOOKUP(Q63,所属・種目コード!$AF$2:$AG$49,2,FALSE))</f>
        <v/>
      </c>
      <c r="AX63" s="118" t="str">
        <f>IF(P63="","",VLOOKUP(P63,所属・種目コード!$AB$2:$AD$11,3,FALSE))</f>
        <v>03</v>
      </c>
      <c r="AY63" s="347">
        <f t="shared" si="23"/>
        <v>0</v>
      </c>
      <c r="AZ63" s="118" t="str">
        <f t="shared" si="24"/>
        <v/>
      </c>
      <c r="BA63" s="118" t="str">
        <f>IF(T63="","",VLOOKUP(T63,所属・種目コード!$AF$2:$AG$49,2,FALSE))</f>
        <v/>
      </c>
      <c r="BB63" s="118" t="str">
        <f>IF(S63="","",VLOOKUP(S63,所属・種目コード!$AB$2:$AD$11,3,FALSE))</f>
        <v/>
      </c>
      <c r="BC63" s="347">
        <f t="shared" si="25"/>
        <v>0</v>
      </c>
      <c r="BD63" s="118" t="str">
        <f t="shared" si="26"/>
        <v xml:space="preserve"> 0</v>
      </c>
      <c r="BF63" s="118" t="str">
        <f>IF(N63="","",VLOOKUP(N63,所属・種目コード!$AJ$2:$AM$5,3,FALSE))</f>
        <v/>
      </c>
      <c r="BG63" s="347">
        <f t="shared" si="30"/>
        <v>0</v>
      </c>
      <c r="BH63" s="118" t="str">
        <f>IF(Q63="","",VLOOKUP(Q63,所属・種目コード!$AJ$2:$AM$5,3,FALSE))</f>
        <v/>
      </c>
      <c r="BI63" s="347">
        <f t="shared" si="31"/>
        <v>0</v>
      </c>
      <c r="BJ63" s="118" t="str">
        <f>IF(T63="","",VLOOKUP(T63,所属・種目コード!$AJ$2:$AM$5,3,FALSE))</f>
        <v/>
      </c>
      <c r="BK63" s="347">
        <f t="shared" si="32"/>
        <v>0</v>
      </c>
      <c r="BM63" s="30"/>
      <c r="BN63" s="66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 s="119" customFormat="1" ht="30" customHeight="1">
      <c r="A64" s="30"/>
      <c r="B64" s="30"/>
      <c r="C64" s="30"/>
      <c r="D64" s="30"/>
      <c r="E64" s="624" t="s">
        <v>8718</v>
      </c>
      <c r="F64" s="916">
        <v>9</v>
      </c>
      <c r="G64" s="911"/>
      <c r="H64" s="525"/>
      <c r="I64" s="34" t="str">
        <f>IF($H64="","",(VLOOKUP($H64,'競技者（中）'!$B$3:$H$1406,2,0)))</f>
        <v/>
      </c>
      <c r="J64" s="34" t="str">
        <f>IF($H64="","",(VLOOKUP($H64,'競技者（中）'!$B$3:$H$1406,6,0)))</f>
        <v/>
      </c>
      <c r="K64" s="34" t="str">
        <f>IF($H64="","",(VLOOKUP($H64,'競技者（中）'!$B$3:$H$1406,3,0)))</f>
        <v/>
      </c>
      <c r="L64" s="815" t="str">
        <f>IF($H64="","",(VLOOKUP($H64,'競技者（中）'!$B$3:$H$1406,4,0)))</f>
        <v/>
      </c>
      <c r="M64" s="819" t="s">
        <v>9213</v>
      </c>
      <c r="N64" s="529"/>
      <c r="O64" s="530"/>
      <c r="P64" s="819" t="s">
        <v>9213</v>
      </c>
      <c r="Q64" s="529"/>
      <c r="R64" s="530"/>
      <c r="S64" s="528"/>
      <c r="T64" s="529"/>
      <c r="U64" s="530"/>
      <c r="V64" s="331"/>
      <c r="W64" s="331"/>
      <c r="X64" s="331"/>
      <c r="Y64" s="109"/>
      <c r="Z64" s="331"/>
      <c r="AA64" s="122"/>
      <c r="AB64" s="122"/>
      <c r="AC64" s="204" t="s">
        <v>23</v>
      </c>
      <c r="AD64" s="124" t="s">
        <v>46</v>
      </c>
      <c r="AE64" s="383" t="s">
        <v>83</v>
      </c>
      <c r="AF64" s="383" t="s">
        <v>83</v>
      </c>
      <c r="AG64" s="383" t="s">
        <v>83</v>
      </c>
      <c r="AI64" s="118" t="str">
        <f t="shared" si="15"/>
        <v/>
      </c>
      <c r="AJ64" s="118">
        <f>IF(AD64="","",VLOOKUP(AD64,所属・種目コード!W:X,2,FALSE))</f>
        <v>3</v>
      </c>
      <c r="AK64" s="126">
        <f t="shared" si="16"/>
        <v>0</v>
      </c>
      <c r="AL64" s="118" t="str">
        <f t="shared" si="17"/>
        <v/>
      </c>
      <c r="AM64" s="118" t="str">
        <f t="shared" si="18"/>
        <v/>
      </c>
      <c r="AN64" s="118" t="str">
        <f t="shared" si="19"/>
        <v>()</v>
      </c>
      <c r="AO64" s="118" t="str">
        <f t="shared" si="20"/>
        <v/>
      </c>
      <c r="AP64" s="118">
        <v>1</v>
      </c>
      <c r="AQ64" s="118" t="str">
        <f>IF(L64="","",VLOOKUP(L64,所属・種目コード!$B$2:$D$180,2,FALSE))</f>
        <v/>
      </c>
      <c r="AR64" s="118" t="str">
        <f>IF(L64="","",VLOOKUP(L64,所属・種目コード!$B$2:$D$180,3,FALSE))</f>
        <v/>
      </c>
      <c r="AS64" s="118" t="str">
        <f>IF(N64="","",VLOOKUP(N64,所属・種目コード!$AF$2:$AG$47,2,FALSE))</f>
        <v/>
      </c>
      <c r="AT64" s="118" t="str">
        <f>IF(M64="","",VLOOKUP(M64,所属・種目コード!$AB$2:$AD$11,3,FALSE))</f>
        <v>03</v>
      </c>
      <c r="AU64" s="347">
        <f t="shared" si="21"/>
        <v>0</v>
      </c>
      <c r="AV64" s="118" t="str">
        <f t="shared" si="22"/>
        <v>03 0</v>
      </c>
      <c r="AW64" s="118" t="str">
        <f>IF(Q64="","",VLOOKUP(Q64,所属・種目コード!$AF$2:$AG$49,2,FALSE))</f>
        <v/>
      </c>
      <c r="AX64" s="118" t="str">
        <f>IF(P64="","",VLOOKUP(P64,所属・種目コード!$AB$2:$AD$11,3,FALSE))</f>
        <v>03</v>
      </c>
      <c r="AY64" s="347">
        <f t="shared" si="23"/>
        <v>0</v>
      </c>
      <c r="AZ64" s="118" t="str">
        <f t="shared" si="24"/>
        <v/>
      </c>
      <c r="BA64" s="118" t="str">
        <f>IF(T64="","",VLOOKUP(T64,所属・種目コード!$AF$2:$AG$49,2,FALSE))</f>
        <v/>
      </c>
      <c r="BB64" s="118" t="str">
        <f>IF(S64="","",VLOOKUP(S64,所属・種目コード!$AB$2:$AD$11,3,FALSE))</f>
        <v/>
      </c>
      <c r="BC64" s="347">
        <f t="shared" si="25"/>
        <v>0</v>
      </c>
      <c r="BD64" s="118" t="str">
        <f t="shared" si="26"/>
        <v xml:space="preserve"> 0</v>
      </c>
      <c r="BF64" s="118" t="str">
        <f>IF(N64="","",VLOOKUP(N64,所属・種目コード!$AJ$2:$AM$5,3,FALSE))</f>
        <v/>
      </c>
      <c r="BG64" s="347">
        <f t="shared" si="30"/>
        <v>0</v>
      </c>
      <c r="BH64" s="118" t="str">
        <f>IF(Q64="","",VLOOKUP(Q64,所属・種目コード!$AJ$2:$AM$5,3,FALSE))</f>
        <v/>
      </c>
      <c r="BI64" s="347">
        <f t="shared" si="31"/>
        <v>0</v>
      </c>
      <c r="BJ64" s="118" t="str">
        <f>IF(T64="","",VLOOKUP(T64,所属・種目コード!$AJ$2:$AM$5,3,FALSE))</f>
        <v/>
      </c>
      <c r="BK64" s="347">
        <f t="shared" si="32"/>
        <v>0</v>
      </c>
      <c r="BM64" s="30"/>
      <c r="BN64" s="66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1:121" s="119" customFormat="1" ht="30" customHeight="1" thickBot="1">
      <c r="A65" s="30"/>
      <c r="B65" s="30"/>
      <c r="C65" s="30"/>
      <c r="D65" s="30"/>
      <c r="E65" s="626" t="s">
        <v>8718</v>
      </c>
      <c r="F65" s="912">
        <v>10</v>
      </c>
      <c r="G65" s="913"/>
      <c r="H65" s="534"/>
      <c r="I65" s="452" t="str">
        <f>IF($H65="","",(VLOOKUP($H65,'競技者（中）'!$B$3:$H$1406,2,0)))</f>
        <v/>
      </c>
      <c r="J65" s="452" t="str">
        <f>IF($H65="","",(VLOOKUP($H65,'競技者（中）'!$B$3:$H$1406,6,0)))</f>
        <v/>
      </c>
      <c r="K65" s="452" t="str">
        <f>IF($H65="","",(VLOOKUP($H65,'競技者（中）'!$B$3:$H$1406,3,0)))</f>
        <v/>
      </c>
      <c r="L65" s="817" t="str">
        <f>IF($H65="","",(VLOOKUP($H65,'競技者（中）'!$B$3:$H$1406,4,0)))</f>
        <v/>
      </c>
      <c r="M65" s="820" t="s">
        <v>9213</v>
      </c>
      <c r="N65" s="531"/>
      <c r="O65" s="532"/>
      <c r="P65" s="820" t="s">
        <v>9213</v>
      </c>
      <c r="Q65" s="531"/>
      <c r="R65" s="532"/>
      <c r="S65" s="579"/>
      <c r="T65" s="531"/>
      <c r="U65" s="532"/>
      <c r="V65" s="331"/>
      <c r="W65" s="331"/>
      <c r="X65" s="331"/>
      <c r="Y65" s="109"/>
      <c r="Z65" s="331"/>
      <c r="AA65" s="122"/>
      <c r="AB65" s="122"/>
      <c r="AC65" s="204" t="s">
        <v>23</v>
      </c>
      <c r="AD65" s="124" t="s">
        <v>46</v>
      </c>
      <c r="AE65" s="383" t="s">
        <v>83</v>
      </c>
      <c r="AF65" s="383" t="s">
        <v>83</v>
      </c>
      <c r="AG65" s="383" t="s">
        <v>83</v>
      </c>
      <c r="AI65" s="118" t="str">
        <f t="shared" si="15"/>
        <v/>
      </c>
      <c r="AJ65" s="118">
        <f>IF(AD65="","",VLOOKUP(AD65,所属・種目コード!W:X,2,FALSE))</f>
        <v>3</v>
      </c>
      <c r="AK65" s="126">
        <f t="shared" si="16"/>
        <v>0</v>
      </c>
      <c r="AL65" s="118" t="str">
        <f t="shared" si="17"/>
        <v/>
      </c>
      <c r="AM65" s="118" t="str">
        <f t="shared" si="18"/>
        <v/>
      </c>
      <c r="AN65" s="118" t="str">
        <f t="shared" si="19"/>
        <v>()</v>
      </c>
      <c r="AO65" s="118" t="str">
        <f t="shared" si="20"/>
        <v/>
      </c>
      <c r="AP65" s="118">
        <v>1</v>
      </c>
      <c r="AQ65" s="118" t="str">
        <f>IF(L65="","",VLOOKUP(L65,所属・種目コード!$B$2:$D$180,2,FALSE))</f>
        <v/>
      </c>
      <c r="AR65" s="118" t="str">
        <f>IF(L65="","",VLOOKUP(L65,所属・種目コード!$B$2:$D$180,3,FALSE))</f>
        <v/>
      </c>
      <c r="AS65" s="118" t="str">
        <f>IF(N65="","",VLOOKUP(N65,所属・種目コード!$AF$2:$AG$47,2,FALSE))</f>
        <v/>
      </c>
      <c r="AT65" s="118" t="str">
        <f>IF(M65="","",VLOOKUP(M65,所属・種目コード!$AB$2:$AD$11,3,FALSE))</f>
        <v>03</v>
      </c>
      <c r="AU65" s="347">
        <f t="shared" si="21"/>
        <v>0</v>
      </c>
      <c r="AV65" s="118" t="str">
        <f t="shared" si="22"/>
        <v>03 0</v>
      </c>
      <c r="AW65" s="118" t="str">
        <f>IF(Q65="","",VLOOKUP(Q65,所属・種目コード!$AF$2:$AG$49,2,FALSE))</f>
        <v/>
      </c>
      <c r="AX65" s="118" t="str">
        <f>IF(P65="","",VLOOKUP(P65,所属・種目コード!$AB$2:$AD$11,3,FALSE))</f>
        <v>03</v>
      </c>
      <c r="AY65" s="347">
        <f t="shared" si="23"/>
        <v>0</v>
      </c>
      <c r="AZ65" s="118" t="str">
        <f t="shared" si="24"/>
        <v/>
      </c>
      <c r="BA65" s="118" t="str">
        <f>IF(T65="","",VLOOKUP(T65,所属・種目コード!$AF$2:$AG$49,2,FALSE))</f>
        <v/>
      </c>
      <c r="BB65" s="118" t="str">
        <f>IF(S65="","",VLOOKUP(S65,所属・種目コード!$AB$2:$AD$11,3,FALSE))</f>
        <v/>
      </c>
      <c r="BC65" s="347">
        <f t="shared" si="25"/>
        <v>0</v>
      </c>
      <c r="BD65" s="118" t="str">
        <f t="shared" si="26"/>
        <v xml:space="preserve"> 0</v>
      </c>
      <c r="BF65" s="118" t="str">
        <f>IF(N65="","",VLOOKUP(N65,所属・種目コード!$AJ$2:$AM$5,3,FALSE))</f>
        <v/>
      </c>
      <c r="BG65" s="347">
        <f t="shared" si="30"/>
        <v>0</v>
      </c>
      <c r="BH65" s="118" t="str">
        <f>IF(Q65="","",VLOOKUP(Q65,所属・種目コード!$AJ$2:$AM$5,3,FALSE))</f>
        <v/>
      </c>
      <c r="BI65" s="347">
        <f t="shared" si="31"/>
        <v>0</v>
      </c>
      <c r="BJ65" s="118" t="str">
        <f>IF(T65="","",VLOOKUP(T65,所属・種目コード!$AJ$2:$AM$5,3,FALSE))</f>
        <v/>
      </c>
      <c r="BK65" s="347">
        <f t="shared" si="32"/>
        <v>0</v>
      </c>
      <c r="BM65" s="30"/>
      <c r="BN65" s="66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1:121" s="119" customFormat="1" ht="30" customHeight="1">
      <c r="A66" s="30"/>
      <c r="B66" s="30"/>
      <c r="C66" s="30"/>
      <c r="D66" s="30"/>
      <c r="E66" s="677" t="s">
        <v>8718</v>
      </c>
      <c r="F66" s="914">
        <v>11</v>
      </c>
      <c r="G66" s="915"/>
      <c r="H66" s="533"/>
      <c r="I66" s="672" t="str">
        <f>IF($H66="","",(VLOOKUP($H66,'競技者（中）'!$B$3:$H$1406,2,0)))</f>
        <v/>
      </c>
      <c r="J66" s="672" t="str">
        <f>IF($H66="","",(VLOOKUP($H66,'競技者（中）'!$B$3:$H$1406,6,0)))</f>
        <v/>
      </c>
      <c r="K66" s="672" t="str">
        <f>IF($H66="","",(VLOOKUP($H66,'競技者（中）'!$B$3:$H$1406,3,0)))</f>
        <v/>
      </c>
      <c r="L66" s="678" t="str">
        <f>IF($H66="","",(VLOOKUP($H66,'競技者（中）'!$B$3:$H$1406,4,0)))</f>
        <v/>
      </c>
      <c r="M66" s="818" t="s">
        <v>9213</v>
      </c>
      <c r="N66" s="670"/>
      <c r="O66" s="671"/>
      <c r="P66" s="818" t="s">
        <v>9213</v>
      </c>
      <c r="Q66" s="580"/>
      <c r="R66" s="535"/>
      <c r="S66" s="669"/>
      <c r="T66" s="580"/>
      <c r="U66" s="535"/>
      <c r="V66" s="331"/>
      <c r="W66" s="331"/>
      <c r="X66" s="331"/>
      <c r="Y66" s="109"/>
      <c r="Z66" s="331"/>
      <c r="AA66" s="122"/>
      <c r="AB66" s="122"/>
      <c r="AC66" s="204" t="s">
        <v>23</v>
      </c>
      <c r="AD66" s="124" t="s">
        <v>46</v>
      </c>
      <c r="AE66" s="383" t="s">
        <v>83</v>
      </c>
      <c r="AF66" s="383" t="s">
        <v>83</v>
      </c>
      <c r="AG66" s="383" t="s">
        <v>83</v>
      </c>
      <c r="AI66" s="118" t="str">
        <f t="shared" si="15"/>
        <v/>
      </c>
      <c r="AJ66" s="118">
        <f>IF(AD66="","",VLOOKUP(AD66,所属・種目コード!W:X,2,FALSE))</f>
        <v>3</v>
      </c>
      <c r="AK66" s="126">
        <f t="shared" si="16"/>
        <v>0</v>
      </c>
      <c r="AL66" s="118" t="str">
        <f t="shared" si="17"/>
        <v/>
      </c>
      <c r="AM66" s="118" t="str">
        <f t="shared" si="18"/>
        <v/>
      </c>
      <c r="AN66" s="118" t="str">
        <f t="shared" si="19"/>
        <v>()</v>
      </c>
      <c r="AO66" s="118" t="str">
        <f t="shared" si="20"/>
        <v/>
      </c>
      <c r="AP66" s="118">
        <v>1</v>
      </c>
      <c r="AQ66" s="118" t="str">
        <f>IF(L66="","",VLOOKUP(L66,所属・種目コード!$B$2:$D$180,2,FALSE))</f>
        <v/>
      </c>
      <c r="AR66" s="118" t="str">
        <f>IF(L66="","",VLOOKUP(L66,所属・種目コード!$B$2:$D$180,3,FALSE))</f>
        <v/>
      </c>
      <c r="AS66" s="118" t="str">
        <f>IF(N66="","",VLOOKUP(N66,所属・種目コード!$AF$2:$AG$47,2,FALSE))</f>
        <v/>
      </c>
      <c r="AT66" s="118" t="str">
        <f>IF(M66="","",VLOOKUP(M66,所属・種目コード!$AB$2:$AD$11,3,FALSE))</f>
        <v>03</v>
      </c>
      <c r="AU66" s="347">
        <f t="shared" si="21"/>
        <v>0</v>
      </c>
      <c r="AV66" s="118" t="str">
        <f t="shared" si="22"/>
        <v>03 0</v>
      </c>
      <c r="AW66" s="118" t="str">
        <f>IF(Q66="","",VLOOKUP(Q66,所属・種目コード!$AF$2:$AG$49,2,FALSE))</f>
        <v/>
      </c>
      <c r="AX66" s="118" t="str">
        <f>IF(P66="","",VLOOKUP(P66,所属・種目コード!$AB$2:$AD$11,3,FALSE))</f>
        <v>03</v>
      </c>
      <c r="AY66" s="347">
        <f t="shared" si="23"/>
        <v>0</v>
      </c>
      <c r="AZ66" s="118" t="str">
        <f t="shared" si="24"/>
        <v/>
      </c>
      <c r="BA66" s="118" t="str">
        <f>IF(T66="","",VLOOKUP(T66,所属・種目コード!$AF$2:$AG$49,2,FALSE))</f>
        <v/>
      </c>
      <c r="BB66" s="118" t="str">
        <f>IF(S66="","",VLOOKUP(S66,所属・種目コード!$AB$2:$AD$11,3,FALSE))</f>
        <v/>
      </c>
      <c r="BC66" s="347">
        <f t="shared" si="25"/>
        <v>0</v>
      </c>
      <c r="BD66" s="118" t="str">
        <f t="shared" si="26"/>
        <v xml:space="preserve"> 0</v>
      </c>
      <c r="BF66" s="118" t="str">
        <f>IF(N66="","",VLOOKUP(N66,所属・種目コード!$AJ$2:$AM$5,3,FALSE))</f>
        <v/>
      </c>
      <c r="BG66" s="347">
        <f t="shared" si="30"/>
        <v>0</v>
      </c>
      <c r="BH66" s="118" t="str">
        <f>IF(Q66="","",VLOOKUP(Q66,所属・種目コード!$AJ$2:$AM$5,3,FALSE))</f>
        <v/>
      </c>
      <c r="BI66" s="347">
        <f t="shared" si="31"/>
        <v>0</v>
      </c>
      <c r="BJ66" s="118" t="str">
        <f>IF(T66="","",VLOOKUP(T66,所属・種目コード!$AJ$2:$AM$5,3,FALSE))</f>
        <v/>
      </c>
      <c r="BK66" s="347">
        <f t="shared" si="32"/>
        <v>0</v>
      </c>
      <c r="BM66" s="30"/>
      <c r="BN66" s="66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1:121" s="119" customFormat="1" ht="30" customHeight="1">
      <c r="A67" s="30"/>
      <c r="B67" s="30"/>
      <c r="C67" s="30"/>
      <c r="D67" s="30"/>
      <c r="E67" s="624" t="s">
        <v>8718</v>
      </c>
      <c r="F67" s="916">
        <v>12</v>
      </c>
      <c r="G67" s="911"/>
      <c r="H67" s="525"/>
      <c r="I67" s="34" t="str">
        <f>IF($H67="","",(VLOOKUP($H67,'競技者（中）'!$B$3:$H$1406,2,0)))</f>
        <v/>
      </c>
      <c r="J67" s="34" t="str">
        <f>IF($H67="","",(VLOOKUP($H67,'競技者（中）'!$B$3:$H$1406,6,0)))</f>
        <v/>
      </c>
      <c r="K67" s="34" t="str">
        <f>IF($H67="","",(VLOOKUP($H67,'競技者（中）'!$B$3:$H$1406,3,0)))</f>
        <v/>
      </c>
      <c r="L67" s="625" t="str">
        <f>IF($H67="","",(VLOOKUP($H67,'競技者（中）'!$B$3:$H$1406,4,0)))</f>
        <v/>
      </c>
      <c r="M67" s="819" t="s">
        <v>9213</v>
      </c>
      <c r="N67" s="529"/>
      <c r="O67" s="530"/>
      <c r="P67" s="819" t="s">
        <v>9213</v>
      </c>
      <c r="Q67" s="529"/>
      <c r="R67" s="530"/>
      <c r="S67" s="528"/>
      <c r="T67" s="529"/>
      <c r="U67" s="530"/>
      <c r="V67" s="331"/>
      <c r="W67" s="331"/>
      <c r="X67" s="331"/>
      <c r="Y67" s="109"/>
      <c r="Z67" s="331"/>
      <c r="AA67" s="122"/>
      <c r="AB67" s="122"/>
      <c r="AC67" s="204" t="s">
        <v>23</v>
      </c>
      <c r="AD67" s="124" t="s">
        <v>46</v>
      </c>
      <c r="AE67" s="383" t="s">
        <v>83</v>
      </c>
      <c r="AF67" s="383" t="s">
        <v>83</v>
      </c>
      <c r="AG67" s="383" t="s">
        <v>83</v>
      </c>
      <c r="AI67" s="118" t="str">
        <f t="shared" si="15"/>
        <v/>
      </c>
      <c r="AJ67" s="118">
        <f>IF(AD67="","",VLOOKUP(AD67,所属・種目コード!W:X,2,FALSE))</f>
        <v>3</v>
      </c>
      <c r="AK67" s="126">
        <f t="shared" si="16"/>
        <v>0</v>
      </c>
      <c r="AL67" s="118" t="str">
        <f t="shared" si="17"/>
        <v/>
      </c>
      <c r="AM67" s="118" t="str">
        <f t="shared" si="18"/>
        <v/>
      </c>
      <c r="AN67" s="118" t="str">
        <f t="shared" si="19"/>
        <v>()</v>
      </c>
      <c r="AO67" s="118" t="str">
        <f t="shared" si="20"/>
        <v/>
      </c>
      <c r="AP67" s="118">
        <v>1</v>
      </c>
      <c r="AQ67" s="118" t="str">
        <f>IF(L67="","",VLOOKUP(L67,所属・種目コード!$B$2:$D$180,2,FALSE))</f>
        <v/>
      </c>
      <c r="AR67" s="118" t="str">
        <f>IF(L67="","",VLOOKUP(L67,所属・種目コード!$B$2:$D$180,3,FALSE))</f>
        <v/>
      </c>
      <c r="AS67" s="118" t="str">
        <f>IF(N67="","",VLOOKUP(N67,所属・種目コード!$AF$2:$AG$47,2,FALSE))</f>
        <v/>
      </c>
      <c r="AT67" s="118" t="str">
        <f>IF(M67="","",VLOOKUP(M67,所属・種目コード!$AB$2:$AD$11,3,FALSE))</f>
        <v>03</v>
      </c>
      <c r="AU67" s="347">
        <f t="shared" si="21"/>
        <v>0</v>
      </c>
      <c r="AV67" s="118" t="str">
        <f t="shared" si="22"/>
        <v>03 0</v>
      </c>
      <c r="AW67" s="118" t="str">
        <f>IF(Q67="","",VLOOKUP(Q67,所属・種目コード!$AF$2:$AG$49,2,FALSE))</f>
        <v/>
      </c>
      <c r="AX67" s="118" t="str">
        <f>IF(P67="","",VLOOKUP(P67,所属・種目コード!$AB$2:$AD$11,3,FALSE))</f>
        <v>03</v>
      </c>
      <c r="AY67" s="347">
        <f t="shared" si="23"/>
        <v>0</v>
      </c>
      <c r="AZ67" s="118" t="str">
        <f t="shared" si="24"/>
        <v/>
      </c>
      <c r="BA67" s="118" t="str">
        <f>IF(T67="","",VLOOKUP(T67,所属・種目コード!$AF$2:$AG$49,2,FALSE))</f>
        <v/>
      </c>
      <c r="BB67" s="118" t="str">
        <f>IF(S67="","",VLOOKUP(S67,所属・種目コード!$AB$2:$AD$11,3,FALSE))</f>
        <v/>
      </c>
      <c r="BC67" s="347">
        <f t="shared" si="25"/>
        <v>0</v>
      </c>
      <c r="BD67" s="118" t="str">
        <f t="shared" si="26"/>
        <v xml:space="preserve"> 0</v>
      </c>
      <c r="BF67" s="118" t="str">
        <f>IF(N67="","",VLOOKUP(N67,所属・種目コード!$AJ$2:$AM$5,3,FALSE))</f>
        <v/>
      </c>
      <c r="BG67" s="347">
        <f t="shared" si="30"/>
        <v>0</v>
      </c>
      <c r="BH67" s="118" t="str">
        <f>IF(Q67="","",VLOOKUP(Q67,所属・種目コード!$AJ$2:$AM$5,3,FALSE))</f>
        <v/>
      </c>
      <c r="BI67" s="347">
        <f t="shared" si="31"/>
        <v>0</v>
      </c>
      <c r="BJ67" s="118" t="str">
        <f>IF(T67="","",VLOOKUP(T67,所属・種目コード!$AJ$2:$AM$5,3,FALSE))</f>
        <v/>
      </c>
      <c r="BK67" s="347">
        <f t="shared" si="32"/>
        <v>0</v>
      </c>
      <c r="BM67" s="30"/>
      <c r="BN67" s="66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1:121" s="119" customFormat="1" ht="30" customHeight="1">
      <c r="A68" s="30"/>
      <c r="B68" s="30"/>
      <c r="C68" s="30"/>
      <c r="D68" s="30"/>
      <c r="E68" s="624" t="s">
        <v>8718</v>
      </c>
      <c r="F68" s="916">
        <v>13</v>
      </c>
      <c r="G68" s="911"/>
      <c r="H68" s="525"/>
      <c r="I68" s="34" t="str">
        <f>IF($H68="","",(VLOOKUP($H68,'競技者（中）'!$B$3:$H$1406,2,0)))</f>
        <v/>
      </c>
      <c r="J68" s="34" t="str">
        <f>IF($H68="","",(VLOOKUP($H68,'競技者（中）'!$B$3:$H$1406,6,0)))</f>
        <v/>
      </c>
      <c r="K68" s="34" t="str">
        <f>IF($H68="","",(VLOOKUP($H68,'競技者（中）'!$B$3:$H$1406,3,0)))</f>
        <v/>
      </c>
      <c r="L68" s="625" t="str">
        <f>IF($H68="","",(VLOOKUP($H68,'競技者（中）'!$B$3:$H$1406,4,0)))</f>
        <v/>
      </c>
      <c r="M68" s="819" t="s">
        <v>9213</v>
      </c>
      <c r="N68" s="529"/>
      <c r="O68" s="530"/>
      <c r="P68" s="819" t="s">
        <v>9213</v>
      </c>
      <c r="Q68" s="529"/>
      <c r="R68" s="530"/>
      <c r="S68" s="528"/>
      <c r="T68" s="529"/>
      <c r="U68" s="530"/>
      <c r="V68" s="331"/>
      <c r="W68" s="331"/>
      <c r="X68" s="331"/>
      <c r="Y68" s="109"/>
      <c r="Z68" s="331"/>
      <c r="AA68" s="122"/>
      <c r="AB68" s="122"/>
      <c r="AC68" s="204" t="s">
        <v>23</v>
      </c>
      <c r="AD68" s="124" t="s">
        <v>46</v>
      </c>
      <c r="AE68" s="383" t="s">
        <v>83</v>
      </c>
      <c r="AF68" s="383" t="s">
        <v>83</v>
      </c>
      <c r="AG68" s="383" t="s">
        <v>83</v>
      </c>
      <c r="AI68" s="118" t="str">
        <f t="shared" si="15"/>
        <v/>
      </c>
      <c r="AJ68" s="118">
        <f>IF(AD68="","",VLOOKUP(AD68,所属・種目コード!W:X,2,FALSE))</f>
        <v>3</v>
      </c>
      <c r="AK68" s="126">
        <f t="shared" si="16"/>
        <v>0</v>
      </c>
      <c r="AL68" s="118" t="str">
        <f t="shared" si="17"/>
        <v/>
      </c>
      <c r="AM68" s="118" t="str">
        <f t="shared" si="18"/>
        <v/>
      </c>
      <c r="AN68" s="118" t="str">
        <f t="shared" si="19"/>
        <v>()</v>
      </c>
      <c r="AO68" s="118" t="str">
        <f t="shared" si="20"/>
        <v/>
      </c>
      <c r="AP68" s="118">
        <v>1</v>
      </c>
      <c r="AQ68" s="118" t="str">
        <f>IF(L68="","",VLOOKUP(L68,所属・種目コード!$B$2:$D$180,2,FALSE))</f>
        <v/>
      </c>
      <c r="AR68" s="118" t="str">
        <f>IF(L68="","",VLOOKUP(L68,所属・種目コード!$B$2:$D$180,3,FALSE))</f>
        <v/>
      </c>
      <c r="AS68" s="118" t="str">
        <f>IF(N68="","",VLOOKUP(N68,所属・種目コード!$AF$2:$AG$47,2,FALSE))</f>
        <v/>
      </c>
      <c r="AT68" s="118" t="str">
        <f>IF(M68="","",VLOOKUP(M68,所属・種目コード!$AB$2:$AD$11,3,FALSE))</f>
        <v>03</v>
      </c>
      <c r="AU68" s="347">
        <f t="shared" si="21"/>
        <v>0</v>
      </c>
      <c r="AV68" s="118" t="str">
        <f t="shared" si="22"/>
        <v>03 0</v>
      </c>
      <c r="AW68" s="118" t="str">
        <f>IF(Q68="","",VLOOKUP(Q68,所属・種目コード!$AF$2:$AG$49,2,FALSE))</f>
        <v/>
      </c>
      <c r="AX68" s="118" t="str">
        <f>IF(P68="","",VLOOKUP(P68,所属・種目コード!$AB$2:$AD$11,3,FALSE))</f>
        <v>03</v>
      </c>
      <c r="AY68" s="347">
        <f t="shared" si="23"/>
        <v>0</v>
      </c>
      <c r="AZ68" s="118" t="str">
        <f t="shared" si="24"/>
        <v/>
      </c>
      <c r="BA68" s="118" t="str">
        <f>IF(T68="","",VLOOKUP(T68,所属・種目コード!$AF$2:$AG$49,2,FALSE))</f>
        <v/>
      </c>
      <c r="BB68" s="118" t="str">
        <f>IF(S68="","",VLOOKUP(S68,所属・種目コード!$AB$2:$AD$11,3,FALSE))</f>
        <v/>
      </c>
      <c r="BC68" s="347">
        <f t="shared" si="25"/>
        <v>0</v>
      </c>
      <c r="BD68" s="118" t="str">
        <f t="shared" si="26"/>
        <v xml:space="preserve"> 0</v>
      </c>
      <c r="BF68" s="118" t="str">
        <f>IF(N68="","",VLOOKUP(N68,所属・種目コード!$AJ$2:$AM$5,3,FALSE))</f>
        <v/>
      </c>
      <c r="BG68" s="347">
        <f t="shared" si="30"/>
        <v>0</v>
      </c>
      <c r="BH68" s="118" t="str">
        <f>IF(Q68="","",VLOOKUP(Q68,所属・種目コード!$AJ$2:$AM$5,3,FALSE))</f>
        <v/>
      </c>
      <c r="BI68" s="347">
        <f t="shared" si="31"/>
        <v>0</v>
      </c>
      <c r="BJ68" s="118" t="str">
        <f>IF(T68="","",VLOOKUP(T68,所属・種目コード!$AJ$2:$AM$5,3,FALSE))</f>
        <v/>
      </c>
      <c r="BK68" s="347">
        <f t="shared" si="32"/>
        <v>0</v>
      </c>
      <c r="BM68" s="30"/>
      <c r="BN68" s="66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1:121" s="119" customFormat="1" ht="30" customHeight="1">
      <c r="A69" s="30"/>
      <c r="B69" s="30"/>
      <c r="C69" s="30"/>
      <c r="D69" s="30"/>
      <c r="E69" s="624" t="s">
        <v>8718</v>
      </c>
      <c r="F69" s="916">
        <v>14</v>
      </c>
      <c r="G69" s="911"/>
      <c r="H69" s="525"/>
      <c r="I69" s="34" t="str">
        <f>IF($H69="","",(VLOOKUP($H69,'競技者（中）'!$B$3:$H$1406,2,0)))</f>
        <v/>
      </c>
      <c r="J69" s="34" t="str">
        <f>IF($H69="","",(VLOOKUP($H69,'競技者（中）'!$B$3:$H$1406,6,0)))</f>
        <v/>
      </c>
      <c r="K69" s="34" t="str">
        <f>IF($H69="","",(VLOOKUP($H69,'競技者（中）'!$B$3:$H$1406,3,0)))</f>
        <v/>
      </c>
      <c r="L69" s="625" t="str">
        <f>IF($H69="","",(VLOOKUP($H69,'競技者（中）'!$B$3:$H$1406,4,0)))</f>
        <v/>
      </c>
      <c r="M69" s="819" t="s">
        <v>9213</v>
      </c>
      <c r="N69" s="529"/>
      <c r="O69" s="530"/>
      <c r="P69" s="819" t="s">
        <v>9213</v>
      </c>
      <c r="Q69" s="529"/>
      <c r="R69" s="530"/>
      <c r="S69" s="528"/>
      <c r="T69" s="529"/>
      <c r="U69" s="530"/>
      <c r="V69" s="331"/>
      <c r="W69" s="331"/>
      <c r="X69" s="331"/>
      <c r="Y69" s="109"/>
      <c r="Z69" s="331"/>
      <c r="AA69" s="122"/>
      <c r="AB69" s="122"/>
      <c r="AC69" s="204" t="s">
        <v>23</v>
      </c>
      <c r="AD69" s="124" t="s">
        <v>46</v>
      </c>
      <c r="AE69" s="383" t="s">
        <v>83</v>
      </c>
      <c r="AF69" s="383" t="s">
        <v>83</v>
      </c>
      <c r="AG69" s="383" t="s">
        <v>83</v>
      </c>
      <c r="AI69" s="118" t="str">
        <f t="shared" si="15"/>
        <v/>
      </c>
      <c r="AJ69" s="118">
        <f>IF(AD69="","",VLOOKUP(AD69,所属・種目コード!W:X,2,FALSE))</f>
        <v>3</v>
      </c>
      <c r="AK69" s="126">
        <f t="shared" si="16"/>
        <v>0</v>
      </c>
      <c r="AL69" s="118" t="str">
        <f t="shared" si="17"/>
        <v/>
      </c>
      <c r="AM69" s="118" t="str">
        <f t="shared" si="18"/>
        <v/>
      </c>
      <c r="AN69" s="118" t="str">
        <f t="shared" si="19"/>
        <v>()</v>
      </c>
      <c r="AO69" s="118" t="str">
        <f t="shared" si="20"/>
        <v/>
      </c>
      <c r="AP69" s="118">
        <v>1</v>
      </c>
      <c r="AQ69" s="118" t="str">
        <f>IF(L69="","",VLOOKUP(L69,所属・種目コード!$B$2:$D$180,2,FALSE))</f>
        <v/>
      </c>
      <c r="AR69" s="118" t="str">
        <f>IF(L69="","",VLOOKUP(L69,所属・種目コード!$B$2:$D$180,3,FALSE))</f>
        <v/>
      </c>
      <c r="AS69" s="118" t="str">
        <f>IF(N69="","",VLOOKUP(N69,所属・種目コード!$AF$2:$AG$47,2,FALSE))</f>
        <v/>
      </c>
      <c r="AT69" s="118" t="str">
        <f>IF(M69="","",VLOOKUP(M69,所属・種目コード!$AB$2:$AD$11,3,FALSE))</f>
        <v>03</v>
      </c>
      <c r="AU69" s="347">
        <f t="shared" si="21"/>
        <v>0</v>
      </c>
      <c r="AV69" s="118" t="str">
        <f t="shared" si="22"/>
        <v>03 0</v>
      </c>
      <c r="AW69" s="118" t="str">
        <f>IF(Q69="","",VLOOKUP(Q69,所属・種目コード!$AF$2:$AG$49,2,FALSE))</f>
        <v/>
      </c>
      <c r="AX69" s="118" t="str">
        <f>IF(P69="","",VLOOKUP(P69,所属・種目コード!$AB$2:$AD$11,3,FALSE))</f>
        <v>03</v>
      </c>
      <c r="AY69" s="347">
        <f t="shared" si="23"/>
        <v>0</v>
      </c>
      <c r="AZ69" s="118" t="str">
        <f t="shared" si="24"/>
        <v/>
      </c>
      <c r="BA69" s="118" t="str">
        <f>IF(T69="","",VLOOKUP(T69,所属・種目コード!$AF$2:$AG$49,2,FALSE))</f>
        <v/>
      </c>
      <c r="BB69" s="118" t="str">
        <f>IF(S69="","",VLOOKUP(S69,所属・種目コード!$AB$2:$AD$11,3,FALSE))</f>
        <v/>
      </c>
      <c r="BC69" s="347">
        <f t="shared" si="25"/>
        <v>0</v>
      </c>
      <c r="BD69" s="118" t="str">
        <f t="shared" si="26"/>
        <v xml:space="preserve"> 0</v>
      </c>
      <c r="BF69" s="118" t="str">
        <f>IF(N69="","",VLOOKUP(N69,所属・種目コード!$AJ$2:$AM$5,3,FALSE))</f>
        <v/>
      </c>
      <c r="BG69" s="347">
        <f t="shared" si="30"/>
        <v>0</v>
      </c>
      <c r="BH69" s="118" t="str">
        <f>IF(Q69="","",VLOOKUP(Q69,所属・種目コード!$AJ$2:$AM$5,3,FALSE))</f>
        <v/>
      </c>
      <c r="BI69" s="347">
        <f t="shared" si="31"/>
        <v>0</v>
      </c>
      <c r="BJ69" s="118" t="str">
        <f>IF(T69="","",VLOOKUP(T69,所属・種目コード!$AJ$2:$AM$5,3,FALSE))</f>
        <v/>
      </c>
      <c r="BK69" s="347">
        <f t="shared" si="32"/>
        <v>0</v>
      </c>
      <c r="BM69" s="30"/>
      <c r="BN69" s="66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1:121" s="119" customFormat="1" ht="30" customHeight="1" thickBot="1">
      <c r="A70" s="30"/>
      <c r="B70" s="30"/>
      <c r="C70" s="30"/>
      <c r="D70" s="30"/>
      <c r="E70" s="626" t="s">
        <v>8718</v>
      </c>
      <c r="F70" s="912">
        <v>15</v>
      </c>
      <c r="G70" s="913"/>
      <c r="H70" s="534"/>
      <c r="I70" s="452" t="str">
        <f>IF($H70="","",(VLOOKUP($H70,'競技者（中）'!$B$3:$H$1406,2,0)))</f>
        <v/>
      </c>
      <c r="J70" s="452" t="str">
        <f>IF($H70="","",(VLOOKUP($H70,'競技者（中）'!$B$3:$H$1406,6,0)))</f>
        <v/>
      </c>
      <c r="K70" s="452" t="str">
        <f>IF($H70="","",(VLOOKUP($H70,'競技者（中）'!$B$3:$H$1406,3,0)))</f>
        <v/>
      </c>
      <c r="L70" s="627" t="str">
        <f>IF($H70="","",(VLOOKUP($H70,'競技者（中）'!$B$3:$H$1406,4,0)))</f>
        <v/>
      </c>
      <c r="M70" s="820" t="s">
        <v>9213</v>
      </c>
      <c r="N70" s="531"/>
      <c r="O70" s="532"/>
      <c r="P70" s="820" t="s">
        <v>9213</v>
      </c>
      <c r="Q70" s="531"/>
      <c r="R70" s="532"/>
      <c r="S70" s="579"/>
      <c r="T70" s="531"/>
      <c r="U70" s="532"/>
      <c r="V70" s="331"/>
      <c r="W70" s="331"/>
      <c r="X70" s="331"/>
      <c r="Y70" s="107"/>
      <c r="Z70" s="331"/>
      <c r="AA70" s="122"/>
      <c r="AB70" s="122"/>
      <c r="AC70" s="204" t="s">
        <v>23</v>
      </c>
      <c r="AD70" s="124" t="s">
        <v>46</v>
      </c>
      <c r="AE70" s="383" t="s">
        <v>83</v>
      </c>
      <c r="AF70" s="383" t="s">
        <v>83</v>
      </c>
      <c r="AG70" s="383" t="s">
        <v>83</v>
      </c>
      <c r="AI70" s="118" t="str">
        <f t="shared" si="15"/>
        <v/>
      </c>
      <c r="AJ70" s="118">
        <f>IF(AD70="","",VLOOKUP(AD70,所属・種目コード!W:X,2,FALSE))</f>
        <v>3</v>
      </c>
      <c r="AK70" s="126">
        <f t="shared" si="16"/>
        <v>0</v>
      </c>
      <c r="AL70" s="118" t="str">
        <f t="shared" si="17"/>
        <v/>
      </c>
      <c r="AM70" s="118" t="str">
        <f t="shared" si="18"/>
        <v/>
      </c>
      <c r="AN70" s="118" t="str">
        <f t="shared" si="19"/>
        <v>()</v>
      </c>
      <c r="AO70" s="118" t="str">
        <f t="shared" si="20"/>
        <v/>
      </c>
      <c r="AP70" s="118">
        <v>1</v>
      </c>
      <c r="AQ70" s="118" t="str">
        <f>IF(L70="","",VLOOKUP(L70,所属・種目コード!$B$2:$D$180,2,FALSE))</f>
        <v/>
      </c>
      <c r="AR70" s="118" t="str">
        <f>IF(L70="","",VLOOKUP(L70,所属・種目コード!$B$2:$D$180,3,FALSE))</f>
        <v/>
      </c>
      <c r="AS70" s="118" t="str">
        <f>IF(N70="","",VLOOKUP(N70,所属・種目コード!$AF$2:$AG$47,2,FALSE))</f>
        <v/>
      </c>
      <c r="AT70" s="118" t="str">
        <f>IF(M70="","",VLOOKUP(M70,所属・種目コード!$AB$2:$AD$11,3,FALSE))</f>
        <v>03</v>
      </c>
      <c r="AU70" s="347">
        <f t="shared" si="21"/>
        <v>0</v>
      </c>
      <c r="AV70" s="118" t="str">
        <f t="shared" si="22"/>
        <v>03 0</v>
      </c>
      <c r="AW70" s="118" t="str">
        <f>IF(Q70="","",VLOOKUP(Q70,所属・種目コード!$AF$2:$AG$49,2,FALSE))</f>
        <v/>
      </c>
      <c r="AX70" s="118" t="str">
        <f>IF(P70="","",VLOOKUP(P70,所属・種目コード!$AB$2:$AD$11,3,FALSE))</f>
        <v>03</v>
      </c>
      <c r="AY70" s="347">
        <f t="shared" si="23"/>
        <v>0</v>
      </c>
      <c r="AZ70" s="118" t="str">
        <f t="shared" si="24"/>
        <v/>
      </c>
      <c r="BA70" s="118" t="str">
        <f>IF(T70="","",VLOOKUP(T70,所属・種目コード!$AF$2:$AG$49,2,FALSE))</f>
        <v/>
      </c>
      <c r="BB70" s="118" t="str">
        <f>IF(S70="","",VLOOKUP(S70,所属・種目コード!$AB$2:$AD$11,3,FALSE))</f>
        <v/>
      </c>
      <c r="BC70" s="347">
        <f t="shared" si="25"/>
        <v>0</v>
      </c>
      <c r="BD70" s="118" t="str">
        <f t="shared" si="26"/>
        <v xml:space="preserve"> 0</v>
      </c>
      <c r="BF70" s="118" t="str">
        <f>IF(N70="","",VLOOKUP(N70,所属・種目コード!$AJ$2:$AM$5,3,FALSE))</f>
        <v/>
      </c>
      <c r="BG70" s="347">
        <f t="shared" si="30"/>
        <v>0</v>
      </c>
      <c r="BH70" s="118" t="str">
        <f>IF(Q70="","",VLOOKUP(Q70,所属・種目コード!$AJ$2:$AM$5,3,FALSE))</f>
        <v/>
      </c>
      <c r="BI70" s="347">
        <f t="shared" si="31"/>
        <v>0</v>
      </c>
      <c r="BJ70" s="118" t="str">
        <f>IF(T70="","",VLOOKUP(T70,所属・種目コード!$AJ$2:$AM$5,3,FALSE))</f>
        <v/>
      </c>
      <c r="BK70" s="347">
        <f t="shared" si="32"/>
        <v>0</v>
      </c>
      <c r="BM70" s="30"/>
      <c r="BN70" s="66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1:121" s="119" customFormat="1" ht="30" customHeight="1">
      <c r="A71" s="30"/>
      <c r="B71" s="30"/>
      <c r="C71" s="30"/>
      <c r="D71" s="30"/>
      <c r="E71" s="679" t="s">
        <v>8718</v>
      </c>
      <c r="F71" s="931">
        <v>16</v>
      </c>
      <c r="G71" s="932"/>
      <c r="H71" s="525"/>
      <c r="I71" s="36" t="str">
        <f>IF($H71="","",(VLOOKUP($H71,'競技者（中）'!$B$3:$H$1406,2,0)))</f>
        <v/>
      </c>
      <c r="J71" s="36" t="str">
        <f>IF($H71="","",(VLOOKUP($H71,'競技者（中）'!$B$3:$H$1406,6,0)))</f>
        <v/>
      </c>
      <c r="K71" s="36" t="str">
        <f>IF($H71="","",(VLOOKUP($H71,'競技者（中）'!$B$3:$H$1406,3,0)))</f>
        <v/>
      </c>
      <c r="L71" s="680" t="str">
        <f>IF($H71="","",(VLOOKUP($H71,'競技者（中）'!$B$3:$H$1406,4,0)))</f>
        <v/>
      </c>
      <c r="M71" s="818" t="s">
        <v>9213</v>
      </c>
      <c r="N71" s="670"/>
      <c r="O71" s="671"/>
      <c r="P71" s="818" t="s">
        <v>9213</v>
      </c>
      <c r="Q71" s="670"/>
      <c r="R71" s="671"/>
      <c r="S71" s="669"/>
      <c r="T71" s="670"/>
      <c r="U71" s="671"/>
      <c r="V71" s="331"/>
      <c r="W71" s="331"/>
      <c r="X71" s="331"/>
      <c r="Y71" s="109"/>
      <c r="Z71" s="331"/>
      <c r="AA71" s="122"/>
      <c r="AB71" s="122"/>
      <c r="AC71" s="204" t="s">
        <v>23</v>
      </c>
      <c r="AD71" s="124" t="s">
        <v>46</v>
      </c>
      <c r="AE71" s="383" t="s">
        <v>83</v>
      </c>
      <c r="AF71" s="383" t="s">
        <v>83</v>
      </c>
      <c r="AG71" s="383" t="s">
        <v>83</v>
      </c>
      <c r="AI71" s="118" t="str">
        <f t="shared" si="15"/>
        <v/>
      </c>
      <c r="AJ71" s="118">
        <f>IF(AD71="","",VLOOKUP(AD71,所属・種目コード!W:X,2,FALSE))</f>
        <v>3</v>
      </c>
      <c r="AK71" s="126">
        <f t="shared" si="16"/>
        <v>0</v>
      </c>
      <c r="AL71" s="118" t="str">
        <f t="shared" si="17"/>
        <v/>
      </c>
      <c r="AM71" s="118" t="str">
        <f t="shared" si="18"/>
        <v/>
      </c>
      <c r="AN71" s="118" t="str">
        <f t="shared" si="19"/>
        <v>()</v>
      </c>
      <c r="AO71" s="118" t="str">
        <f t="shared" si="20"/>
        <v/>
      </c>
      <c r="AP71" s="118">
        <v>1</v>
      </c>
      <c r="AQ71" s="118" t="str">
        <f>IF(L71="","",VLOOKUP(L71,所属・種目コード!$B$2:$D$180,2,FALSE))</f>
        <v/>
      </c>
      <c r="AR71" s="118" t="str">
        <f>IF(L71="","",VLOOKUP(L71,所属・種目コード!$B$2:$D$180,3,FALSE))</f>
        <v/>
      </c>
      <c r="AS71" s="118" t="str">
        <f>IF(N71="","",VLOOKUP(N71,所属・種目コード!$AF$2:$AG$47,2,FALSE))</f>
        <v/>
      </c>
      <c r="AT71" s="118" t="str">
        <f>IF(M71="","",VLOOKUP(M71,所属・種目コード!$AB$2:$AD$11,3,FALSE))</f>
        <v>03</v>
      </c>
      <c r="AU71" s="347">
        <f t="shared" si="21"/>
        <v>0</v>
      </c>
      <c r="AV71" s="118" t="str">
        <f t="shared" si="22"/>
        <v>03 0</v>
      </c>
      <c r="AW71" s="118" t="str">
        <f>IF(Q71="","",VLOOKUP(Q71,所属・種目コード!$AF$2:$AG$49,2,FALSE))</f>
        <v/>
      </c>
      <c r="AX71" s="118" t="str">
        <f>IF(P71="","",VLOOKUP(P71,所属・種目コード!$AB$2:$AD$11,3,FALSE))</f>
        <v>03</v>
      </c>
      <c r="AY71" s="347">
        <f t="shared" si="23"/>
        <v>0</v>
      </c>
      <c r="AZ71" s="118" t="str">
        <f t="shared" si="24"/>
        <v/>
      </c>
      <c r="BA71" s="118" t="str">
        <f>IF(T71="","",VLOOKUP(T71,所属・種目コード!$AF$2:$AG$49,2,FALSE))</f>
        <v/>
      </c>
      <c r="BB71" s="118" t="str">
        <f>IF(S71="","",VLOOKUP(S71,所属・種目コード!$AB$2:$AD$11,3,FALSE))</f>
        <v/>
      </c>
      <c r="BC71" s="347">
        <f t="shared" si="25"/>
        <v>0</v>
      </c>
      <c r="BD71" s="118" t="str">
        <f t="shared" si="26"/>
        <v xml:space="preserve"> 0</v>
      </c>
      <c r="BF71" s="118" t="str">
        <f>IF(N71="","",VLOOKUP(N71,所属・種目コード!$AJ$2:$AM$5,3,FALSE))</f>
        <v/>
      </c>
      <c r="BG71" s="347">
        <f t="shared" si="30"/>
        <v>0</v>
      </c>
      <c r="BH71" s="118" t="str">
        <f>IF(Q71="","",VLOOKUP(Q71,所属・種目コード!$AJ$2:$AM$5,3,FALSE))</f>
        <v/>
      </c>
      <c r="BI71" s="347">
        <f t="shared" si="31"/>
        <v>0</v>
      </c>
      <c r="BJ71" s="118" t="str">
        <f>IF(T71="","",VLOOKUP(T71,所属・種目コード!$AJ$2:$AM$5,3,FALSE))</f>
        <v/>
      </c>
      <c r="BK71" s="347">
        <f t="shared" si="32"/>
        <v>0</v>
      </c>
      <c r="BM71" s="30"/>
      <c r="BN71" s="66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1:121" s="119" customFormat="1" ht="30" customHeight="1">
      <c r="A72" s="30"/>
      <c r="B72" s="30"/>
      <c r="C72" s="30"/>
      <c r="D72" s="30"/>
      <c r="E72" s="624" t="s">
        <v>8718</v>
      </c>
      <c r="F72" s="916">
        <v>17</v>
      </c>
      <c r="G72" s="911"/>
      <c r="H72" s="525"/>
      <c r="I72" s="34" t="str">
        <f>IF($H72="","",(VLOOKUP($H72,'競技者（中）'!$B$3:$H$1406,2,0)))</f>
        <v/>
      </c>
      <c r="J72" s="34" t="str">
        <f>IF($H72="","",(VLOOKUP($H72,'競技者（中）'!$B$3:$H$1406,6,0)))</f>
        <v/>
      </c>
      <c r="K72" s="34" t="str">
        <f>IF($H72="","",(VLOOKUP($H72,'競技者（中）'!$B$3:$H$1406,3,0)))</f>
        <v/>
      </c>
      <c r="L72" s="625" t="str">
        <f>IF($H72="","",(VLOOKUP($H72,'競技者（中）'!$B$3:$H$1406,4,0)))</f>
        <v/>
      </c>
      <c r="M72" s="819" t="s">
        <v>9213</v>
      </c>
      <c r="N72" s="529"/>
      <c r="O72" s="530"/>
      <c r="P72" s="819" t="s">
        <v>9213</v>
      </c>
      <c r="Q72" s="529"/>
      <c r="R72" s="530"/>
      <c r="S72" s="528"/>
      <c r="T72" s="529"/>
      <c r="U72" s="530"/>
      <c r="V72" s="331"/>
      <c r="W72" s="331"/>
      <c r="X72" s="331"/>
      <c r="Y72" s="109"/>
      <c r="Z72" s="331"/>
      <c r="AA72" s="122"/>
      <c r="AB72" s="122"/>
      <c r="AC72" s="204" t="s">
        <v>23</v>
      </c>
      <c r="AD72" s="124" t="s">
        <v>46</v>
      </c>
      <c r="AE72" s="383" t="s">
        <v>83</v>
      </c>
      <c r="AF72" s="383" t="s">
        <v>83</v>
      </c>
      <c r="AG72" s="383" t="s">
        <v>83</v>
      </c>
      <c r="AI72" s="118" t="str">
        <f t="shared" si="15"/>
        <v/>
      </c>
      <c r="AJ72" s="118">
        <f>IF(AD72="","",VLOOKUP(AD72,所属・種目コード!W:X,2,FALSE))</f>
        <v>3</v>
      </c>
      <c r="AK72" s="126">
        <f t="shared" si="16"/>
        <v>0</v>
      </c>
      <c r="AL72" s="118" t="str">
        <f t="shared" si="17"/>
        <v/>
      </c>
      <c r="AM72" s="118" t="str">
        <f t="shared" si="18"/>
        <v/>
      </c>
      <c r="AN72" s="118" t="str">
        <f t="shared" si="19"/>
        <v>()</v>
      </c>
      <c r="AO72" s="118" t="str">
        <f t="shared" si="20"/>
        <v/>
      </c>
      <c r="AP72" s="118">
        <v>1</v>
      </c>
      <c r="AQ72" s="118" t="str">
        <f>IF(L72="","",VLOOKUP(L72,所属・種目コード!$B$2:$D$180,2,FALSE))</f>
        <v/>
      </c>
      <c r="AR72" s="118" t="str">
        <f>IF(L72="","",VLOOKUP(L72,所属・種目コード!$B$2:$D$180,3,FALSE))</f>
        <v/>
      </c>
      <c r="AS72" s="118" t="str">
        <f>IF(N72="","",VLOOKUP(N72,所属・種目コード!$AF$2:$AG$47,2,FALSE))</f>
        <v/>
      </c>
      <c r="AT72" s="118" t="str">
        <f>IF(M72="","",VLOOKUP(M72,所属・種目コード!$AB$2:$AD$11,3,FALSE))</f>
        <v>03</v>
      </c>
      <c r="AU72" s="347">
        <f t="shared" si="21"/>
        <v>0</v>
      </c>
      <c r="AV72" s="118" t="str">
        <f t="shared" si="22"/>
        <v>03 0</v>
      </c>
      <c r="AW72" s="118" t="str">
        <f>IF(Q72="","",VLOOKUP(Q72,所属・種目コード!$AF$2:$AG$49,2,FALSE))</f>
        <v/>
      </c>
      <c r="AX72" s="118" t="str">
        <f>IF(P72="","",VLOOKUP(P72,所属・種目コード!$AB$2:$AD$11,3,FALSE))</f>
        <v>03</v>
      </c>
      <c r="AY72" s="347">
        <f t="shared" si="23"/>
        <v>0</v>
      </c>
      <c r="AZ72" s="118" t="str">
        <f t="shared" si="24"/>
        <v/>
      </c>
      <c r="BA72" s="118" t="str">
        <f>IF(T72="","",VLOOKUP(T72,所属・種目コード!$AF$2:$AG$49,2,FALSE))</f>
        <v/>
      </c>
      <c r="BB72" s="118" t="str">
        <f>IF(S72="","",VLOOKUP(S72,所属・種目コード!$AB$2:$AD$11,3,FALSE))</f>
        <v/>
      </c>
      <c r="BC72" s="347">
        <f t="shared" si="25"/>
        <v>0</v>
      </c>
      <c r="BD72" s="118" t="str">
        <f t="shared" si="26"/>
        <v xml:space="preserve"> 0</v>
      </c>
      <c r="BF72" s="118" t="str">
        <f>IF(N72="","",VLOOKUP(N72,所属・種目コード!$AJ$2:$AM$5,3,FALSE))</f>
        <v/>
      </c>
      <c r="BG72" s="347">
        <f t="shared" si="30"/>
        <v>0</v>
      </c>
      <c r="BH72" s="118" t="str">
        <f>IF(Q72="","",VLOOKUP(Q72,所属・種目コード!$AJ$2:$AM$5,3,FALSE))</f>
        <v/>
      </c>
      <c r="BI72" s="347">
        <f t="shared" si="31"/>
        <v>0</v>
      </c>
      <c r="BJ72" s="118" t="str">
        <f>IF(T72="","",VLOOKUP(T72,所属・種目コード!$AJ$2:$AM$5,3,FALSE))</f>
        <v/>
      </c>
      <c r="BK72" s="347">
        <f t="shared" si="32"/>
        <v>0</v>
      </c>
      <c r="BM72" s="30"/>
      <c r="BN72" s="66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1:121" s="119" customFormat="1" ht="30" customHeight="1">
      <c r="A73" s="30"/>
      <c r="B73" s="30"/>
      <c r="C73" s="30"/>
      <c r="D73" s="30"/>
      <c r="E73" s="624" t="s">
        <v>8718</v>
      </c>
      <c r="F73" s="916">
        <v>18</v>
      </c>
      <c r="G73" s="911"/>
      <c r="H73" s="525"/>
      <c r="I73" s="34" t="str">
        <f>IF($H73="","",(VLOOKUP($H73,'競技者（中）'!$B$3:$H$1406,2,0)))</f>
        <v/>
      </c>
      <c r="J73" s="34" t="str">
        <f>IF($H73="","",(VLOOKUP($H73,'競技者（中）'!$B$3:$H$1406,6,0)))</f>
        <v/>
      </c>
      <c r="K73" s="34" t="str">
        <f>IF($H73="","",(VLOOKUP($H73,'競技者（中）'!$B$3:$H$1406,3,0)))</f>
        <v/>
      </c>
      <c r="L73" s="625" t="str">
        <f>IF($H73="","",(VLOOKUP($H73,'競技者（中）'!$B$3:$H$1406,4,0)))</f>
        <v/>
      </c>
      <c r="M73" s="819" t="s">
        <v>9213</v>
      </c>
      <c r="N73" s="529"/>
      <c r="O73" s="530"/>
      <c r="P73" s="819" t="s">
        <v>9213</v>
      </c>
      <c r="Q73" s="529"/>
      <c r="R73" s="530"/>
      <c r="S73" s="528"/>
      <c r="T73" s="529"/>
      <c r="U73" s="530"/>
      <c r="V73" s="331"/>
      <c r="W73" s="331"/>
      <c r="X73" s="331"/>
      <c r="Y73" s="109"/>
      <c r="Z73" s="331"/>
      <c r="AA73" s="122"/>
      <c r="AB73" s="122"/>
      <c r="AC73" s="204" t="s">
        <v>23</v>
      </c>
      <c r="AD73" s="124" t="s">
        <v>46</v>
      </c>
      <c r="AE73" s="383" t="s">
        <v>83</v>
      </c>
      <c r="AF73" s="383" t="s">
        <v>83</v>
      </c>
      <c r="AG73" s="383" t="s">
        <v>83</v>
      </c>
      <c r="AI73" s="118" t="str">
        <f t="shared" si="15"/>
        <v/>
      </c>
      <c r="AJ73" s="118">
        <f>IF(AD73="","",VLOOKUP(AD73,所属・種目コード!W:X,2,FALSE))</f>
        <v>3</v>
      </c>
      <c r="AK73" s="126">
        <f t="shared" si="16"/>
        <v>0</v>
      </c>
      <c r="AL73" s="118" t="str">
        <f t="shared" si="17"/>
        <v/>
      </c>
      <c r="AM73" s="118" t="str">
        <f t="shared" si="18"/>
        <v/>
      </c>
      <c r="AN73" s="118" t="str">
        <f t="shared" si="19"/>
        <v>()</v>
      </c>
      <c r="AO73" s="118" t="str">
        <f t="shared" si="20"/>
        <v/>
      </c>
      <c r="AP73" s="118">
        <v>1</v>
      </c>
      <c r="AQ73" s="118" t="str">
        <f>IF(L73="","",VLOOKUP(L73,所属・種目コード!$B$2:$D$180,2,FALSE))</f>
        <v/>
      </c>
      <c r="AR73" s="118" t="str">
        <f>IF(L73="","",VLOOKUP(L73,所属・種目コード!$B$2:$D$180,3,FALSE))</f>
        <v/>
      </c>
      <c r="AS73" s="118" t="str">
        <f>IF(N73="","",VLOOKUP(N73,所属・種目コード!$AF$2:$AG$47,2,FALSE))</f>
        <v/>
      </c>
      <c r="AT73" s="118" t="str">
        <f>IF(M73="","",VLOOKUP(M73,所属・種目コード!$AB$2:$AD$11,3,FALSE))</f>
        <v>03</v>
      </c>
      <c r="AU73" s="347">
        <f t="shared" si="21"/>
        <v>0</v>
      </c>
      <c r="AV73" s="118" t="str">
        <f t="shared" si="22"/>
        <v>03 0</v>
      </c>
      <c r="AW73" s="118" t="str">
        <f>IF(Q73="","",VLOOKUP(Q73,所属・種目コード!$AF$2:$AG$49,2,FALSE))</f>
        <v/>
      </c>
      <c r="AX73" s="118" t="str">
        <f>IF(P73="","",VLOOKUP(P73,所属・種目コード!$AB$2:$AD$11,3,FALSE))</f>
        <v>03</v>
      </c>
      <c r="AY73" s="347">
        <f t="shared" si="23"/>
        <v>0</v>
      </c>
      <c r="AZ73" s="118" t="str">
        <f t="shared" si="24"/>
        <v/>
      </c>
      <c r="BA73" s="118" t="str">
        <f>IF(T73="","",VLOOKUP(T73,所属・種目コード!$AF$2:$AG$49,2,FALSE))</f>
        <v/>
      </c>
      <c r="BB73" s="118" t="str">
        <f>IF(S73="","",VLOOKUP(S73,所属・種目コード!$AB$2:$AD$11,3,FALSE))</f>
        <v/>
      </c>
      <c r="BC73" s="347">
        <f t="shared" si="25"/>
        <v>0</v>
      </c>
      <c r="BD73" s="118" t="str">
        <f t="shared" si="26"/>
        <v xml:space="preserve"> 0</v>
      </c>
      <c r="BF73" s="118" t="str">
        <f>IF(N73="","",VLOOKUP(N73,所属・種目コード!$AJ$2:$AM$5,3,FALSE))</f>
        <v/>
      </c>
      <c r="BG73" s="347">
        <f t="shared" si="30"/>
        <v>0</v>
      </c>
      <c r="BH73" s="118" t="str">
        <f>IF(Q73="","",VLOOKUP(Q73,所属・種目コード!$AJ$2:$AM$5,3,FALSE))</f>
        <v/>
      </c>
      <c r="BI73" s="347">
        <f t="shared" si="31"/>
        <v>0</v>
      </c>
      <c r="BJ73" s="118" t="str">
        <f>IF(T73="","",VLOOKUP(T73,所属・種目コード!$AJ$2:$AM$5,3,FALSE))</f>
        <v/>
      </c>
      <c r="BK73" s="347">
        <f t="shared" si="32"/>
        <v>0</v>
      </c>
      <c r="BM73" s="30"/>
      <c r="BN73" s="661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1:121" s="119" customFormat="1" ht="30" customHeight="1">
      <c r="A74" s="30"/>
      <c r="B74" s="30"/>
      <c r="C74" s="30"/>
      <c r="D74" s="30"/>
      <c r="E74" s="624" t="s">
        <v>8718</v>
      </c>
      <c r="F74" s="916">
        <v>19</v>
      </c>
      <c r="G74" s="911"/>
      <c r="H74" s="525"/>
      <c r="I74" s="34" t="str">
        <f>IF($H74="","",(VLOOKUP($H74,'競技者（中）'!$B$3:$H$1406,2,0)))</f>
        <v/>
      </c>
      <c r="J74" s="34" t="str">
        <f>IF($H74="","",(VLOOKUP($H74,'競技者（中）'!$B$3:$H$1406,6,0)))</f>
        <v/>
      </c>
      <c r="K74" s="34" t="str">
        <f>IF($H74="","",(VLOOKUP($H74,'競技者（中）'!$B$3:$H$1406,3,0)))</f>
        <v/>
      </c>
      <c r="L74" s="625" t="str">
        <f>IF($H74="","",(VLOOKUP($H74,'競技者（中）'!$B$3:$H$1406,4,0)))</f>
        <v/>
      </c>
      <c r="M74" s="819" t="s">
        <v>9213</v>
      </c>
      <c r="N74" s="529"/>
      <c r="O74" s="530"/>
      <c r="P74" s="819" t="s">
        <v>9213</v>
      </c>
      <c r="Q74" s="529"/>
      <c r="R74" s="530"/>
      <c r="S74" s="528"/>
      <c r="T74" s="529"/>
      <c r="U74" s="530"/>
      <c r="V74" s="331"/>
      <c r="W74" s="331"/>
      <c r="X74" s="331"/>
      <c r="Y74" s="109"/>
      <c r="Z74" s="331"/>
      <c r="AA74" s="122"/>
      <c r="AB74" s="122"/>
      <c r="AC74" s="204" t="s">
        <v>23</v>
      </c>
      <c r="AD74" s="124" t="s">
        <v>46</v>
      </c>
      <c r="AE74" s="383" t="s">
        <v>83</v>
      </c>
      <c r="AF74" s="383" t="s">
        <v>83</v>
      </c>
      <c r="AG74" s="383" t="s">
        <v>83</v>
      </c>
      <c r="AI74" s="118" t="str">
        <f t="shared" si="15"/>
        <v/>
      </c>
      <c r="AJ74" s="118">
        <f>IF(AD74="","",VLOOKUP(AD74,所属・種目コード!W:X,2,FALSE))</f>
        <v>3</v>
      </c>
      <c r="AK74" s="126">
        <f t="shared" si="16"/>
        <v>0</v>
      </c>
      <c r="AL74" s="118" t="str">
        <f t="shared" si="17"/>
        <v/>
      </c>
      <c r="AM74" s="118" t="str">
        <f t="shared" si="18"/>
        <v/>
      </c>
      <c r="AN74" s="118" t="str">
        <f t="shared" si="19"/>
        <v>()</v>
      </c>
      <c r="AO74" s="118" t="str">
        <f t="shared" si="20"/>
        <v/>
      </c>
      <c r="AP74" s="118">
        <v>1</v>
      </c>
      <c r="AQ74" s="118" t="str">
        <f>IF(L74="","",VLOOKUP(L74,所属・種目コード!$B$2:$D$180,2,FALSE))</f>
        <v/>
      </c>
      <c r="AR74" s="118" t="str">
        <f>IF(L74="","",VLOOKUP(L74,所属・種目コード!$B$2:$D$180,3,FALSE))</f>
        <v/>
      </c>
      <c r="AS74" s="118" t="str">
        <f>IF(N74="","",VLOOKUP(N74,所属・種目コード!$AF$2:$AG$47,2,FALSE))</f>
        <v/>
      </c>
      <c r="AT74" s="118" t="str">
        <f>IF(M74="","",VLOOKUP(M74,所属・種目コード!$AB$2:$AD$11,3,FALSE))</f>
        <v>03</v>
      </c>
      <c r="AU74" s="347">
        <f t="shared" si="21"/>
        <v>0</v>
      </c>
      <c r="AV74" s="118" t="str">
        <f t="shared" si="22"/>
        <v>03 0</v>
      </c>
      <c r="AW74" s="118" t="str">
        <f>IF(Q74="","",VLOOKUP(Q74,所属・種目コード!$AF$2:$AG$49,2,FALSE))</f>
        <v/>
      </c>
      <c r="AX74" s="118" t="str">
        <f>IF(P74="","",VLOOKUP(P74,所属・種目コード!$AB$2:$AD$11,3,FALSE))</f>
        <v>03</v>
      </c>
      <c r="AY74" s="347">
        <f t="shared" si="23"/>
        <v>0</v>
      </c>
      <c r="AZ74" s="118" t="str">
        <f t="shared" si="24"/>
        <v/>
      </c>
      <c r="BA74" s="118" t="str">
        <f>IF(T74="","",VLOOKUP(T74,所属・種目コード!$AF$2:$AG$49,2,FALSE))</f>
        <v/>
      </c>
      <c r="BB74" s="118" t="str">
        <f>IF(S74="","",VLOOKUP(S74,所属・種目コード!$AB$2:$AD$11,3,FALSE))</f>
        <v/>
      </c>
      <c r="BC74" s="347">
        <f t="shared" si="25"/>
        <v>0</v>
      </c>
      <c r="BD74" s="118" t="str">
        <f t="shared" si="26"/>
        <v xml:space="preserve"> 0</v>
      </c>
      <c r="BF74" s="118" t="str">
        <f>IF(N74="","",VLOOKUP(N74,所属・種目コード!$AJ$2:$AM$5,3,FALSE))</f>
        <v/>
      </c>
      <c r="BG74" s="347">
        <f t="shared" si="30"/>
        <v>0</v>
      </c>
      <c r="BH74" s="118" t="str">
        <f>IF(Q74="","",VLOOKUP(Q74,所属・種目コード!$AJ$2:$AM$5,3,FALSE))</f>
        <v/>
      </c>
      <c r="BI74" s="347">
        <f t="shared" si="31"/>
        <v>0</v>
      </c>
      <c r="BJ74" s="118" t="str">
        <f>IF(T74="","",VLOOKUP(T74,所属・種目コード!$AJ$2:$AM$5,3,FALSE))</f>
        <v/>
      </c>
      <c r="BK74" s="347">
        <f t="shared" si="32"/>
        <v>0</v>
      </c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1:121" s="119" customFormat="1" ht="30" customHeight="1" thickBot="1">
      <c r="A75" s="30"/>
      <c r="B75" s="30"/>
      <c r="C75" s="30"/>
      <c r="D75" s="30"/>
      <c r="E75" s="626" t="s">
        <v>8718</v>
      </c>
      <c r="F75" s="912">
        <v>20</v>
      </c>
      <c r="G75" s="913"/>
      <c r="H75" s="534"/>
      <c r="I75" s="452" t="str">
        <f>IF($H75="","",(VLOOKUP($H75,'競技者（中）'!$B$3:$H$1406,2,0)))</f>
        <v/>
      </c>
      <c r="J75" s="452" t="str">
        <f>IF($H75="","",(VLOOKUP($H75,'競技者（中）'!$B$3:$H$1406,6,0)))</f>
        <v/>
      </c>
      <c r="K75" s="452" t="str">
        <f>IF($H75="","",(VLOOKUP($H75,'競技者（中）'!$B$3:$H$1406,3,0)))</f>
        <v/>
      </c>
      <c r="L75" s="627" t="str">
        <f>IF($H75="","",(VLOOKUP($H75,'競技者（中）'!$B$3:$H$1406,4,0)))</f>
        <v/>
      </c>
      <c r="M75" s="820" t="s">
        <v>9213</v>
      </c>
      <c r="N75" s="531"/>
      <c r="O75" s="532"/>
      <c r="P75" s="820" t="s">
        <v>9213</v>
      </c>
      <c r="Q75" s="531"/>
      <c r="R75" s="532"/>
      <c r="S75" s="579"/>
      <c r="T75" s="531"/>
      <c r="U75" s="532"/>
      <c r="V75" s="331"/>
      <c r="W75" s="331"/>
      <c r="X75" s="331"/>
      <c r="Y75" s="109"/>
      <c r="Z75" s="331"/>
      <c r="AA75" s="122"/>
      <c r="AB75" s="122"/>
      <c r="AC75" s="204" t="s">
        <v>23</v>
      </c>
      <c r="AD75" s="124" t="s">
        <v>46</v>
      </c>
      <c r="AE75" s="383" t="s">
        <v>83</v>
      </c>
      <c r="AF75" s="383" t="s">
        <v>83</v>
      </c>
      <c r="AG75" s="383" t="s">
        <v>83</v>
      </c>
      <c r="AI75" s="118" t="str">
        <f t="shared" si="15"/>
        <v/>
      </c>
      <c r="AJ75" s="118">
        <f>IF(AD75="","",VLOOKUP(AD75,所属・種目コード!W:X,2,FALSE))</f>
        <v>3</v>
      </c>
      <c r="AK75" s="126">
        <f t="shared" si="16"/>
        <v>0</v>
      </c>
      <c r="AL75" s="118" t="str">
        <f t="shared" si="17"/>
        <v/>
      </c>
      <c r="AM75" s="118" t="str">
        <f t="shared" si="18"/>
        <v/>
      </c>
      <c r="AN75" s="118" t="str">
        <f t="shared" si="19"/>
        <v>()</v>
      </c>
      <c r="AO75" s="118" t="str">
        <f t="shared" si="20"/>
        <v/>
      </c>
      <c r="AP75" s="118">
        <v>1</v>
      </c>
      <c r="AQ75" s="118" t="str">
        <f>IF(L75="","",VLOOKUP(L75,所属・種目コード!$B$2:$D$180,2,FALSE))</f>
        <v/>
      </c>
      <c r="AR75" s="118" t="str">
        <f>IF(L75="","",VLOOKUP(L75,所属・種目コード!$B$2:$D$180,3,FALSE))</f>
        <v/>
      </c>
      <c r="AS75" s="118" t="str">
        <f>IF(N75="","",VLOOKUP(N75,所属・種目コード!$AF$2:$AG$47,2,FALSE))</f>
        <v/>
      </c>
      <c r="AT75" s="118" t="str">
        <f>IF(M75="","",VLOOKUP(M75,所属・種目コード!$AB$2:$AD$11,3,FALSE))</f>
        <v>03</v>
      </c>
      <c r="AU75" s="347">
        <f t="shared" si="21"/>
        <v>0</v>
      </c>
      <c r="AV75" s="118" t="str">
        <f t="shared" si="22"/>
        <v>03 0</v>
      </c>
      <c r="AW75" s="118" t="str">
        <f>IF(Q75="","",VLOOKUP(Q75,所属・種目コード!$AF$2:$AG$49,2,FALSE))</f>
        <v/>
      </c>
      <c r="AX75" s="118" t="str">
        <f>IF(P75="","",VLOOKUP(P75,所属・種目コード!$AB$2:$AD$11,3,FALSE))</f>
        <v>03</v>
      </c>
      <c r="AY75" s="347">
        <f t="shared" si="23"/>
        <v>0</v>
      </c>
      <c r="AZ75" s="118" t="str">
        <f t="shared" si="24"/>
        <v/>
      </c>
      <c r="BA75" s="118" t="str">
        <f>IF(T75="","",VLOOKUP(T75,所属・種目コード!$AF$2:$AG$49,2,FALSE))</f>
        <v/>
      </c>
      <c r="BB75" s="118" t="str">
        <f>IF(S75="","",VLOOKUP(S75,所属・種目コード!$AB$2:$AD$11,3,FALSE))</f>
        <v/>
      </c>
      <c r="BC75" s="347">
        <f t="shared" si="25"/>
        <v>0</v>
      </c>
      <c r="BD75" s="118" t="str">
        <f t="shared" si="26"/>
        <v xml:space="preserve"> 0</v>
      </c>
      <c r="BF75" s="118" t="str">
        <f>IF(N75="","",VLOOKUP(N75,所属・種目コード!$AJ$2:$AM$5,3,FALSE))</f>
        <v/>
      </c>
      <c r="BG75" s="347">
        <f t="shared" si="30"/>
        <v>0</v>
      </c>
      <c r="BH75" s="118" t="str">
        <f>IF(Q75="","",VLOOKUP(Q75,所属・種目コード!$AJ$2:$AM$5,3,FALSE))</f>
        <v/>
      </c>
      <c r="BI75" s="347">
        <f t="shared" si="31"/>
        <v>0</v>
      </c>
      <c r="BJ75" s="118" t="str">
        <f>IF(T75="","",VLOOKUP(T75,所属・種目コード!$AJ$2:$AM$5,3,FALSE))</f>
        <v/>
      </c>
      <c r="BK75" s="347">
        <f t="shared" si="32"/>
        <v>0</v>
      </c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1:121" s="119" customFormat="1" ht="30" hidden="1" customHeight="1">
      <c r="A76" s="30"/>
      <c r="B76" s="30"/>
      <c r="C76" s="30"/>
      <c r="D76" s="30"/>
      <c r="E76" s="677" t="s">
        <v>8718</v>
      </c>
      <c r="F76" s="914">
        <v>21</v>
      </c>
      <c r="G76" s="915"/>
      <c r="H76" s="533"/>
      <c r="I76" s="672" t="str">
        <f>IF($H76="","",(VLOOKUP($H76,'競技者（中）'!$B$3:$H$1406,2,0)))</f>
        <v/>
      </c>
      <c r="J76" s="672" t="str">
        <f>IF($H76="","",(VLOOKUP($H76,'競技者（中）'!$B$3:$H$1406,6,0)))</f>
        <v/>
      </c>
      <c r="K76" s="672" t="str">
        <f>IF($H76="","",(VLOOKUP($H76,'競技者（中）'!$B$3:$H$1406,3,0)))</f>
        <v/>
      </c>
      <c r="L76" s="678" t="str">
        <f>IF($H76="","",(VLOOKUP($H76,'競技者（中）'!$B$3:$H$1406,4,0)))</f>
        <v/>
      </c>
      <c r="M76" s="669"/>
      <c r="N76" s="580"/>
      <c r="O76" s="535"/>
      <c r="P76" s="669"/>
      <c r="Q76" s="580"/>
      <c r="R76" s="535"/>
      <c r="S76" s="669"/>
      <c r="T76" s="580"/>
      <c r="U76" s="535"/>
      <c r="V76" s="331"/>
      <c r="W76" s="331"/>
      <c r="X76" s="331"/>
      <c r="Y76" s="109"/>
      <c r="Z76" s="331"/>
      <c r="AA76" s="122"/>
      <c r="AB76" s="122"/>
      <c r="AC76" s="204" t="s">
        <v>23</v>
      </c>
      <c r="AD76" s="124" t="s">
        <v>46</v>
      </c>
      <c r="AE76" s="383" t="s">
        <v>83</v>
      </c>
      <c r="AF76" s="383" t="s">
        <v>83</v>
      </c>
      <c r="AG76" s="383" t="s">
        <v>83</v>
      </c>
      <c r="AI76" s="118" t="str">
        <f t="shared" si="15"/>
        <v/>
      </c>
      <c r="AJ76" s="118">
        <f>IF(AD76="","",VLOOKUP(AD76,所属・種目コード!W:X,2,FALSE))</f>
        <v>3</v>
      </c>
      <c r="AK76" s="126">
        <f t="shared" si="16"/>
        <v>0</v>
      </c>
      <c r="AL76" s="118" t="str">
        <f t="shared" si="17"/>
        <v/>
      </c>
      <c r="AM76" s="118" t="str">
        <f t="shared" si="18"/>
        <v/>
      </c>
      <c r="AN76" s="118" t="str">
        <f t="shared" si="19"/>
        <v>()</v>
      </c>
      <c r="AO76" s="118" t="str">
        <f t="shared" si="20"/>
        <v/>
      </c>
      <c r="AP76" s="118">
        <v>1</v>
      </c>
      <c r="AQ76" s="118" t="str">
        <f>IF(L76="","",VLOOKUP(L76,所属・種目コード!$B$2:$D$148,2,FALSE))</f>
        <v/>
      </c>
      <c r="AR76" s="118" t="str">
        <f>IF(L76="","",VLOOKUP(L76,所属・種目コード!$B$2:$D$148,3,FALSE))</f>
        <v/>
      </c>
      <c r="AS76" s="118" t="str">
        <f>IF(N76="","",VLOOKUP(N76,所属・種目コード!$AF$2:$AG$47,2,FALSE))</f>
        <v/>
      </c>
      <c r="AT76" s="118" t="str">
        <f>IF(M76="","",VLOOKUP(M76,所属・種目コード!$AB$2:$AD$11,3,FALSE))</f>
        <v/>
      </c>
      <c r="AU76" s="347">
        <f t="shared" si="21"/>
        <v>0</v>
      </c>
      <c r="AV76" s="118" t="str">
        <f t="shared" si="22"/>
        <v xml:space="preserve"> 0</v>
      </c>
      <c r="AW76" s="118" t="str">
        <f>IF(Q76="","",VLOOKUP(Q76,所属・種目コード!$AF$2:$AG$49,2,FALSE))</f>
        <v/>
      </c>
      <c r="AX76" s="118" t="str">
        <f>IF(P76="","",VLOOKUP(P76,所属・種目コード!$AB$2:$AD$11,3,FALSE))</f>
        <v/>
      </c>
      <c r="AY76" s="347">
        <f t="shared" si="23"/>
        <v>0</v>
      </c>
      <c r="AZ76" s="118" t="str">
        <f t="shared" si="24"/>
        <v/>
      </c>
      <c r="BA76" s="118" t="str">
        <f>IF(T76="","",VLOOKUP(T76,所属・種目コード!$AF$2:$AG$49,2,FALSE))</f>
        <v/>
      </c>
      <c r="BB76" s="118" t="str">
        <f>IF(S76="","",VLOOKUP(S76,所属・種目コード!$AB$2:$AD$11,3,FALSE))</f>
        <v/>
      </c>
      <c r="BC76" s="347">
        <f t="shared" si="25"/>
        <v>0</v>
      </c>
      <c r="BD76" s="118" t="str">
        <f t="shared" si="26"/>
        <v xml:space="preserve"> 0</v>
      </c>
      <c r="BF76" s="118" t="str">
        <f>IF(N76="","",VLOOKUP(N76,所属・種目コード!#REF!,3,FALSE))</f>
        <v/>
      </c>
      <c r="BG76" s="347">
        <f t="shared" si="30"/>
        <v>0</v>
      </c>
      <c r="BH76" s="118" t="str">
        <f>IF(Q76="","",VLOOKUP(Q76,所属・種目コード!#REF!,3,FALSE))</f>
        <v/>
      </c>
      <c r="BI76" s="347">
        <f t="shared" si="31"/>
        <v>0</v>
      </c>
      <c r="BJ76" s="118" t="str">
        <f>IF(T76="","",VLOOKUP(T76,所属・種目コード!$AF$2:$AH$47,3,FALSE))</f>
        <v/>
      </c>
      <c r="BK76" s="347">
        <f t="shared" si="32"/>
        <v>0</v>
      </c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1:121" s="119" customFormat="1" ht="30" hidden="1" customHeight="1">
      <c r="A77" s="30"/>
      <c r="B77" s="30"/>
      <c r="C77" s="30"/>
      <c r="D77" s="30"/>
      <c r="E77" s="624" t="s">
        <v>8718</v>
      </c>
      <c r="F77" s="916">
        <v>22</v>
      </c>
      <c r="G77" s="911"/>
      <c r="H77" s="525"/>
      <c r="I77" s="34" t="str">
        <f>IF($H77="","",(VLOOKUP($H77,'競技者（中）'!$B$3:$H$1406,2,0)))</f>
        <v/>
      </c>
      <c r="J77" s="34" t="str">
        <f>IF($H77="","",(VLOOKUP($H77,'競技者（中）'!$B$3:$H$1406,6,0)))</f>
        <v/>
      </c>
      <c r="K77" s="34" t="str">
        <f>IF($H77="","",(VLOOKUP($H77,'競技者（中）'!$B$3:$H$1406,3,0)))</f>
        <v/>
      </c>
      <c r="L77" s="625" t="str">
        <f>IF($H77="","",(VLOOKUP($H77,'競技者（中）'!$B$3:$H$1406,4,0)))</f>
        <v/>
      </c>
      <c r="M77" s="528"/>
      <c r="N77" s="529"/>
      <c r="O77" s="530"/>
      <c r="P77" s="528"/>
      <c r="Q77" s="529"/>
      <c r="R77" s="530"/>
      <c r="S77" s="528"/>
      <c r="T77" s="529"/>
      <c r="U77" s="530"/>
      <c r="V77" s="331"/>
      <c r="W77" s="331"/>
      <c r="X77" s="331"/>
      <c r="Y77" s="109"/>
      <c r="Z77" s="331"/>
      <c r="AA77" s="122"/>
      <c r="AB77" s="122"/>
      <c r="AC77" s="204" t="s">
        <v>23</v>
      </c>
      <c r="AD77" s="124" t="s">
        <v>46</v>
      </c>
      <c r="AE77" s="383" t="s">
        <v>83</v>
      </c>
      <c r="AF77" s="383" t="s">
        <v>83</v>
      </c>
      <c r="AG77" s="383" t="s">
        <v>83</v>
      </c>
      <c r="AI77" s="118" t="str">
        <f t="shared" si="15"/>
        <v/>
      </c>
      <c r="AJ77" s="118">
        <f>IF(AD77="","",VLOOKUP(AD77,所属・種目コード!W:X,2,FALSE))</f>
        <v>3</v>
      </c>
      <c r="AK77" s="126">
        <f t="shared" si="16"/>
        <v>0</v>
      </c>
      <c r="AL77" s="118" t="str">
        <f t="shared" si="17"/>
        <v/>
      </c>
      <c r="AM77" s="118" t="str">
        <f t="shared" si="18"/>
        <v/>
      </c>
      <c r="AN77" s="118" t="str">
        <f t="shared" si="19"/>
        <v>()</v>
      </c>
      <c r="AO77" s="118" t="str">
        <f t="shared" si="20"/>
        <v/>
      </c>
      <c r="AP77" s="118">
        <v>1</v>
      </c>
      <c r="AQ77" s="118" t="str">
        <f>IF(L77="","",VLOOKUP(L77,所属・種目コード!$B$2:$D$148,2,FALSE))</f>
        <v/>
      </c>
      <c r="AR77" s="118" t="str">
        <f>IF(L77="","",VLOOKUP(L77,所属・種目コード!$B$2:$D$148,3,FALSE))</f>
        <v/>
      </c>
      <c r="AS77" s="118" t="str">
        <f>IF(N77="","",VLOOKUP(N77,所属・種目コード!$AF$2:$AG$47,2,FALSE))</f>
        <v/>
      </c>
      <c r="AT77" s="118" t="str">
        <f>IF(M77="","",VLOOKUP(M77,所属・種目コード!$AB$2:$AD$11,3,FALSE))</f>
        <v/>
      </c>
      <c r="AU77" s="347">
        <f t="shared" si="21"/>
        <v>0</v>
      </c>
      <c r="AV77" s="118" t="str">
        <f t="shared" si="22"/>
        <v xml:space="preserve"> 0</v>
      </c>
      <c r="AW77" s="118" t="str">
        <f>IF(Q77="","",VLOOKUP(Q77,所属・種目コード!$AF$2:$AG$49,2,FALSE))</f>
        <v/>
      </c>
      <c r="AX77" s="118" t="str">
        <f>IF(P77="","",VLOOKUP(P77,所属・種目コード!$AB$2:$AD$11,3,FALSE))</f>
        <v/>
      </c>
      <c r="AY77" s="347">
        <f t="shared" si="23"/>
        <v>0</v>
      </c>
      <c r="AZ77" s="118" t="str">
        <f t="shared" si="24"/>
        <v/>
      </c>
      <c r="BA77" s="118" t="str">
        <f>IF(T77="","",VLOOKUP(T77,所属・種目コード!$AF$2:$AG$49,2,FALSE))</f>
        <v/>
      </c>
      <c r="BB77" s="118" t="str">
        <f>IF(S77="","",VLOOKUP(S77,所属・種目コード!$AB$2:$AD$11,3,FALSE))</f>
        <v/>
      </c>
      <c r="BC77" s="347">
        <f t="shared" si="25"/>
        <v>0</v>
      </c>
      <c r="BD77" s="118" t="str">
        <f t="shared" si="26"/>
        <v xml:space="preserve"> 0</v>
      </c>
      <c r="BF77" s="118" t="str">
        <f>IF(N77="","",VLOOKUP(N77,所属・種目コード!#REF!,3,FALSE))</f>
        <v/>
      </c>
      <c r="BG77" s="347">
        <f t="shared" si="30"/>
        <v>0</v>
      </c>
      <c r="BH77" s="118" t="str">
        <f>IF(Q77="","",VLOOKUP(Q77,所属・種目コード!#REF!,3,FALSE))</f>
        <v/>
      </c>
      <c r="BI77" s="347">
        <f t="shared" si="31"/>
        <v>0</v>
      </c>
      <c r="BJ77" s="118" t="str">
        <f>IF(T77="","",VLOOKUP(T77,所属・種目コード!$AF$2:$AH$47,3,FALSE))</f>
        <v/>
      </c>
      <c r="BK77" s="347">
        <f t="shared" si="32"/>
        <v>0</v>
      </c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1:121" s="119" customFormat="1" ht="30" hidden="1" customHeight="1">
      <c r="A78" s="30"/>
      <c r="B78" s="30"/>
      <c r="C78" s="30"/>
      <c r="D78" s="30"/>
      <c r="E78" s="624" t="s">
        <v>8718</v>
      </c>
      <c r="F78" s="916">
        <v>23</v>
      </c>
      <c r="G78" s="911"/>
      <c r="H78" s="525"/>
      <c r="I78" s="34" t="str">
        <f>IF($H78="","",(VLOOKUP($H78,'競技者（中）'!$B$3:$H$1406,2,0)))</f>
        <v/>
      </c>
      <c r="J78" s="34" t="str">
        <f>IF($H78="","",(VLOOKUP($H78,'競技者（中）'!$B$3:$H$1406,6,0)))</f>
        <v/>
      </c>
      <c r="K78" s="34" t="str">
        <f>IF($H78="","",(VLOOKUP($H78,'競技者（中）'!$B$3:$H$1406,3,0)))</f>
        <v/>
      </c>
      <c r="L78" s="625" t="str">
        <f>IF($H78="","",(VLOOKUP($H78,'競技者（中）'!$B$3:$H$1406,4,0)))</f>
        <v/>
      </c>
      <c r="M78" s="528"/>
      <c r="N78" s="529"/>
      <c r="O78" s="530"/>
      <c r="P78" s="528"/>
      <c r="Q78" s="529"/>
      <c r="R78" s="530"/>
      <c r="S78" s="528"/>
      <c r="T78" s="529"/>
      <c r="U78" s="530"/>
      <c r="V78" s="331"/>
      <c r="W78" s="331"/>
      <c r="X78" s="331"/>
      <c r="Y78" s="109"/>
      <c r="Z78" s="331"/>
      <c r="AA78" s="122"/>
      <c r="AB78" s="122"/>
      <c r="AC78" s="204" t="s">
        <v>23</v>
      </c>
      <c r="AD78" s="124" t="s">
        <v>46</v>
      </c>
      <c r="AE78" s="383" t="s">
        <v>83</v>
      </c>
      <c r="AF78" s="383" t="s">
        <v>83</v>
      </c>
      <c r="AG78" s="383" t="s">
        <v>83</v>
      </c>
      <c r="AI78" s="118" t="str">
        <f t="shared" si="15"/>
        <v/>
      </c>
      <c r="AJ78" s="118">
        <f>IF(AD78="","",VLOOKUP(AD78,所属・種目コード!W:X,2,FALSE))</f>
        <v>3</v>
      </c>
      <c r="AK78" s="126">
        <f t="shared" si="16"/>
        <v>0</v>
      </c>
      <c r="AL78" s="118" t="str">
        <f t="shared" si="17"/>
        <v/>
      </c>
      <c r="AM78" s="118" t="str">
        <f t="shared" si="18"/>
        <v/>
      </c>
      <c r="AN78" s="118" t="str">
        <f t="shared" si="19"/>
        <v>()</v>
      </c>
      <c r="AO78" s="118" t="str">
        <f t="shared" si="20"/>
        <v/>
      </c>
      <c r="AP78" s="118">
        <v>1</v>
      </c>
      <c r="AQ78" s="118" t="str">
        <f>IF(L78="","",VLOOKUP(L78,所属・種目コード!$B$2:$D$148,2,FALSE))</f>
        <v/>
      </c>
      <c r="AR78" s="118" t="str">
        <f>IF(L78="","",VLOOKUP(L78,所属・種目コード!$B$2:$D$148,3,FALSE))</f>
        <v/>
      </c>
      <c r="AS78" s="118" t="str">
        <f>IF(N78="","",VLOOKUP(N78,所属・種目コード!$AF$2:$AG$47,2,FALSE))</f>
        <v/>
      </c>
      <c r="AT78" s="118" t="str">
        <f>IF(M78="","",VLOOKUP(M78,所属・種目コード!$AB$2:$AD$11,3,FALSE))</f>
        <v/>
      </c>
      <c r="AU78" s="347">
        <f t="shared" si="21"/>
        <v>0</v>
      </c>
      <c r="AV78" s="118" t="str">
        <f t="shared" si="22"/>
        <v xml:space="preserve"> 0</v>
      </c>
      <c r="AW78" s="118" t="str">
        <f>IF(Q78="","",VLOOKUP(Q78,所属・種目コード!$AF$2:$AG$49,2,FALSE))</f>
        <v/>
      </c>
      <c r="AX78" s="118" t="str">
        <f>IF(P78="","",VLOOKUP(P78,所属・種目コード!$AB$2:$AD$11,3,FALSE))</f>
        <v/>
      </c>
      <c r="AY78" s="347">
        <f t="shared" si="23"/>
        <v>0</v>
      </c>
      <c r="AZ78" s="118" t="str">
        <f t="shared" si="24"/>
        <v/>
      </c>
      <c r="BA78" s="118" t="str">
        <f>IF(T78="","",VLOOKUP(T78,所属・種目コード!$AF$2:$AG$49,2,FALSE))</f>
        <v/>
      </c>
      <c r="BB78" s="118" t="str">
        <f>IF(S78="","",VLOOKUP(S78,所属・種目コード!$AB$2:$AD$11,3,FALSE))</f>
        <v/>
      </c>
      <c r="BC78" s="347">
        <f t="shared" si="25"/>
        <v>0</v>
      </c>
      <c r="BD78" s="118" t="str">
        <f t="shared" si="26"/>
        <v xml:space="preserve"> 0</v>
      </c>
      <c r="BF78" s="118" t="str">
        <f>IF(N78="","",VLOOKUP(N78,所属・種目コード!#REF!,3,FALSE))</f>
        <v/>
      </c>
      <c r="BG78" s="347">
        <f t="shared" si="30"/>
        <v>0</v>
      </c>
      <c r="BH78" s="118" t="str">
        <f>IF(Q78="","",VLOOKUP(Q78,所属・種目コード!#REF!,3,FALSE))</f>
        <v/>
      </c>
      <c r="BI78" s="347">
        <f t="shared" si="31"/>
        <v>0</v>
      </c>
      <c r="BJ78" s="118" t="str">
        <f>IF(T78="","",VLOOKUP(T78,所属・種目コード!$AF$2:$AH$47,3,FALSE))</f>
        <v/>
      </c>
      <c r="BK78" s="347">
        <f t="shared" si="32"/>
        <v>0</v>
      </c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  <row r="79" spans="1:121" s="119" customFormat="1" ht="30" hidden="1" customHeight="1">
      <c r="A79" s="30"/>
      <c r="B79" s="30"/>
      <c r="C79" s="30"/>
      <c r="D79" s="30"/>
      <c r="E79" s="624" t="s">
        <v>8718</v>
      </c>
      <c r="F79" s="916">
        <v>24</v>
      </c>
      <c r="G79" s="911"/>
      <c r="H79" s="525"/>
      <c r="I79" s="34" t="str">
        <f>IF($H79="","",(VLOOKUP($H79,'競技者（中）'!$B$3:$H$1406,2,0)))</f>
        <v/>
      </c>
      <c r="J79" s="34" t="str">
        <f>IF($H79="","",(VLOOKUP($H79,'競技者（中）'!$B$3:$H$1406,6,0)))</f>
        <v/>
      </c>
      <c r="K79" s="34" t="str">
        <f>IF($H79="","",(VLOOKUP($H79,'競技者（中）'!$B$3:$H$1406,3,0)))</f>
        <v/>
      </c>
      <c r="L79" s="625" t="str">
        <f>IF($H79="","",(VLOOKUP($H79,'競技者（中）'!$B$3:$H$1406,4,0)))</f>
        <v/>
      </c>
      <c r="M79" s="528"/>
      <c r="N79" s="529"/>
      <c r="O79" s="530"/>
      <c r="P79" s="528"/>
      <c r="Q79" s="529"/>
      <c r="R79" s="530"/>
      <c r="S79" s="528"/>
      <c r="T79" s="529"/>
      <c r="U79" s="530"/>
      <c r="V79" s="331"/>
      <c r="W79" s="331"/>
      <c r="X79" s="331"/>
      <c r="Y79" s="109"/>
      <c r="Z79" s="331"/>
      <c r="AA79" s="122"/>
      <c r="AB79" s="122"/>
      <c r="AC79" s="204" t="s">
        <v>23</v>
      </c>
      <c r="AD79" s="124" t="s">
        <v>46</v>
      </c>
      <c r="AE79" s="383" t="s">
        <v>83</v>
      </c>
      <c r="AF79" s="383" t="s">
        <v>83</v>
      </c>
      <c r="AG79" s="383" t="s">
        <v>83</v>
      </c>
      <c r="AI79" s="118" t="str">
        <f t="shared" si="15"/>
        <v/>
      </c>
      <c r="AJ79" s="118">
        <f>IF(AD79="","",VLOOKUP(AD79,所属・種目コード!W:X,2,FALSE))</f>
        <v>3</v>
      </c>
      <c r="AK79" s="126">
        <f t="shared" si="16"/>
        <v>0</v>
      </c>
      <c r="AL79" s="118" t="str">
        <f t="shared" si="17"/>
        <v/>
      </c>
      <c r="AM79" s="118" t="str">
        <f t="shared" si="18"/>
        <v/>
      </c>
      <c r="AN79" s="118" t="str">
        <f t="shared" si="19"/>
        <v>()</v>
      </c>
      <c r="AO79" s="118" t="str">
        <f t="shared" si="20"/>
        <v/>
      </c>
      <c r="AP79" s="118">
        <v>1</v>
      </c>
      <c r="AQ79" s="118" t="str">
        <f>IF(L79="","",VLOOKUP(L79,所属・種目コード!$B$2:$D$148,2,FALSE))</f>
        <v/>
      </c>
      <c r="AR79" s="118" t="str">
        <f>IF(L79="","",VLOOKUP(L79,所属・種目コード!$B$2:$D$148,3,FALSE))</f>
        <v/>
      </c>
      <c r="AS79" s="118" t="str">
        <f>IF(N79="","",VLOOKUP(N79,所属・種目コード!$AF$2:$AG$47,2,FALSE))</f>
        <v/>
      </c>
      <c r="AT79" s="118" t="str">
        <f>IF(M79="","",VLOOKUP(M79,所属・種目コード!$AB$2:$AD$11,3,FALSE))</f>
        <v/>
      </c>
      <c r="AU79" s="347">
        <f t="shared" si="21"/>
        <v>0</v>
      </c>
      <c r="AV79" s="118" t="str">
        <f t="shared" si="22"/>
        <v xml:space="preserve"> 0</v>
      </c>
      <c r="AW79" s="118" t="str">
        <f>IF(Q79="","",VLOOKUP(Q79,所属・種目コード!$AF$2:$AG$49,2,FALSE))</f>
        <v/>
      </c>
      <c r="AX79" s="118" t="str">
        <f>IF(P79="","",VLOOKUP(P79,所属・種目コード!$AB$2:$AD$11,3,FALSE))</f>
        <v/>
      </c>
      <c r="AY79" s="347">
        <f t="shared" si="23"/>
        <v>0</v>
      </c>
      <c r="AZ79" s="118" t="str">
        <f t="shared" si="24"/>
        <v/>
      </c>
      <c r="BA79" s="118" t="str">
        <f>IF(T79="","",VLOOKUP(T79,所属・種目コード!$AF$2:$AG$49,2,FALSE))</f>
        <v/>
      </c>
      <c r="BB79" s="118" t="str">
        <f>IF(S79="","",VLOOKUP(S79,所属・種目コード!$AB$2:$AD$11,3,FALSE))</f>
        <v/>
      </c>
      <c r="BC79" s="347">
        <f t="shared" si="25"/>
        <v>0</v>
      </c>
      <c r="BD79" s="118" t="str">
        <f t="shared" si="26"/>
        <v xml:space="preserve"> 0</v>
      </c>
      <c r="BF79" s="118" t="str">
        <f>IF(N79="","",VLOOKUP(N79,所属・種目コード!#REF!,3,FALSE))</f>
        <v/>
      </c>
      <c r="BG79" s="347">
        <f t="shared" si="30"/>
        <v>0</v>
      </c>
      <c r="BH79" s="118" t="str">
        <f>IF(Q79="","",VLOOKUP(Q79,所属・種目コード!#REF!,3,FALSE))</f>
        <v/>
      </c>
      <c r="BI79" s="347">
        <f t="shared" si="31"/>
        <v>0</v>
      </c>
      <c r="BJ79" s="118" t="str">
        <f>IF(T79="","",VLOOKUP(T79,所属・種目コード!$AF$2:$AH$47,3,FALSE))</f>
        <v/>
      </c>
      <c r="BK79" s="347">
        <f t="shared" si="32"/>
        <v>0</v>
      </c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</row>
    <row r="80" spans="1:121" s="119" customFormat="1" ht="30" hidden="1" customHeight="1" thickBot="1">
      <c r="A80" s="30"/>
      <c r="B80" s="30"/>
      <c r="C80" s="30"/>
      <c r="D80" s="30"/>
      <c r="E80" s="626" t="s">
        <v>8718</v>
      </c>
      <c r="F80" s="912">
        <v>25</v>
      </c>
      <c r="G80" s="913"/>
      <c r="H80" s="534"/>
      <c r="I80" s="452" t="str">
        <f>IF($H80="","",(VLOOKUP($H80,'競技者（中）'!$B$3:$H$1406,2,0)))</f>
        <v/>
      </c>
      <c r="J80" s="452" t="str">
        <f>IF($H80="","",(VLOOKUP($H80,'競技者（中）'!$B$3:$H$1406,6,0)))</f>
        <v/>
      </c>
      <c r="K80" s="452" t="str">
        <f>IF($H80="","",(VLOOKUP($H80,'競技者（中）'!$B$3:$H$1406,3,0)))</f>
        <v/>
      </c>
      <c r="L80" s="627" t="str">
        <f>IF($H80="","",(VLOOKUP($H80,'競技者（中）'!$B$3:$H$1406,4,0)))</f>
        <v/>
      </c>
      <c r="M80" s="579"/>
      <c r="N80" s="531"/>
      <c r="O80" s="532"/>
      <c r="P80" s="579"/>
      <c r="Q80" s="531"/>
      <c r="R80" s="532"/>
      <c r="S80" s="579"/>
      <c r="T80" s="531"/>
      <c r="U80" s="532"/>
      <c r="V80" s="331"/>
      <c r="W80" s="331"/>
      <c r="X80" s="331"/>
      <c r="Y80" s="109"/>
      <c r="Z80" s="331"/>
      <c r="AA80" s="122"/>
      <c r="AB80" s="122"/>
      <c r="AC80" s="204" t="s">
        <v>23</v>
      </c>
      <c r="AD80" s="124" t="s">
        <v>46</v>
      </c>
      <c r="AE80" s="383" t="s">
        <v>83</v>
      </c>
      <c r="AF80" s="383" t="s">
        <v>83</v>
      </c>
      <c r="AG80" s="383" t="s">
        <v>83</v>
      </c>
      <c r="AI80" s="118" t="str">
        <f t="shared" si="15"/>
        <v/>
      </c>
      <c r="AJ80" s="118">
        <f>IF(AD80="","",VLOOKUP(AD80,所属・種目コード!W:X,2,FALSE))</f>
        <v>3</v>
      </c>
      <c r="AK80" s="126">
        <f t="shared" si="16"/>
        <v>0</v>
      </c>
      <c r="AL80" s="118" t="str">
        <f t="shared" si="17"/>
        <v/>
      </c>
      <c r="AM80" s="118" t="str">
        <f t="shared" si="18"/>
        <v/>
      </c>
      <c r="AN80" s="118" t="str">
        <f t="shared" si="19"/>
        <v>()</v>
      </c>
      <c r="AO80" s="118" t="str">
        <f t="shared" si="20"/>
        <v/>
      </c>
      <c r="AP80" s="118">
        <v>1</v>
      </c>
      <c r="AQ80" s="118" t="str">
        <f>IF(L80="","",VLOOKUP(L80,所属・種目コード!$B$2:$D$148,2,FALSE))</f>
        <v/>
      </c>
      <c r="AR80" s="118" t="str">
        <f>IF(L80="","",VLOOKUP(L80,所属・種目コード!$B$2:$D$148,3,FALSE))</f>
        <v/>
      </c>
      <c r="AS80" s="118" t="str">
        <f>IF(N80="","",VLOOKUP(N80,所属・種目コード!$AF$2:$AG$47,2,FALSE))</f>
        <v/>
      </c>
      <c r="AT80" s="118" t="str">
        <f>IF(M80="","",VLOOKUP(M80,所属・種目コード!$AB$2:$AD$11,3,FALSE))</f>
        <v/>
      </c>
      <c r="AU80" s="347">
        <f t="shared" si="21"/>
        <v>0</v>
      </c>
      <c r="AV80" s="118" t="str">
        <f t="shared" si="22"/>
        <v xml:space="preserve"> 0</v>
      </c>
      <c r="AW80" s="118" t="str">
        <f>IF(Q80="","",VLOOKUP(Q80,所属・種目コード!$AF$2:$AG$49,2,FALSE))</f>
        <v/>
      </c>
      <c r="AX80" s="118" t="str">
        <f>IF(P80="","",VLOOKUP(P80,所属・種目コード!$AB$2:$AD$11,3,FALSE))</f>
        <v/>
      </c>
      <c r="AY80" s="347">
        <f t="shared" si="23"/>
        <v>0</v>
      </c>
      <c r="AZ80" s="118" t="str">
        <f t="shared" si="24"/>
        <v/>
      </c>
      <c r="BA80" s="118" t="str">
        <f>IF(T80="","",VLOOKUP(T80,所属・種目コード!$AF$2:$AG$49,2,FALSE))</f>
        <v/>
      </c>
      <c r="BB80" s="118" t="str">
        <f>IF(S80="","",VLOOKUP(S80,所属・種目コード!$AB$2:$AD$11,3,FALSE))</f>
        <v/>
      </c>
      <c r="BC80" s="347">
        <f t="shared" si="25"/>
        <v>0</v>
      </c>
      <c r="BD80" s="118" t="str">
        <f t="shared" si="26"/>
        <v xml:space="preserve"> 0</v>
      </c>
      <c r="BF80" s="118" t="str">
        <f>IF(N80="","",VLOOKUP(N80,所属・種目コード!#REF!,3,FALSE))</f>
        <v/>
      </c>
      <c r="BG80" s="347">
        <f t="shared" si="30"/>
        <v>0</v>
      </c>
      <c r="BH80" s="118" t="str">
        <f>IF(Q80="","",VLOOKUP(Q80,所属・種目コード!#REF!,3,FALSE))</f>
        <v/>
      </c>
      <c r="BI80" s="347">
        <f t="shared" si="31"/>
        <v>0</v>
      </c>
      <c r="BJ80" s="118" t="str">
        <f>IF(T80="","",VLOOKUP(T80,所属・種目コード!$AF$2:$AH$47,3,FALSE))</f>
        <v/>
      </c>
      <c r="BK80" s="347">
        <f t="shared" si="32"/>
        <v>0</v>
      </c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</row>
    <row r="81" spans="1:121" s="119" customFormat="1" ht="30" hidden="1" customHeight="1">
      <c r="A81" s="30"/>
      <c r="B81" s="30"/>
      <c r="C81" s="30"/>
      <c r="D81" s="30"/>
      <c r="E81" s="298" t="s">
        <v>8718</v>
      </c>
      <c r="F81" s="963">
        <v>26</v>
      </c>
      <c r="G81" s="932"/>
      <c r="H81" s="176"/>
      <c r="I81" s="36" t="str">
        <f>IF($H81="","",(VLOOKUP($H81,'競技者（中）'!$B$3:$H$1148,2,0)))</f>
        <v/>
      </c>
      <c r="J81" s="36" t="str">
        <f>IF($H81="","",(VLOOKUP($H81,'競技者（中）'!$B$3:$H$1148,6,0)))</f>
        <v/>
      </c>
      <c r="K81" s="36" t="str">
        <f>IF($H81="","",(VLOOKUP($H81,'競技者（中）'!$B$3:$H$1148,3,0)))</f>
        <v/>
      </c>
      <c r="L81" s="188" t="str">
        <f>IF($H81="","",(VLOOKUP($H81,'競技者（中）'!$B$3:$H$1148,4,0)))</f>
        <v/>
      </c>
      <c r="M81" s="457"/>
      <c r="N81" s="458"/>
      <c r="O81" s="459"/>
      <c r="P81" s="457"/>
      <c r="Q81" s="460"/>
      <c r="R81" s="459"/>
      <c r="S81" s="457"/>
      <c r="T81" s="460"/>
      <c r="U81" s="578"/>
      <c r="V81" s="331"/>
      <c r="W81" s="331"/>
      <c r="X81" s="331"/>
      <c r="Y81" s="109"/>
      <c r="Z81" s="331"/>
      <c r="AA81" s="122"/>
      <c r="AB81" s="122"/>
      <c r="AC81" s="204" t="s">
        <v>23</v>
      </c>
      <c r="AD81" s="124" t="s">
        <v>46</v>
      </c>
      <c r="AE81" s="383" t="s">
        <v>83</v>
      </c>
      <c r="AF81" s="383" t="s">
        <v>83</v>
      </c>
      <c r="AG81" s="383" t="s">
        <v>83</v>
      </c>
      <c r="AI81" s="118" t="str">
        <f t="shared" si="15"/>
        <v/>
      </c>
      <c r="AJ81" s="118">
        <f>IF(AD81="","",VLOOKUP(AD81,所属・種目コード!W:X,2,FALSE))</f>
        <v>3</v>
      </c>
      <c r="AK81" s="126">
        <f t="shared" si="16"/>
        <v>0</v>
      </c>
      <c r="AL81" s="118" t="str">
        <f t="shared" si="17"/>
        <v/>
      </c>
      <c r="AM81" s="118" t="str">
        <f t="shared" si="18"/>
        <v/>
      </c>
      <c r="AN81" s="118" t="str">
        <f t="shared" si="19"/>
        <v>()</v>
      </c>
      <c r="AO81" s="118" t="str">
        <f t="shared" si="20"/>
        <v/>
      </c>
      <c r="AP81" s="118" t="e">
        <f>IF(AC81="","",VLOOKUP(AC81,所属・種目コード!AQ:AR,2,FALSE))</f>
        <v>#N/A</v>
      </c>
      <c r="AQ81" s="118" t="str">
        <f>IF(L81="","",VLOOKUP(L81,所属・種目コード!$B$2:$D$148,2,FALSE))</f>
        <v/>
      </c>
      <c r="AR81" s="118" t="str">
        <f>IF(L81="","",VLOOKUP(L81,所属・種目コード!$B$2:$D$148,3,FALSE))</f>
        <v/>
      </c>
      <c r="AS81" s="118" t="str">
        <f>IF(N81="","",VLOOKUP(N81,所属・種目コード!$AF$2:$AG$47,2,FALSE))</f>
        <v/>
      </c>
      <c r="AT81" s="118" t="str">
        <f>IF(M81="","",VLOOKUP(M81,所属・種目コード!$AB$2:$AD$8,3,FALSE))</f>
        <v/>
      </c>
      <c r="AU81" s="347">
        <f t="shared" si="21"/>
        <v>0</v>
      </c>
      <c r="AV81" s="118" t="str">
        <f t="shared" si="22"/>
        <v xml:space="preserve"> 0</v>
      </c>
      <c r="AW81" s="118" t="str">
        <f>IF(Q81="","",VLOOKUP(Q81,所属・種目コード!$AF$2:$AG$49,2,FALSE))</f>
        <v/>
      </c>
      <c r="AX81" s="118" t="str">
        <f>IF(P81="","",VLOOKUP(P81,所属・種目コード!$AB$2:$AD$11,3,FALSE))</f>
        <v/>
      </c>
      <c r="AY81" s="347">
        <f t="shared" si="23"/>
        <v>0</v>
      </c>
      <c r="AZ81" s="118" t="str">
        <f t="shared" si="24"/>
        <v/>
      </c>
      <c r="BA81" s="118" t="str">
        <f>IF(T81="","",VLOOKUP(T81,所属・種目コード!$AF$2:$AG$49,2,FALSE))</f>
        <v/>
      </c>
      <c r="BB81" s="118" t="str">
        <f>IF(S81="","",VLOOKUP(S81,所属・種目コード!$AB$2:$AD$11,3,FALSE))</f>
        <v/>
      </c>
      <c r="BC81" s="347">
        <f t="shared" si="25"/>
        <v>0</v>
      </c>
      <c r="BD81" s="118" t="str">
        <f t="shared" si="26"/>
        <v xml:space="preserve"> 0</v>
      </c>
      <c r="BF81" s="118" t="str">
        <f>IF(N81="","",VLOOKUP(N81,所属・種目コード!$AF$2:$AH$47,3,FALSE))</f>
        <v/>
      </c>
      <c r="BG81" s="347">
        <f t="shared" si="30"/>
        <v>0</v>
      </c>
      <c r="BH81" s="118" t="str">
        <f>IF(Q81="","",VLOOKUP(Q81,所属・種目コード!#REF!,3,FALSE))</f>
        <v/>
      </c>
      <c r="BI81" s="347">
        <f t="shared" si="31"/>
        <v>0</v>
      </c>
      <c r="BJ81" s="118" t="str">
        <f>IF(T81="","",VLOOKUP(T81,所属・種目コード!$AF$2:$AH$47,3,FALSE))</f>
        <v/>
      </c>
      <c r="BK81" s="347">
        <f t="shared" si="32"/>
        <v>0</v>
      </c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</row>
    <row r="82" spans="1:121" s="119" customFormat="1" ht="30" hidden="1" customHeight="1">
      <c r="A82" s="30"/>
      <c r="B82" s="30"/>
      <c r="C82" s="30"/>
      <c r="D82" s="30"/>
      <c r="E82" s="298" t="s">
        <v>8718</v>
      </c>
      <c r="F82" s="910">
        <v>27</v>
      </c>
      <c r="G82" s="911"/>
      <c r="H82" s="176"/>
      <c r="I82" s="34" t="str">
        <f>IF($H82="","",(VLOOKUP($H82,'競技者（中）'!$B$3:$H$1148,2,0)))</f>
        <v/>
      </c>
      <c r="J82" s="34" t="str">
        <f>IF($H82="","",(VLOOKUP($H82,'競技者（中）'!$B$3:$H$1148,6,0)))</f>
        <v/>
      </c>
      <c r="K82" s="34" t="str">
        <f>IF($H82="","",(VLOOKUP($H82,'競技者（中）'!$B$3:$H$1148,3,0)))</f>
        <v/>
      </c>
      <c r="L82" s="188" t="str">
        <f>IF($H82="","",(VLOOKUP($H82,'競技者（中）'!$B$3:$H$1148,4,0)))</f>
        <v/>
      </c>
      <c r="M82" s="361"/>
      <c r="N82" s="449"/>
      <c r="O82" s="455"/>
      <c r="P82" s="361"/>
      <c r="Q82" s="412"/>
      <c r="R82" s="455"/>
      <c r="S82" s="361"/>
      <c r="T82" s="412"/>
      <c r="U82" s="348"/>
      <c r="V82" s="331"/>
      <c r="W82" s="331"/>
      <c r="X82" s="331"/>
      <c r="Y82" s="109"/>
      <c r="Z82" s="331"/>
      <c r="AA82" s="122"/>
      <c r="AB82" s="122"/>
      <c r="AC82" s="204" t="s">
        <v>23</v>
      </c>
      <c r="AD82" s="124" t="s">
        <v>46</v>
      </c>
      <c r="AE82" s="383" t="s">
        <v>83</v>
      </c>
      <c r="AF82" s="383" t="s">
        <v>83</v>
      </c>
      <c r="AG82" s="383" t="s">
        <v>83</v>
      </c>
      <c r="AI82" s="118" t="str">
        <f t="shared" si="15"/>
        <v/>
      </c>
      <c r="AJ82" s="118">
        <f>IF(AD82="","",VLOOKUP(AD82,所属・種目コード!W:X,2,FALSE))</f>
        <v>3</v>
      </c>
      <c r="AK82" s="126">
        <f t="shared" si="16"/>
        <v>0</v>
      </c>
      <c r="AL82" s="118" t="str">
        <f t="shared" si="17"/>
        <v/>
      </c>
      <c r="AM82" s="118" t="str">
        <f t="shared" si="18"/>
        <v/>
      </c>
      <c r="AN82" s="118" t="str">
        <f t="shared" si="19"/>
        <v>()</v>
      </c>
      <c r="AO82" s="118" t="str">
        <f t="shared" si="20"/>
        <v/>
      </c>
      <c r="AP82" s="118" t="e">
        <f>IF(AC82="","",VLOOKUP(AC82,所属・種目コード!AQ:AR,2,FALSE))</f>
        <v>#N/A</v>
      </c>
      <c r="AQ82" s="118" t="str">
        <f>IF(L82="","",VLOOKUP(L82,所属・種目コード!$B$2:$D$148,2,FALSE))</f>
        <v/>
      </c>
      <c r="AR82" s="118" t="str">
        <f>IF(L82="","",VLOOKUP(L82,所属・種目コード!$B$2:$D$148,3,FALSE))</f>
        <v/>
      </c>
      <c r="AS82" s="118" t="str">
        <f>IF(N82="","",VLOOKUP(N82,所属・種目コード!$AF$2:$AG$47,2,FALSE))</f>
        <v/>
      </c>
      <c r="AT82" s="118" t="str">
        <f>IF(M82="","",VLOOKUP(M82,所属・種目コード!$AB$2:$AD$8,3,FALSE))</f>
        <v/>
      </c>
      <c r="AU82" s="347">
        <f t="shared" si="21"/>
        <v>0</v>
      </c>
      <c r="AV82" s="118" t="str">
        <f t="shared" si="22"/>
        <v xml:space="preserve"> 0</v>
      </c>
      <c r="AW82" s="118" t="str">
        <f>IF(Q82="","",VLOOKUP(Q82,所属・種目コード!$AF$2:$AG$49,2,FALSE))</f>
        <v/>
      </c>
      <c r="AX82" s="118" t="str">
        <f>IF(P82="","",VLOOKUP(P82,所属・種目コード!$AB$2:$AD$11,3,FALSE))</f>
        <v/>
      </c>
      <c r="AY82" s="347">
        <f t="shared" si="23"/>
        <v>0</v>
      </c>
      <c r="AZ82" s="118" t="str">
        <f t="shared" si="24"/>
        <v/>
      </c>
      <c r="BA82" s="118" t="str">
        <f>IF(T82="","",VLOOKUP(T82,所属・種目コード!$AF$2:$AG$49,2,FALSE))</f>
        <v/>
      </c>
      <c r="BB82" s="118" t="str">
        <f>IF(S82="","",VLOOKUP(S82,所属・種目コード!$AB$2:$AD$11,3,FALSE))</f>
        <v/>
      </c>
      <c r="BC82" s="347">
        <f t="shared" si="25"/>
        <v>0</v>
      </c>
      <c r="BD82" s="118" t="str">
        <f t="shared" si="26"/>
        <v xml:space="preserve"> 0</v>
      </c>
      <c r="BF82" s="118" t="str">
        <f>IF(N82="","",VLOOKUP(N82,所属・種目コード!$AF$2:$AH$47,3,FALSE))</f>
        <v/>
      </c>
      <c r="BG82" s="347">
        <f t="shared" si="30"/>
        <v>0</v>
      </c>
      <c r="BH82" s="118" t="str">
        <f>IF(Q82="","",VLOOKUP(Q82,所属・種目コード!#REF!,3,FALSE))</f>
        <v/>
      </c>
      <c r="BI82" s="347">
        <f t="shared" si="31"/>
        <v>0</v>
      </c>
      <c r="BJ82" s="118" t="str">
        <f>IF(T82="","",VLOOKUP(T82,所属・種目コード!$AF$2:$AH$47,3,FALSE))</f>
        <v/>
      </c>
      <c r="BK82" s="347">
        <f t="shared" si="32"/>
        <v>0</v>
      </c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</row>
    <row r="83" spans="1:121" s="119" customFormat="1" ht="30" hidden="1" customHeight="1">
      <c r="A83" s="30"/>
      <c r="B83" s="30"/>
      <c r="C83" s="30"/>
      <c r="D83" s="30"/>
      <c r="E83" s="298" t="s">
        <v>8718</v>
      </c>
      <c r="F83" s="910">
        <v>28</v>
      </c>
      <c r="G83" s="911"/>
      <c r="H83" s="176"/>
      <c r="I83" s="34" t="str">
        <f>IF($H83="","",(VLOOKUP($H83,'競技者（中）'!$B$3:$H$1148,2,0)))</f>
        <v/>
      </c>
      <c r="J83" s="34" t="str">
        <f>IF($H83="","",(VLOOKUP($H83,'競技者（中）'!$B$3:$H$1148,6,0)))</f>
        <v/>
      </c>
      <c r="K83" s="34" t="str">
        <f>IF($H83="","",(VLOOKUP($H83,'競技者（中）'!$B$3:$H$1148,3,0)))</f>
        <v/>
      </c>
      <c r="L83" s="188" t="str">
        <f>IF($H83="","",(VLOOKUP($H83,'競技者（中）'!$B$3:$H$1148,4,0)))</f>
        <v/>
      </c>
      <c r="M83" s="361"/>
      <c r="N83" s="449"/>
      <c r="O83" s="455"/>
      <c r="P83" s="361"/>
      <c r="Q83" s="412"/>
      <c r="R83" s="455"/>
      <c r="S83" s="361"/>
      <c r="T83" s="412"/>
      <c r="U83" s="348"/>
      <c r="V83" s="331"/>
      <c r="W83" s="331"/>
      <c r="X83" s="331"/>
      <c r="Y83" s="109"/>
      <c r="Z83" s="331"/>
      <c r="AA83" s="122"/>
      <c r="AB83" s="122"/>
      <c r="AC83" s="204" t="s">
        <v>23</v>
      </c>
      <c r="AD83" s="124" t="s">
        <v>46</v>
      </c>
      <c r="AE83" s="383" t="s">
        <v>83</v>
      </c>
      <c r="AF83" s="383" t="s">
        <v>83</v>
      </c>
      <c r="AG83" s="383" t="s">
        <v>83</v>
      </c>
      <c r="AI83" s="118" t="str">
        <f t="shared" si="15"/>
        <v/>
      </c>
      <c r="AJ83" s="118">
        <f>IF(AD83="","",VLOOKUP(AD83,所属・種目コード!W:X,2,FALSE))</f>
        <v>3</v>
      </c>
      <c r="AK83" s="126">
        <f t="shared" si="16"/>
        <v>0</v>
      </c>
      <c r="AL83" s="118" t="str">
        <f t="shared" si="17"/>
        <v/>
      </c>
      <c r="AM83" s="118" t="str">
        <f t="shared" si="18"/>
        <v/>
      </c>
      <c r="AN83" s="118" t="str">
        <f t="shared" si="19"/>
        <v>()</v>
      </c>
      <c r="AO83" s="118" t="str">
        <f t="shared" si="20"/>
        <v/>
      </c>
      <c r="AP83" s="118" t="e">
        <f>IF(AC83="","",VLOOKUP(AC83,所属・種目コード!AQ:AR,2,FALSE))</f>
        <v>#N/A</v>
      </c>
      <c r="AQ83" s="118" t="str">
        <f>IF(L83="","",VLOOKUP(L83,所属・種目コード!$B$2:$D$148,2,FALSE))</f>
        <v/>
      </c>
      <c r="AR83" s="118" t="str">
        <f>IF(L83="","",VLOOKUP(L83,所属・種目コード!$B$2:$D$148,3,FALSE))</f>
        <v/>
      </c>
      <c r="AS83" s="118" t="str">
        <f>IF(N83="","",VLOOKUP(N83,所属・種目コード!$AF$2:$AG$47,2,FALSE))</f>
        <v/>
      </c>
      <c r="AT83" s="118" t="str">
        <f>IF(M83="","",VLOOKUP(M83,所属・種目コード!$AB$2:$AD$8,3,FALSE))</f>
        <v/>
      </c>
      <c r="AU83" s="347">
        <f t="shared" si="21"/>
        <v>0</v>
      </c>
      <c r="AV83" s="118" t="str">
        <f t="shared" si="22"/>
        <v xml:space="preserve"> 0</v>
      </c>
      <c r="AW83" s="118" t="str">
        <f>IF(Q83="","",VLOOKUP(Q83,所属・種目コード!$AF$2:$AG$49,2,FALSE))</f>
        <v/>
      </c>
      <c r="AX83" s="118" t="str">
        <f>IF(P83="","",VLOOKUP(P83,所属・種目コード!$AB$2:$AD$11,3,FALSE))</f>
        <v/>
      </c>
      <c r="AY83" s="347">
        <f t="shared" si="23"/>
        <v>0</v>
      </c>
      <c r="AZ83" s="118" t="str">
        <f t="shared" si="24"/>
        <v/>
      </c>
      <c r="BA83" s="118" t="str">
        <f>IF(T83="","",VLOOKUP(T83,所属・種目コード!$AF$2:$AG$49,2,FALSE))</f>
        <v/>
      </c>
      <c r="BB83" s="118" t="str">
        <f>IF(S83="","",VLOOKUP(S83,所属・種目コード!$AB$2:$AD$11,3,FALSE))</f>
        <v/>
      </c>
      <c r="BC83" s="347">
        <f t="shared" si="25"/>
        <v>0</v>
      </c>
      <c r="BD83" s="118" t="str">
        <f t="shared" si="26"/>
        <v xml:space="preserve"> 0</v>
      </c>
      <c r="BF83" s="118" t="str">
        <f>IF(N83="","",VLOOKUP(N83,所属・種目コード!$AF$2:$AH$47,3,FALSE))</f>
        <v/>
      </c>
      <c r="BG83" s="347">
        <f t="shared" si="30"/>
        <v>0</v>
      </c>
      <c r="BH83" s="118" t="str">
        <f>IF(Q83="","",VLOOKUP(Q83,所属・種目コード!#REF!,3,FALSE))</f>
        <v/>
      </c>
      <c r="BI83" s="347">
        <f t="shared" si="31"/>
        <v>0</v>
      </c>
      <c r="BJ83" s="118" t="str">
        <f>IF(T83="","",VLOOKUP(T83,所属・種目コード!$AF$2:$AH$47,3,FALSE))</f>
        <v/>
      </c>
      <c r="BK83" s="347">
        <f t="shared" si="32"/>
        <v>0</v>
      </c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</row>
    <row r="84" spans="1:121" s="119" customFormat="1" ht="30" hidden="1" customHeight="1">
      <c r="A84" s="30"/>
      <c r="B84" s="30"/>
      <c r="C84" s="30"/>
      <c r="D84" s="30"/>
      <c r="E84" s="298" t="s">
        <v>8718</v>
      </c>
      <c r="F84" s="910">
        <v>29</v>
      </c>
      <c r="G84" s="911"/>
      <c r="H84" s="176"/>
      <c r="I84" s="34" t="str">
        <f>IF($H84="","",(VLOOKUP($H84,'競技者（中）'!$B$3:$H$1148,2,0)))</f>
        <v/>
      </c>
      <c r="J84" s="34" t="str">
        <f>IF($H84="","",(VLOOKUP($H84,'競技者（中）'!$B$3:$H$1148,6,0)))</f>
        <v/>
      </c>
      <c r="K84" s="34" t="str">
        <f>IF($H84="","",(VLOOKUP($H84,'競技者（中）'!$B$3:$H$1148,3,0)))</f>
        <v/>
      </c>
      <c r="L84" s="188" t="str">
        <f>IF($H84="","",(VLOOKUP($H84,'競技者（中）'!$B$3:$H$1148,4,0)))</f>
        <v/>
      </c>
      <c r="M84" s="361"/>
      <c r="N84" s="449"/>
      <c r="O84" s="455"/>
      <c r="P84" s="361"/>
      <c r="Q84" s="412"/>
      <c r="R84" s="455"/>
      <c r="S84" s="361"/>
      <c r="T84" s="412"/>
      <c r="U84" s="348"/>
      <c r="V84" s="331"/>
      <c r="W84" s="331"/>
      <c r="X84" s="331"/>
      <c r="Y84" s="109"/>
      <c r="Z84" s="331"/>
      <c r="AA84" s="122"/>
      <c r="AB84" s="122"/>
      <c r="AC84" s="204" t="s">
        <v>23</v>
      </c>
      <c r="AD84" s="124" t="s">
        <v>46</v>
      </c>
      <c r="AE84" s="383" t="s">
        <v>83</v>
      </c>
      <c r="AF84" s="383" t="s">
        <v>83</v>
      </c>
      <c r="AG84" s="383" t="s">
        <v>83</v>
      </c>
      <c r="AI84" s="118" t="str">
        <f t="shared" si="15"/>
        <v/>
      </c>
      <c r="AJ84" s="118">
        <f>IF(AD84="","",VLOOKUP(AD84,所属・種目コード!W:X,2,FALSE))</f>
        <v>3</v>
      </c>
      <c r="AK84" s="126">
        <f t="shared" si="16"/>
        <v>0</v>
      </c>
      <c r="AL84" s="118" t="str">
        <f t="shared" si="17"/>
        <v/>
      </c>
      <c r="AM84" s="118" t="str">
        <f t="shared" si="18"/>
        <v/>
      </c>
      <c r="AN84" s="118" t="str">
        <f t="shared" si="19"/>
        <v>()</v>
      </c>
      <c r="AO84" s="118" t="str">
        <f t="shared" si="20"/>
        <v/>
      </c>
      <c r="AP84" s="118" t="e">
        <f>IF(AC84="","",VLOOKUP(AC84,所属・種目コード!AQ:AR,2,FALSE))</f>
        <v>#N/A</v>
      </c>
      <c r="AQ84" s="118" t="str">
        <f>IF(L84="","",VLOOKUP(L84,所属・種目コード!$B$2:$D$148,2,FALSE))</f>
        <v/>
      </c>
      <c r="AR84" s="118" t="str">
        <f>IF(L84="","",VLOOKUP(L84,所属・種目コード!$B$2:$D$148,3,FALSE))</f>
        <v/>
      </c>
      <c r="AS84" s="118" t="str">
        <f>IF(N84="","",VLOOKUP(N84,所属・種目コード!$AF$2:$AG$47,2,FALSE))</f>
        <v/>
      </c>
      <c r="AT84" s="118" t="str">
        <f>IF(M84="","",VLOOKUP(M84,所属・種目コード!$AB$2:$AD$8,3,FALSE))</f>
        <v/>
      </c>
      <c r="AU84" s="347">
        <f t="shared" si="21"/>
        <v>0</v>
      </c>
      <c r="AV84" s="118" t="str">
        <f t="shared" si="22"/>
        <v xml:space="preserve"> 0</v>
      </c>
      <c r="AW84" s="118" t="str">
        <f>IF(Q84="","",VLOOKUP(Q84,所属・種目コード!$AF$2:$AG$49,2,FALSE))</f>
        <v/>
      </c>
      <c r="AX84" s="118" t="str">
        <f>IF(P84="","",VLOOKUP(P84,所属・種目コード!$AB$2:$AD$11,3,FALSE))</f>
        <v/>
      </c>
      <c r="AY84" s="347">
        <f t="shared" si="23"/>
        <v>0</v>
      </c>
      <c r="AZ84" s="118" t="str">
        <f t="shared" si="24"/>
        <v/>
      </c>
      <c r="BA84" s="118" t="str">
        <f>IF(T84="","",VLOOKUP(T84,所属・種目コード!$AF$2:$AG$49,2,FALSE))</f>
        <v/>
      </c>
      <c r="BB84" s="118" t="str">
        <f>IF(S84="","",VLOOKUP(S84,所属・種目コード!$AB$2:$AD$11,3,FALSE))</f>
        <v/>
      </c>
      <c r="BC84" s="347">
        <f t="shared" si="25"/>
        <v>0</v>
      </c>
      <c r="BD84" s="118" t="str">
        <f t="shared" si="26"/>
        <v xml:space="preserve"> 0</v>
      </c>
      <c r="BF84" s="118" t="str">
        <f>IF(N84="","",VLOOKUP(N84,所属・種目コード!$AF$2:$AH$47,3,FALSE))</f>
        <v/>
      </c>
      <c r="BG84" s="347">
        <f t="shared" si="30"/>
        <v>0</v>
      </c>
      <c r="BH84" s="118" t="str">
        <f>IF(Q84="","",VLOOKUP(Q84,所属・種目コード!#REF!,3,FALSE))</f>
        <v/>
      </c>
      <c r="BI84" s="347">
        <f t="shared" si="31"/>
        <v>0</v>
      </c>
      <c r="BJ84" s="118" t="str">
        <f>IF(T84="","",VLOOKUP(T84,所属・種目コード!$AF$2:$AH$47,3,FALSE))</f>
        <v/>
      </c>
      <c r="BK84" s="347">
        <f t="shared" si="32"/>
        <v>0</v>
      </c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</row>
    <row r="85" spans="1:121" s="119" customFormat="1" ht="30" hidden="1" customHeight="1" thickBot="1">
      <c r="A85" s="30"/>
      <c r="B85" s="30"/>
      <c r="C85" s="30"/>
      <c r="D85" s="30"/>
      <c r="E85" s="303" t="s">
        <v>8718</v>
      </c>
      <c r="F85" s="933">
        <v>30</v>
      </c>
      <c r="G85" s="913"/>
      <c r="H85" s="451"/>
      <c r="I85" s="452" t="str">
        <f>IF($H85="","",(VLOOKUP($H85,'競技者（中）'!$B$3:$H$1148,2,0)))</f>
        <v/>
      </c>
      <c r="J85" s="452" t="str">
        <f>IF($H85="","",(VLOOKUP($H85,'競技者（中）'!$B$3:$H$1148,6,0)))</f>
        <v/>
      </c>
      <c r="K85" s="452" t="str">
        <f>IF($H85="","",(VLOOKUP($H85,'競技者（中）'!$B$3:$H$1148,3,0)))</f>
        <v/>
      </c>
      <c r="L85" s="453" t="str">
        <f>IF($H85="","",(VLOOKUP($H85,'競技者（中）'!$B$3:$H$1148,4,0)))</f>
        <v/>
      </c>
      <c r="M85" s="370"/>
      <c r="N85" s="450"/>
      <c r="O85" s="456"/>
      <c r="P85" s="370"/>
      <c r="Q85" s="450"/>
      <c r="R85" s="456"/>
      <c r="S85" s="370"/>
      <c r="T85" s="450"/>
      <c r="U85" s="375"/>
      <c r="V85" s="331"/>
      <c r="W85" s="331"/>
      <c r="X85" s="331"/>
      <c r="Y85" s="109"/>
      <c r="Z85" s="331"/>
      <c r="AA85" s="122"/>
      <c r="AB85" s="122"/>
      <c r="AC85" s="204" t="s">
        <v>23</v>
      </c>
      <c r="AD85" s="124" t="s">
        <v>46</v>
      </c>
      <c r="AE85" s="383" t="s">
        <v>83</v>
      </c>
      <c r="AF85" s="383" t="s">
        <v>83</v>
      </c>
      <c r="AG85" s="383" t="s">
        <v>83</v>
      </c>
      <c r="AI85" s="118" t="str">
        <f t="shared" si="15"/>
        <v/>
      </c>
      <c r="AJ85" s="118">
        <f>IF(AD85="","",VLOOKUP(AD85,所属・種目コード!W:X,2,FALSE))</f>
        <v>3</v>
      </c>
      <c r="AK85" s="126">
        <f t="shared" si="16"/>
        <v>0</v>
      </c>
      <c r="AL85" s="118" t="str">
        <f t="shared" si="17"/>
        <v/>
      </c>
      <c r="AM85" s="118" t="str">
        <f t="shared" si="18"/>
        <v/>
      </c>
      <c r="AN85" s="118" t="str">
        <f t="shared" si="19"/>
        <v>()</v>
      </c>
      <c r="AO85" s="118" t="str">
        <f t="shared" si="20"/>
        <v/>
      </c>
      <c r="AP85" s="118" t="e">
        <f>IF(AC85="","",VLOOKUP(AC85,所属・種目コード!AQ:AR,2,FALSE))</f>
        <v>#N/A</v>
      </c>
      <c r="AQ85" s="118" t="str">
        <f>IF(L85="","",VLOOKUP(L85,所属・種目コード!$B$2:$D$148,2,FALSE))</f>
        <v/>
      </c>
      <c r="AR85" s="118" t="str">
        <f>IF(L85="","",VLOOKUP(L85,所属・種目コード!$B$2:$D$148,3,FALSE))</f>
        <v/>
      </c>
      <c r="AS85" s="118" t="str">
        <f>IF(N85="","",VLOOKUP(N85,所属・種目コード!$AF$2:$AG$47,2,FALSE))</f>
        <v/>
      </c>
      <c r="AT85" s="118" t="str">
        <f>IF(M85="","",VLOOKUP(M85,所属・種目コード!$AB$2:$AD$8,3,FALSE))</f>
        <v/>
      </c>
      <c r="AU85" s="347">
        <f t="shared" si="21"/>
        <v>0</v>
      </c>
      <c r="AV85" s="118" t="str">
        <f t="shared" si="22"/>
        <v xml:space="preserve"> 0</v>
      </c>
      <c r="AW85" s="118" t="str">
        <f>IF(Q85="","",VLOOKUP(Q85,所属・種目コード!$AF$2:$AG$49,2,FALSE))</f>
        <v/>
      </c>
      <c r="AX85" s="118" t="str">
        <f>IF(P85="","",VLOOKUP(P85,所属・種目コード!$AB$2:$AD$11,3,FALSE))</f>
        <v/>
      </c>
      <c r="AY85" s="347">
        <f t="shared" si="23"/>
        <v>0</v>
      </c>
      <c r="AZ85" s="118" t="str">
        <f t="shared" si="24"/>
        <v/>
      </c>
      <c r="BA85" s="118" t="str">
        <f>IF(T85="","",VLOOKUP(T85,所属・種目コード!$AF$2:$AG$49,2,FALSE))</f>
        <v/>
      </c>
      <c r="BB85" s="118" t="str">
        <f>IF(S85="","",VLOOKUP(S85,所属・種目コード!$AB$2:$AD$11,3,FALSE))</f>
        <v/>
      </c>
      <c r="BC85" s="347">
        <f t="shared" si="25"/>
        <v>0</v>
      </c>
      <c r="BD85" s="118" t="str">
        <f t="shared" si="26"/>
        <v xml:space="preserve"> 0</v>
      </c>
      <c r="BF85" s="118" t="str">
        <f>IF(N85="","",VLOOKUP(N85,所属・種目コード!$AF$2:$AH$47,3,FALSE))</f>
        <v/>
      </c>
      <c r="BG85" s="347">
        <f t="shared" si="30"/>
        <v>0</v>
      </c>
      <c r="BH85" s="118" t="str">
        <f>IF(Q85="","",VLOOKUP(Q85,所属・種目コード!#REF!,3,FALSE))</f>
        <v/>
      </c>
      <c r="BI85" s="347">
        <f t="shared" si="31"/>
        <v>0</v>
      </c>
      <c r="BJ85" s="118" t="str">
        <f>IF(T85="","",VLOOKUP(T85,所属・種目コード!$AF$2:$AH$47,3,FALSE))</f>
        <v/>
      </c>
      <c r="BK85" s="347">
        <f t="shared" si="32"/>
        <v>0</v>
      </c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</row>
    <row r="86" spans="1:121" ht="22.25" customHeight="1">
      <c r="A86" s="107"/>
      <c r="B86" s="107"/>
      <c r="C86" s="107"/>
      <c r="E86" s="107"/>
      <c r="F86" s="190"/>
      <c r="G86" s="190"/>
      <c r="H86" s="190"/>
      <c r="I86" s="190"/>
      <c r="J86" s="190"/>
      <c r="K86" s="190"/>
      <c r="L86" s="190"/>
      <c r="M86" s="304"/>
      <c r="N86" s="372"/>
      <c r="O86" s="111"/>
      <c r="P86" s="111"/>
      <c r="Q86" s="191"/>
      <c r="R86" s="191"/>
      <c r="S86" s="191"/>
      <c r="T86" s="191"/>
      <c r="U86" s="109"/>
      <c r="V86" s="109"/>
      <c r="W86" s="109"/>
      <c r="X86" s="109"/>
      <c r="Y86" s="178"/>
      <c r="Z86" s="109"/>
      <c r="AA86" s="205"/>
      <c r="AB86" s="107"/>
      <c r="AE86" s="111"/>
      <c r="AF86" s="111"/>
      <c r="AJ86" s="1"/>
      <c r="AK86" s="3"/>
      <c r="AL86" s="3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</row>
    <row r="87" spans="1:121" ht="22.25" customHeight="1">
      <c r="A87" s="107"/>
      <c r="B87" s="107"/>
      <c r="C87" s="107"/>
      <c r="E87" s="107"/>
      <c r="F87" s="190"/>
      <c r="G87" s="190"/>
      <c r="H87" s="190"/>
      <c r="I87" s="190"/>
      <c r="J87" s="190"/>
      <c r="K87" s="190"/>
      <c r="L87" s="190"/>
      <c r="M87" s="304"/>
      <c r="N87" s="372"/>
      <c r="O87" s="111"/>
      <c r="P87" s="111"/>
      <c r="Q87" s="191"/>
      <c r="R87" s="191"/>
      <c r="S87" s="191"/>
      <c r="T87" s="191"/>
      <c r="U87" s="109"/>
      <c r="V87" s="109"/>
      <c r="W87" s="109"/>
      <c r="X87" s="109"/>
      <c r="Y87" s="178"/>
      <c r="Z87" s="109"/>
      <c r="AA87" s="205"/>
      <c r="AB87" s="107"/>
      <c r="AE87" s="111"/>
      <c r="AF87" s="111"/>
      <c r="AJ87" s="1"/>
      <c r="AK87" s="3"/>
      <c r="AL87" s="3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</row>
    <row r="88" spans="1:121" ht="22.25" customHeight="1">
      <c r="A88" s="107"/>
      <c r="B88" s="107"/>
      <c r="C88" s="955" t="s">
        <v>8733</v>
      </c>
      <c r="D88" s="955"/>
      <c r="E88" s="295" t="s">
        <v>8738</v>
      </c>
      <c r="F88" s="295"/>
      <c r="G88" s="295"/>
      <c r="H88" s="295"/>
      <c r="I88" s="295"/>
      <c r="J88" s="295"/>
      <c r="K88" s="295"/>
      <c r="L88" s="295"/>
      <c r="M88" s="304"/>
      <c r="N88" s="374"/>
      <c r="O88" s="111"/>
      <c r="P88" s="111"/>
      <c r="Q88" s="178"/>
      <c r="R88" s="107"/>
      <c r="S88" s="111"/>
      <c r="T88" s="107"/>
      <c r="U88" s="109"/>
      <c r="V88" s="109"/>
      <c r="W88" s="109"/>
      <c r="X88" s="109"/>
      <c r="Y88" s="178"/>
      <c r="Z88" s="109"/>
      <c r="AA88" s="205"/>
      <c r="AB88" s="107"/>
      <c r="AJ88" s="1"/>
      <c r="AK88" s="3"/>
      <c r="AL88" s="3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</row>
    <row r="89" spans="1:121" ht="37.75" customHeight="1">
      <c r="A89" s="107"/>
      <c r="B89" s="107"/>
      <c r="C89" s="107"/>
      <c r="E89" s="917"/>
      <c r="F89" s="918"/>
      <c r="G89" s="918"/>
      <c r="H89" s="918"/>
      <c r="I89" s="918"/>
      <c r="J89" s="918"/>
      <c r="K89" s="918"/>
      <c r="L89" s="918"/>
      <c r="M89" s="919"/>
      <c r="N89" s="920"/>
      <c r="O89" s="111"/>
      <c r="P89" s="111"/>
      <c r="Q89" s="191"/>
      <c r="R89" s="191"/>
      <c r="S89" s="191"/>
      <c r="T89" s="191"/>
      <c r="U89" s="109"/>
      <c r="V89" s="109"/>
      <c r="W89" s="109"/>
      <c r="X89" s="109"/>
      <c r="Y89" s="178"/>
      <c r="Z89" s="109"/>
      <c r="AA89" s="205"/>
      <c r="AB89" s="107"/>
      <c r="AJ89" s="1"/>
      <c r="AK89" s="3"/>
      <c r="AL89" s="3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</row>
    <row r="90" spans="1:121" ht="37.75" customHeight="1">
      <c r="A90" s="107"/>
      <c r="B90" s="107"/>
      <c r="C90" s="107"/>
      <c r="E90" s="921"/>
      <c r="F90" s="922"/>
      <c r="G90" s="922"/>
      <c r="H90" s="922"/>
      <c r="I90" s="922"/>
      <c r="J90" s="922"/>
      <c r="K90" s="922"/>
      <c r="L90" s="922"/>
      <c r="M90" s="923"/>
      <c r="N90" s="924"/>
      <c r="O90" s="107"/>
      <c r="P90" s="111"/>
      <c r="Q90" s="107"/>
      <c r="R90" s="107"/>
      <c r="S90" s="111"/>
      <c r="T90" s="107"/>
      <c r="U90" s="109"/>
      <c r="V90" s="109"/>
      <c r="W90" s="109"/>
      <c r="X90" s="109"/>
      <c r="Y90" s="178"/>
      <c r="Z90" s="109"/>
      <c r="AA90" s="205"/>
      <c r="AB90" s="107"/>
      <c r="AJ90" s="1"/>
      <c r="AK90" s="3"/>
      <c r="AL90" s="3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</row>
    <row r="91" spans="1:121" ht="37.75" customHeight="1">
      <c r="A91" s="107"/>
      <c r="B91" s="107"/>
      <c r="C91" s="107"/>
      <c r="E91" s="921"/>
      <c r="F91" s="922"/>
      <c r="G91" s="922"/>
      <c r="H91" s="922"/>
      <c r="I91" s="922"/>
      <c r="J91" s="922"/>
      <c r="K91" s="922"/>
      <c r="L91" s="922"/>
      <c r="M91" s="923"/>
      <c r="N91" s="924"/>
      <c r="O91" s="111"/>
      <c r="P91" s="111"/>
      <c r="Q91" s="178"/>
      <c r="R91" s="107"/>
      <c r="S91" s="111"/>
      <c r="T91" s="107"/>
      <c r="U91" s="109"/>
      <c r="V91" s="109"/>
      <c r="W91" s="109"/>
      <c r="X91" s="109"/>
      <c r="Y91" s="178"/>
      <c r="Z91" s="109"/>
      <c r="AA91" s="205"/>
      <c r="AB91" s="107"/>
      <c r="AJ91" s="1"/>
      <c r="AK91" s="3"/>
      <c r="AL91" s="3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</row>
    <row r="92" spans="1:121" ht="37.75" customHeight="1">
      <c r="A92" s="107"/>
      <c r="B92" s="107"/>
      <c r="C92" s="107"/>
      <c r="E92" s="921"/>
      <c r="F92" s="922"/>
      <c r="G92" s="922"/>
      <c r="H92" s="922"/>
      <c r="I92" s="922"/>
      <c r="J92" s="922"/>
      <c r="K92" s="922"/>
      <c r="L92" s="922"/>
      <c r="M92" s="923"/>
      <c r="N92" s="924"/>
      <c r="O92" s="111"/>
      <c r="P92" s="111"/>
      <c r="Q92" s="178"/>
      <c r="R92" s="107"/>
      <c r="S92" s="111"/>
      <c r="T92" s="107"/>
      <c r="U92" s="107"/>
      <c r="V92" s="107"/>
      <c r="W92" s="107"/>
      <c r="X92" s="107"/>
      <c r="Y92" s="178"/>
      <c r="Z92" s="107"/>
      <c r="AA92" s="205"/>
      <c r="AB92" s="107"/>
      <c r="AJ92" s="1"/>
      <c r="AK92" s="3"/>
      <c r="AL92" s="3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</row>
    <row r="93" spans="1:121" ht="37.75" customHeight="1">
      <c r="A93" s="107"/>
      <c r="B93" s="107"/>
      <c r="C93" s="107"/>
      <c r="E93" s="927"/>
      <c r="F93" s="928"/>
      <c r="G93" s="928"/>
      <c r="H93" s="928"/>
      <c r="I93" s="928"/>
      <c r="J93" s="928"/>
      <c r="K93" s="928"/>
      <c r="L93" s="928"/>
      <c r="M93" s="929"/>
      <c r="N93" s="930"/>
      <c r="O93" s="206"/>
      <c r="P93" s="206"/>
      <c r="Q93" s="109"/>
      <c r="R93" s="107"/>
      <c r="S93" s="111"/>
      <c r="T93" s="107"/>
      <c r="U93" s="109"/>
      <c r="V93" s="109"/>
      <c r="W93" s="109"/>
      <c r="X93" s="109"/>
      <c r="Y93" s="178"/>
      <c r="Z93" s="109"/>
      <c r="AA93" s="107"/>
      <c r="AB93" s="107"/>
      <c r="AJ93" s="1"/>
      <c r="AK93" s="1"/>
      <c r="AL93" s="3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</row>
    <row r="94" spans="1:121">
      <c r="A94" s="107"/>
      <c r="B94" s="107"/>
      <c r="C94" s="107"/>
      <c r="E94" s="107"/>
      <c r="F94" s="107"/>
      <c r="G94" s="107"/>
      <c r="H94" s="107"/>
      <c r="I94" s="107"/>
      <c r="J94" s="111"/>
      <c r="K94" s="107"/>
      <c r="L94" s="107"/>
      <c r="M94" s="111"/>
      <c r="N94" s="109"/>
      <c r="O94" s="206"/>
      <c r="P94" s="206"/>
      <c r="Q94" s="109"/>
      <c r="R94" s="110"/>
      <c r="S94" s="206"/>
      <c r="T94" s="110"/>
      <c r="U94" s="109"/>
      <c r="V94" s="109"/>
      <c r="W94" s="109"/>
      <c r="X94" s="109"/>
      <c r="Y94" s="178"/>
      <c r="Z94" s="109"/>
      <c r="AA94" s="205"/>
      <c r="AB94" s="107"/>
      <c r="AJ94" s="1"/>
      <c r="AK94" s="1"/>
      <c r="AL94" s="3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</row>
    <row r="95" spans="1:121" ht="24" customHeight="1">
      <c r="A95" s="107"/>
      <c r="B95" s="107"/>
      <c r="C95" s="107"/>
      <c r="E95" s="107"/>
      <c r="F95" s="107"/>
      <c r="G95" s="107"/>
      <c r="H95" s="107"/>
      <c r="I95" s="107"/>
      <c r="J95" s="111"/>
      <c r="K95" s="107"/>
      <c r="L95" s="107"/>
      <c r="M95" s="111"/>
      <c r="N95" s="109"/>
      <c r="O95" s="206"/>
      <c r="P95" s="206"/>
      <c r="Q95" s="109"/>
      <c r="R95" s="110"/>
      <c r="S95" s="206"/>
      <c r="T95" s="110"/>
      <c r="U95" s="109"/>
      <c r="V95" s="109"/>
      <c r="W95" s="109"/>
      <c r="X95" s="109"/>
      <c r="Y95" s="178"/>
      <c r="Z95" s="109"/>
      <c r="AA95" s="107"/>
      <c r="AB95" s="107"/>
      <c r="AC95" s="111"/>
      <c r="AD95" s="107"/>
      <c r="AE95" s="111"/>
      <c r="AF95" s="111"/>
      <c r="AG95" s="111"/>
      <c r="AH95" s="104"/>
      <c r="AI95" s="148"/>
      <c r="AJ95" s="107"/>
      <c r="AK95" s="107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07"/>
      <c r="BB95" s="107"/>
      <c r="BC95" s="111"/>
      <c r="BD95" s="111"/>
      <c r="BE95" s="107"/>
      <c r="BF95" s="111"/>
      <c r="BG95" s="111"/>
      <c r="BH95" s="111"/>
      <c r="BI95" s="111"/>
      <c r="BJ95" s="111"/>
      <c r="BK95" s="111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</row>
    <row r="96" spans="1:121" ht="24" customHeight="1">
      <c r="A96" s="107"/>
      <c r="B96" s="107"/>
      <c r="C96" s="107"/>
      <c r="E96" s="107"/>
      <c r="F96" s="107"/>
      <c r="G96" s="107"/>
      <c r="H96" s="107"/>
      <c r="I96" s="107"/>
      <c r="J96" s="111"/>
      <c r="K96" s="107"/>
      <c r="L96" s="107"/>
      <c r="M96" s="111"/>
      <c r="N96" s="109"/>
      <c r="O96" s="206"/>
      <c r="P96" s="206"/>
      <c r="Q96" s="109"/>
      <c r="R96" s="110"/>
      <c r="S96" s="206"/>
      <c r="T96" s="110"/>
      <c r="U96" s="109"/>
      <c r="V96" s="109"/>
      <c r="W96" s="109"/>
      <c r="X96" s="109"/>
      <c r="Y96" s="178"/>
      <c r="Z96" s="109"/>
      <c r="AA96" s="107"/>
      <c r="AB96" s="107"/>
      <c r="AC96" s="111"/>
      <c r="AD96" s="107"/>
      <c r="AE96" s="111"/>
      <c r="AF96" s="111"/>
      <c r="AG96" s="111"/>
      <c r="AH96" s="104"/>
      <c r="AI96" s="148"/>
      <c r="AJ96" s="107"/>
      <c r="AK96" s="107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07"/>
      <c r="BB96" s="107"/>
      <c r="BC96" s="111"/>
      <c r="BD96" s="111"/>
      <c r="BE96" s="107"/>
      <c r="BF96" s="111"/>
      <c r="BG96" s="111"/>
      <c r="BH96" s="111"/>
      <c r="BI96" s="111"/>
      <c r="BJ96" s="111"/>
      <c r="BK96" s="111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</row>
    <row r="97" spans="1:121" ht="24" customHeight="1">
      <c r="A97" s="107"/>
      <c r="B97" s="107"/>
      <c r="C97" s="107"/>
      <c r="E97" s="107"/>
      <c r="F97" s="107"/>
      <c r="G97" s="107"/>
      <c r="H97" s="107"/>
      <c r="I97" s="107"/>
      <c r="J97" s="111"/>
      <c r="K97" s="107"/>
      <c r="L97" s="107"/>
      <c r="M97" s="111"/>
      <c r="N97" s="109"/>
      <c r="O97" s="206"/>
      <c r="P97" s="206"/>
      <c r="Q97" s="109"/>
      <c r="R97" s="110"/>
      <c r="S97" s="206"/>
      <c r="T97" s="110"/>
      <c r="U97" s="109"/>
      <c r="V97" s="109"/>
      <c r="W97" s="109"/>
      <c r="X97" s="109"/>
      <c r="Y97" s="178"/>
      <c r="Z97" s="109"/>
      <c r="AA97" s="107"/>
      <c r="AB97" s="107"/>
      <c r="AC97" s="111"/>
      <c r="AD97" s="107"/>
      <c r="AE97" s="111"/>
      <c r="AF97" s="111"/>
      <c r="AG97" s="111"/>
      <c r="AH97" s="104"/>
      <c r="AI97" s="148"/>
      <c r="AJ97" s="107"/>
      <c r="AK97" s="107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07"/>
      <c r="BB97" s="107"/>
      <c r="BC97" s="111"/>
      <c r="BD97" s="111"/>
      <c r="BE97" s="107"/>
      <c r="BF97" s="111"/>
      <c r="BG97" s="111"/>
      <c r="BH97" s="111"/>
      <c r="BI97" s="111"/>
      <c r="BJ97" s="111"/>
      <c r="BK97" s="111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</row>
    <row r="98" spans="1:121" ht="24" customHeight="1">
      <c r="A98" s="107"/>
      <c r="B98" s="107"/>
      <c r="C98" s="107"/>
      <c r="E98" s="107"/>
      <c r="F98" s="107"/>
      <c r="G98" s="107"/>
      <c r="H98" s="107"/>
      <c r="I98" s="107"/>
      <c r="J98" s="111"/>
      <c r="K98" s="107"/>
      <c r="L98" s="107"/>
      <c r="M98" s="111"/>
      <c r="N98" s="109"/>
      <c r="O98" s="206"/>
      <c r="P98" s="206"/>
      <c r="Q98" s="109"/>
      <c r="R98" s="110"/>
      <c r="S98" s="206"/>
      <c r="T98" s="110"/>
      <c r="U98" s="109"/>
      <c r="V98" s="109"/>
      <c r="W98" s="109"/>
      <c r="X98" s="109"/>
      <c r="Y98" s="178"/>
      <c r="Z98" s="109"/>
      <c r="AA98" s="107"/>
      <c r="AB98" s="107"/>
      <c r="AC98" s="111"/>
      <c r="AD98" s="107"/>
      <c r="AE98" s="111"/>
      <c r="AF98" s="111"/>
      <c r="AG98" s="111"/>
      <c r="AH98" s="107"/>
      <c r="AI98" s="107"/>
      <c r="AJ98" s="107"/>
      <c r="AK98" s="107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07"/>
      <c r="BB98" s="107"/>
      <c r="BC98" s="111"/>
      <c r="BD98" s="111"/>
      <c r="BE98" s="107"/>
      <c r="BF98" s="111"/>
      <c r="BG98" s="111"/>
      <c r="BH98" s="111"/>
      <c r="BI98" s="111"/>
      <c r="BJ98" s="111"/>
      <c r="BK98" s="111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</row>
    <row r="99" spans="1:121">
      <c r="A99" s="107"/>
      <c r="B99" s="107"/>
      <c r="C99" s="107"/>
      <c r="E99" s="107"/>
      <c r="F99" s="107"/>
      <c r="G99" s="107"/>
      <c r="H99" s="107"/>
      <c r="I99" s="107"/>
      <c r="J99" s="111"/>
      <c r="K99" s="107"/>
      <c r="L99" s="107"/>
      <c r="M99" s="111"/>
      <c r="N99" s="109"/>
      <c r="O99" s="206"/>
      <c r="P99" s="206"/>
      <c r="Q99" s="109"/>
      <c r="R99" s="110"/>
      <c r="S99" s="206"/>
      <c r="T99" s="110"/>
      <c r="U99" s="109"/>
      <c r="V99" s="109"/>
      <c r="W99" s="109"/>
      <c r="X99" s="109"/>
      <c r="Y99" s="178"/>
      <c r="Z99" s="109"/>
      <c r="AA99" s="107"/>
      <c r="AB99" s="107"/>
      <c r="AC99" s="111"/>
      <c r="AD99" s="107"/>
      <c r="AE99" s="111"/>
      <c r="AF99" s="111"/>
      <c r="AG99" s="111"/>
      <c r="AH99" s="107"/>
      <c r="AI99" s="107"/>
      <c r="AJ99" s="107"/>
      <c r="AK99" s="107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07"/>
      <c r="BB99" s="107"/>
      <c r="BC99" s="111"/>
      <c r="BD99" s="111"/>
      <c r="BE99" s="107"/>
      <c r="BF99" s="111"/>
      <c r="BG99" s="111"/>
      <c r="BH99" s="111"/>
      <c r="BI99" s="111"/>
      <c r="BJ99" s="111"/>
      <c r="BK99" s="111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</row>
    <row r="100" spans="1:121">
      <c r="A100" s="107"/>
      <c r="B100" s="107"/>
      <c r="C100" s="107"/>
      <c r="E100" s="107"/>
      <c r="F100" s="107"/>
      <c r="G100" s="107"/>
      <c r="H100" s="107"/>
      <c r="I100" s="107"/>
      <c r="J100" s="111"/>
      <c r="K100" s="107"/>
      <c r="L100" s="107"/>
      <c r="M100" s="111"/>
      <c r="N100" s="109"/>
      <c r="O100" s="206"/>
      <c r="P100" s="206"/>
      <c r="Q100" s="109"/>
      <c r="R100" s="110"/>
      <c r="S100" s="206"/>
      <c r="T100" s="110"/>
      <c r="U100" s="109"/>
      <c r="V100" s="109"/>
      <c r="W100" s="109"/>
      <c r="X100" s="109"/>
      <c r="Y100" s="178"/>
      <c r="Z100" s="109"/>
      <c r="AA100" s="107"/>
      <c r="AB100" s="107"/>
      <c r="AC100" s="111"/>
      <c r="AD100" s="107"/>
      <c r="AE100" s="111"/>
      <c r="AF100" s="111"/>
      <c r="AG100" s="111"/>
      <c r="AH100" s="107"/>
      <c r="AI100" s="107"/>
      <c r="AJ100" s="107"/>
      <c r="AK100" s="107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07"/>
      <c r="BB100" s="107"/>
      <c r="BC100" s="111"/>
      <c r="BD100" s="111"/>
      <c r="BE100" s="107"/>
      <c r="BF100" s="111"/>
      <c r="BG100" s="111"/>
      <c r="BH100" s="111"/>
      <c r="BI100" s="111"/>
      <c r="BJ100" s="111"/>
      <c r="BK100" s="111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</row>
    <row r="101" spans="1:121">
      <c r="A101" s="107"/>
      <c r="B101" s="107"/>
      <c r="C101" s="107"/>
      <c r="E101" s="107"/>
      <c r="F101" s="107"/>
      <c r="G101" s="107"/>
      <c r="H101" s="107"/>
      <c r="I101" s="107"/>
      <c r="J101" s="111"/>
      <c r="K101" s="107"/>
      <c r="L101" s="107"/>
      <c r="M101" s="111"/>
      <c r="N101" s="109"/>
      <c r="O101" s="206"/>
      <c r="P101" s="206"/>
      <c r="Q101" s="109"/>
      <c r="R101" s="110"/>
      <c r="S101" s="206"/>
      <c r="T101" s="110"/>
      <c r="U101" s="109"/>
      <c r="V101" s="109"/>
      <c r="W101" s="109"/>
      <c r="X101" s="109"/>
      <c r="Y101" s="178"/>
      <c r="Z101" s="109"/>
      <c r="AA101" s="107"/>
      <c r="AB101" s="107"/>
      <c r="AC101" s="111"/>
      <c r="AD101" s="107"/>
      <c r="AE101" s="111"/>
      <c r="AF101" s="111"/>
      <c r="AG101" s="111"/>
      <c r="AH101" s="107"/>
      <c r="AI101" s="107"/>
      <c r="AJ101" s="107"/>
      <c r="AK101" s="107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07"/>
      <c r="BB101" s="107"/>
      <c r="BC101" s="111"/>
      <c r="BD101" s="111"/>
      <c r="BE101" s="107"/>
      <c r="BF101" s="111"/>
      <c r="BG101" s="111"/>
      <c r="BH101" s="111"/>
      <c r="BI101" s="111"/>
      <c r="BJ101" s="111"/>
      <c r="BK101" s="111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</row>
    <row r="102" spans="1:121" ht="26" customHeight="1">
      <c r="A102" s="107"/>
      <c r="B102" s="107"/>
      <c r="C102" s="107"/>
      <c r="E102" s="107"/>
      <c r="F102" s="107"/>
      <c r="G102" s="107"/>
      <c r="H102" s="107"/>
      <c r="I102" s="107"/>
      <c r="J102" s="111"/>
      <c r="K102" s="107"/>
      <c r="L102" s="107"/>
      <c r="M102" s="111"/>
      <c r="N102" s="109"/>
      <c r="O102" s="206"/>
      <c r="P102" s="206"/>
      <c r="Q102" s="109"/>
      <c r="R102" s="110"/>
      <c r="S102" s="206"/>
      <c r="T102" s="110"/>
      <c r="U102" s="109"/>
      <c r="V102" s="109"/>
      <c r="W102" s="109"/>
      <c r="X102" s="109"/>
      <c r="Y102" s="178"/>
      <c r="Z102" s="109"/>
      <c r="AA102" s="107"/>
      <c r="AB102" s="107"/>
      <c r="AC102" s="111"/>
      <c r="AD102" s="107"/>
      <c r="AE102" s="111"/>
      <c r="AF102" s="111"/>
      <c r="AG102" s="111"/>
      <c r="AH102" s="107"/>
      <c r="AI102" s="107"/>
      <c r="AJ102" s="107"/>
      <c r="AK102" s="107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07"/>
      <c r="BB102" s="107"/>
      <c r="BC102" s="111"/>
      <c r="BD102" s="111"/>
      <c r="BE102" s="107"/>
      <c r="BF102" s="111"/>
      <c r="BG102" s="111"/>
      <c r="BH102" s="111"/>
      <c r="BI102" s="111"/>
      <c r="BJ102" s="111"/>
      <c r="BK102" s="111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</row>
    <row r="103" spans="1:121" ht="26" customHeight="1">
      <c r="A103" s="107"/>
      <c r="B103" s="107"/>
      <c r="C103" s="107"/>
      <c r="E103" s="107"/>
      <c r="F103" s="107"/>
      <c r="G103" s="107"/>
      <c r="H103" s="107"/>
      <c r="I103" s="107"/>
      <c r="J103" s="111"/>
      <c r="K103" s="107"/>
      <c r="L103" s="107"/>
      <c r="M103" s="111"/>
      <c r="N103" s="109"/>
      <c r="O103" s="206"/>
      <c r="P103" s="206"/>
      <c r="Q103" s="109"/>
      <c r="R103" s="110"/>
      <c r="S103" s="206"/>
      <c r="T103" s="110"/>
      <c r="U103" s="109"/>
      <c r="V103" s="109"/>
      <c r="W103" s="109"/>
      <c r="X103" s="109"/>
      <c r="Y103" s="178"/>
      <c r="Z103" s="109"/>
      <c r="AA103" s="107"/>
      <c r="AB103" s="107"/>
      <c r="AC103" s="111"/>
      <c r="AD103" s="107"/>
      <c r="AE103" s="111"/>
      <c r="AF103" s="111"/>
      <c r="AG103" s="111"/>
      <c r="AH103" s="107"/>
      <c r="AI103" s="107"/>
      <c r="AJ103" s="107"/>
      <c r="AK103" s="107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07"/>
      <c r="BB103" s="107"/>
      <c r="BC103" s="111"/>
      <c r="BD103" s="111"/>
      <c r="BE103" s="107"/>
      <c r="BF103" s="111"/>
      <c r="BG103" s="111"/>
      <c r="BH103" s="111"/>
      <c r="BI103" s="111"/>
      <c r="BJ103" s="111"/>
      <c r="BK103" s="111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</row>
    <row r="104" spans="1:121" ht="26" customHeight="1">
      <c r="A104" s="107"/>
      <c r="B104" s="107"/>
      <c r="C104" s="107"/>
      <c r="E104" s="107"/>
      <c r="F104" s="107"/>
      <c r="G104" s="107"/>
      <c r="H104" s="107"/>
      <c r="I104" s="107"/>
      <c r="J104" s="111"/>
      <c r="K104" s="107"/>
      <c r="L104" s="107"/>
      <c r="M104" s="111"/>
      <c r="N104" s="109"/>
      <c r="O104" s="206"/>
      <c r="P104" s="206"/>
      <c r="Q104" s="109"/>
      <c r="R104" s="110"/>
      <c r="S104" s="206"/>
      <c r="T104" s="110"/>
      <c r="U104" s="109"/>
      <c r="V104" s="109"/>
      <c r="W104" s="109"/>
      <c r="X104" s="109"/>
      <c r="Y104" s="178"/>
      <c r="Z104" s="109"/>
      <c r="AA104" s="107"/>
      <c r="AB104" s="107"/>
      <c r="AC104" s="111"/>
      <c r="AD104" s="107"/>
      <c r="AE104" s="111"/>
      <c r="AF104" s="111"/>
      <c r="AG104" s="111"/>
      <c r="AH104" s="107"/>
      <c r="AI104" s="107"/>
      <c r="AJ104" s="107"/>
      <c r="AK104" s="107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07"/>
      <c r="BB104" s="107"/>
      <c r="BC104" s="111"/>
      <c r="BD104" s="111"/>
      <c r="BE104" s="107"/>
      <c r="BF104" s="111"/>
      <c r="BG104" s="111"/>
      <c r="BH104" s="111"/>
      <c r="BI104" s="111"/>
      <c r="BJ104" s="111"/>
      <c r="BK104" s="111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</row>
    <row r="105" spans="1:121" ht="26" customHeight="1">
      <c r="A105" s="107"/>
      <c r="B105" s="107"/>
      <c r="C105" s="107"/>
      <c r="E105" s="107"/>
      <c r="F105" s="107"/>
      <c r="G105" s="107"/>
      <c r="H105" s="107"/>
      <c r="I105" s="107"/>
      <c r="J105" s="111"/>
      <c r="K105" s="107"/>
      <c r="L105" s="107"/>
      <c r="M105" s="111"/>
      <c r="N105" s="109"/>
      <c r="O105" s="206"/>
      <c r="P105" s="206"/>
      <c r="Q105" s="109"/>
      <c r="R105" s="110"/>
      <c r="S105" s="206"/>
      <c r="T105" s="110"/>
      <c r="U105" s="109"/>
      <c r="V105" s="109"/>
      <c r="W105" s="109"/>
      <c r="X105" s="109"/>
      <c r="Y105" s="178"/>
      <c r="Z105" s="109"/>
      <c r="AA105" s="107"/>
      <c r="AB105" s="107"/>
      <c r="AC105" s="111"/>
      <c r="AD105" s="107"/>
      <c r="AE105" s="111"/>
      <c r="AF105" s="111"/>
      <c r="AG105" s="111"/>
      <c r="AH105" s="107"/>
      <c r="AI105" s="107"/>
      <c r="AJ105" s="107"/>
      <c r="AK105" s="107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07"/>
      <c r="BB105" s="107"/>
      <c r="BC105" s="111"/>
      <c r="BD105" s="111"/>
      <c r="BE105" s="107"/>
      <c r="BF105" s="111"/>
      <c r="BG105" s="111"/>
      <c r="BH105" s="111"/>
      <c r="BI105" s="111"/>
      <c r="BJ105" s="111"/>
      <c r="BK105" s="111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</row>
    <row r="106" spans="1:121" ht="26" customHeight="1">
      <c r="A106" s="107"/>
      <c r="B106" s="107"/>
      <c r="C106" s="107"/>
      <c r="E106" s="107"/>
      <c r="F106" s="107"/>
      <c r="G106" s="107"/>
      <c r="H106" s="107"/>
      <c r="I106" s="107"/>
      <c r="J106" s="111"/>
      <c r="K106" s="107"/>
      <c r="L106" s="107"/>
      <c r="M106" s="111"/>
      <c r="N106" s="109"/>
      <c r="O106" s="206"/>
      <c r="P106" s="206"/>
      <c r="Q106" s="109"/>
      <c r="R106" s="110"/>
      <c r="S106" s="206"/>
      <c r="T106" s="110"/>
      <c r="U106" s="109"/>
      <c r="V106" s="109"/>
      <c r="W106" s="109"/>
      <c r="X106" s="109"/>
      <c r="Y106" s="178"/>
      <c r="Z106" s="109"/>
      <c r="AA106" s="107"/>
      <c r="AB106" s="107"/>
      <c r="AC106" s="111"/>
      <c r="AD106" s="107"/>
      <c r="AE106" s="111"/>
      <c r="AF106" s="111"/>
      <c r="AG106" s="111"/>
      <c r="AH106" s="107"/>
      <c r="AI106" s="107"/>
      <c r="AJ106" s="107"/>
      <c r="AK106" s="107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07"/>
      <c r="BB106" s="107"/>
      <c r="BC106" s="111"/>
      <c r="BD106" s="111"/>
      <c r="BE106" s="107"/>
      <c r="BF106" s="111"/>
      <c r="BG106" s="111"/>
      <c r="BH106" s="111"/>
      <c r="BI106" s="111"/>
      <c r="BJ106" s="111"/>
      <c r="BK106" s="111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</row>
    <row r="107" spans="1:121">
      <c r="A107" s="107"/>
      <c r="B107" s="107"/>
      <c r="C107" s="107"/>
      <c r="E107" s="107"/>
      <c r="F107" s="107"/>
      <c r="G107" s="107"/>
      <c r="H107" s="107"/>
      <c r="I107" s="107"/>
      <c r="J107" s="111"/>
      <c r="K107" s="107"/>
      <c r="L107" s="107"/>
      <c r="M107" s="111"/>
      <c r="N107" s="109"/>
      <c r="O107" s="206"/>
      <c r="P107" s="206"/>
      <c r="Q107" s="109"/>
      <c r="R107" s="110"/>
      <c r="S107" s="206"/>
      <c r="T107" s="110"/>
      <c r="U107" s="109"/>
      <c r="V107" s="109"/>
      <c r="W107" s="109"/>
      <c r="X107" s="109"/>
      <c r="Y107" s="178"/>
      <c r="Z107" s="109"/>
      <c r="AA107" s="107"/>
      <c r="AB107" s="107"/>
      <c r="AC107" s="111"/>
      <c r="AD107" s="107"/>
      <c r="AE107" s="111"/>
      <c r="AF107" s="111"/>
      <c r="AG107" s="111"/>
      <c r="AH107" s="107"/>
      <c r="AI107" s="107"/>
      <c r="AJ107" s="107"/>
      <c r="AK107" s="107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07"/>
      <c r="BB107" s="107"/>
      <c r="BC107" s="111"/>
      <c r="BD107" s="111"/>
      <c r="BE107" s="107"/>
      <c r="BF107" s="111"/>
      <c r="BG107" s="111"/>
      <c r="BH107" s="111"/>
      <c r="BI107" s="111"/>
      <c r="BJ107" s="111"/>
      <c r="BK107" s="111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</row>
    <row r="108" spans="1:121">
      <c r="A108" s="107"/>
      <c r="B108" s="107"/>
      <c r="C108" s="107"/>
      <c r="E108" s="107"/>
      <c r="F108" s="107"/>
      <c r="G108" s="107"/>
      <c r="H108" s="107"/>
      <c r="I108" s="107"/>
      <c r="J108" s="111"/>
      <c r="K108" s="107"/>
      <c r="L108" s="107"/>
      <c r="M108" s="111"/>
      <c r="N108" s="109"/>
      <c r="O108" s="206"/>
      <c r="P108" s="206"/>
      <c r="Q108" s="109"/>
      <c r="R108" s="110"/>
      <c r="S108" s="206"/>
      <c r="T108" s="110"/>
      <c r="U108" s="109"/>
      <c r="V108" s="109"/>
      <c r="W108" s="109"/>
      <c r="X108" s="109"/>
      <c r="Y108" s="178"/>
      <c r="Z108" s="109"/>
      <c r="AA108" s="107"/>
      <c r="AB108" s="107"/>
      <c r="AC108" s="111"/>
      <c r="AD108" s="107"/>
      <c r="AE108" s="111"/>
      <c r="AF108" s="111"/>
      <c r="AG108" s="111"/>
      <c r="AH108" s="107"/>
      <c r="AI108" s="107"/>
      <c r="AJ108" s="107"/>
      <c r="AK108" s="107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07"/>
      <c r="BB108" s="107"/>
      <c r="BC108" s="111"/>
      <c r="BD108" s="111"/>
      <c r="BE108" s="107"/>
      <c r="BF108" s="111"/>
      <c r="BG108" s="111"/>
      <c r="BH108" s="111"/>
      <c r="BI108" s="111"/>
      <c r="BJ108" s="111"/>
      <c r="BK108" s="111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</row>
    <row r="109" spans="1:121">
      <c r="A109" s="107"/>
      <c r="B109" s="107"/>
      <c r="C109" s="107"/>
      <c r="E109" s="107"/>
      <c r="F109" s="107"/>
      <c r="G109" s="107"/>
      <c r="H109" s="107"/>
      <c r="I109" s="107"/>
      <c r="J109" s="111"/>
      <c r="K109" s="107"/>
      <c r="L109" s="107"/>
      <c r="M109" s="111"/>
      <c r="N109" s="109"/>
      <c r="O109" s="206"/>
      <c r="P109" s="206"/>
      <c r="Q109" s="109"/>
      <c r="R109" s="110"/>
      <c r="S109" s="206"/>
      <c r="T109" s="110"/>
      <c r="U109" s="109"/>
      <c r="V109" s="109"/>
      <c r="W109" s="109"/>
      <c r="X109" s="109"/>
      <c r="Y109" s="178"/>
      <c r="Z109" s="109"/>
      <c r="AA109" s="107"/>
      <c r="AB109" s="107"/>
      <c r="AC109" s="111"/>
      <c r="AD109" s="107"/>
      <c r="AE109" s="111"/>
      <c r="AF109" s="111"/>
      <c r="AG109" s="111"/>
      <c r="AH109" s="107"/>
      <c r="AI109" s="107"/>
      <c r="AJ109" s="107"/>
      <c r="AK109" s="107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07"/>
      <c r="BB109" s="107"/>
      <c r="BC109" s="111"/>
      <c r="BD109" s="111"/>
      <c r="BE109" s="107"/>
      <c r="BF109" s="111"/>
      <c r="BG109" s="111"/>
      <c r="BH109" s="111"/>
      <c r="BI109" s="111"/>
      <c r="BJ109" s="111"/>
      <c r="BK109" s="111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</row>
    <row r="110" spans="1:121">
      <c r="A110" s="107"/>
      <c r="B110" s="107"/>
      <c r="C110" s="107"/>
      <c r="E110" s="107"/>
      <c r="F110" s="107"/>
      <c r="G110" s="107"/>
      <c r="H110" s="107"/>
      <c r="I110" s="107"/>
      <c r="J110" s="111"/>
      <c r="K110" s="107"/>
      <c r="L110" s="107"/>
      <c r="M110" s="111"/>
      <c r="N110" s="109"/>
      <c r="O110" s="206"/>
      <c r="P110" s="206"/>
      <c r="Q110" s="109"/>
      <c r="R110" s="110"/>
      <c r="S110" s="206"/>
      <c r="T110" s="110"/>
      <c r="U110" s="109"/>
      <c r="V110" s="109"/>
      <c r="W110" s="109"/>
      <c r="X110" s="109"/>
      <c r="Y110" s="178"/>
      <c r="Z110" s="109"/>
      <c r="AA110" s="107"/>
      <c r="AB110" s="107"/>
      <c r="AC110" s="111"/>
      <c r="AD110" s="107"/>
      <c r="AE110" s="111"/>
      <c r="AF110" s="111"/>
      <c r="AG110" s="111"/>
      <c r="AH110" s="107"/>
      <c r="AI110" s="107"/>
      <c r="AJ110" s="107"/>
      <c r="AK110" s="107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07"/>
      <c r="BB110" s="107"/>
      <c r="BC110" s="111"/>
      <c r="BD110" s="111"/>
      <c r="BE110" s="107"/>
      <c r="BF110" s="111"/>
      <c r="BG110" s="111"/>
      <c r="BH110" s="111"/>
      <c r="BI110" s="111"/>
      <c r="BJ110" s="111"/>
      <c r="BK110" s="111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</row>
    <row r="111" spans="1:121">
      <c r="A111" s="107"/>
      <c r="B111" s="107"/>
      <c r="C111" s="107"/>
      <c r="E111" s="107"/>
      <c r="F111" s="107"/>
      <c r="G111" s="107"/>
      <c r="H111" s="107"/>
      <c r="I111" s="107"/>
      <c r="J111" s="111"/>
      <c r="K111" s="107"/>
      <c r="L111" s="107"/>
      <c r="M111" s="111"/>
      <c r="N111" s="109"/>
      <c r="O111" s="206"/>
      <c r="P111" s="206"/>
      <c r="Q111" s="109"/>
      <c r="R111" s="110"/>
      <c r="S111" s="206"/>
      <c r="T111" s="110"/>
      <c r="U111" s="109"/>
      <c r="V111" s="109"/>
      <c r="W111" s="109"/>
      <c r="X111" s="109"/>
      <c r="Y111" s="178"/>
      <c r="Z111" s="109"/>
      <c r="AA111" s="107"/>
      <c r="AB111" s="107"/>
      <c r="AC111" s="111"/>
      <c r="AD111" s="107"/>
      <c r="AE111" s="111"/>
      <c r="AF111" s="111"/>
      <c r="AG111" s="111"/>
      <c r="AH111" s="104"/>
      <c r="AI111" s="148"/>
      <c r="AJ111" s="107"/>
      <c r="AK111" s="107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07"/>
      <c r="BB111" s="107"/>
      <c r="BC111" s="111"/>
      <c r="BD111" s="111"/>
      <c r="BE111" s="107"/>
      <c r="BF111" s="111"/>
      <c r="BG111" s="111"/>
      <c r="BH111" s="111"/>
      <c r="BI111" s="111"/>
      <c r="BJ111" s="111"/>
      <c r="BK111" s="111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</row>
    <row r="112" spans="1:121">
      <c r="A112" s="107"/>
      <c r="B112" s="107"/>
      <c r="C112" s="107"/>
      <c r="E112" s="107"/>
      <c r="F112" s="107"/>
      <c r="G112" s="107"/>
      <c r="H112" s="107"/>
      <c r="I112" s="107"/>
      <c r="J112" s="111"/>
      <c r="K112" s="107"/>
      <c r="L112" s="107"/>
      <c r="M112" s="111"/>
      <c r="N112" s="109"/>
      <c r="O112" s="206"/>
      <c r="P112" s="206"/>
      <c r="Q112" s="109"/>
      <c r="R112" s="110"/>
      <c r="S112" s="206"/>
      <c r="T112" s="110"/>
      <c r="U112" s="109"/>
      <c r="V112" s="109"/>
      <c r="W112" s="109"/>
      <c r="X112" s="109"/>
      <c r="Y112" s="178"/>
      <c r="Z112" s="109"/>
      <c r="AA112" s="107"/>
      <c r="AB112" s="107"/>
      <c r="AC112" s="111"/>
      <c r="AD112" s="107"/>
      <c r="AE112" s="111"/>
      <c r="AF112" s="111"/>
      <c r="AG112" s="111"/>
      <c r="AH112" s="104"/>
      <c r="AI112" s="148"/>
      <c r="AJ112" s="107"/>
      <c r="AK112" s="107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07"/>
      <c r="BB112" s="107"/>
      <c r="BC112" s="111"/>
      <c r="BD112" s="111"/>
      <c r="BE112" s="107"/>
      <c r="BF112" s="111"/>
      <c r="BG112" s="111"/>
      <c r="BH112" s="111"/>
      <c r="BI112" s="111"/>
      <c r="BJ112" s="111"/>
      <c r="BK112" s="111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</row>
    <row r="113" spans="1:121">
      <c r="A113" s="107"/>
      <c r="B113" s="107"/>
      <c r="C113" s="107"/>
      <c r="E113" s="107"/>
      <c r="F113" s="107"/>
      <c r="G113" s="107"/>
      <c r="H113" s="107"/>
      <c r="I113" s="107"/>
      <c r="J113" s="111"/>
      <c r="K113" s="107"/>
      <c r="L113" s="107"/>
      <c r="M113" s="111"/>
      <c r="N113" s="109"/>
      <c r="O113" s="206"/>
      <c r="P113" s="206"/>
      <c r="Q113" s="109"/>
      <c r="R113" s="110"/>
      <c r="S113" s="206"/>
      <c r="T113" s="110"/>
      <c r="U113" s="109"/>
      <c r="V113" s="109"/>
      <c r="W113" s="109"/>
      <c r="X113" s="109"/>
      <c r="Y113" s="178"/>
      <c r="Z113" s="109"/>
      <c r="AA113" s="107"/>
      <c r="AB113" s="107"/>
      <c r="AC113" s="111"/>
      <c r="AD113" s="107"/>
      <c r="AE113" s="111"/>
      <c r="AF113" s="111"/>
      <c r="AG113" s="111"/>
      <c r="AH113" s="104"/>
      <c r="AI113" s="148"/>
      <c r="AJ113" s="107"/>
      <c r="AK113" s="107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07"/>
      <c r="BB113" s="107"/>
      <c r="BC113" s="111"/>
      <c r="BD113" s="111"/>
      <c r="BE113" s="107"/>
      <c r="BF113" s="111"/>
      <c r="BG113" s="111"/>
      <c r="BH113" s="111"/>
      <c r="BI113" s="111"/>
      <c r="BJ113" s="111"/>
      <c r="BK113" s="111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</row>
    <row r="114" spans="1:121">
      <c r="A114" s="107"/>
      <c r="B114" s="107"/>
      <c r="C114" s="107"/>
      <c r="E114" s="107"/>
      <c r="F114" s="107"/>
      <c r="G114" s="107"/>
      <c r="H114" s="107"/>
      <c r="I114" s="107"/>
      <c r="J114" s="111"/>
      <c r="K114" s="107"/>
      <c r="L114" s="107"/>
      <c r="M114" s="111"/>
      <c r="N114" s="109"/>
      <c r="O114" s="206"/>
      <c r="P114" s="206"/>
      <c r="Q114" s="109"/>
      <c r="R114" s="110"/>
      <c r="S114" s="206"/>
      <c r="T114" s="110"/>
      <c r="U114" s="109"/>
      <c r="V114" s="109"/>
      <c r="W114" s="109"/>
      <c r="X114" s="109"/>
      <c r="Y114" s="178"/>
      <c r="Z114" s="109"/>
      <c r="AA114" s="107"/>
      <c r="AB114" s="107"/>
      <c r="AC114" s="111"/>
      <c r="AD114" s="107"/>
      <c r="AE114" s="111"/>
      <c r="AF114" s="111"/>
      <c r="AG114" s="111"/>
      <c r="AH114" s="104"/>
      <c r="AI114" s="148"/>
      <c r="AJ114" s="107"/>
      <c r="AK114" s="107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07"/>
      <c r="BB114" s="107"/>
      <c r="BC114" s="111"/>
      <c r="BD114" s="111"/>
      <c r="BE114" s="107"/>
      <c r="BF114" s="111"/>
      <c r="BG114" s="111"/>
      <c r="BH114" s="111"/>
      <c r="BI114" s="111"/>
      <c r="BJ114" s="111"/>
      <c r="BK114" s="111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</row>
    <row r="115" spans="1:121">
      <c r="A115" s="107"/>
      <c r="B115" s="107"/>
      <c r="C115" s="107"/>
      <c r="E115" s="107"/>
      <c r="F115" s="107"/>
      <c r="G115" s="107"/>
      <c r="H115" s="107"/>
      <c r="I115" s="107"/>
      <c r="J115" s="111"/>
      <c r="K115" s="107"/>
      <c r="L115" s="107"/>
      <c r="M115" s="111"/>
      <c r="N115" s="109"/>
      <c r="O115" s="206"/>
      <c r="P115" s="206"/>
      <c r="Q115" s="109"/>
      <c r="R115" s="107"/>
      <c r="S115" s="111"/>
      <c r="T115" s="107"/>
      <c r="U115" s="178"/>
      <c r="V115" s="178"/>
      <c r="W115" s="178"/>
      <c r="X115" s="178"/>
      <c r="Y115" s="178"/>
      <c r="Z115" s="178"/>
      <c r="AA115" s="107"/>
      <c r="AB115" s="107"/>
      <c r="AC115" s="111"/>
      <c r="AD115" s="107"/>
      <c r="AE115" s="111"/>
      <c r="AF115" s="385"/>
      <c r="AG115" s="148"/>
      <c r="AH115" s="104"/>
      <c r="AI115" s="148"/>
      <c r="AJ115" s="107"/>
      <c r="AK115" s="107"/>
      <c r="AL115" s="107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07"/>
      <c r="BB115" s="107"/>
      <c r="BC115" s="111"/>
      <c r="BD115" s="111"/>
      <c r="BE115" s="107"/>
      <c r="BF115" s="111"/>
      <c r="BG115" s="111"/>
      <c r="BH115" s="111"/>
      <c r="BI115" s="111"/>
      <c r="BJ115" s="111"/>
      <c r="BK115" s="111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</row>
    <row r="116" spans="1:121">
      <c r="A116" s="107"/>
      <c r="B116" s="107"/>
      <c r="C116" s="107"/>
      <c r="E116" s="107"/>
      <c r="F116" s="107"/>
      <c r="G116" s="107"/>
      <c r="H116" s="107"/>
      <c r="I116" s="107"/>
      <c r="J116" s="111"/>
      <c r="K116" s="107"/>
      <c r="L116" s="107"/>
      <c r="M116" s="111"/>
      <c r="N116" s="109"/>
      <c r="O116" s="206"/>
      <c r="P116" s="206"/>
      <c r="Q116" s="109"/>
      <c r="R116" s="107"/>
      <c r="S116" s="111"/>
      <c r="T116" s="107"/>
      <c r="U116" s="178"/>
      <c r="V116" s="178"/>
      <c r="W116" s="178"/>
      <c r="X116" s="178"/>
      <c r="Y116" s="178"/>
      <c r="Z116" s="178"/>
      <c r="AA116" s="107"/>
      <c r="AB116" s="107"/>
      <c r="AC116" s="111"/>
      <c r="AD116" s="107"/>
      <c r="AE116" s="111"/>
      <c r="AF116" s="385"/>
      <c r="AG116" s="148"/>
      <c r="AH116" s="104"/>
      <c r="AI116" s="148"/>
      <c r="AJ116" s="107"/>
      <c r="AK116" s="107"/>
      <c r="AL116" s="107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07"/>
      <c r="BB116" s="107"/>
      <c r="BC116" s="111"/>
      <c r="BD116" s="111"/>
      <c r="BE116" s="107"/>
      <c r="BF116" s="111"/>
      <c r="BG116" s="111"/>
      <c r="BH116" s="111"/>
      <c r="BI116" s="111"/>
      <c r="BJ116" s="111"/>
      <c r="BK116" s="111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</row>
    <row r="117" spans="1:121">
      <c r="A117" s="107"/>
      <c r="B117" s="107"/>
      <c r="C117" s="107"/>
      <c r="E117" s="107"/>
      <c r="F117" s="107"/>
      <c r="G117" s="107"/>
      <c r="H117" s="107"/>
      <c r="I117" s="107"/>
      <c r="J117" s="111"/>
      <c r="K117" s="107"/>
      <c r="L117" s="107"/>
      <c r="M117" s="111"/>
      <c r="N117" s="109"/>
      <c r="O117" s="206"/>
      <c r="P117" s="206"/>
      <c r="Q117" s="109"/>
      <c r="R117" s="107"/>
      <c r="S117" s="111"/>
      <c r="T117" s="107"/>
      <c r="U117" s="178"/>
      <c r="V117" s="178"/>
      <c r="W117" s="178"/>
      <c r="X117" s="178"/>
      <c r="Y117" s="178"/>
      <c r="Z117" s="178"/>
      <c r="AA117" s="107"/>
      <c r="AB117" s="107"/>
      <c r="AC117" s="111"/>
      <c r="AD117" s="107"/>
      <c r="AE117" s="111"/>
      <c r="AF117" s="385"/>
      <c r="AG117" s="148"/>
      <c r="AH117" s="104"/>
      <c r="AI117" s="148"/>
      <c r="AJ117" s="107"/>
      <c r="AK117" s="107"/>
      <c r="AL117" s="107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07"/>
      <c r="BB117" s="107"/>
      <c r="BC117" s="111"/>
      <c r="BD117" s="111"/>
      <c r="BE117" s="107"/>
      <c r="BF117" s="111"/>
      <c r="BG117" s="111"/>
      <c r="BH117" s="111"/>
      <c r="BI117" s="111"/>
      <c r="BJ117" s="111"/>
      <c r="BK117" s="111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</row>
    <row r="118" spans="1:121">
      <c r="A118" s="107"/>
      <c r="B118" s="107"/>
      <c r="C118" s="107"/>
      <c r="E118" s="107"/>
      <c r="F118" s="107"/>
      <c r="G118" s="107"/>
      <c r="H118" s="107"/>
      <c r="I118" s="107"/>
      <c r="J118" s="111"/>
      <c r="K118" s="107"/>
      <c r="L118" s="107"/>
      <c r="M118" s="111"/>
      <c r="N118" s="109"/>
      <c r="O118" s="206"/>
      <c r="P118" s="206"/>
      <c r="Q118" s="109"/>
      <c r="R118" s="107"/>
      <c r="S118" s="111"/>
      <c r="T118" s="107"/>
      <c r="U118" s="178"/>
      <c r="V118" s="178"/>
      <c r="W118" s="178"/>
      <c r="X118" s="178"/>
      <c r="Y118" s="178"/>
      <c r="Z118" s="178"/>
      <c r="AA118" s="107"/>
      <c r="AB118" s="107"/>
      <c r="AC118" s="111"/>
      <c r="AD118" s="107"/>
      <c r="AE118" s="111"/>
      <c r="AF118" s="385"/>
      <c r="AG118" s="148"/>
      <c r="AH118" s="104"/>
      <c r="AI118" s="148"/>
      <c r="AJ118" s="107"/>
      <c r="AK118" s="107"/>
      <c r="AL118" s="107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07"/>
      <c r="BB118" s="107"/>
      <c r="BC118" s="111"/>
      <c r="BD118" s="111"/>
      <c r="BE118" s="107"/>
      <c r="BF118" s="111"/>
      <c r="BG118" s="111"/>
      <c r="BH118" s="111"/>
      <c r="BI118" s="111"/>
      <c r="BJ118" s="111"/>
      <c r="BK118" s="111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</row>
    <row r="119" spans="1:121">
      <c r="A119" s="107"/>
      <c r="B119" s="107"/>
      <c r="C119" s="107"/>
      <c r="E119" s="107"/>
      <c r="F119" s="107"/>
      <c r="G119" s="107"/>
      <c r="H119" s="107"/>
      <c r="I119" s="107"/>
      <c r="J119" s="111"/>
      <c r="K119" s="107"/>
      <c r="L119" s="107"/>
      <c r="M119" s="111"/>
      <c r="N119" s="109"/>
      <c r="O119" s="206"/>
      <c r="P119" s="206"/>
      <c r="Q119" s="109"/>
      <c r="R119" s="107"/>
      <c r="S119" s="111"/>
      <c r="T119" s="107"/>
      <c r="U119" s="178"/>
      <c r="V119" s="178"/>
      <c r="W119" s="178"/>
      <c r="X119" s="178"/>
      <c r="Y119" s="178"/>
      <c r="Z119" s="178"/>
      <c r="AA119" s="107"/>
      <c r="AB119" s="107"/>
      <c r="AC119" s="111"/>
      <c r="AD119" s="107"/>
      <c r="AE119" s="111"/>
      <c r="AF119" s="385"/>
      <c r="AG119" s="148"/>
      <c r="AH119" s="104"/>
      <c r="AI119" s="148"/>
      <c r="AJ119" s="107"/>
      <c r="AK119" s="107"/>
      <c r="AL119" s="107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07"/>
      <c r="BB119" s="107"/>
      <c r="BC119" s="111"/>
      <c r="BD119" s="111"/>
      <c r="BE119" s="107"/>
      <c r="BF119" s="111"/>
      <c r="BG119" s="111"/>
      <c r="BH119" s="111"/>
      <c r="BI119" s="111"/>
      <c r="BJ119" s="111"/>
      <c r="BK119" s="111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</row>
    <row r="120" spans="1:121">
      <c r="A120" s="107"/>
      <c r="B120" s="107"/>
      <c r="C120" s="107"/>
      <c r="E120" s="107"/>
      <c r="F120" s="107"/>
      <c r="G120" s="107"/>
      <c r="H120" s="107"/>
      <c r="I120" s="107"/>
      <c r="J120" s="111"/>
      <c r="K120" s="107"/>
      <c r="L120" s="107"/>
      <c r="M120" s="111"/>
      <c r="N120" s="109"/>
      <c r="O120" s="206"/>
      <c r="P120" s="206"/>
      <c r="Q120" s="109"/>
      <c r="R120" s="107"/>
      <c r="S120" s="111"/>
      <c r="T120" s="107"/>
      <c r="U120" s="178"/>
      <c r="V120" s="178"/>
      <c r="W120" s="178"/>
      <c r="X120" s="178"/>
      <c r="Y120" s="178"/>
      <c r="Z120" s="178"/>
      <c r="AA120" s="107"/>
      <c r="AB120" s="107"/>
      <c r="AC120" s="111"/>
      <c r="AD120" s="107"/>
      <c r="AE120" s="111"/>
      <c r="AF120" s="385"/>
      <c r="AG120" s="148"/>
      <c r="AH120" s="104"/>
      <c r="AI120" s="148"/>
      <c r="AJ120" s="107"/>
      <c r="AK120" s="107"/>
      <c r="AL120" s="107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07"/>
      <c r="BB120" s="107"/>
      <c r="BC120" s="111"/>
      <c r="BD120" s="111"/>
      <c r="BE120" s="107"/>
      <c r="BF120" s="111"/>
      <c r="BG120" s="111"/>
      <c r="BH120" s="111"/>
      <c r="BI120" s="111"/>
      <c r="BJ120" s="111"/>
      <c r="BK120" s="111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</row>
    <row r="121" spans="1:121">
      <c r="A121" s="107"/>
      <c r="B121" s="107"/>
      <c r="C121" s="107"/>
      <c r="E121" s="107"/>
      <c r="F121" s="107"/>
      <c r="G121" s="107"/>
      <c r="H121" s="107"/>
      <c r="I121" s="107"/>
      <c r="J121" s="111"/>
      <c r="K121" s="107"/>
      <c r="L121" s="107"/>
      <c r="M121" s="111"/>
      <c r="N121" s="109"/>
      <c r="O121" s="206"/>
      <c r="P121" s="206"/>
      <c r="Q121" s="109"/>
      <c r="R121" s="107"/>
      <c r="S121" s="111"/>
      <c r="T121" s="107"/>
      <c r="U121" s="178"/>
      <c r="V121" s="178"/>
      <c r="W121" s="178"/>
      <c r="X121" s="178"/>
      <c r="Y121" s="178"/>
      <c r="Z121" s="178"/>
      <c r="AA121" s="107"/>
      <c r="AB121" s="107"/>
      <c r="AC121" s="111"/>
      <c r="AD121" s="107"/>
      <c r="AE121" s="111"/>
      <c r="AF121" s="385"/>
      <c r="AG121" s="148"/>
      <c r="AH121" s="104"/>
      <c r="AI121" s="148"/>
      <c r="AJ121" s="107"/>
      <c r="AK121" s="107"/>
      <c r="AL121" s="107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07"/>
      <c r="BB121" s="107"/>
      <c r="BC121" s="111"/>
      <c r="BD121" s="111"/>
      <c r="BE121" s="107"/>
      <c r="BF121" s="111"/>
      <c r="BG121" s="111"/>
      <c r="BH121" s="111"/>
      <c r="BI121" s="111"/>
      <c r="BJ121" s="111"/>
      <c r="BK121" s="111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</row>
    <row r="122" spans="1:121">
      <c r="A122" s="107"/>
      <c r="B122" s="107"/>
      <c r="C122" s="107"/>
      <c r="E122" s="107"/>
      <c r="F122" s="107"/>
      <c r="G122" s="107"/>
      <c r="H122" s="107"/>
      <c r="I122" s="107"/>
      <c r="J122" s="111"/>
      <c r="K122" s="107"/>
      <c r="L122" s="107"/>
      <c r="M122" s="111"/>
      <c r="N122" s="109"/>
      <c r="O122" s="206"/>
      <c r="P122" s="206"/>
      <c r="Q122" s="109"/>
      <c r="R122" s="107"/>
      <c r="S122" s="111"/>
      <c r="T122" s="107"/>
      <c r="U122" s="178"/>
      <c r="V122" s="178"/>
      <c r="W122" s="178"/>
      <c r="X122" s="178"/>
      <c r="Y122" s="178"/>
      <c r="Z122" s="178"/>
      <c r="AA122" s="107"/>
      <c r="AB122" s="107"/>
      <c r="AC122" s="111"/>
      <c r="AD122" s="107"/>
      <c r="AE122" s="111"/>
      <c r="AF122" s="385"/>
      <c r="AG122" s="148"/>
      <c r="AH122" s="104"/>
      <c r="AI122" s="148"/>
      <c r="AJ122" s="107"/>
      <c r="AK122" s="107"/>
      <c r="AL122" s="107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07"/>
      <c r="BB122" s="107"/>
      <c r="BC122" s="111"/>
      <c r="BD122" s="111"/>
      <c r="BE122" s="107"/>
      <c r="BF122" s="111"/>
      <c r="BG122" s="111"/>
      <c r="BH122" s="111"/>
      <c r="BI122" s="111"/>
      <c r="BJ122" s="111"/>
      <c r="BK122" s="111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</row>
    <row r="123" spans="1:121">
      <c r="A123" s="107"/>
      <c r="B123" s="107"/>
      <c r="C123" s="107"/>
      <c r="E123" s="107"/>
      <c r="F123" s="107"/>
      <c r="G123" s="107"/>
      <c r="H123" s="107"/>
      <c r="I123" s="107"/>
      <c r="J123" s="111"/>
      <c r="K123" s="107"/>
      <c r="L123" s="107"/>
      <c r="M123" s="111"/>
      <c r="N123" s="109"/>
      <c r="O123" s="206"/>
      <c r="P123" s="206"/>
      <c r="Q123" s="109"/>
      <c r="R123" s="107"/>
      <c r="S123" s="111"/>
      <c r="T123" s="107"/>
      <c r="U123" s="178"/>
      <c r="V123" s="178"/>
      <c r="W123" s="178"/>
      <c r="X123" s="178"/>
      <c r="Y123" s="178"/>
      <c r="Z123" s="178"/>
      <c r="AA123" s="107"/>
      <c r="AB123" s="107"/>
      <c r="AC123" s="111"/>
      <c r="AD123" s="107"/>
      <c r="AE123" s="111"/>
      <c r="AF123" s="385"/>
      <c r="AG123" s="148"/>
      <c r="AH123" s="104"/>
      <c r="AI123" s="148"/>
      <c r="AJ123" s="107"/>
      <c r="AK123" s="107"/>
      <c r="AL123" s="107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07"/>
      <c r="BB123" s="107"/>
      <c r="BC123" s="111"/>
      <c r="BD123" s="111"/>
      <c r="BE123" s="107"/>
      <c r="BF123" s="111"/>
      <c r="BG123" s="111"/>
      <c r="BH123" s="111"/>
      <c r="BI123" s="111"/>
      <c r="BJ123" s="111"/>
      <c r="BK123" s="111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</row>
    <row r="124" spans="1:121">
      <c r="A124" s="107"/>
      <c r="B124" s="107"/>
      <c r="C124" s="107"/>
      <c r="E124" s="107"/>
      <c r="F124" s="107"/>
      <c r="G124" s="107"/>
      <c r="H124" s="107"/>
      <c r="I124" s="107"/>
      <c r="J124" s="111"/>
      <c r="K124" s="107"/>
      <c r="L124" s="107"/>
      <c r="M124" s="111"/>
      <c r="N124" s="109"/>
      <c r="O124" s="206"/>
      <c r="P124" s="206"/>
      <c r="Q124" s="109"/>
      <c r="R124" s="107"/>
      <c r="S124" s="111"/>
      <c r="T124" s="107"/>
      <c r="U124" s="178"/>
      <c r="V124" s="178"/>
      <c r="W124" s="178"/>
      <c r="X124" s="178"/>
      <c r="Y124" s="178"/>
      <c r="Z124" s="178"/>
      <c r="AA124" s="107"/>
      <c r="AB124" s="107"/>
      <c r="AC124" s="111"/>
      <c r="AD124" s="107"/>
      <c r="AE124" s="111"/>
      <c r="AF124" s="385"/>
      <c r="AG124" s="148"/>
      <c r="AH124" s="104"/>
      <c r="AI124" s="148"/>
      <c r="AJ124" s="107"/>
      <c r="AK124" s="107"/>
      <c r="AL124" s="107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07"/>
      <c r="BB124" s="107"/>
      <c r="BC124" s="111"/>
      <c r="BD124" s="111"/>
      <c r="BE124" s="107"/>
      <c r="BF124" s="111"/>
      <c r="BG124" s="111"/>
      <c r="BH124" s="111"/>
      <c r="BI124" s="111"/>
      <c r="BJ124" s="111"/>
      <c r="BK124" s="111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</row>
    <row r="125" spans="1:121">
      <c r="A125" s="107"/>
      <c r="B125" s="107"/>
      <c r="C125" s="107"/>
      <c r="E125" s="107"/>
      <c r="F125" s="107"/>
      <c r="G125" s="107"/>
      <c r="H125" s="107"/>
      <c r="I125" s="107"/>
      <c r="J125" s="111"/>
      <c r="K125" s="107"/>
      <c r="L125" s="107"/>
      <c r="M125" s="111"/>
      <c r="N125" s="109"/>
      <c r="O125" s="206"/>
      <c r="P125" s="206"/>
      <c r="Q125" s="109"/>
      <c r="R125" s="107"/>
      <c r="S125" s="111"/>
      <c r="T125" s="107"/>
      <c r="U125" s="178"/>
      <c r="V125" s="178"/>
      <c r="W125" s="178"/>
      <c r="X125" s="178"/>
      <c r="Y125" s="178"/>
      <c r="Z125" s="178"/>
      <c r="AA125" s="107"/>
      <c r="AB125" s="107"/>
      <c r="AC125" s="111"/>
      <c r="AD125" s="107"/>
      <c r="AE125" s="111"/>
      <c r="AF125" s="385"/>
      <c r="AG125" s="148"/>
      <c r="AH125" s="104"/>
      <c r="AI125" s="148"/>
      <c r="AJ125" s="107"/>
      <c r="AK125" s="107"/>
      <c r="AL125" s="107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07"/>
      <c r="BB125" s="107"/>
      <c r="BC125" s="111"/>
      <c r="BD125" s="111"/>
      <c r="BE125" s="107"/>
      <c r="BF125" s="111"/>
      <c r="BG125" s="111"/>
      <c r="BH125" s="111"/>
      <c r="BI125" s="111"/>
      <c r="BJ125" s="111"/>
      <c r="BK125" s="111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</row>
    <row r="126" spans="1:121">
      <c r="A126" s="107"/>
      <c r="B126" s="107"/>
      <c r="C126" s="107"/>
      <c r="E126" s="107"/>
      <c r="F126" s="107"/>
      <c r="G126" s="107"/>
      <c r="H126" s="107"/>
      <c r="I126" s="107"/>
      <c r="J126" s="111"/>
      <c r="K126" s="107"/>
      <c r="L126" s="107"/>
      <c r="M126" s="111"/>
      <c r="N126" s="109"/>
      <c r="O126" s="206"/>
      <c r="P126" s="206"/>
      <c r="Q126" s="109"/>
      <c r="R126" s="107"/>
      <c r="S126" s="111"/>
      <c r="T126" s="107"/>
      <c r="U126" s="178"/>
      <c r="V126" s="178"/>
      <c r="W126" s="178"/>
      <c r="X126" s="178"/>
      <c r="Y126" s="178"/>
      <c r="Z126" s="178"/>
      <c r="AA126" s="107"/>
      <c r="AB126" s="107"/>
      <c r="AC126" s="111"/>
      <c r="AD126" s="107"/>
      <c r="AE126" s="111"/>
      <c r="AF126" s="385"/>
      <c r="AG126" s="148"/>
      <c r="AH126" s="104"/>
      <c r="AI126" s="148"/>
      <c r="AJ126" s="107"/>
      <c r="AK126" s="107"/>
      <c r="AL126" s="107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07"/>
      <c r="BB126" s="107"/>
      <c r="BC126" s="111"/>
      <c r="BD126" s="111"/>
      <c r="BE126" s="107"/>
      <c r="BF126" s="111"/>
      <c r="BG126" s="111"/>
      <c r="BH126" s="111"/>
      <c r="BI126" s="111"/>
      <c r="BJ126" s="111"/>
      <c r="BK126" s="111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</row>
    <row r="127" spans="1:121">
      <c r="A127" s="107"/>
      <c r="B127" s="107"/>
      <c r="C127" s="107"/>
      <c r="E127" s="107"/>
      <c r="F127" s="107"/>
      <c r="G127" s="107"/>
      <c r="H127" s="107"/>
      <c r="I127" s="107"/>
      <c r="J127" s="111"/>
      <c r="K127" s="107"/>
      <c r="L127" s="107"/>
      <c r="M127" s="111"/>
      <c r="N127" s="109"/>
      <c r="O127" s="206"/>
      <c r="P127" s="206"/>
      <c r="Q127" s="109"/>
      <c r="R127" s="107"/>
      <c r="S127" s="111"/>
      <c r="T127" s="107"/>
      <c r="U127" s="178"/>
      <c r="V127" s="178"/>
      <c r="W127" s="178"/>
      <c r="X127" s="178"/>
      <c r="Y127" s="178"/>
      <c r="Z127" s="178"/>
      <c r="AA127" s="107"/>
      <c r="AB127" s="107"/>
      <c r="AC127" s="111"/>
      <c r="AD127" s="107"/>
      <c r="AE127" s="111"/>
      <c r="AF127" s="385"/>
      <c r="AG127" s="148"/>
      <c r="AH127" s="104"/>
      <c r="AI127" s="148"/>
      <c r="AJ127" s="107"/>
      <c r="AK127" s="107"/>
      <c r="AL127" s="107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07"/>
      <c r="BB127" s="107"/>
      <c r="BC127" s="111"/>
      <c r="BD127" s="111"/>
      <c r="BE127" s="107"/>
      <c r="BF127" s="111"/>
      <c r="BG127" s="111"/>
      <c r="BH127" s="111"/>
      <c r="BI127" s="111"/>
      <c r="BJ127" s="111"/>
      <c r="BK127" s="111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</row>
    <row r="128" spans="1:121">
      <c r="A128" s="107"/>
      <c r="B128" s="107"/>
      <c r="C128" s="107"/>
      <c r="E128" s="107"/>
      <c r="F128" s="107"/>
      <c r="G128" s="107"/>
      <c r="H128" s="107"/>
      <c r="I128" s="107"/>
      <c r="J128" s="111"/>
      <c r="K128" s="107"/>
      <c r="L128" s="107"/>
      <c r="M128" s="111"/>
      <c r="N128" s="109"/>
      <c r="O128" s="206"/>
      <c r="P128" s="206"/>
      <c r="Q128" s="109"/>
      <c r="R128" s="107"/>
      <c r="S128" s="111"/>
      <c r="T128" s="107"/>
      <c r="U128" s="178"/>
      <c r="V128" s="178"/>
      <c r="W128" s="178"/>
      <c r="X128" s="178"/>
      <c r="Y128" s="178"/>
      <c r="Z128" s="178"/>
      <c r="AA128" s="107"/>
      <c r="AB128" s="107"/>
      <c r="AC128" s="111"/>
      <c r="AD128" s="107"/>
      <c r="AE128" s="111"/>
      <c r="AF128" s="385"/>
      <c r="AG128" s="148"/>
      <c r="AH128" s="104"/>
      <c r="AI128" s="148"/>
      <c r="AJ128" s="107"/>
      <c r="AK128" s="107"/>
      <c r="AL128" s="107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07"/>
      <c r="BB128" s="107"/>
      <c r="BC128" s="111"/>
      <c r="BD128" s="111"/>
      <c r="BE128" s="107"/>
      <c r="BF128" s="111"/>
      <c r="BG128" s="111"/>
      <c r="BH128" s="111"/>
      <c r="BI128" s="111"/>
      <c r="BJ128" s="111"/>
      <c r="BK128" s="111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</row>
    <row r="129" spans="1:121">
      <c r="A129" s="107"/>
      <c r="B129" s="107"/>
      <c r="C129" s="107"/>
      <c r="E129" s="107"/>
      <c r="F129" s="107"/>
      <c r="G129" s="107"/>
      <c r="H129" s="107"/>
      <c r="I129" s="107"/>
      <c r="J129" s="111"/>
      <c r="K129" s="107"/>
      <c r="L129" s="107"/>
      <c r="M129" s="111"/>
      <c r="N129" s="109"/>
      <c r="O129" s="206"/>
      <c r="P129" s="206"/>
      <c r="Q129" s="109"/>
      <c r="R129" s="107"/>
      <c r="S129" s="111"/>
      <c r="T129" s="107"/>
      <c r="U129" s="178"/>
      <c r="V129" s="178"/>
      <c r="W129" s="178"/>
      <c r="X129" s="178"/>
      <c r="Y129" s="178"/>
      <c r="Z129" s="178"/>
      <c r="AA129" s="107"/>
      <c r="AB129" s="107"/>
      <c r="AC129" s="111"/>
      <c r="AD129" s="107"/>
      <c r="AE129" s="111"/>
      <c r="AF129" s="385"/>
      <c r="AG129" s="148"/>
      <c r="AH129" s="104"/>
      <c r="AI129" s="148"/>
      <c r="AJ129" s="107"/>
      <c r="AK129" s="107"/>
      <c r="AL129" s="107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07"/>
      <c r="BB129" s="107"/>
      <c r="BC129" s="111"/>
      <c r="BD129" s="111"/>
      <c r="BE129" s="107"/>
      <c r="BF129" s="111"/>
      <c r="BG129" s="111"/>
      <c r="BH129" s="111"/>
      <c r="BI129" s="111"/>
      <c r="BJ129" s="111"/>
      <c r="BK129" s="111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</row>
    <row r="130" spans="1:121" ht="16.5">
      <c r="A130" s="107"/>
      <c r="B130" s="107"/>
      <c r="C130" s="107"/>
      <c r="E130" s="107"/>
      <c r="F130" s="107"/>
      <c r="G130" s="107"/>
      <c r="H130" s="107"/>
      <c r="I130" s="107"/>
      <c r="J130" s="111"/>
      <c r="K130" s="107"/>
      <c r="L130" s="107"/>
      <c r="M130" s="349"/>
      <c r="N130" s="109"/>
      <c r="O130" s="206"/>
      <c r="P130" s="206"/>
      <c r="Q130" s="109"/>
      <c r="R130" s="107"/>
      <c r="S130" s="111"/>
      <c r="T130" s="107"/>
      <c r="U130" s="178"/>
      <c r="V130" s="178"/>
      <c r="W130" s="178"/>
      <c r="X130" s="178"/>
      <c r="Y130" s="178"/>
      <c r="Z130" s="178"/>
      <c r="AA130" s="107"/>
      <c r="AB130" s="107"/>
      <c r="AC130" s="111"/>
      <c r="AD130" s="107"/>
      <c r="AE130" s="111"/>
      <c r="AF130" s="385"/>
      <c r="AG130" s="148"/>
      <c r="AH130" s="104"/>
      <c r="AI130" s="148"/>
      <c r="AJ130" s="107"/>
      <c r="AK130" s="107"/>
      <c r="AL130" s="107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07"/>
      <c r="BB130" s="107"/>
      <c r="BC130" s="111"/>
      <c r="BD130" s="111"/>
      <c r="BE130" s="107"/>
      <c r="BF130" s="111"/>
      <c r="BG130" s="111"/>
      <c r="BH130" s="111"/>
      <c r="BI130" s="111"/>
      <c r="BJ130" s="111"/>
      <c r="BK130" s="111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</row>
    <row r="131" spans="1:121">
      <c r="A131" s="107"/>
      <c r="B131" s="107"/>
      <c r="C131" s="107"/>
      <c r="E131" s="107"/>
      <c r="F131" s="107"/>
      <c r="G131" s="107"/>
      <c r="H131" s="107"/>
      <c r="I131" s="107"/>
      <c r="J131" s="111"/>
      <c r="K131" s="107"/>
      <c r="L131" s="107"/>
      <c r="M131" s="111"/>
      <c r="N131" s="109"/>
      <c r="O131" s="206"/>
      <c r="P131" s="206"/>
      <c r="Q131" s="109"/>
      <c r="R131" s="107"/>
      <c r="S131" s="111"/>
      <c r="T131" s="107"/>
      <c r="U131" s="178"/>
      <c r="V131" s="178"/>
      <c r="W131" s="178"/>
      <c r="X131" s="178"/>
      <c r="Y131" s="178"/>
      <c r="Z131" s="178"/>
      <c r="AA131" s="107"/>
      <c r="AB131" s="107"/>
      <c r="AC131" s="111"/>
      <c r="AD131" s="107"/>
      <c r="AE131" s="111"/>
      <c r="AF131" s="385"/>
      <c r="AG131" s="148"/>
      <c r="AH131" s="104"/>
      <c r="AI131" s="148"/>
      <c r="AJ131" s="107"/>
      <c r="AK131" s="107"/>
      <c r="AL131" s="107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07"/>
      <c r="BB131" s="107"/>
      <c r="BC131" s="111"/>
      <c r="BD131" s="111"/>
      <c r="BE131" s="107"/>
      <c r="BF131" s="111"/>
      <c r="BG131" s="111"/>
      <c r="BH131" s="111"/>
      <c r="BI131" s="111"/>
      <c r="BJ131" s="111"/>
      <c r="BK131" s="111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</row>
    <row r="132" spans="1:121">
      <c r="A132" s="107"/>
      <c r="B132" s="107"/>
      <c r="C132" s="107"/>
      <c r="E132" s="107"/>
      <c r="F132" s="107"/>
      <c r="G132" s="107"/>
      <c r="H132" s="107"/>
      <c r="I132" s="107"/>
      <c r="J132" s="111"/>
      <c r="K132" s="107"/>
      <c r="L132" s="107"/>
      <c r="M132" s="111"/>
      <c r="N132" s="109"/>
      <c r="O132" s="206"/>
      <c r="P132" s="206"/>
      <c r="Q132" s="109"/>
      <c r="R132" s="107"/>
      <c r="S132" s="111"/>
      <c r="T132" s="107"/>
      <c r="U132" s="178"/>
      <c r="V132" s="178"/>
      <c r="W132" s="178"/>
      <c r="X132" s="178"/>
      <c r="Y132" s="178"/>
      <c r="Z132" s="178"/>
      <c r="AA132" s="107"/>
      <c r="AB132" s="107"/>
      <c r="AC132" s="111"/>
      <c r="AD132" s="107"/>
      <c r="AE132" s="111"/>
      <c r="AF132" s="385"/>
      <c r="AG132" s="148"/>
      <c r="AH132" s="104"/>
      <c r="AI132" s="148"/>
      <c r="AJ132" s="107"/>
      <c r="AK132" s="107"/>
      <c r="AL132" s="107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07"/>
      <c r="BB132" s="107"/>
      <c r="BC132" s="111"/>
      <c r="BD132" s="111"/>
      <c r="BE132" s="107"/>
      <c r="BF132" s="111"/>
      <c r="BG132" s="111"/>
      <c r="BH132" s="111"/>
      <c r="BI132" s="111"/>
      <c r="BJ132" s="111"/>
      <c r="BK132" s="111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</row>
    <row r="133" spans="1:121">
      <c r="A133" s="107"/>
      <c r="B133" s="107"/>
      <c r="C133" s="107"/>
      <c r="E133" s="107"/>
      <c r="F133" s="107"/>
      <c r="G133" s="107"/>
      <c r="H133" s="107"/>
      <c r="I133" s="107"/>
      <c r="J133" s="111"/>
      <c r="K133" s="107"/>
      <c r="L133" s="107"/>
      <c r="M133" s="111"/>
      <c r="N133" s="109"/>
      <c r="O133" s="206"/>
      <c r="P133" s="206"/>
      <c r="Q133" s="109"/>
      <c r="R133" s="107"/>
      <c r="S133" s="111"/>
      <c r="T133" s="107"/>
      <c r="U133" s="178"/>
      <c r="V133" s="178"/>
      <c r="W133" s="178"/>
      <c r="X133" s="178"/>
      <c r="Y133" s="178"/>
      <c r="Z133" s="178"/>
      <c r="AA133" s="107"/>
      <c r="AB133" s="107"/>
      <c r="AC133" s="111"/>
      <c r="AD133" s="107"/>
      <c r="AE133" s="111"/>
      <c r="AF133" s="385"/>
      <c r="AG133" s="148"/>
      <c r="AH133" s="104"/>
      <c r="AI133" s="148"/>
      <c r="AJ133" s="107"/>
      <c r="AK133" s="107"/>
      <c r="AL133" s="107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07"/>
      <c r="BB133" s="107"/>
      <c r="BC133" s="111"/>
      <c r="BD133" s="111"/>
      <c r="BE133" s="107"/>
      <c r="BF133" s="111"/>
      <c r="BG133" s="111"/>
      <c r="BH133" s="111"/>
      <c r="BI133" s="111"/>
      <c r="BJ133" s="111"/>
      <c r="BK133" s="111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</row>
    <row r="134" spans="1:121">
      <c r="A134" s="107"/>
      <c r="B134" s="107"/>
      <c r="C134" s="107"/>
      <c r="E134" s="107"/>
      <c r="F134" s="107"/>
      <c r="G134" s="107"/>
      <c r="H134" s="107"/>
      <c r="I134" s="107"/>
      <c r="J134" s="111"/>
      <c r="K134" s="107"/>
      <c r="L134" s="107"/>
      <c r="M134" s="111"/>
      <c r="N134" s="109"/>
      <c r="O134" s="206"/>
      <c r="P134" s="206"/>
      <c r="Q134" s="109"/>
      <c r="R134" s="107"/>
      <c r="S134" s="111"/>
      <c r="T134" s="107"/>
      <c r="U134" s="178"/>
      <c r="V134" s="178"/>
      <c r="W134" s="178"/>
      <c r="X134" s="178"/>
      <c r="Y134" s="178"/>
      <c r="Z134" s="178"/>
      <c r="AA134" s="107"/>
      <c r="AB134" s="107"/>
      <c r="AC134" s="111"/>
      <c r="AD134" s="107"/>
      <c r="AE134" s="111"/>
      <c r="AF134" s="385"/>
      <c r="AG134" s="148"/>
      <c r="AH134" s="104"/>
      <c r="AI134" s="148"/>
      <c r="AJ134" s="107"/>
      <c r="AK134" s="107"/>
      <c r="AL134" s="107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07"/>
      <c r="BB134" s="107"/>
      <c r="BC134" s="111"/>
      <c r="BD134" s="111"/>
      <c r="BE134" s="107"/>
      <c r="BF134" s="111"/>
      <c r="BG134" s="111"/>
      <c r="BH134" s="111"/>
      <c r="BI134" s="111"/>
      <c r="BJ134" s="111"/>
      <c r="BK134" s="111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</row>
    <row r="135" spans="1:121">
      <c r="A135" s="107"/>
      <c r="B135" s="107"/>
      <c r="C135" s="107"/>
      <c r="E135" s="107"/>
      <c r="F135" s="107"/>
      <c r="G135" s="107"/>
      <c r="H135" s="107"/>
      <c r="I135" s="107"/>
      <c r="J135" s="111"/>
      <c r="K135" s="107"/>
      <c r="L135" s="107"/>
      <c r="M135" s="111"/>
      <c r="N135" s="109"/>
      <c r="O135" s="206"/>
      <c r="P135" s="206"/>
      <c r="Q135" s="109"/>
      <c r="R135" s="107"/>
      <c r="S135" s="111"/>
      <c r="T135" s="107"/>
      <c r="U135" s="178"/>
      <c r="V135" s="178"/>
      <c r="W135" s="178"/>
      <c r="X135" s="178"/>
      <c r="Y135" s="178"/>
      <c r="Z135" s="178"/>
      <c r="AA135" s="107"/>
      <c r="AB135" s="107"/>
      <c r="AC135" s="111"/>
      <c r="AD135" s="107"/>
      <c r="AE135" s="111"/>
      <c r="AF135" s="385"/>
      <c r="AG135" s="148"/>
      <c r="AH135" s="104"/>
      <c r="AI135" s="148"/>
      <c r="AJ135" s="107"/>
      <c r="AK135" s="107"/>
      <c r="AL135" s="107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07"/>
      <c r="BB135" s="107"/>
      <c r="BC135" s="111"/>
      <c r="BD135" s="111"/>
      <c r="BE135" s="107"/>
      <c r="BF135" s="111"/>
      <c r="BG135" s="111"/>
      <c r="BH135" s="111"/>
      <c r="BI135" s="111"/>
      <c r="BJ135" s="111"/>
      <c r="BK135" s="111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</row>
    <row r="136" spans="1:121">
      <c r="A136" s="107"/>
      <c r="B136" s="107"/>
      <c r="C136" s="107"/>
      <c r="E136" s="107"/>
      <c r="F136" s="107"/>
      <c r="G136" s="107"/>
      <c r="H136" s="107"/>
      <c r="I136" s="107"/>
      <c r="J136" s="111"/>
      <c r="K136" s="107"/>
      <c r="L136" s="107"/>
      <c r="M136" s="111"/>
      <c r="N136" s="109"/>
      <c r="O136" s="206"/>
      <c r="P136" s="206"/>
      <c r="Q136" s="109"/>
      <c r="R136" s="107"/>
      <c r="S136" s="111"/>
      <c r="T136" s="107"/>
      <c r="U136" s="178"/>
      <c r="V136" s="178"/>
      <c r="W136" s="178"/>
      <c r="X136" s="178"/>
      <c r="Y136" s="178"/>
      <c r="Z136" s="178"/>
      <c r="AA136" s="107"/>
      <c r="AB136" s="107"/>
      <c r="AC136" s="111"/>
      <c r="AD136" s="107"/>
      <c r="AE136" s="111"/>
      <c r="AF136" s="385"/>
      <c r="AG136" s="148"/>
      <c r="AH136" s="104"/>
      <c r="AI136" s="148"/>
      <c r="AJ136" s="107"/>
      <c r="AK136" s="107"/>
      <c r="AL136" s="107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07"/>
      <c r="BB136" s="107"/>
      <c r="BC136" s="111"/>
      <c r="BD136" s="111"/>
      <c r="BE136" s="107"/>
      <c r="BF136" s="111"/>
      <c r="BG136" s="111"/>
      <c r="BH136" s="111"/>
      <c r="BI136" s="111"/>
      <c r="BJ136" s="111"/>
      <c r="BK136" s="111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</row>
    <row r="137" spans="1:121">
      <c r="A137" s="107"/>
      <c r="B137" s="107"/>
      <c r="C137" s="107"/>
      <c r="E137" s="107"/>
      <c r="F137" s="107"/>
      <c r="G137" s="107"/>
      <c r="H137" s="107"/>
      <c r="I137" s="107"/>
      <c r="J137" s="111"/>
      <c r="K137" s="107"/>
      <c r="L137" s="107"/>
      <c r="M137" s="111"/>
      <c r="N137" s="109"/>
      <c r="O137" s="206"/>
      <c r="P137" s="206"/>
      <c r="Q137" s="109"/>
      <c r="R137" s="107"/>
      <c r="S137" s="111"/>
      <c r="T137" s="107"/>
      <c r="U137" s="178"/>
      <c r="V137" s="178"/>
      <c r="W137" s="178"/>
      <c r="X137" s="178"/>
      <c r="Y137" s="178"/>
      <c r="Z137" s="178"/>
      <c r="AA137" s="107"/>
      <c r="AB137" s="107"/>
      <c r="AC137" s="111"/>
      <c r="AD137" s="107"/>
      <c r="AE137" s="111"/>
      <c r="AF137" s="385"/>
      <c r="AG137" s="148"/>
      <c r="AH137" s="104"/>
      <c r="AI137" s="148"/>
      <c r="AJ137" s="107"/>
      <c r="AK137" s="107"/>
      <c r="AL137" s="107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07"/>
      <c r="BB137" s="107"/>
      <c r="BC137" s="111"/>
      <c r="BD137" s="111"/>
      <c r="BE137" s="107"/>
      <c r="BF137" s="111"/>
      <c r="BG137" s="111"/>
      <c r="BH137" s="111"/>
      <c r="BI137" s="111"/>
      <c r="BJ137" s="111"/>
      <c r="BK137" s="111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</row>
    <row r="138" spans="1:121">
      <c r="A138" s="107"/>
      <c r="B138" s="107"/>
      <c r="C138" s="107"/>
      <c r="E138" s="107"/>
      <c r="F138" s="107"/>
      <c r="G138" s="107"/>
      <c r="H138" s="107"/>
      <c r="I138" s="107"/>
      <c r="J138" s="111"/>
      <c r="K138" s="107"/>
      <c r="L138" s="107"/>
      <c r="M138" s="111"/>
      <c r="N138" s="109"/>
      <c r="O138" s="206"/>
      <c r="P138" s="206"/>
      <c r="Q138" s="109"/>
      <c r="R138" s="107"/>
      <c r="S138" s="111"/>
      <c r="T138" s="107"/>
      <c r="U138" s="178"/>
      <c r="V138" s="178"/>
      <c r="W138" s="178"/>
      <c r="X138" s="178"/>
      <c r="Y138" s="178"/>
      <c r="Z138" s="178"/>
      <c r="AA138" s="107"/>
      <c r="AB138" s="107"/>
      <c r="AC138" s="111"/>
      <c r="AD138" s="107"/>
      <c r="AE138" s="111"/>
      <c r="AF138" s="385"/>
      <c r="AG138" s="148"/>
      <c r="AH138" s="104"/>
      <c r="AI138" s="148"/>
      <c r="AJ138" s="107"/>
      <c r="AK138" s="107"/>
      <c r="AL138" s="107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07"/>
      <c r="BB138" s="107"/>
      <c r="BC138" s="111"/>
      <c r="BD138" s="111"/>
      <c r="BE138" s="107"/>
      <c r="BF138" s="111"/>
      <c r="BG138" s="111"/>
      <c r="BH138" s="111"/>
      <c r="BI138" s="111"/>
      <c r="BJ138" s="111"/>
      <c r="BK138" s="111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</row>
    <row r="139" spans="1:121">
      <c r="A139" s="107"/>
      <c r="B139" s="107"/>
      <c r="C139" s="107"/>
      <c r="E139" s="107"/>
      <c r="F139" s="107"/>
      <c r="G139" s="107"/>
      <c r="H139" s="107"/>
      <c r="I139" s="107"/>
      <c r="J139" s="111"/>
      <c r="K139" s="107"/>
      <c r="L139" s="107"/>
      <c r="M139" s="111"/>
      <c r="N139" s="109"/>
      <c r="O139" s="206"/>
      <c r="P139" s="206"/>
      <c r="Q139" s="109"/>
      <c r="R139" s="107"/>
      <c r="S139" s="111"/>
      <c r="T139" s="107"/>
      <c r="U139" s="178"/>
      <c r="V139" s="178"/>
      <c r="W139" s="178"/>
      <c r="X139" s="178"/>
      <c r="Y139" s="178"/>
      <c r="Z139" s="178"/>
      <c r="AA139" s="107"/>
      <c r="AB139" s="107"/>
      <c r="AC139" s="111"/>
      <c r="AD139" s="107"/>
      <c r="AE139" s="111"/>
      <c r="AF139" s="385"/>
      <c r="AG139" s="148"/>
      <c r="AH139" s="104"/>
      <c r="AI139" s="148"/>
      <c r="AJ139" s="107"/>
      <c r="AK139" s="107"/>
      <c r="AL139" s="107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07"/>
      <c r="BB139" s="107"/>
      <c r="BC139" s="111"/>
      <c r="BD139" s="111"/>
      <c r="BE139" s="107"/>
      <c r="BF139" s="111"/>
      <c r="BG139" s="111"/>
      <c r="BH139" s="111"/>
      <c r="BI139" s="111"/>
      <c r="BJ139" s="111"/>
      <c r="BK139" s="111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</row>
    <row r="140" spans="1:121">
      <c r="A140" s="107"/>
      <c r="B140" s="107"/>
      <c r="C140" s="107"/>
      <c r="E140" s="107"/>
      <c r="F140" s="107"/>
      <c r="G140" s="107"/>
      <c r="H140" s="107"/>
      <c r="I140" s="107"/>
      <c r="J140" s="111"/>
      <c r="K140" s="107"/>
      <c r="L140" s="107"/>
      <c r="M140" s="111"/>
      <c r="N140" s="109"/>
      <c r="O140" s="206"/>
      <c r="P140" s="206"/>
      <c r="Q140" s="109"/>
      <c r="R140" s="107"/>
      <c r="S140" s="111"/>
      <c r="T140" s="107"/>
      <c r="U140" s="178"/>
      <c r="V140" s="178"/>
      <c r="W140" s="178"/>
      <c r="X140" s="178"/>
      <c r="Y140" s="178"/>
      <c r="Z140" s="178"/>
      <c r="AA140" s="107"/>
      <c r="AB140" s="107"/>
      <c r="AC140" s="111"/>
      <c r="AD140" s="107"/>
      <c r="AE140" s="111"/>
      <c r="AF140" s="385"/>
      <c r="AG140" s="148"/>
      <c r="AH140" s="104"/>
      <c r="AI140" s="148"/>
      <c r="AJ140" s="107"/>
      <c r="AK140" s="107"/>
      <c r="AL140" s="107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07"/>
      <c r="BB140" s="107"/>
      <c r="BC140" s="111"/>
      <c r="BD140" s="111"/>
      <c r="BE140" s="107"/>
      <c r="BF140" s="111"/>
      <c r="BG140" s="111"/>
      <c r="BH140" s="111"/>
      <c r="BI140" s="111"/>
      <c r="BJ140" s="111"/>
      <c r="BK140" s="111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</row>
    <row r="141" spans="1:121">
      <c r="A141" s="107"/>
      <c r="B141" s="107"/>
      <c r="C141" s="107"/>
      <c r="E141" s="107"/>
      <c r="F141" s="107"/>
      <c r="G141" s="107"/>
      <c r="H141" s="107"/>
      <c r="I141" s="107"/>
      <c r="J141" s="111"/>
      <c r="K141" s="107"/>
      <c r="L141" s="107"/>
      <c r="M141" s="111"/>
      <c r="N141" s="109"/>
      <c r="O141" s="206"/>
      <c r="P141" s="206"/>
      <c r="Q141" s="109"/>
      <c r="R141" s="107"/>
      <c r="S141" s="111"/>
      <c r="T141" s="107"/>
      <c r="U141" s="178"/>
      <c r="V141" s="178"/>
      <c r="W141" s="178"/>
      <c r="X141" s="178"/>
      <c r="Y141" s="178"/>
      <c r="Z141" s="178"/>
      <c r="AA141" s="107"/>
      <c r="AB141" s="107"/>
      <c r="AC141" s="111"/>
      <c r="AD141" s="107"/>
      <c r="AE141" s="111"/>
      <c r="AF141" s="385"/>
      <c r="AG141" s="148"/>
      <c r="AH141" s="104"/>
      <c r="AI141" s="148"/>
      <c r="AJ141" s="107"/>
      <c r="AK141" s="107"/>
      <c r="AL141" s="107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07"/>
      <c r="BB141" s="107"/>
      <c r="BC141" s="111"/>
      <c r="BD141" s="111"/>
      <c r="BE141" s="107"/>
      <c r="BF141" s="111"/>
      <c r="BG141" s="111"/>
      <c r="BH141" s="111"/>
      <c r="BI141" s="111"/>
      <c r="BJ141" s="111"/>
      <c r="BK141" s="111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</row>
    <row r="142" spans="1:121">
      <c r="A142" s="107"/>
      <c r="B142" s="107"/>
      <c r="C142" s="107"/>
      <c r="E142" s="107"/>
      <c r="F142" s="107"/>
      <c r="G142" s="107"/>
      <c r="H142" s="107"/>
      <c r="I142" s="107"/>
      <c r="J142" s="111"/>
      <c r="K142" s="107"/>
      <c r="L142" s="107"/>
      <c r="M142" s="111"/>
      <c r="N142" s="109"/>
      <c r="O142" s="206"/>
      <c r="P142" s="206"/>
      <c r="Q142" s="109"/>
      <c r="R142" s="107"/>
      <c r="S142" s="111"/>
      <c r="T142" s="107"/>
      <c r="U142" s="178"/>
      <c r="V142" s="178"/>
      <c r="W142" s="178"/>
      <c r="X142" s="178"/>
      <c r="Y142" s="178"/>
      <c r="Z142" s="178"/>
      <c r="AA142" s="107"/>
      <c r="AB142" s="107"/>
      <c r="AC142" s="111"/>
      <c r="AD142" s="107"/>
      <c r="AE142" s="111"/>
      <c r="AF142" s="385"/>
      <c r="AG142" s="148"/>
      <c r="AH142" s="104"/>
      <c r="AI142" s="148"/>
      <c r="AJ142" s="107"/>
      <c r="AK142" s="107"/>
      <c r="AL142" s="107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07"/>
      <c r="BB142" s="107"/>
      <c r="BC142" s="111"/>
      <c r="BD142" s="111"/>
      <c r="BE142" s="107"/>
      <c r="BF142" s="111"/>
      <c r="BG142" s="111"/>
      <c r="BH142" s="111"/>
      <c r="BI142" s="111"/>
      <c r="BJ142" s="111"/>
      <c r="BK142" s="111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</row>
    <row r="143" spans="1:121">
      <c r="A143" s="107"/>
      <c r="B143" s="107"/>
      <c r="C143" s="107"/>
      <c r="E143" s="107"/>
      <c r="F143" s="107"/>
      <c r="G143" s="107"/>
      <c r="H143" s="107"/>
      <c r="I143" s="107"/>
      <c r="J143" s="111"/>
      <c r="K143" s="107"/>
      <c r="L143" s="107"/>
      <c r="M143" s="111"/>
      <c r="N143" s="109"/>
      <c r="O143" s="206"/>
      <c r="P143" s="206"/>
      <c r="Q143" s="109"/>
      <c r="R143" s="107"/>
      <c r="S143" s="111"/>
      <c r="T143" s="107"/>
      <c r="U143" s="178"/>
      <c r="V143" s="178"/>
      <c r="W143" s="178"/>
      <c r="X143" s="178"/>
      <c r="Y143" s="178"/>
      <c r="Z143" s="178"/>
      <c r="AA143" s="107"/>
      <c r="AB143" s="107"/>
      <c r="AC143" s="111"/>
      <c r="AD143" s="107"/>
      <c r="AE143" s="111"/>
      <c r="AF143" s="385"/>
      <c r="AG143" s="148"/>
      <c r="AH143" s="104"/>
      <c r="AI143" s="148"/>
      <c r="AJ143" s="107"/>
      <c r="AK143" s="107"/>
      <c r="AL143" s="107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07"/>
      <c r="BB143" s="107"/>
      <c r="BC143" s="111"/>
      <c r="BD143" s="111"/>
      <c r="BE143" s="107"/>
      <c r="BF143" s="111"/>
      <c r="BG143" s="111"/>
      <c r="BH143" s="111"/>
      <c r="BI143" s="111"/>
      <c r="BJ143" s="111"/>
      <c r="BK143" s="111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</row>
    <row r="144" spans="1:121">
      <c r="A144" s="107"/>
      <c r="B144" s="107"/>
      <c r="C144" s="107"/>
      <c r="E144" s="107"/>
      <c r="F144" s="107"/>
      <c r="G144" s="107"/>
      <c r="H144" s="107"/>
      <c r="I144" s="107"/>
      <c r="J144" s="111"/>
      <c r="K144" s="107"/>
      <c r="L144" s="107"/>
      <c r="M144" s="111"/>
      <c r="N144" s="109"/>
      <c r="O144" s="206"/>
      <c r="P144" s="206"/>
      <c r="Q144" s="109"/>
      <c r="R144" s="107"/>
      <c r="S144" s="111"/>
      <c r="T144" s="107"/>
      <c r="U144" s="178"/>
      <c r="V144" s="178"/>
      <c r="W144" s="178"/>
      <c r="X144" s="178"/>
      <c r="Y144" s="178"/>
      <c r="Z144" s="178"/>
      <c r="AA144" s="107"/>
      <c r="AB144" s="107"/>
      <c r="AC144" s="111"/>
      <c r="AD144" s="107"/>
      <c r="AE144" s="111"/>
      <c r="AF144" s="385"/>
      <c r="AG144" s="148"/>
      <c r="AH144" s="104"/>
      <c r="AI144" s="148"/>
      <c r="AJ144" s="107"/>
      <c r="AK144" s="107"/>
      <c r="AL144" s="107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07"/>
      <c r="BB144" s="107"/>
      <c r="BC144" s="111"/>
      <c r="BD144" s="111"/>
      <c r="BE144" s="107"/>
      <c r="BF144" s="111"/>
      <c r="BG144" s="111"/>
      <c r="BH144" s="111"/>
      <c r="BI144" s="111"/>
      <c r="BJ144" s="111"/>
      <c r="BK144" s="111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</row>
    <row r="145" spans="1:121">
      <c r="A145" s="107"/>
      <c r="B145" s="107"/>
      <c r="C145" s="107"/>
      <c r="E145" s="107"/>
      <c r="F145" s="107"/>
      <c r="G145" s="107"/>
      <c r="H145" s="107"/>
      <c r="I145" s="107"/>
      <c r="J145" s="111"/>
      <c r="K145" s="107"/>
      <c r="L145" s="107"/>
      <c r="M145" s="111"/>
      <c r="N145" s="109"/>
      <c r="O145" s="206"/>
      <c r="P145" s="206"/>
      <c r="Q145" s="109"/>
      <c r="R145" s="107"/>
      <c r="S145" s="111"/>
      <c r="T145" s="107"/>
      <c r="U145" s="178"/>
      <c r="V145" s="178"/>
      <c r="W145" s="178"/>
      <c r="X145" s="178"/>
      <c r="Y145" s="178"/>
      <c r="Z145" s="178"/>
      <c r="AA145" s="107"/>
      <c r="AB145" s="107"/>
      <c r="AC145" s="111"/>
      <c r="AD145" s="107"/>
      <c r="AE145" s="111"/>
      <c r="AF145" s="385"/>
      <c r="AG145" s="148"/>
      <c r="AH145" s="104"/>
      <c r="AI145" s="148"/>
      <c r="AJ145" s="107"/>
      <c r="AK145" s="107"/>
      <c r="AL145" s="107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07"/>
      <c r="BB145" s="107"/>
      <c r="BC145" s="111"/>
      <c r="BD145" s="111"/>
      <c r="BE145" s="107"/>
      <c r="BF145" s="111"/>
      <c r="BG145" s="111"/>
      <c r="BH145" s="111"/>
      <c r="BI145" s="111"/>
      <c r="BJ145" s="111"/>
      <c r="BK145" s="111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</row>
    <row r="146" spans="1:121">
      <c r="A146" s="107"/>
      <c r="B146" s="107"/>
      <c r="C146" s="107"/>
      <c r="E146" s="107"/>
      <c r="F146" s="107"/>
      <c r="G146" s="107"/>
      <c r="H146" s="107"/>
      <c r="I146" s="107"/>
      <c r="J146" s="111"/>
      <c r="K146" s="107"/>
      <c r="L146" s="107"/>
      <c r="M146" s="111"/>
      <c r="N146" s="109"/>
      <c r="O146" s="206"/>
      <c r="P146" s="206"/>
      <c r="Q146" s="109"/>
      <c r="R146" s="107"/>
      <c r="S146" s="111"/>
      <c r="T146" s="107"/>
      <c r="U146" s="178"/>
      <c r="V146" s="178"/>
      <c r="W146" s="178"/>
      <c r="X146" s="178"/>
      <c r="Y146" s="178"/>
      <c r="Z146" s="178"/>
      <c r="AA146" s="107"/>
      <c r="AB146" s="107"/>
      <c r="AC146" s="111"/>
      <c r="AD146" s="107"/>
      <c r="AE146" s="111"/>
      <c r="AF146" s="385"/>
      <c r="AG146" s="148"/>
      <c r="AH146" s="104"/>
      <c r="AI146" s="148"/>
      <c r="AJ146" s="107"/>
      <c r="AK146" s="107"/>
      <c r="AL146" s="107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07"/>
      <c r="BB146" s="107"/>
      <c r="BC146" s="111"/>
      <c r="BD146" s="111"/>
      <c r="BE146" s="107"/>
      <c r="BF146" s="111"/>
      <c r="BG146" s="111"/>
      <c r="BH146" s="111"/>
      <c r="BI146" s="111"/>
      <c r="BJ146" s="111"/>
      <c r="BK146" s="111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</row>
    <row r="147" spans="1:121">
      <c r="A147" s="107"/>
      <c r="B147" s="107"/>
      <c r="C147" s="107"/>
      <c r="E147" s="107"/>
      <c r="F147" s="107"/>
      <c r="G147" s="107"/>
      <c r="H147" s="107"/>
      <c r="I147" s="107"/>
      <c r="J147" s="111"/>
      <c r="K147" s="107"/>
      <c r="L147" s="107"/>
      <c r="M147" s="111"/>
      <c r="N147" s="109"/>
      <c r="O147" s="206"/>
      <c r="P147" s="206"/>
      <c r="Q147" s="109"/>
      <c r="R147" s="107"/>
      <c r="S147" s="111"/>
      <c r="T147" s="107"/>
      <c r="U147" s="178"/>
      <c r="V147" s="178"/>
      <c r="W147" s="178"/>
      <c r="X147" s="178"/>
      <c r="Y147" s="178"/>
      <c r="Z147" s="178"/>
      <c r="AA147" s="107"/>
      <c r="AB147" s="107"/>
      <c r="AC147" s="111"/>
      <c r="AD147" s="107"/>
      <c r="AE147" s="111"/>
      <c r="AF147" s="385"/>
      <c r="AG147" s="148"/>
      <c r="AH147" s="104"/>
      <c r="AI147" s="148"/>
      <c r="AJ147" s="107"/>
      <c r="AK147" s="107"/>
      <c r="AL147" s="107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07"/>
      <c r="BB147" s="107"/>
      <c r="BC147" s="111"/>
      <c r="BD147" s="111"/>
      <c r="BE147" s="107"/>
      <c r="BF147" s="111"/>
      <c r="BG147" s="111"/>
      <c r="BH147" s="111"/>
      <c r="BI147" s="111"/>
      <c r="BJ147" s="111"/>
      <c r="BK147" s="111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</row>
    <row r="148" spans="1:121">
      <c r="A148" s="107"/>
      <c r="B148" s="107"/>
      <c r="C148" s="107"/>
      <c r="E148" s="107"/>
      <c r="F148" s="107"/>
      <c r="G148" s="107"/>
      <c r="H148" s="107"/>
      <c r="I148" s="107"/>
      <c r="J148" s="111"/>
      <c r="K148" s="107"/>
      <c r="L148" s="107"/>
      <c r="M148" s="111"/>
      <c r="N148" s="109"/>
      <c r="O148" s="206"/>
      <c r="P148" s="206"/>
      <c r="Q148" s="109"/>
      <c r="R148" s="107"/>
      <c r="S148" s="111"/>
      <c r="T148" s="107"/>
      <c r="U148" s="178"/>
      <c r="V148" s="178"/>
      <c r="W148" s="178"/>
      <c r="X148" s="178"/>
      <c r="Y148" s="178"/>
      <c r="Z148" s="178"/>
      <c r="AA148" s="107"/>
      <c r="AB148" s="107"/>
      <c r="AC148" s="111"/>
      <c r="AD148" s="107"/>
      <c r="AE148" s="111"/>
      <c r="AF148" s="385"/>
      <c r="AG148" s="148"/>
      <c r="AH148" s="104"/>
      <c r="AI148" s="148"/>
      <c r="AJ148" s="107"/>
      <c r="AK148" s="107"/>
      <c r="AL148" s="107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07"/>
      <c r="BB148" s="107"/>
      <c r="BC148" s="111"/>
      <c r="BD148" s="111"/>
      <c r="BE148" s="107"/>
      <c r="BF148" s="111"/>
      <c r="BG148" s="111"/>
      <c r="BH148" s="111"/>
      <c r="BI148" s="111"/>
      <c r="BJ148" s="111"/>
      <c r="BK148" s="111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</row>
    <row r="149" spans="1:121">
      <c r="A149" s="107"/>
      <c r="B149" s="107"/>
      <c r="C149" s="107"/>
      <c r="E149" s="107"/>
      <c r="F149" s="107"/>
      <c r="G149" s="107"/>
      <c r="H149" s="107"/>
      <c r="I149" s="107"/>
      <c r="J149" s="111"/>
      <c r="K149" s="107"/>
      <c r="L149" s="107"/>
      <c r="M149" s="111"/>
      <c r="N149" s="109"/>
      <c r="O149" s="206"/>
      <c r="P149" s="206"/>
      <c r="Q149" s="109"/>
      <c r="R149" s="107"/>
      <c r="S149" s="111"/>
      <c r="T149" s="107"/>
      <c r="U149" s="178"/>
      <c r="V149" s="178"/>
      <c r="W149" s="178"/>
      <c r="X149" s="178"/>
      <c r="Y149" s="178"/>
      <c r="Z149" s="178"/>
      <c r="AA149" s="107"/>
      <c r="AB149" s="107"/>
      <c r="AC149" s="111"/>
      <c r="AD149" s="107"/>
      <c r="AE149" s="111"/>
      <c r="AF149" s="385"/>
      <c r="AG149" s="148"/>
      <c r="AH149" s="104"/>
      <c r="AI149" s="148"/>
      <c r="AJ149" s="107"/>
      <c r="AK149" s="107"/>
      <c r="AL149" s="107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07"/>
      <c r="BB149" s="107"/>
      <c r="BC149" s="111"/>
      <c r="BD149" s="111"/>
      <c r="BE149" s="107"/>
      <c r="BF149" s="111"/>
      <c r="BG149" s="111"/>
      <c r="BH149" s="111"/>
      <c r="BI149" s="111"/>
      <c r="BJ149" s="111"/>
      <c r="BK149" s="111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</row>
    <row r="150" spans="1:121">
      <c r="A150" s="107"/>
      <c r="B150" s="107"/>
      <c r="C150" s="107"/>
      <c r="E150" s="107"/>
      <c r="F150" s="107"/>
      <c r="G150" s="107"/>
      <c r="H150" s="107"/>
      <c r="I150" s="107"/>
      <c r="J150" s="111"/>
      <c r="K150" s="107"/>
      <c r="L150" s="107"/>
      <c r="M150" s="111"/>
      <c r="N150" s="109"/>
      <c r="O150" s="206"/>
      <c r="P150" s="206"/>
      <c r="Q150" s="109"/>
      <c r="R150" s="107"/>
      <c r="S150" s="111"/>
      <c r="T150" s="107"/>
      <c r="U150" s="178"/>
      <c r="V150" s="178"/>
      <c r="W150" s="178"/>
      <c r="X150" s="178"/>
      <c r="Y150" s="178"/>
      <c r="Z150" s="178"/>
      <c r="AA150" s="107"/>
      <c r="AB150" s="107"/>
      <c r="AC150" s="111"/>
      <c r="AD150" s="107"/>
      <c r="AE150" s="111"/>
      <c r="AF150" s="385"/>
      <c r="AG150" s="148"/>
      <c r="AH150" s="104"/>
      <c r="AI150" s="148"/>
      <c r="AJ150" s="107"/>
      <c r="AK150" s="107"/>
      <c r="AL150" s="107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07"/>
      <c r="BB150" s="107"/>
      <c r="BC150" s="111"/>
      <c r="BD150" s="111"/>
      <c r="BE150" s="107"/>
      <c r="BF150" s="111"/>
      <c r="BG150" s="111"/>
      <c r="BH150" s="111"/>
      <c r="BI150" s="111"/>
      <c r="BJ150" s="111"/>
      <c r="BK150" s="111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</row>
    <row r="151" spans="1:121">
      <c r="A151" s="107"/>
      <c r="B151" s="107"/>
      <c r="C151" s="107"/>
      <c r="E151" s="107"/>
      <c r="F151" s="107"/>
      <c r="G151" s="107"/>
      <c r="H151" s="107"/>
      <c r="I151" s="107"/>
      <c r="J151" s="111"/>
      <c r="K151" s="107"/>
      <c r="L151" s="107"/>
      <c r="M151" s="111"/>
      <c r="N151" s="109"/>
      <c r="O151" s="206"/>
      <c r="P151" s="206"/>
      <c r="Q151" s="109"/>
      <c r="R151" s="107"/>
      <c r="S151" s="111"/>
      <c r="T151" s="107"/>
      <c r="U151" s="178"/>
      <c r="V151" s="178"/>
      <c r="W151" s="178"/>
      <c r="X151" s="178"/>
      <c r="Y151" s="178"/>
      <c r="Z151" s="178"/>
      <c r="AA151" s="107"/>
      <c r="AB151" s="107"/>
      <c r="AC151" s="111"/>
      <c r="AD151" s="107"/>
      <c r="AE151" s="111"/>
      <c r="AF151" s="385"/>
      <c r="AG151" s="148"/>
      <c r="AH151" s="104"/>
      <c r="AI151" s="148"/>
      <c r="AJ151" s="107"/>
      <c r="AK151" s="107"/>
      <c r="AL151" s="107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07"/>
      <c r="BB151" s="107"/>
      <c r="BC151" s="111"/>
      <c r="BD151" s="111"/>
      <c r="BE151" s="107"/>
      <c r="BF151" s="111"/>
      <c r="BG151" s="111"/>
      <c r="BH151" s="111"/>
      <c r="BI151" s="111"/>
      <c r="BJ151" s="111"/>
      <c r="BK151" s="111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</row>
    <row r="152" spans="1:121">
      <c r="A152" s="107"/>
      <c r="B152" s="107"/>
      <c r="C152" s="107"/>
      <c r="E152" s="107"/>
      <c r="F152" s="107"/>
      <c r="G152" s="107"/>
      <c r="H152" s="107"/>
      <c r="I152" s="107"/>
      <c r="J152" s="111"/>
      <c r="K152" s="107"/>
      <c r="L152" s="107"/>
      <c r="M152" s="111"/>
      <c r="N152" s="109"/>
      <c r="O152" s="206"/>
      <c r="P152" s="206"/>
      <c r="Q152" s="109"/>
      <c r="R152" s="107"/>
      <c r="S152" s="111"/>
      <c r="T152" s="107"/>
      <c r="U152" s="178"/>
      <c r="V152" s="178"/>
      <c r="W152" s="178"/>
      <c r="X152" s="178"/>
      <c r="Y152" s="178"/>
      <c r="Z152" s="178"/>
      <c r="AA152" s="107"/>
      <c r="AB152" s="107"/>
      <c r="AC152" s="111"/>
      <c r="AD152" s="107"/>
      <c r="AE152" s="111"/>
      <c r="AF152" s="385"/>
      <c r="AG152" s="148"/>
      <c r="AH152" s="104"/>
      <c r="AI152" s="148"/>
      <c r="AJ152" s="107"/>
      <c r="AK152" s="107"/>
      <c r="AL152" s="107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07"/>
      <c r="BB152" s="107"/>
      <c r="BC152" s="111"/>
      <c r="BD152" s="111"/>
      <c r="BE152" s="107"/>
      <c r="BF152" s="111"/>
      <c r="BG152" s="111"/>
      <c r="BH152" s="111"/>
      <c r="BI152" s="111"/>
      <c r="BJ152" s="111"/>
      <c r="BK152" s="111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</row>
    <row r="153" spans="1:121">
      <c r="A153" s="107"/>
      <c r="B153" s="107"/>
      <c r="C153" s="107"/>
      <c r="E153" s="107"/>
      <c r="F153" s="107"/>
      <c r="G153" s="107"/>
      <c r="H153" s="107"/>
      <c r="I153" s="107"/>
      <c r="J153" s="111"/>
      <c r="K153" s="107"/>
      <c r="L153" s="107"/>
      <c r="M153" s="111"/>
      <c r="N153" s="109"/>
      <c r="O153" s="206"/>
      <c r="P153" s="206"/>
      <c r="Q153" s="109"/>
      <c r="R153" s="107"/>
      <c r="S153" s="111"/>
      <c r="T153" s="107"/>
      <c r="U153" s="208"/>
      <c r="V153" s="178"/>
      <c r="W153" s="178"/>
      <c r="X153" s="178"/>
      <c r="Y153" s="178"/>
      <c r="Z153" s="178"/>
      <c r="AA153" s="107"/>
      <c r="AB153" s="107"/>
      <c r="AC153" s="111"/>
      <c r="AD153" s="107"/>
      <c r="AE153" s="111"/>
      <c r="AF153" s="385"/>
      <c r="AG153" s="148"/>
      <c r="AH153" s="104"/>
      <c r="AI153" s="148"/>
      <c r="AJ153" s="107"/>
      <c r="AK153" s="107"/>
      <c r="AL153" s="107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07"/>
      <c r="BB153" s="107"/>
      <c r="BC153" s="111"/>
      <c r="BD153" s="111"/>
      <c r="BE153" s="107"/>
      <c r="BF153" s="111"/>
      <c r="BG153" s="111"/>
      <c r="BH153" s="111"/>
      <c r="BI153" s="111"/>
      <c r="BJ153" s="111"/>
      <c r="BK153" s="111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</row>
    <row r="154" spans="1:121">
      <c r="D154" s="1"/>
      <c r="F154" s="1"/>
      <c r="G154" s="1"/>
      <c r="H154" s="1"/>
      <c r="AF154" s="5"/>
      <c r="AG154" s="5"/>
      <c r="AK154" s="1"/>
    </row>
    <row r="155" spans="1:121">
      <c r="D155" s="1"/>
      <c r="F155" s="1"/>
      <c r="G155" s="1"/>
      <c r="H155" s="1"/>
      <c r="AF155" s="5"/>
      <c r="AG155" s="5"/>
      <c r="AK155" s="1"/>
    </row>
    <row r="156" spans="1:121">
      <c r="D156" s="1"/>
      <c r="F156" s="1"/>
      <c r="G156" s="1"/>
      <c r="H156" s="1"/>
      <c r="AF156" s="5"/>
      <c r="AG156" s="5"/>
      <c r="AK156" s="1"/>
    </row>
    <row r="157" spans="1:121">
      <c r="D157" s="1"/>
      <c r="F157" s="1"/>
      <c r="G157" s="1"/>
      <c r="H157" s="1"/>
      <c r="AF157" s="5"/>
      <c r="AG157" s="5"/>
      <c r="AK157" s="1"/>
    </row>
    <row r="158" spans="1:121">
      <c r="D158" s="1"/>
      <c r="F158" s="1"/>
      <c r="G158" s="1"/>
      <c r="H158" s="1"/>
      <c r="AH158" s="1"/>
      <c r="AI158" s="3"/>
      <c r="AK158" s="1"/>
    </row>
    <row r="159" spans="1:121">
      <c r="D159" s="1"/>
      <c r="F159" s="1"/>
      <c r="G159" s="1"/>
      <c r="H159" s="1"/>
      <c r="AH159" s="1"/>
      <c r="AI159" s="3"/>
      <c r="AK159" s="1"/>
    </row>
    <row r="160" spans="1:121">
      <c r="D160" s="1"/>
      <c r="F160" s="1"/>
      <c r="G160" s="1"/>
      <c r="H160" s="1"/>
      <c r="AH160" s="1"/>
      <c r="AI160" s="3"/>
      <c r="AK160" s="1"/>
    </row>
    <row r="161" spans="4:37">
      <c r="D161" s="1"/>
      <c r="F161" s="1"/>
      <c r="G161" s="1"/>
      <c r="H161" s="1"/>
      <c r="AH161" s="1"/>
      <c r="AI161" s="3"/>
      <c r="AK161" s="1"/>
    </row>
    <row r="162" spans="4:37">
      <c r="D162" s="1"/>
      <c r="F162" s="1"/>
      <c r="G162" s="1"/>
      <c r="H162" s="1"/>
      <c r="AH162" s="1"/>
      <c r="AI162" s="3"/>
      <c r="AK162" s="1"/>
    </row>
    <row r="163" spans="4:37">
      <c r="D163" s="1"/>
      <c r="F163" s="1"/>
      <c r="G163" s="1"/>
      <c r="H163" s="1"/>
      <c r="AH163" s="1"/>
      <c r="AI163" s="3"/>
      <c r="AK163" s="1"/>
    </row>
    <row r="164" spans="4:37">
      <c r="D164" s="1"/>
      <c r="F164" s="1"/>
      <c r="G164" s="1"/>
      <c r="H164" s="1"/>
      <c r="AH164" s="1"/>
      <c r="AI164" s="3"/>
      <c r="AK164" s="1"/>
    </row>
    <row r="165" spans="4:37">
      <c r="D165" s="1"/>
      <c r="F165" s="1"/>
      <c r="G165" s="1"/>
      <c r="H165" s="1"/>
      <c r="AH165" s="1"/>
      <c r="AI165" s="3"/>
      <c r="AK165" s="1"/>
    </row>
    <row r="166" spans="4:37">
      <c r="D166" s="1"/>
      <c r="F166" s="1"/>
      <c r="G166" s="1"/>
      <c r="H166" s="1"/>
      <c r="AH166" s="1"/>
      <c r="AI166" s="3"/>
      <c r="AK166" s="1"/>
    </row>
    <row r="167" spans="4:37">
      <c r="D167" s="1"/>
      <c r="F167" s="1"/>
      <c r="G167" s="1"/>
      <c r="H167" s="1"/>
      <c r="AH167" s="1"/>
      <c r="AI167" s="3"/>
      <c r="AK167" s="1"/>
    </row>
    <row r="168" spans="4:37">
      <c r="D168" s="1"/>
      <c r="F168" s="1"/>
      <c r="G168" s="1"/>
      <c r="H168" s="1"/>
      <c r="AH168" s="1"/>
      <c r="AI168" s="3"/>
      <c r="AK168" s="1"/>
    </row>
    <row r="169" spans="4:37">
      <c r="D169" s="1"/>
      <c r="F169" s="1"/>
      <c r="G169" s="1"/>
      <c r="H169" s="1"/>
      <c r="AH169" s="1"/>
      <c r="AI169" s="3"/>
      <c r="AK169" s="1"/>
    </row>
    <row r="170" spans="4:37">
      <c r="D170" s="1"/>
      <c r="F170" s="1"/>
      <c r="G170" s="1"/>
      <c r="H170" s="1"/>
      <c r="AH170" s="1"/>
      <c r="AI170" s="3"/>
      <c r="AK170" s="1"/>
    </row>
    <row r="171" spans="4:37">
      <c r="D171" s="1"/>
      <c r="F171" s="1"/>
      <c r="G171" s="1"/>
      <c r="H171" s="1"/>
      <c r="AH171" s="1"/>
      <c r="AI171" s="3"/>
      <c r="AK171" s="1"/>
    </row>
    <row r="172" spans="4:37">
      <c r="D172" s="1"/>
      <c r="F172" s="1"/>
      <c r="G172" s="1"/>
      <c r="H172" s="1"/>
      <c r="AH172" s="1"/>
      <c r="AI172" s="3"/>
      <c r="AK172" s="1"/>
    </row>
    <row r="173" spans="4:37">
      <c r="D173" s="1"/>
      <c r="F173" s="1"/>
      <c r="G173" s="1"/>
      <c r="H173" s="1"/>
      <c r="AH173" s="1"/>
      <c r="AI173" s="3"/>
      <c r="AK173" s="1"/>
    </row>
    <row r="174" spans="4:37">
      <c r="D174" s="1"/>
      <c r="F174" s="1"/>
      <c r="G174" s="1"/>
      <c r="H174" s="1"/>
      <c r="AH174" s="1"/>
      <c r="AI174" s="3"/>
      <c r="AK174" s="1"/>
    </row>
    <row r="175" spans="4:37">
      <c r="D175" s="1"/>
      <c r="F175" s="1"/>
      <c r="G175" s="1"/>
      <c r="H175" s="1"/>
      <c r="AH175" s="1"/>
      <c r="AI175" s="3"/>
      <c r="AK175" s="1"/>
    </row>
    <row r="176" spans="4:37">
      <c r="D176" s="1"/>
      <c r="F176" s="1"/>
      <c r="G176" s="1"/>
      <c r="H176" s="1"/>
      <c r="AH176" s="1"/>
      <c r="AI176" s="3"/>
      <c r="AK176" s="1"/>
    </row>
    <row r="177" spans="4:37">
      <c r="D177" s="1"/>
      <c r="F177" s="1"/>
      <c r="G177" s="1"/>
      <c r="H177" s="1"/>
      <c r="AH177" s="1"/>
      <c r="AI177" s="3"/>
      <c r="AK177" s="1"/>
    </row>
    <row r="178" spans="4:37">
      <c r="D178" s="1"/>
      <c r="F178" s="1"/>
      <c r="G178" s="1"/>
      <c r="H178" s="1"/>
      <c r="AH178" s="1"/>
      <c r="AI178" s="3"/>
      <c r="AK178" s="1"/>
    </row>
    <row r="179" spans="4:37">
      <c r="D179" s="1"/>
      <c r="F179" s="1"/>
      <c r="G179" s="1"/>
      <c r="H179" s="1"/>
      <c r="AH179" s="1"/>
      <c r="AI179" s="3"/>
      <c r="AK179" s="1"/>
    </row>
    <row r="180" spans="4:37">
      <c r="D180" s="1"/>
      <c r="F180" s="1"/>
      <c r="G180" s="1"/>
      <c r="H180" s="1"/>
      <c r="AH180" s="1"/>
      <c r="AI180" s="3"/>
      <c r="AK180" s="1"/>
    </row>
    <row r="181" spans="4:37">
      <c r="D181" s="1"/>
      <c r="F181" s="1"/>
      <c r="G181" s="1"/>
      <c r="H181" s="1"/>
      <c r="AH181" s="1"/>
      <c r="AI181" s="3"/>
      <c r="AK181" s="1"/>
    </row>
    <row r="182" spans="4:37">
      <c r="D182" s="1"/>
      <c r="F182" s="1"/>
      <c r="G182" s="1"/>
      <c r="H182" s="1"/>
      <c r="AH182" s="1"/>
      <c r="AI182" s="3"/>
      <c r="AK182" s="1"/>
    </row>
    <row r="183" spans="4:37">
      <c r="D183" s="1"/>
      <c r="F183" s="1"/>
      <c r="G183" s="1"/>
      <c r="H183" s="1"/>
      <c r="AH183" s="1"/>
      <c r="AI183" s="3"/>
      <c r="AK183" s="1"/>
    </row>
    <row r="184" spans="4:37">
      <c r="D184" s="1"/>
      <c r="F184" s="1"/>
      <c r="G184" s="1"/>
      <c r="H184" s="1"/>
      <c r="AH184" s="1"/>
      <c r="AI184" s="3"/>
      <c r="AK184" s="1"/>
    </row>
    <row r="185" spans="4:37">
      <c r="D185" s="1"/>
      <c r="F185" s="1"/>
      <c r="G185" s="1"/>
      <c r="H185" s="1"/>
      <c r="AH185" s="1"/>
      <c r="AI185" s="3"/>
      <c r="AK185" s="1"/>
    </row>
    <row r="186" spans="4:37">
      <c r="D186" s="1"/>
      <c r="F186" s="1"/>
      <c r="G186" s="1"/>
      <c r="H186" s="1"/>
      <c r="AH186" s="1"/>
      <c r="AI186" s="3"/>
      <c r="AK186" s="1"/>
    </row>
    <row r="187" spans="4:37">
      <c r="D187" s="1"/>
      <c r="F187" s="1"/>
      <c r="G187" s="1"/>
      <c r="H187" s="1"/>
      <c r="AH187" s="1"/>
      <c r="AI187" s="3"/>
      <c r="AK187" s="1"/>
    </row>
    <row r="188" spans="4:37">
      <c r="D188" s="1"/>
      <c r="F188" s="1"/>
      <c r="G188" s="1"/>
      <c r="H188" s="1"/>
      <c r="AH188" s="1"/>
      <c r="AI188" s="3"/>
      <c r="AK188" s="1"/>
    </row>
    <row r="189" spans="4:37">
      <c r="D189" s="1"/>
      <c r="F189" s="1"/>
      <c r="G189" s="1"/>
      <c r="H189" s="1"/>
      <c r="AH189" s="1"/>
      <c r="AI189" s="3"/>
      <c r="AK189" s="1"/>
    </row>
    <row r="190" spans="4:37">
      <c r="D190" s="1"/>
      <c r="F190" s="1"/>
      <c r="G190" s="1"/>
      <c r="H190" s="1"/>
      <c r="AH190" s="1"/>
      <c r="AI190" s="3"/>
      <c r="AK190" s="1"/>
    </row>
    <row r="191" spans="4:37">
      <c r="D191" s="1"/>
      <c r="F191" s="1"/>
      <c r="G191" s="1"/>
      <c r="H191" s="1"/>
      <c r="AH191" s="1"/>
      <c r="AI191" s="3"/>
      <c r="AK191" s="1"/>
    </row>
    <row r="192" spans="4:37">
      <c r="D192" s="1"/>
      <c r="F192" s="1"/>
      <c r="G192" s="1"/>
      <c r="H192" s="1"/>
      <c r="AH192" s="1"/>
      <c r="AI192" s="3"/>
      <c r="AK192" s="1"/>
    </row>
    <row r="193" spans="4:37">
      <c r="D193" s="1"/>
      <c r="F193" s="1"/>
      <c r="G193" s="1"/>
      <c r="H193" s="1"/>
      <c r="AH193" s="1"/>
      <c r="AI193" s="3"/>
      <c r="AK193" s="1"/>
    </row>
    <row r="194" spans="4:37">
      <c r="D194" s="1"/>
      <c r="F194" s="1"/>
      <c r="G194" s="1"/>
      <c r="H194" s="1"/>
      <c r="AH194" s="1"/>
      <c r="AI194" s="3"/>
      <c r="AK194" s="1"/>
    </row>
    <row r="195" spans="4:37">
      <c r="D195" s="1"/>
      <c r="F195" s="1"/>
      <c r="G195" s="1"/>
      <c r="H195" s="1"/>
      <c r="AH195" s="1"/>
      <c r="AI195" s="3"/>
      <c r="AK195" s="1"/>
    </row>
    <row r="196" spans="4:37">
      <c r="D196" s="1"/>
      <c r="F196" s="1"/>
      <c r="G196" s="1"/>
      <c r="H196" s="1"/>
      <c r="AH196" s="1"/>
      <c r="AI196" s="3"/>
      <c r="AK196" s="1"/>
    </row>
    <row r="197" spans="4:37">
      <c r="D197" s="1"/>
      <c r="F197" s="1"/>
      <c r="G197" s="1"/>
      <c r="H197" s="1"/>
      <c r="AH197" s="1"/>
      <c r="AI197" s="3"/>
      <c r="AK197" s="1"/>
    </row>
    <row r="198" spans="4:37">
      <c r="D198" s="1"/>
      <c r="F198" s="1"/>
      <c r="G198" s="1"/>
      <c r="H198" s="1"/>
      <c r="AH198" s="1"/>
      <c r="AI198" s="3"/>
      <c r="AK198" s="1"/>
    </row>
    <row r="199" spans="4:37">
      <c r="D199" s="1"/>
      <c r="F199" s="1"/>
      <c r="G199" s="1"/>
      <c r="H199" s="1"/>
      <c r="AH199" s="1"/>
      <c r="AI199" s="3"/>
      <c r="AK199" s="1"/>
    </row>
    <row r="200" spans="4:37">
      <c r="D200" s="1"/>
      <c r="F200" s="1"/>
      <c r="G200" s="1"/>
      <c r="H200" s="1"/>
      <c r="AH200" s="1"/>
      <c r="AI200" s="3"/>
      <c r="AK200" s="1"/>
    </row>
    <row r="201" spans="4:37">
      <c r="D201" s="1"/>
      <c r="F201" s="1"/>
      <c r="G201" s="1"/>
      <c r="H201" s="1"/>
      <c r="AH201" s="1"/>
      <c r="AI201" s="3"/>
      <c r="AK201" s="1"/>
    </row>
    <row r="202" spans="4:37">
      <c r="D202" s="1"/>
      <c r="F202" s="1"/>
      <c r="G202" s="1"/>
      <c r="H202" s="1"/>
      <c r="AH202" s="1"/>
      <c r="AI202" s="3"/>
      <c r="AK202" s="1"/>
    </row>
    <row r="203" spans="4:37">
      <c r="D203" s="1"/>
      <c r="F203" s="1"/>
      <c r="G203" s="1"/>
      <c r="H203" s="1"/>
      <c r="AH203" s="1"/>
      <c r="AI203" s="3"/>
      <c r="AK203" s="1"/>
    </row>
    <row r="204" spans="4:37">
      <c r="D204" s="1"/>
      <c r="F204" s="1"/>
      <c r="G204" s="1"/>
      <c r="H204" s="1"/>
      <c r="AH204" s="1"/>
      <c r="AI204" s="3"/>
      <c r="AK204" s="1"/>
    </row>
    <row r="205" spans="4:37">
      <c r="D205" s="1"/>
      <c r="F205" s="1"/>
      <c r="G205" s="1"/>
      <c r="H205" s="1"/>
      <c r="AH205" s="1"/>
      <c r="AI205" s="3"/>
      <c r="AK205" s="1"/>
    </row>
    <row r="206" spans="4:37">
      <c r="D206" s="1"/>
      <c r="F206" s="1"/>
      <c r="G206" s="1"/>
      <c r="H206" s="1"/>
      <c r="AH206" s="1"/>
      <c r="AI206" s="3"/>
      <c r="AK206" s="1"/>
    </row>
    <row r="207" spans="4:37">
      <c r="D207" s="1"/>
      <c r="F207" s="1"/>
      <c r="G207" s="1"/>
      <c r="H207" s="1"/>
      <c r="AH207" s="1"/>
      <c r="AI207" s="3"/>
      <c r="AK207" s="1"/>
    </row>
    <row r="208" spans="4:37">
      <c r="D208" s="1"/>
      <c r="F208" s="1"/>
      <c r="G208" s="1"/>
      <c r="H208" s="1"/>
      <c r="AH208" s="1"/>
      <c r="AI208" s="3"/>
      <c r="AK208" s="1"/>
    </row>
    <row r="209" spans="4:37">
      <c r="D209" s="1"/>
      <c r="F209" s="1"/>
      <c r="G209" s="1"/>
      <c r="H209" s="1"/>
      <c r="AH209" s="1"/>
      <c r="AI209" s="3"/>
      <c r="AK209" s="1"/>
    </row>
    <row r="210" spans="4:37">
      <c r="D210" s="1"/>
      <c r="F210" s="1"/>
      <c r="G210" s="1"/>
      <c r="H210" s="1"/>
      <c r="AH210" s="1"/>
      <c r="AI210" s="3"/>
      <c r="AK210" s="1"/>
    </row>
    <row r="211" spans="4:37">
      <c r="D211" s="1"/>
      <c r="F211" s="1"/>
      <c r="G211" s="1"/>
      <c r="H211" s="1"/>
      <c r="AH211" s="1"/>
      <c r="AI211" s="3"/>
      <c r="AK211" s="1"/>
    </row>
    <row r="212" spans="4:37">
      <c r="D212" s="1"/>
      <c r="F212" s="1"/>
      <c r="G212" s="1"/>
      <c r="H212" s="1"/>
      <c r="AH212" s="1"/>
      <c r="AI212" s="3"/>
      <c r="AK212" s="1"/>
    </row>
    <row r="213" spans="4:37">
      <c r="D213" s="1"/>
      <c r="F213" s="1"/>
      <c r="G213" s="1"/>
      <c r="H213" s="1"/>
      <c r="AH213" s="1"/>
      <c r="AI213" s="3"/>
      <c r="AK213" s="1"/>
    </row>
    <row r="214" spans="4:37">
      <c r="D214" s="1"/>
      <c r="F214" s="1"/>
      <c r="G214" s="1"/>
      <c r="H214" s="1"/>
      <c r="AH214" s="1"/>
      <c r="AI214" s="3"/>
      <c r="AK214" s="1"/>
    </row>
    <row r="215" spans="4:37">
      <c r="D215" s="1"/>
      <c r="F215" s="1"/>
      <c r="G215" s="1"/>
      <c r="H215" s="1"/>
      <c r="AH215" s="1"/>
      <c r="AI215" s="3"/>
      <c r="AK215" s="1"/>
    </row>
    <row r="216" spans="4:37">
      <c r="D216" s="1"/>
      <c r="F216" s="1"/>
      <c r="G216" s="1"/>
      <c r="H216" s="1"/>
      <c r="AH216" s="1"/>
      <c r="AI216" s="3"/>
      <c r="AK216" s="1"/>
    </row>
    <row r="217" spans="4:37">
      <c r="D217" s="1"/>
      <c r="F217" s="1"/>
      <c r="G217" s="1"/>
      <c r="H217" s="1"/>
      <c r="AH217" s="1"/>
      <c r="AI217" s="3"/>
      <c r="AK217" s="1"/>
    </row>
    <row r="218" spans="4:37">
      <c r="D218" s="1"/>
      <c r="F218" s="1"/>
      <c r="G218" s="1"/>
      <c r="H218" s="1"/>
      <c r="AH218" s="1"/>
      <c r="AI218" s="3"/>
      <c r="AK218" s="1"/>
    </row>
    <row r="219" spans="4:37">
      <c r="D219" s="1"/>
      <c r="F219" s="1"/>
      <c r="G219" s="1"/>
      <c r="H219" s="1"/>
      <c r="AH219" s="1"/>
      <c r="AI219" s="3"/>
      <c r="AK219" s="1"/>
    </row>
    <row r="220" spans="4:37">
      <c r="D220" s="1"/>
      <c r="F220" s="1"/>
      <c r="G220" s="1"/>
      <c r="H220" s="1"/>
      <c r="AH220" s="1"/>
      <c r="AI220" s="3"/>
      <c r="AK220" s="1"/>
    </row>
    <row r="221" spans="4:37">
      <c r="D221" s="1"/>
      <c r="F221" s="1"/>
      <c r="G221" s="1"/>
      <c r="H221" s="1"/>
      <c r="AH221" s="1"/>
      <c r="AI221" s="3"/>
      <c r="AK221" s="1"/>
    </row>
    <row r="222" spans="4:37">
      <c r="D222" s="1"/>
      <c r="F222" s="1"/>
      <c r="G222" s="1"/>
      <c r="H222" s="1"/>
      <c r="AH222" s="1"/>
      <c r="AI222" s="3"/>
      <c r="AK222" s="1"/>
    </row>
    <row r="223" spans="4:37">
      <c r="D223" s="1"/>
      <c r="F223" s="1"/>
      <c r="G223" s="1"/>
      <c r="H223" s="1"/>
      <c r="AH223" s="1"/>
      <c r="AI223" s="3"/>
      <c r="AK223" s="1"/>
    </row>
    <row r="224" spans="4:37">
      <c r="D224" s="1"/>
      <c r="F224" s="1"/>
      <c r="G224" s="1"/>
      <c r="H224" s="1"/>
      <c r="AH224" s="1"/>
      <c r="AI224" s="3"/>
      <c r="AK224" s="1"/>
    </row>
    <row r="225" spans="4:37">
      <c r="D225" s="1"/>
      <c r="F225" s="1"/>
      <c r="G225" s="1"/>
      <c r="H225" s="1"/>
      <c r="AH225" s="1"/>
      <c r="AI225" s="3"/>
      <c r="AK225" s="1"/>
    </row>
    <row r="226" spans="4:37">
      <c r="D226" s="1"/>
      <c r="F226" s="1"/>
      <c r="G226" s="1"/>
      <c r="H226" s="1"/>
      <c r="AH226" s="1"/>
      <c r="AI226" s="3"/>
      <c r="AK226" s="1"/>
    </row>
    <row r="227" spans="4:37">
      <c r="D227" s="1"/>
      <c r="F227" s="1"/>
      <c r="G227" s="1"/>
      <c r="H227" s="1"/>
      <c r="AH227" s="1"/>
      <c r="AI227" s="3"/>
      <c r="AK227" s="1"/>
    </row>
    <row r="228" spans="4:37">
      <c r="D228" s="1"/>
      <c r="F228" s="1"/>
      <c r="G228" s="1"/>
      <c r="H228" s="1"/>
      <c r="AH228" s="1"/>
      <c r="AI228" s="3"/>
      <c r="AK228" s="1"/>
    </row>
    <row r="229" spans="4:37">
      <c r="D229" s="1"/>
      <c r="F229" s="1"/>
      <c r="G229" s="1"/>
      <c r="H229" s="1"/>
      <c r="AH229" s="1"/>
      <c r="AI229" s="3"/>
      <c r="AK229" s="1"/>
    </row>
    <row r="230" spans="4:37">
      <c r="D230" s="1"/>
      <c r="F230" s="1"/>
      <c r="G230" s="1"/>
      <c r="H230" s="1"/>
      <c r="AH230" s="1"/>
      <c r="AI230" s="3"/>
      <c r="AK230" s="1"/>
    </row>
    <row r="231" spans="4:37">
      <c r="D231" s="1"/>
      <c r="F231" s="1"/>
      <c r="G231" s="1"/>
      <c r="H231" s="1"/>
      <c r="AH231" s="1"/>
      <c r="AI231" s="3"/>
      <c r="AK231" s="1"/>
    </row>
    <row r="232" spans="4:37">
      <c r="D232" s="1"/>
      <c r="F232" s="1"/>
      <c r="G232" s="1"/>
      <c r="H232" s="1"/>
      <c r="AH232" s="1"/>
      <c r="AI232" s="3"/>
      <c r="AK232" s="1"/>
    </row>
    <row r="233" spans="4:37">
      <c r="D233" s="1"/>
      <c r="F233" s="1"/>
      <c r="G233" s="1"/>
      <c r="H233" s="1"/>
      <c r="AH233" s="1"/>
      <c r="AI233" s="3"/>
      <c r="AK233" s="1"/>
    </row>
    <row r="234" spans="4:37">
      <c r="D234" s="1"/>
      <c r="F234" s="1"/>
      <c r="G234" s="1"/>
      <c r="H234" s="1"/>
      <c r="AH234" s="1"/>
      <c r="AI234" s="3"/>
      <c r="AK234" s="1"/>
    </row>
    <row r="235" spans="4:37">
      <c r="D235" s="1"/>
      <c r="F235" s="1"/>
      <c r="G235" s="1"/>
      <c r="H235" s="1"/>
      <c r="AH235" s="1"/>
      <c r="AI235" s="3"/>
      <c r="AK235" s="1"/>
    </row>
    <row r="236" spans="4:37">
      <c r="D236" s="1"/>
      <c r="F236" s="1"/>
      <c r="G236" s="1"/>
      <c r="H236" s="1"/>
      <c r="AH236" s="1"/>
      <c r="AI236" s="3"/>
      <c r="AK236" s="1"/>
    </row>
    <row r="237" spans="4:37">
      <c r="D237" s="1"/>
      <c r="F237" s="1"/>
      <c r="G237" s="1"/>
      <c r="H237" s="1"/>
      <c r="AH237" s="1"/>
      <c r="AI237" s="3"/>
      <c r="AK237" s="1"/>
    </row>
    <row r="238" spans="4:37">
      <c r="D238" s="1"/>
      <c r="F238" s="1"/>
      <c r="G238" s="1"/>
      <c r="H238" s="1"/>
      <c r="AH238" s="1"/>
      <c r="AI238" s="3"/>
      <c r="AK238" s="1"/>
    </row>
    <row r="239" spans="4:37">
      <c r="D239" s="1"/>
      <c r="F239" s="1"/>
      <c r="G239" s="1"/>
      <c r="H239" s="1"/>
      <c r="AH239" s="1"/>
      <c r="AI239" s="3"/>
      <c r="AK239" s="1"/>
    </row>
    <row r="240" spans="4:37">
      <c r="D240" s="1"/>
      <c r="F240" s="1"/>
      <c r="G240" s="1"/>
      <c r="H240" s="1"/>
      <c r="AH240" s="1"/>
      <c r="AI240" s="3"/>
      <c r="AK240" s="1"/>
    </row>
    <row r="241" spans="4:37">
      <c r="D241" s="1"/>
      <c r="F241" s="1"/>
      <c r="G241" s="1"/>
      <c r="H241" s="1"/>
      <c r="AH241" s="1"/>
      <c r="AI241" s="3"/>
      <c r="AK241" s="1"/>
    </row>
    <row r="242" spans="4:37">
      <c r="D242" s="1"/>
      <c r="F242" s="1"/>
      <c r="G242" s="1"/>
      <c r="H242" s="1"/>
      <c r="AH242" s="1"/>
      <c r="AI242" s="3"/>
      <c r="AK242" s="1"/>
    </row>
    <row r="243" spans="4:37">
      <c r="D243" s="1"/>
      <c r="F243" s="1"/>
      <c r="G243" s="1"/>
      <c r="H243" s="1"/>
      <c r="AH243" s="1"/>
      <c r="AI243" s="3"/>
      <c r="AK243" s="1"/>
    </row>
    <row r="244" spans="4:37">
      <c r="D244" s="1"/>
      <c r="F244" s="1"/>
      <c r="G244" s="1"/>
      <c r="H244" s="1"/>
      <c r="AH244" s="1"/>
      <c r="AI244" s="3"/>
      <c r="AK244" s="1"/>
    </row>
    <row r="245" spans="4:37">
      <c r="D245" s="1"/>
      <c r="F245" s="1"/>
      <c r="G245" s="1"/>
      <c r="H245" s="1"/>
      <c r="AH245" s="1"/>
      <c r="AI245" s="3"/>
      <c r="AK245" s="1"/>
    </row>
    <row r="246" spans="4:37">
      <c r="D246" s="1"/>
      <c r="F246" s="1"/>
      <c r="G246" s="1"/>
      <c r="H246" s="1"/>
      <c r="AH246" s="1"/>
      <c r="AI246" s="3"/>
      <c r="AK246" s="1"/>
    </row>
    <row r="247" spans="4:37">
      <c r="D247" s="1"/>
      <c r="F247" s="1"/>
      <c r="G247" s="1"/>
      <c r="H247" s="1"/>
      <c r="AH247" s="1"/>
      <c r="AI247" s="3"/>
      <c r="AK247" s="1"/>
    </row>
    <row r="248" spans="4:37">
      <c r="D248" s="1"/>
      <c r="F248" s="1"/>
      <c r="G248" s="1"/>
      <c r="H248" s="1"/>
      <c r="AH248" s="1"/>
      <c r="AI248" s="3"/>
      <c r="AK248" s="1"/>
    </row>
    <row r="249" spans="4:37">
      <c r="D249" s="1"/>
      <c r="F249" s="1"/>
      <c r="G249" s="1"/>
      <c r="H249" s="1"/>
      <c r="AH249" s="1"/>
      <c r="AI249" s="3"/>
      <c r="AK249" s="1"/>
    </row>
    <row r="250" spans="4:37">
      <c r="D250" s="1"/>
      <c r="F250" s="1"/>
      <c r="G250" s="1"/>
      <c r="H250" s="1"/>
      <c r="AH250" s="1"/>
      <c r="AI250" s="3"/>
      <c r="AK250" s="1"/>
    </row>
    <row r="251" spans="4:37">
      <c r="D251" s="1"/>
      <c r="F251" s="1"/>
      <c r="G251" s="1"/>
      <c r="H251" s="1"/>
      <c r="AH251" s="1"/>
      <c r="AI251" s="3"/>
      <c r="AK251" s="1"/>
    </row>
    <row r="252" spans="4:37">
      <c r="D252" s="1"/>
      <c r="F252" s="1"/>
      <c r="G252" s="1"/>
      <c r="H252" s="1"/>
      <c r="AH252" s="1"/>
      <c r="AI252" s="3"/>
      <c r="AK252" s="1"/>
    </row>
    <row r="253" spans="4:37">
      <c r="D253" s="1"/>
      <c r="F253" s="1"/>
      <c r="G253" s="1"/>
      <c r="H253" s="1"/>
      <c r="AH253" s="1"/>
      <c r="AI253" s="3"/>
      <c r="AK253" s="1"/>
    </row>
    <row r="254" spans="4:37">
      <c r="D254" s="1"/>
      <c r="F254" s="1"/>
      <c r="G254" s="1"/>
      <c r="H254" s="1"/>
      <c r="AH254" s="1"/>
      <c r="AI254" s="3"/>
      <c r="AK254" s="1"/>
    </row>
    <row r="255" spans="4:37">
      <c r="D255" s="1"/>
      <c r="F255" s="1"/>
      <c r="G255" s="1"/>
      <c r="H255" s="1"/>
      <c r="AH255" s="1"/>
      <c r="AI255" s="3"/>
      <c r="AK255" s="1"/>
    </row>
    <row r="256" spans="4:37">
      <c r="D256" s="1"/>
      <c r="F256" s="1"/>
      <c r="G256" s="1"/>
      <c r="H256" s="1"/>
      <c r="AH256" s="1"/>
      <c r="AI256" s="3"/>
      <c r="AK256" s="1"/>
    </row>
    <row r="257" spans="4:37">
      <c r="D257" s="1"/>
      <c r="F257" s="1"/>
      <c r="G257" s="1"/>
      <c r="H257" s="1"/>
      <c r="AH257" s="1"/>
      <c r="AI257" s="3"/>
      <c r="AK257" s="1"/>
    </row>
    <row r="258" spans="4:37">
      <c r="D258" s="1"/>
      <c r="F258" s="1"/>
      <c r="G258" s="1"/>
      <c r="H258" s="1"/>
      <c r="AH258" s="1"/>
      <c r="AI258" s="3"/>
      <c r="AK258" s="1"/>
    </row>
    <row r="259" spans="4:37">
      <c r="D259" s="1"/>
      <c r="F259" s="1"/>
      <c r="G259" s="1"/>
      <c r="H259" s="1"/>
      <c r="AH259" s="1"/>
      <c r="AI259" s="3"/>
      <c r="AK259" s="1"/>
    </row>
    <row r="260" spans="4:37">
      <c r="D260" s="1"/>
      <c r="F260" s="1"/>
      <c r="G260" s="1"/>
      <c r="H260" s="1"/>
      <c r="AH260" s="1"/>
      <c r="AI260" s="3"/>
      <c r="AK260" s="1"/>
    </row>
    <row r="261" spans="4:37">
      <c r="D261" s="1"/>
      <c r="F261" s="1"/>
      <c r="G261" s="1"/>
      <c r="H261" s="1"/>
      <c r="AH261" s="1"/>
      <c r="AI261" s="3"/>
      <c r="AK261" s="1"/>
    </row>
    <row r="262" spans="4:37">
      <c r="D262" s="1"/>
      <c r="F262" s="1"/>
      <c r="G262" s="1"/>
      <c r="H262" s="1"/>
      <c r="AH262" s="1"/>
      <c r="AI262" s="3"/>
      <c r="AK262" s="1"/>
    </row>
    <row r="263" spans="4:37">
      <c r="D263" s="1"/>
      <c r="F263" s="1"/>
      <c r="G263" s="1"/>
      <c r="H263" s="1"/>
      <c r="AH263" s="1"/>
      <c r="AI263" s="3"/>
      <c r="AK263" s="1"/>
    </row>
    <row r="264" spans="4:37">
      <c r="D264" s="1"/>
      <c r="F264" s="1"/>
      <c r="G264" s="1"/>
      <c r="H264" s="1"/>
      <c r="AH264" s="1"/>
      <c r="AI264" s="3"/>
      <c r="AK264" s="1"/>
    </row>
    <row r="265" spans="4:37">
      <c r="D265" s="1"/>
      <c r="F265" s="1"/>
      <c r="G265" s="1"/>
      <c r="H265" s="1"/>
      <c r="AH265" s="1"/>
      <c r="AI265" s="3"/>
      <c r="AK265" s="1"/>
    </row>
    <row r="266" spans="4:37">
      <c r="D266" s="1"/>
      <c r="F266" s="1"/>
      <c r="G266" s="1"/>
      <c r="H266" s="1"/>
      <c r="AH266" s="1"/>
      <c r="AI266" s="3"/>
      <c r="AK266" s="1"/>
    </row>
    <row r="267" spans="4:37">
      <c r="D267" s="1"/>
      <c r="F267" s="1"/>
      <c r="G267" s="1"/>
      <c r="H267" s="1"/>
      <c r="AH267" s="1"/>
      <c r="AI267" s="3"/>
      <c r="AK267" s="1"/>
    </row>
    <row r="268" spans="4:37">
      <c r="D268" s="1"/>
      <c r="F268" s="1"/>
      <c r="G268" s="1"/>
      <c r="H268" s="1"/>
      <c r="AH268" s="1"/>
      <c r="AI268" s="3"/>
      <c r="AK268" s="1"/>
    </row>
    <row r="269" spans="4:37">
      <c r="D269" s="1"/>
      <c r="F269" s="1"/>
      <c r="G269" s="1"/>
      <c r="H269" s="1"/>
      <c r="AH269" s="1"/>
      <c r="AI269" s="3"/>
      <c r="AK269" s="1"/>
    </row>
    <row r="270" spans="4:37">
      <c r="D270" s="1"/>
      <c r="F270" s="1"/>
      <c r="G270" s="1"/>
      <c r="H270" s="1"/>
      <c r="AH270" s="1"/>
      <c r="AI270" s="3"/>
      <c r="AK270" s="1"/>
    </row>
    <row r="271" spans="4:37">
      <c r="D271" s="1"/>
      <c r="F271" s="1"/>
      <c r="G271" s="1"/>
      <c r="H271" s="1"/>
      <c r="AH271" s="1"/>
      <c r="AI271" s="3"/>
      <c r="AK271" s="1"/>
    </row>
    <row r="272" spans="4:37">
      <c r="D272" s="1"/>
      <c r="F272" s="1"/>
      <c r="G272" s="1"/>
      <c r="H272" s="1"/>
      <c r="AH272" s="1"/>
      <c r="AI272" s="3"/>
      <c r="AK272" s="1"/>
    </row>
    <row r="273" spans="4:37">
      <c r="D273" s="1"/>
      <c r="F273" s="1"/>
      <c r="G273" s="1"/>
      <c r="H273" s="1"/>
      <c r="AH273" s="1"/>
      <c r="AI273" s="3"/>
      <c r="AK273" s="1"/>
    </row>
    <row r="274" spans="4:37">
      <c r="D274" s="1"/>
      <c r="F274" s="1"/>
      <c r="G274" s="1"/>
      <c r="H274" s="1"/>
      <c r="AH274" s="1"/>
      <c r="AI274" s="3"/>
      <c r="AK274" s="1"/>
    </row>
    <row r="275" spans="4:37">
      <c r="D275" s="1"/>
      <c r="F275" s="1"/>
      <c r="G275" s="1"/>
      <c r="H275" s="1"/>
      <c r="AH275" s="1"/>
      <c r="AI275" s="3"/>
      <c r="AK275" s="1"/>
    </row>
    <row r="276" spans="4:37">
      <c r="D276" s="1"/>
      <c r="F276" s="1"/>
      <c r="G276" s="1"/>
      <c r="H276" s="1"/>
      <c r="AH276" s="1"/>
      <c r="AI276" s="3"/>
      <c r="AK276" s="1"/>
    </row>
    <row r="277" spans="4:37">
      <c r="D277" s="1"/>
      <c r="F277" s="1"/>
      <c r="G277" s="1"/>
      <c r="H277" s="1"/>
      <c r="AH277" s="1"/>
      <c r="AI277" s="3"/>
      <c r="AK277" s="1"/>
    </row>
    <row r="278" spans="4:37">
      <c r="D278" s="1"/>
      <c r="F278" s="1"/>
      <c r="G278" s="1"/>
      <c r="H278" s="1"/>
      <c r="AH278" s="1"/>
      <c r="AI278" s="3"/>
      <c r="AK278" s="1"/>
    </row>
    <row r="279" spans="4:37">
      <c r="D279" s="1"/>
      <c r="F279" s="1"/>
      <c r="G279" s="1"/>
      <c r="H279" s="1"/>
      <c r="AH279" s="1"/>
      <c r="AI279" s="3"/>
      <c r="AK279" s="1"/>
    </row>
    <row r="280" spans="4:37">
      <c r="D280" s="1"/>
      <c r="F280" s="1"/>
      <c r="G280" s="1"/>
      <c r="H280" s="1"/>
      <c r="AH280" s="1"/>
      <c r="AI280" s="3"/>
      <c r="AK280" s="1"/>
    </row>
    <row r="281" spans="4:37">
      <c r="D281" s="1"/>
      <c r="F281" s="1"/>
      <c r="G281" s="1"/>
      <c r="H281" s="1"/>
      <c r="AH281" s="1"/>
      <c r="AI281" s="3"/>
      <c r="AK281" s="1"/>
    </row>
    <row r="282" spans="4:37">
      <c r="D282" s="1"/>
      <c r="F282" s="1"/>
      <c r="G282" s="1"/>
      <c r="H282" s="1"/>
      <c r="AH282" s="1"/>
      <c r="AI282" s="3"/>
      <c r="AK282" s="1"/>
    </row>
    <row r="283" spans="4:37">
      <c r="D283" s="1"/>
      <c r="F283" s="1"/>
      <c r="G283" s="1"/>
      <c r="H283" s="1"/>
      <c r="AH283" s="1"/>
      <c r="AI283" s="3"/>
      <c r="AK283" s="1"/>
    </row>
    <row r="284" spans="4:37">
      <c r="D284" s="1"/>
      <c r="F284" s="1"/>
      <c r="G284" s="1"/>
      <c r="H284" s="1"/>
      <c r="AH284" s="1"/>
      <c r="AI284" s="3"/>
      <c r="AK284" s="1"/>
    </row>
    <row r="285" spans="4:37">
      <c r="D285" s="1"/>
      <c r="F285" s="1"/>
      <c r="G285" s="1"/>
      <c r="H285" s="1"/>
      <c r="AH285" s="1"/>
      <c r="AI285" s="3"/>
      <c r="AK285" s="1"/>
    </row>
    <row r="286" spans="4:37">
      <c r="D286" s="1"/>
      <c r="F286" s="1"/>
      <c r="G286" s="1"/>
      <c r="H286" s="1"/>
      <c r="AH286" s="1"/>
      <c r="AI286" s="3"/>
      <c r="AK286" s="1"/>
    </row>
    <row r="287" spans="4:37">
      <c r="D287" s="1"/>
      <c r="F287" s="1"/>
      <c r="G287" s="1"/>
      <c r="H287" s="1"/>
      <c r="AH287" s="1"/>
      <c r="AI287" s="3"/>
      <c r="AK287" s="1"/>
    </row>
    <row r="288" spans="4:37">
      <c r="D288" s="1"/>
      <c r="F288" s="1"/>
      <c r="G288" s="1"/>
      <c r="H288" s="1"/>
      <c r="AH288" s="1"/>
      <c r="AI288" s="3"/>
      <c r="AK288" s="1"/>
    </row>
    <row r="289" spans="4:37">
      <c r="D289" s="1"/>
      <c r="F289" s="1"/>
      <c r="G289" s="1"/>
      <c r="H289" s="1"/>
      <c r="AH289" s="1"/>
      <c r="AI289" s="3"/>
      <c r="AK289" s="1"/>
    </row>
    <row r="290" spans="4:37">
      <c r="D290" s="1"/>
      <c r="F290" s="1"/>
      <c r="G290" s="1"/>
      <c r="H290" s="1"/>
      <c r="AH290" s="1"/>
      <c r="AI290" s="3"/>
      <c r="AK290" s="1"/>
    </row>
    <row r="291" spans="4:37">
      <c r="D291" s="1"/>
      <c r="F291" s="1"/>
      <c r="G291" s="1"/>
      <c r="H291" s="1"/>
      <c r="AH291" s="1"/>
      <c r="AI291" s="3"/>
      <c r="AK291" s="1"/>
    </row>
    <row r="292" spans="4:37">
      <c r="D292" s="1"/>
      <c r="F292" s="1"/>
      <c r="G292" s="1"/>
      <c r="H292" s="1"/>
      <c r="AH292" s="1"/>
      <c r="AI292" s="3"/>
      <c r="AK292" s="1"/>
    </row>
    <row r="293" spans="4:37">
      <c r="D293" s="1"/>
      <c r="F293" s="1"/>
      <c r="G293" s="1"/>
      <c r="H293" s="1"/>
      <c r="AH293" s="1"/>
      <c r="AI293" s="3"/>
      <c r="AK293" s="1"/>
    </row>
    <row r="294" spans="4:37">
      <c r="D294" s="1"/>
      <c r="F294" s="1"/>
      <c r="G294" s="1"/>
      <c r="H294" s="1"/>
      <c r="AH294" s="1"/>
      <c r="AI294" s="3"/>
      <c r="AK294" s="1"/>
    </row>
    <row r="295" spans="4:37">
      <c r="D295" s="1"/>
      <c r="F295" s="1"/>
      <c r="G295" s="1"/>
      <c r="H295" s="1"/>
      <c r="AH295" s="1"/>
      <c r="AI295" s="3"/>
      <c r="AK295" s="1"/>
    </row>
    <row r="296" spans="4:37">
      <c r="D296" s="1"/>
      <c r="F296" s="1"/>
      <c r="G296" s="1"/>
      <c r="H296" s="1"/>
      <c r="AH296" s="1"/>
      <c r="AI296" s="3"/>
      <c r="AK296" s="1"/>
    </row>
    <row r="297" spans="4:37">
      <c r="D297" s="1"/>
      <c r="F297" s="1"/>
      <c r="G297" s="1"/>
      <c r="H297" s="1"/>
      <c r="AH297" s="1"/>
      <c r="AI297" s="3"/>
      <c r="AK297" s="1"/>
    </row>
    <row r="298" spans="4:37">
      <c r="D298" s="1"/>
      <c r="F298" s="1"/>
      <c r="G298" s="1"/>
      <c r="H298" s="1"/>
      <c r="AH298" s="1"/>
      <c r="AI298" s="3"/>
      <c r="AK298" s="1"/>
    </row>
    <row r="299" spans="4:37">
      <c r="D299" s="1"/>
      <c r="F299" s="1"/>
      <c r="G299" s="1"/>
      <c r="H299" s="1"/>
      <c r="AH299" s="1"/>
      <c r="AI299" s="3"/>
      <c r="AK299" s="1"/>
    </row>
    <row r="300" spans="4:37">
      <c r="D300" s="1"/>
      <c r="F300" s="1"/>
      <c r="G300" s="1"/>
      <c r="H300" s="1"/>
      <c r="AH300" s="1"/>
      <c r="AI300" s="3"/>
      <c r="AK300" s="1"/>
    </row>
    <row r="301" spans="4:37">
      <c r="D301" s="1"/>
      <c r="F301" s="1"/>
      <c r="G301" s="1"/>
      <c r="H301" s="1"/>
      <c r="AH301" s="1"/>
      <c r="AI301" s="3"/>
      <c r="AK301" s="1"/>
    </row>
    <row r="302" spans="4:37">
      <c r="D302" s="1"/>
      <c r="F302" s="1"/>
      <c r="G302" s="1"/>
      <c r="H302" s="1"/>
      <c r="AH302" s="1"/>
      <c r="AI302" s="3"/>
      <c r="AK302" s="1"/>
    </row>
    <row r="303" spans="4:37">
      <c r="D303" s="1"/>
      <c r="F303" s="1"/>
      <c r="G303" s="1"/>
      <c r="H303" s="1"/>
      <c r="AH303" s="1"/>
      <c r="AI303" s="3"/>
      <c r="AK303" s="1"/>
    </row>
    <row r="304" spans="4:37">
      <c r="D304" s="1"/>
      <c r="F304" s="1"/>
      <c r="G304" s="1"/>
      <c r="H304" s="1"/>
      <c r="AH304" s="1"/>
      <c r="AI304" s="3"/>
      <c r="AK304" s="1"/>
    </row>
    <row r="305" spans="4:37">
      <c r="D305" s="1"/>
      <c r="F305" s="1"/>
      <c r="G305" s="1"/>
      <c r="H305" s="1"/>
      <c r="AH305" s="1"/>
      <c r="AI305" s="3"/>
      <c r="AK305" s="1"/>
    </row>
    <row r="306" spans="4:37">
      <c r="D306" s="1"/>
      <c r="F306" s="1"/>
      <c r="G306" s="1"/>
      <c r="H306" s="1"/>
      <c r="AH306" s="1"/>
      <c r="AI306" s="3"/>
      <c r="AK306" s="1"/>
    </row>
    <row r="307" spans="4:37">
      <c r="D307" s="1"/>
      <c r="F307" s="1"/>
      <c r="G307" s="1"/>
      <c r="H307" s="1"/>
      <c r="AH307" s="1"/>
      <c r="AI307" s="3"/>
      <c r="AK307" s="1"/>
    </row>
    <row r="308" spans="4:37">
      <c r="D308" s="1"/>
      <c r="F308" s="1"/>
      <c r="G308" s="1"/>
      <c r="H308" s="1"/>
      <c r="AH308" s="1"/>
      <c r="AI308" s="3"/>
      <c r="AK308" s="1"/>
    </row>
    <row r="309" spans="4:37">
      <c r="D309" s="1"/>
      <c r="F309" s="1"/>
      <c r="G309" s="1"/>
      <c r="H309" s="1"/>
      <c r="AH309" s="1"/>
      <c r="AI309" s="3"/>
      <c r="AK309" s="1"/>
    </row>
    <row r="310" spans="4:37">
      <c r="D310" s="1"/>
      <c r="F310" s="1"/>
      <c r="G310" s="1"/>
      <c r="H310" s="1"/>
      <c r="AH310" s="1"/>
      <c r="AI310" s="3"/>
      <c r="AK310" s="1"/>
    </row>
    <row r="311" spans="4:37">
      <c r="D311" s="1"/>
      <c r="F311" s="1"/>
      <c r="G311" s="1"/>
      <c r="H311" s="1"/>
      <c r="AH311" s="1"/>
      <c r="AI311" s="3"/>
      <c r="AK311" s="1"/>
    </row>
    <row r="312" spans="4:37">
      <c r="D312" s="1"/>
      <c r="F312" s="1"/>
      <c r="G312" s="1"/>
      <c r="H312" s="1"/>
      <c r="AH312" s="1"/>
      <c r="AI312" s="3"/>
      <c r="AK312" s="1"/>
    </row>
    <row r="313" spans="4:37">
      <c r="D313" s="1"/>
      <c r="F313" s="1"/>
      <c r="G313" s="1"/>
      <c r="H313" s="1"/>
      <c r="AH313" s="1"/>
      <c r="AI313" s="3"/>
      <c r="AK313" s="1"/>
    </row>
    <row r="314" spans="4:37">
      <c r="D314" s="1"/>
      <c r="F314" s="1"/>
      <c r="G314" s="1"/>
      <c r="H314" s="1"/>
      <c r="AH314" s="1"/>
      <c r="AI314" s="3"/>
      <c r="AK314" s="1"/>
    </row>
    <row r="315" spans="4:37">
      <c r="D315" s="1"/>
      <c r="F315" s="1"/>
      <c r="G315" s="1"/>
      <c r="H315" s="1"/>
      <c r="AH315" s="1"/>
      <c r="AI315" s="3"/>
      <c r="AK315" s="1"/>
    </row>
    <row r="316" spans="4:37">
      <c r="D316" s="1"/>
      <c r="F316" s="1"/>
      <c r="G316" s="1"/>
      <c r="H316" s="1"/>
      <c r="AH316" s="1"/>
      <c r="AI316" s="3"/>
      <c r="AK316" s="1"/>
    </row>
    <row r="317" spans="4:37">
      <c r="D317" s="1"/>
      <c r="F317" s="1"/>
      <c r="G317" s="1"/>
      <c r="H317" s="1"/>
      <c r="AH317" s="1"/>
      <c r="AI317" s="3"/>
      <c r="AK317" s="1"/>
    </row>
    <row r="318" spans="4:37">
      <c r="D318" s="1"/>
      <c r="F318" s="1"/>
      <c r="G318" s="1"/>
      <c r="H318" s="1"/>
      <c r="AH318" s="1"/>
      <c r="AI318" s="3"/>
      <c r="AK318" s="1"/>
    </row>
    <row r="319" spans="4:37">
      <c r="D319" s="1"/>
      <c r="F319" s="1"/>
      <c r="G319" s="1"/>
      <c r="H319" s="1"/>
      <c r="AH319" s="1"/>
      <c r="AI319" s="3"/>
      <c r="AK319" s="1"/>
    </row>
    <row r="320" spans="4:37">
      <c r="D320" s="1"/>
      <c r="F320" s="1"/>
      <c r="G320" s="1"/>
      <c r="H320" s="1"/>
      <c r="AH320" s="1"/>
      <c r="AI320" s="3"/>
      <c r="AK320" s="1"/>
    </row>
    <row r="321" spans="4:37">
      <c r="D321" s="1"/>
      <c r="F321" s="1"/>
      <c r="G321" s="1"/>
      <c r="H321" s="1"/>
      <c r="AH321" s="1"/>
      <c r="AI321" s="3"/>
      <c r="AK321" s="1"/>
    </row>
    <row r="322" spans="4:37">
      <c r="D322" s="1"/>
      <c r="F322" s="1"/>
      <c r="G322" s="1"/>
      <c r="H322" s="1"/>
      <c r="AH322" s="1"/>
      <c r="AI322" s="3"/>
      <c r="AK322" s="1"/>
    </row>
    <row r="323" spans="4:37">
      <c r="D323" s="1"/>
      <c r="F323" s="1"/>
      <c r="G323" s="1"/>
      <c r="H323" s="1"/>
      <c r="AH323" s="1"/>
      <c r="AI323" s="3"/>
      <c r="AK323" s="1"/>
    </row>
    <row r="324" spans="4:37">
      <c r="D324" s="1"/>
      <c r="F324" s="1"/>
      <c r="G324" s="1"/>
      <c r="H324" s="1"/>
      <c r="AH324" s="1"/>
      <c r="AI324" s="3"/>
      <c r="AK324" s="1"/>
    </row>
    <row r="325" spans="4:37">
      <c r="D325" s="1"/>
      <c r="F325" s="1"/>
      <c r="G325" s="1"/>
      <c r="H325" s="1"/>
      <c r="AH325" s="1"/>
      <c r="AI325" s="3"/>
      <c r="AK325" s="1"/>
    </row>
    <row r="326" spans="4:37">
      <c r="D326" s="1"/>
      <c r="F326" s="1"/>
      <c r="G326" s="1"/>
      <c r="H326" s="1"/>
      <c r="AH326" s="1"/>
      <c r="AI326" s="3"/>
      <c r="AK326" s="1"/>
    </row>
    <row r="327" spans="4:37">
      <c r="D327" s="1"/>
      <c r="F327" s="1"/>
      <c r="G327" s="1"/>
      <c r="H327" s="1"/>
      <c r="AH327" s="1"/>
      <c r="AI327" s="3"/>
      <c r="AK327" s="1"/>
    </row>
    <row r="328" spans="4:37">
      <c r="D328" s="1"/>
      <c r="F328" s="1"/>
      <c r="G328" s="1"/>
      <c r="H328" s="1"/>
      <c r="AH328" s="1"/>
      <c r="AI328" s="3"/>
      <c r="AK328" s="1"/>
    </row>
    <row r="329" spans="4:37">
      <c r="D329" s="1"/>
      <c r="F329" s="1"/>
      <c r="G329" s="1"/>
      <c r="H329" s="1"/>
      <c r="AH329" s="1"/>
      <c r="AI329" s="3"/>
      <c r="AK329" s="1"/>
    </row>
    <row r="330" spans="4:37">
      <c r="D330" s="1"/>
      <c r="F330" s="1"/>
      <c r="G330" s="1"/>
      <c r="H330" s="1"/>
      <c r="AH330" s="1"/>
      <c r="AI330" s="3"/>
      <c r="AK330" s="1"/>
    </row>
    <row r="331" spans="4:37">
      <c r="D331" s="1"/>
      <c r="F331" s="1"/>
      <c r="G331" s="1"/>
      <c r="H331" s="1"/>
      <c r="AH331" s="1"/>
      <c r="AI331" s="3"/>
      <c r="AK331" s="1"/>
    </row>
    <row r="332" spans="4:37">
      <c r="D332" s="1"/>
      <c r="F332" s="1"/>
      <c r="G332" s="1"/>
      <c r="H332" s="1"/>
      <c r="AH332" s="1"/>
      <c r="AI332" s="3"/>
      <c r="AK332" s="1"/>
    </row>
    <row r="333" spans="4:37">
      <c r="D333" s="1"/>
      <c r="F333" s="1"/>
      <c r="G333" s="1"/>
      <c r="H333" s="1"/>
      <c r="AH333" s="1"/>
      <c r="AI333" s="3"/>
      <c r="AK333" s="1"/>
    </row>
    <row r="334" spans="4:37">
      <c r="D334" s="1"/>
      <c r="F334" s="1"/>
      <c r="G334" s="1"/>
      <c r="H334" s="1"/>
      <c r="AH334" s="1"/>
      <c r="AI334" s="3"/>
      <c r="AK334" s="1"/>
    </row>
    <row r="335" spans="4:37">
      <c r="D335" s="1"/>
      <c r="F335" s="1"/>
      <c r="G335" s="1"/>
      <c r="H335" s="1"/>
      <c r="AH335" s="1"/>
      <c r="AI335" s="3"/>
      <c r="AK335" s="1"/>
    </row>
    <row r="336" spans="4:37">
      <c r="D336" s="1"/>
      <c r="F336" s="1"/>
      <c r="G336" s="1"/>
      <c r="H336" s="1"/>
      <c r="AH336" s="1"/>
      <c r="AI336" s="3"/>
      <c r="AK336" s="1"/>
    </row>
    <row r="337" spans="4:37">
      <c r="D337" s="1"/>
      <c r="F337" s="1"/>
      <c r="G337" s="1"/>
      <c r="H337" s="1"/>
      <c r="AH337" s="1"/>
      <c r="AI337" s="3"/>
      <c r="AK337" s="1"/>
    </row>
    <row r="338" spans="4:37">
      <c r="D338" s="1"/>
      <c r="F338" s="1"/>
      <c r="G338" s="1"/>
      <c r="H338" s="1"/>
      <c r="AH338" s="1"/>
      <c r="AI338" s="3"/>
      <c r="AK338" s="1"/>
    </row>
    <row r="339" spans="4:37">
      <c r="D339" s="1"/>
      <c r="F339" s="1"/>
      <c r="G339" s="1"/>
      <c r="H339" s="1"/>
      <c r="AH339" s="1"/>
      <c r="AI339" s="3"/>
      <c r="AK339" s="1"/>
    </row>
    <row r="340" spans="4:37">
      <c r="D340" s="1"/>
      <c r="F340" s="1"/>
      <c r="G340" s="1"/>
      <c r="H340" s="1"/>
      <c r="AH340" s="1"/>
      <c r="AI340" s="3"/>
      <c r="AK340" s="1"/>
    </row>
    <row r="341" spans="4:37">
      <c r="D341" s="1"/>
      <c r="F341" s="1"/>
      <c r="G341" s="1"/>
      <c r="H341" s="1"/>
      <c r="AH341" s="1"/>
      <c r="AI341" s="3"/>
      <c r="AK341" s="1"/>
    </row>
    <row r="342" spans="4:37">
      <c r="D342" s="1"/>
      <c r="F342" s="1"/>
      <c r="G342" s="1"/>
      <c r="H342" s="1"/>
      <c r="AH342" s="1"/>
      <c r="AI342" s="3"/>
      <c r="AK342" s="1"/>
    </row>
    <row r="343" spans="4:37">
      <c r="D343" s="1"/>
      <c r="F343" s="1"/>
      <c r="G343" s="1"/>
      <c r="H343" s="1"/>
      <c r="AH343" s="1"/>
      <c r="AI343" s="3"/>
      <c r="AK343" s="1"/>
    </row>
    <row r="344" spans="4:37">
      <c r="D344" s="1"/>
      <c r="F344" s="1"/>
      <c r="G344" s="1"/>
      <c r="H344" s="1"/>
      <c r="AH344" s="1"/>
      <c r="AI344" s="3"/>
      <c r="AK344" s="1"/>
    </row>
    <row r="345" spans="4:37">
      <c r="D345" s="1"/>
      <c r="F345" s="1"/>
      <c r="G345" s="1"/>
      <c r="H345" s="1"/>
      <c r="AH345" s="1"/>
      <c r="AI345" s="3"/>
      <c r="AK345" s="1"/>
    </row>
    <row r="346" spans="4:37">
      <c r="D346" s="1"/>
      <c r="F346" s="1"/>
      <c r="G346" s="1"/>
      <c r="H346" s="1"/>
      <c r="AH346" s="1"/>
      <c r="AI346" s="3"/>
      <c r="AK346" s="1"/>
    </row>
    <row r="347" spans="4:37">
      <c r="D347" s="1"/>
      <c r="F347" s="1"/>
      <c r="G347" s="1"/>
      <c r="H347" s="1"/>
      <c r="AH347" s="1"/>
      <c r="AI347" s="3"/>
      <c r="AK347" s="1"/>
    </row>
    <row r="348" spans="4:37">
      <c r="D348" s="1"/>
      <c r="F348" s="1"/>
      <c r="G348" s="1"/>
      <c r="H348" s="1"/>
      <c r="AH348" s="1"/>
      <c r="AI348" s="3"/>
      <c r="AK348" s="1"/>
    </row>
    <row r="349" spans="4:37">
      <c r="D349" s="1"/>
      <c r="F349" s="1"/>
      <c r="G349" s="1"/>
      <c r="H349" s="1"/>
      <c r="AH349" s="1"/>
      <c r="AI349" s="3"/>
      <c r="AK349" s="1"/>
    </row>
    <row r="350" spans="4:37">
      <c r="D350" s="1"/>
      <c r="F350" s="1"/>
      <c r="G350" s="1"/>
      <c r="H350" s="1"/>
      <c r="AH350" s="1"/>
      <c r="AI350" s="3"/>
      <c r="AK350" s="1"/>
    </row>
    <row r="351" spans="4:37">
      <c r="D351" s="1"/>
      <c r="F351" s="1"/>
      <c r="G351" s="1"/>
      <c r="H351" s="1"/>
      <c r="AH351" s="1"/>
      <c r="AI351" s="3"/>
      <c r="AK351" s="1"/>
    </row>
    <row r="352" spans="4:37">
      <c r="D352" s="1"/>
      <c r="F352" s="1"/>
      <c r="G352" s="1"/>
      <c r="H352" s="1"/>
      <c r="AH352" s="1"/>
      <c r="AI352" s="3"/>
      <c r="AK352" s="1"/>
    </row>
    <row r="353" spans="4:37">
      <c r="D353" s="1"/>
      <c r="F353" s="1"/>
      <c r="G353" s="1"/>
      <c r="H353" s="1"/>
      <c r="AH353" s="1"/>
      <c r="AI353" s="3"/>
      <c r="AK353" s="1"/>
    </row>
    <row r="354" spans="4:37">
      <c r="D354" s="1"/>
      <c r="F354" s="1"/>
      <c r="G354" s="1"/>
      <c r="H354" s="1"/>
      <c r="AH354" s="1"/>
      <c r="AI354" s="3"/>
      <c r="AK354" s="1"/>
    </row>
    <row r="355" spans="4:37">
      <c r="D355" s="1"/>
      <c r="F355" s="1"/>
      <c r="G355" s="1"/>
      <c r="H355" s="1"/>
      <c r="AH355" s="1"/>
      <c r="AI355" s="3"/>
      <c r="AK355" s="1"/>
    </row>
    <row r="356" spans="4:37">
      <c r="D356" s="1"/>
      <c r="F356" s="1"/>
      <c r="G356" s="1"/>
      <c r="H356" s="1"/>
      <c r="AH356" s="1"/>
      <c r="AI356" s="3"/>
      <c r="AK356" s="1"/>
    </row>
    <row r="357" spans="4:37">
      <c r="D357" s="1"/>
      <c r="F357" s="1"/>
      <c r="G357" s="1"/>
      <c r="H357" s="1"/>
      <c r="AH357" s="1"/>
      <c r="AI357" s="3"/>
      <c r="AK357" s="1"/>
    </row>
    <row r="358" spans="4:37">
      <c r="D358" s="1"/>
      <c r="F358" s="1"/>
      <c r="G358" s="1"/>
      <c r="H358" s="1"/>
      <c r="AH358" s="1"/>
      <c r="AI358" s="3"/>
      <c r="AK358" s="1"/>
    </row>
    <row r="359" spans="4:37">
      <c r="D359" s="1"/>
      <c r="F359" s="1"/>
      <c r="G359" s="1"/>
      <c r="H359" s="1"/>
      <c r="AH359" s="1"/>
      <c r="AI359" s="3"/>
      <c r="AK359" s="1"/>
    </row>
    <row r="360" spans="4:37">
      <c r="D360" s="1"/>
      <c r="F360" s="1"/>
      <c r="G360" s="1"/>
      <c r="H360" s="1"/>
      <c r="AH360" s="1"/>
      <c r="AI360" s="3"/>
      <c r="AK360" s="1"/>
    </row>
    <row r="361" spans="4:37">
      <c r="D361" s="1"/>
      <c r="F361" s="1"/>
      <c r="G361" s="1"/>
      <c r="H361" s="1"/>
      <c r="AH361" s="1"/>
      <c r="AI361" s="3"/>
      <c r="AK361" s="1"/>
    </row>
    <row r="362" spans="4:37">
      <c r="D362" s="1"/>
      <c r="F362" s="1"/>
      <c r="G362" s="1"/>
      <c r="H362" s="1"/>
      <c r="AH362" s="1"/>
      <c r="AI362" s="3"/>
      <c r="AK362" s="1"/>
    </row>
    <row r="363" spans="4:37">
      <c r="D363" s="1"/>
      <c r="F363" s="1"/>
      <c r="G363" s="1"/>
      <c r="H363" s="1"/>
      <c r="AH363" s="1"/>
      <c r="AI363" s="3"/>
      <c r="AK363" s="1"/>
    </row>
    <row r="364" spans="4:37">
      <c r="D364" s="1"/>
      <c r="F364" s="1"/>
      <c r="G364" s="1"/>
      <c r="H364" s="1"/>
      <c r="AH364" s="1"/>
      <c r="AI364" s="3"/>
      <c r="AK364" s="1"/>
    </row>
    <row r="365" spans="4:37">
      <c r="D365" s="1"/>
      <c r="F365" s="1"/>
      <c r="G365" s="1"/>
      <c r="H365" s="1"/>
      <c r="AH365" s="1"/>
      <c r="AI365" s="3"/>
      <c r="AK365" s="1"/>
    </row>
    <row r="366" spans="4:37">
      <c r="D366" s="1"/>
      <c r="F366" s="1"/>
      <c r="G366" s="1"/>
      <c r="H366" s="1"/>
      <c r="AH366" s="1"/>
      <c r="AI366" s="3"/>
      <c r="AK366" s="1"/>
    </row>
    <row r="367" spans="4:37">
      <c r="D367" s="1"/>
      <c r="F367" s="1"/>
      <c r="G367" s="1"/>
      <c r="H367" s="1"/>
      <c r="AH367" s="1"/>
      <c r="AI367" s="3"/>
      <c r="AK367" s="1"/>
    </row>
    <row r="368" spans="4:37">
      <c r="D368" s="1"/>
      <c r="F368" s="1"/>
      <c r="G368" s="1"/>
      <c r="H368" s="1"/>
      <c r="AH368" s="1"/>
      <c r="AI368" s="3"/>
      <c r="AK368" s="1"/>
    </row>
    <row r="369" spans="4:37">
      <c r="D369" s="1"/>
      <c r="F369" s="1"/>
      <c r="G369" s="1"/>
      <c r="H369" s="1"/>
      <c r="AH369" s="1"/>
      <c r="AI369" s="3"/>
      <c r="AK369" s="1"/>
    </row>
    <row r="370" spans="4:37">
      <c r="D370" s="1"/>
      <c r="F370" s="1"/>
      <c r="G370" s="1"/>
      <c r="H370" s="1"/>
      <c r="AH370" s="1"/>
      <c r="AI370" s="3"/>
      <c r="AK370" s="1"/>
    </row>
    <row r="371" spans="4:37">
      <c r="D371" s="1"/>
      <c r="F371" s="1"/>
      <c r="G371" s="1"/>
      <c r="H371" s="1"/>
      <c r="AH371" s="1"/>
      <c r="AI371" s="3"/>
      <c r="AK371" s="1"/>
    </row>
    <row r="372" spans="4:37">
      <c r="D372" s="1"/>
      <c r="F372" s="1"/>
      <c r="G372" s="1"/>
      <c r="H372" s="1"/>
      <c r="AH372" s="1"/>
      <c r="AI372" s="3"/>
      <c r="AK372" s="1"/>
    </row>
    <row r="373" spans="4:37">
      <c r="D373" s="1"/>
      <c r="F373" s="1"/>
      <c r="G373" s="1"/>
      <c r="H373" s="1"/>
      <c r="AH373" s="1"/>
      <c r="AI373" s="3"/>
      <c r="AK373" s="1"/>
    </row>
    <row r="374" spans="4:37">
      <c r="D374" s="1"/>
      <c r="F374" s="1"/>
      <c r="G374" s="1"/>
      <c r="H374" s="1"/>
      <c r="AH374" s="1"/>
      <c r="AI374" s="3"/>
      <c r="AK374" s="1"/>
    </row>
    <row r="375" spans="4:37">
      <c r="D375" s="1"/>
      <c r="F375" s="1"/>
      <c r="G375" s="1"/>
      <c r="H375" s="1"/>
      <c r="AH375" s="1"/>
      <c r="AI375" s="3"/>
      <c r="AK375" s="1"/>
    </row>
    <row r="376" spans="4:37">
      <c r="D376" s="1"/>
      <c r="F376" s="1"/>
      <c r="G376" s="1"/>
      <c r="H376" s="1"/>
      <c r="AH376" s="1"/>
      <c r="AI376" s="3"/>
      <c r="AK376" s="1"/>
    </row>
    <row r="377" spans="4:37">
      <c r="D377" s="1"/>
      <c r="F377" s="1"/>
      <c r="G377" s="1"/>
      <c r="H377" s="1"/>
      <c r="AH377" s="1"/>
      <c r="AI377" s="3"/>
      <c r="AK377" s="1"/>
    </row>
    <row r="378" spans="4:37">
      <c r="D378" s="1"/>
      <c r="F378" s="1"/>
      <c r="G378" s="1"/>
      <c r="H378" s="1"/>
      <c r="AH378" s="1"/>
      <c r="AI378" s="3"/>
      <c r="AK378" s="1"/>
    </row>
    <row r="379" spans="4:37">
      <c r="D379" s="1"/>
      <c r="F379" s="1"/>
      <c r="G379" s="1"/>
      <c r="H379" s="1"/>
      <c r="AH379" s="1"/>
      <c r="AI379" s="3"/>
      <c r="AK379" s="1"/>
    </row>
    <row r="380" spans="4:37">
      <c r="D380" s="1"/>
      <c r="F380" s="1"/>
      <c r="G380" s="1"/>
      <c r="H380" s="1"/>
      <c r="AH380" s="1"/>
      <c r="AI380" s="3"/>
      <c r="AK380" s="1"/>
    </row>
    <row r="381" spans="4:37">
      <c r="D381" s="1"/>
      <c r="F381" s="1"/>
      <c r="G381" s="1"/>
      <c r="H381" s="1"/>
      <c r="AH381" s="1"/>
      <c r="AI381" s="3"/>
      <c r="AK381" s="1"/>
    </row>
    <row r="382" spans="4:37">
      <c r="D382" s="1"/>
      <c r="F382" s="1"/>
      <c r="G382" s="1"/>
      <c r="H382" s="1"/>
      <c r="AH382" s="1"/>
      <c r="AI382" s="3"/>
      <c r="AK382" s="1"/>
    </row>
    <row r="383" spans="4:37">
      <c r="D383" s="1"/>
      <c r="F383" s="1"/>
      <c r="G383" s="1"/>
      <c r="H383" s="1"/>
      <c r="AH383" s="1"/>
      <c r="AI383" s="3"/>
      <c r="AK383" s="1"/>
    </row>
    <row r="384" spans="4:37">
      <c r="D384" s="1"/>
      <c r="F384" s="1"/>
      <c r="G384" s="1"/>
      <c r="H384" s="1"/>
      <c r="AH384" s="1"/>
      <c r="AI384" s="3"/>
      <c r="AK384" s="1"/>
    </row>
    <row r="385" spans="4:37">
      <c r="D385" s="1"/>
      <c r="F385" s="1"/>
      <c r="G385" s="1"/>
      <c r="H385" s="1"/>
      <c r="AH385" s="1"/>
      <c r="AI385" s="3"/>
      <c r="AK385" s="1"/>
    </row>
    <row r="386" spans="4:37">
      <c r="D386" s="1"/>
      <c r="F386" s="1"/>
      <c r="G386" s="1"/>
      <c r="H386" s="1"/>
      <c r="AH386" s="1"/>
      <c r="AI386" s="3"/>
      <c r="AK386" s="1"/>
    </row>
    <row r="387" spans="4:37">
      <c r="D387" s="1"/>
      <c r="F387" s="1"/>
      <c r="G387" s="1"/>
      <c r="H387" s="1"/>
      <c r="AH387" s="1"/>
      <c r="AI387" s="3"/>
      <c r="AK387" s="1"/>
    </row>
    <row r="388" spans="4:37">
      <c r="D388" s="1"/>
      <c r="F388" s="1"/>
      <c r="G388" s="1"/>
      <c r="H388" s="1"/>
      <c r="AH388" s="1"/>
      <c r="AI388" s="3"/>
      <c r="AK388" s="1"/>
    </row>
    <row r="389" spans="4:37">
      <c r="D389" s="1"/>
      <c r="F389" s="1"/>
      <c r="G389" s="1"/>
      <c r="H389" s="1"/>
      <c r="AH389" s="1"/>
      <c r="AI389" s="3"/>
      <c r="AK389" s="1"/>
    </row>
    <row r="390" spans="4:37">
      <c r="D390" s="1"/>
      <c r="F390" s="1"/>
      <c r="G390" s="1"/>
      <c r="H390" s="1"/>
      <c r="AH390" s="1"/>
      <c r="AI390" s="3"/>
      <c r="AK390" s="1"/>
    </row>
    <row r="391" spans="4:37">
      <c r="D391" s="1"/>
      <c r="F391" s="1"/>
      <c r="G391" s="1"/>
      <c r="H391" s="1"/>
      <c r="AH391" s="1"/>
      <c r="AI391" s="3"/>
      <c r="AK391" s="1"/>
    </row>
    <row r="392" spans="4:37">
      <c r="D392" s="1"/>
      <c r="F392" s="1"/>
      <c r="G392" s="1"/>
      <c r="H392" s="1"/>
      <c r="AH392" s="1"/>
      <c r="AI392" s="3"/>
      <c r="AK392" s="1"/>
    </row>
    <row r="393" spans="4:37">
      <c r="D393" s="1"/>
      <c r="F393" s="1"/>
      <c r="G393" s="1"/>
      <c r="H393" s="1"/>
      <c r="AH393" s="1"/>
      <c r="AI393" s="3"/>
      <c r="AK393" s="1"/>
    </row>
    <row r="394" spans="4:37">
      <c r="D394" s="1"/>
      <c r="F394" s="1"/>
      <c r="G394" s="1"/>
      <c r="H394" s="1"/>
      <c r="AH394" s="1"/>
      <c r="AI394" s="3"/>
      <c r="AK394" s="1"/>
    </row>
    <row r="395" spans="4:37">
      <c r="D395" s="1"/>
      <c r="F395" s="1"/>
      <c r="G395" s="1"/>
      <c r="H395" s="1"/>
      <c r="AH395" s="1"/>
      <c r="AI395" s="3"/>
      <c r="AK395" s="1"/>
    </row>
    <row r="396" spans="4:37">
      <c r="D396" s="1"/>
      <c r="F396" s="1"/>
      <c r="G396" s="1"/>
      <c r="H396" s="1"/>
      <c r="AH396" s="1"/>
      <c r="AI396" s="3"/>
      <c r="AK396" s="1"/>
    </row>
    <row r="397" spans="4:37">
      <c r="D397" s="1"/>
      <c r="F397" s="1"/>
      <c r="G397" s="1"/>
      <c r="H397" s="1"/>
      <c r="AH397" s="1"/>
      <c r="AI397" s="3"/>
      <c r="AK397" s="1"/>
    </row>
    <row r="398" spans="4:37">
      <c r="D398" s="1"/>
      <c r="F398" s="1"/>
      <c r="G398" s="1"/>
      <c r="H398" s="1"/>
      <c r="AH398" s="1"/>
      <c r="AI398" s="3"/>
      <c r="AK398" s="1"/>
    </row>
    <row r="399" spans="4:37">
      <c r="D399" s="1"/>
      <c r="F399" s="1"/>
      <c r="G399" s="1"/>
      <c r="H399" s="1"/>
      <c r="AH399" s="1"/>
      <c r="AI399" s="3"/>
      <c r="AK399" s="1"/>
    </row>
    <row r="400" spans="4:37">
      <c r="D400" s="1"/>
      <c r="F400" s="1"/>
      <c r="G400" s="1"/>
      <c r="H400" s="1"/>
      <c r="AH400" s="1"/>
      <c r="AI400" s="3"/>
      <c r="AK400" s="1"/>
    </row>
    <row r="401" spans="4:37">
      <c r="D401" s="1"/>
      <c r="F401" s="1"/>
      <c r="G401" s="1"/>
      <c r="H401" s="1"/>
      <c r="AH401" s="1"/>
      <c r="AI401" s="3"/>
      <c r="AK401" s="1"/>
    </row>
    <row r="402" spans="4:37">
      <c r="D402" s="1"/>
      <c r="F402" s="1"/>
      <c r="G402" s="1"/>
      <c r="H402" s="1"/>
      <c r="AH402" s="1"/>
      <c r="AI402" s="3"/>
      <c r="AK402" s="1"/>
    </row>
    <row r="403" spans="4:37">
      <c r="D403" s="1"/>
      <c r="F403" s="1"/>
      <c r="G403" s="1"/>
      <c r="H403" s="1"/>
      <c r="AH403" s="1"/>
      <c r="AI403" s="3"/>
      <c r="AK403" s="1"/>
    </row>
    <row r="404" spans="4:37">
      <c r="D404" s="1"/>
      <c r="F404" s="1"/>
      <c r="G404" s="1"/>
      <c r="H404" s="1"/>
      <c r="AH404" s="1"/>
      <c r="AI404" s="3"/>
      <c r="AK404" s="1"/>
    </row>
    <row r="405" spans="4:37">
      <c r="D405" s="1"/>
      <c r="F405" s="1"/>
      <c r="G405" s="1"/>
      <c r="H405" s="1"/>
      <c r="AH405" s="1"/>
      <c r="AI405" s="3"/>
      <c r="AK405" s="1"/>
    </row>
    <row r="406" spans="4:37">
      <c r="D406" s="1"/>
      <c r="F406" s="1"/>
      <c r="G406" s="1"/>
      <c r="H406" s="1"/>
      <c r="AH406" s="1"/>
      <c r="AI406" s="3"/>
      <c r="AK406" s="1"/>
    </row>
    <row r="407" spans="4:37">
      <c r="D407" s="1"/>
      <c r="F407" s="1"/>
      <c r="G407" s="1"/>
      <c r="H407" s="1"/>
      <c r="AH407" s="1"/>
      <c r="AI407" s="3"/>
      <c r="AK407" s="1"/>
    </row>
    <row r="408" spans="4:37">
      <c r="D408" s="1"/>
      <c r="F408" s="1"/>
      <c r="G408" s="1"/>
      <c r="H408" s="1"/>
      <c r="AH408" s="1"/>
      <c r="AI408" s="3"/>
      <c r="AK408" s="1"/>
    </row>
    <row r="409" spans="4:37">
      <c r="D409" s="1"/>
      <c r="F409" s="1"/>
      <c r="G409" s="1"/>
      <c r="H409" s="1"/>
      <c r="AH409" s="1"/>
      <c r="AI409" s="3"/>
      <c r="AK409" s="1"/>
    </row>
    <row r="410" spans="4:37">
      <c r="D410" s="1"/>
      <c r="F410" s="1"/>
      <c r="G410" s="1"/>
      <c r="H410" s="1"/>
      <c r="AH410" s="1"/>
      <c r="AI410" s="3"/>
      <c r="AK410" s="1"/>
    </row>
    <row r="411" spans="4:37">
      <c r="D411" s="1"/>
      <c r="F411" s="1"/>
      <c r="G411" s="1"/>
      <c r="H411" s="1"/>
      <c r="AH411" s="1"/>
      <c r="AI411" s="3"/>
      <c r="AK411" s="1"/>
    </row>
    <row r="412" spans="4:37">
      <c r="D412" s="1"/>
      <c r="F412" s="1"/>
      <c r="G412" s="1"/>
      <c r="H412" s="1"/>
      <c r="AH412" s="1"/>
      <c r="AI412" s="3"/>
      <c r="AK412" s="1"/>
    </row>
    <row r="413" spans="4:37">
      <c r="D413" s="1"/>
      <c r="F413" s="1"/>
      <c r="G413" s="1"/>
      <c r="H413" s="1"/>
      <c r="AH413" s="1"/>
      <c r="AI413" s="3"/>
      <c r="AK413" s="1"/>
    </row>
    <row r="414" spans="4:37">
      <c r="D414" s="1"/>
      <c r="F414" s="1"/>
      <c r="G414" s="1"/>
      <c r="H414" s="1"/>
      <c r="AH414" s="1"/>
      <c r="AI414" s="3"/>
      <c r="AK414" s="1"/>
    </row>
    <row r="415" spans="4:37">
      <c r="D415" s="1"/>
      <c r="F415" s="1"/>
      <c r="G415" s="1"/>
      <c r="H415" s="1"/>
      <c r="AH415" s="1"/>
      <c r="AI415" s="3"/>
      <c r="AK415" s="1"/>
    </row>
    <row r="416" spans="4:37">
      <c r="D416" s="1"/>
      <c r="F416" s="1"/>
      <c r="G416" s="1"/>
      <c r="H416" s="1"/>
      <c r="AH416" s="1"/>
      <c r="AI416" s="3"/>
      <c r="AK416" s="1"/>
    </row>
    <row r="417" spans="4:37">
      <c r="D417" s="1"/>
      <c r="F417" s="1"/>
      <c r="G417" s="1"/>
      <c r="H417" s="1"/>
      <c r="AH417" s="1"/>
      <c r="AI417" s="3"/>
      <c r="AK417" s="1"/>
    </row>
    <row r="418" spans="4:37">
      <c r="D418" s="1"/>
      <c r="F418" s="1"/>
      <c r="G418" s="1"/>
      <c r="H418" s="1"/>
      <c r="AH418" s="1"/>
      <c r="AI418" s="3"/>
      <c r="AK418" s="1"/>
    </row>
    <row r="419" spans="4:37">
      <c r="D419" s="1"/>
      <c r="F419" s="1"/>
      <c r="G419" s="1"/>
      <c r="H419" s="1"/>
      <c r="AH419" s="1"/>
      <c r="AI419" s="3"/>
      <c r="AK419" s="1"/>
    </row>
    <row r="420" spans="4:37">
      <c r="D420" s="1"/>
      <c r="F420" s="1"/>
      <c r="G420" s="1"/>
      <c r="H420" s="1"/>
      <c r="AH420" s="1"/>
      <c r="AI420" s="3"/>
      <c r="AK420" s="1"/>
    </row>
    <row r="421" spans="4:37">
      <c r="D421" s="1"/>
      <c r="F421" s="1"/>
      <c r="G421" s="1"/>
      <c r="H421" s="1"/>
      <c r="AH421" s="1"/>
      <c r="AI421" s="3"/>
      <c r="AK421" s="1"/>
    </row>
    <row r="422" spans="4:37">
      <c r="D422" s="1"/>
      <c r="F422" s="1"/>
      <c r="G422" s="1"/>
      <c r="H422" s="1"/>
      <c r="AH422" s="1"/>
      <c r="AI422" s="3"/>
      <c r="AK422" s="1"/>
    </row>
    <row r="423" spans="4:37">
      <c r="D423" s="1"/>
      <c r="F423" s="1"/>
      <c r="G423" s="1"/>
      <c r="H423" s="1"/>
      <c r="AH423" s="1"/>
      <c r="AI423" s="3"/>
      <c r="AK423" s="1"/>
    </row>
    <row r="424" spans="4:37">
      <c r="D424" s="1"/>
      <c r="F424" s="1"/>
      <c r="G424" s="1"/>
      <c r="H424" s="1"/>
      <c r="AH424" s="1"/>
      <c r="AI424" s="3"/>
      <c r="AK424" s="1"/>
    </row>
    <row r="425" spans="4:37">
      <c r="D425" s="1"/>
      <c r="F425" s="1"/>
      <c r="G425" s="1"/>
      <c r="H425" s="1"/>
      <c r="AH425" s="1"/>
      <c r="AI425" s="3"/>
      <c r="AK425" s="1"/>
    </row>
    <row r="426" spans="4:37">
      <c r="D426" s="1"/>
      <c r="F426" s="1"/>
      <c r="G426" s="1"/>
      <c r="H426" s="1"/>
      <c r="AH426" s="1"/>
      <c r="AI426" s="3"/>
      <c r="AK426" s="1"/>
    </row>
    <row r="427" spans="4:37">
      <c r="D427" s="1"/>
      <c r="F427" s="1"/>
      <c r="G427" s="1"/>
      <c r="H427" s="1"/>
      <c r="AH427" s="1"/>
      <c r="AI427" s="3"/>
      <c r="AK427" s="1"/>
    </row>
    <row r="428" spans="4:37">
      <c r="D428" s="1"/>
      <c r="F428" s="1"/>
      <c r="G428" s="1"/>
      <c r="H428" s="1"/>
      <c r="AH428" s="1"/>
      <c r="AI428" s="3"/>
      <c r="AK428" s="1"/>
    </row>
    <row r="429" spans="4:37">
      <c r="D429" s="1"/>
      <c r="F429" s="1"/>
      <c r="G429" s="1"/>
      <c r="H429" s="1"/>
      <c r="AH429" s="1"/>
      <c r="AI429" s="3"/>
      <c r="AK429" s="1"/>
    </row>
    <row r="430" spans="4:37">
      <c r="D430" s="1"/>
      <c r="F430" s="1"/>
      <c r="G430" s="1"/>
      <c r="H430" s="1"/>
      <c r="AH430" s="1"/>
      <c r="AI430" s="3"/>
      <c r="AK430" s="1"/>
    </row>
    <row r="431" spans="4:37">
      <c r="D431" s="1"/>
      <c r="F431" s="1"/>
      <c r="G431" s="1"/>
      <c r="H431" s="1"/>
      <c r="AH431" s="1"/>
      <c r="AI431" s="3"/>
      <c r="AK431" s="1"/>
    </row>
    <row r="432" spans="4:37">
      <c r="D432" s="1"/>
      <c r="F432" s="1"/>
      <c r="G432" s="1"/>
      <c r="H432" s="1"/>
      <c r="AH432" s="1"/>
      <c r="AI432" s="3"/>
      <c r="AK432" s="1"/>
    </row>
    <row r="433" spans="4:37">
      <c r="D433" s="1"/>
      <c r="F433" s="1"/>
      <c r="G433" s="1"/>
      <c r="H433" s="1"/>
      <c r="AH433" s="1"/>
      <c r="AI433" s="3"/>
      <c r="AK433" s="1"/>
    </row>
    <row r="434" spans="4:37">
      <c r="D434" s="1"/>
      <c r="F434" s="1"/>
      <c r="G434" s="1"/>
      <c r="H434" s="1"/>
      <c r="AH434" s="1"/>
      <c r="AI434" s="3"/>
      <c r="AK434" s="1"/>
    </row>
    <row r="435" spans="4:37">
      <c r="D435" s="1"/>
      <c r="F435" s="1"/>
      <c r="G435" s="1"/>
      <c r="H435" s="1"/>
      <c r="AH435" s="1"/>
      <c r="AI435" s="3"/>
      <c r="AK435" s="1"/>
    </row>
    <row r="436" spans="4:37">
      <c r="D436" s="1"/>
      <c r="F436" s="1"/>
      <c r="G436" s="1"/>
      <c r="H436" s="1"/>
      <c r="AH436" s="1"/>
      <c r="AI436" s="3"/>
      <c r="AK436" s="1"/>
    </row>
    <row r="437" spans="4:37">
      <c r="D437" s="1"/>
      <c r="F437" s="1"/>
      <c r="G437" s="1"/>
      <c r="H437" s="1"/>
      <c r="AH437" s="1"/>
      <c r="AI437" s="3"/>
      <c r="AK437" s="1"/>
    </row>
    <row r="438" spans="4:37">
      <c r="D438" s="1"/>
      <c r="F438" s="1"/>
      <c r="G438" s="1"/>
      <c r="H438" s="1"/>
      <c r="AH438" s="1"/>
      <c r="AI438" s="3"/>
      <c r="AK438" s="1"/>
    </row>
    <row r="439" spans="4:37">
      <c r="D439" s="1"/>
      <c r="F439" s="1"/>
      <c r="G439" s="1"/>
      <c r="H439" s="1"/>
      <c r="AH439" s="1"/>
      <c r="AI439" s="3"/>
      <c r="AK439" s="1"/>
    </row>
    <row r="440" spans="4:37">
      <c r="D440" s="1"/>
      <c r="F440" s="1"/>
      <c r="G440" s="1"/>
      <c r="H440" s="1"/>
      <c r="AH440" s="1"/>
      <c r="AI440" s="3"/>
      <c r="AK440" s="1"/>
    </row>
    <row r="441" spans="4:37">
      <c r="D441" s="1"/>
      <c r="F441" s="1"/>
      <c r="G441" s="1"/>
      <c r="H441" s="1"/>
      <c r="AH441" s="1"/>
      <c r="AI441" s="3"/>
      <c r="AK441" s="1"/>
    </row>
    <row r="442" spans="4:37">
      <c r="D442" s="1"/>
      <c r="F442" s="1"/>
      <c r="G442" s="1"/>
      <c r="H442" s="1"/>
      <c r="AH442" s="1"/>
      <c r="AI442" s="3"/>
      <c r="AK442" s="1"/>
    </row>
    <row r="443" spans="4:37">
      <c r="D443" s="1"/>
      <c r="F443" s="1"/>
      <c r="G443" s="1"/>
      <c r="H443" s="1"/>
      <c r="AH443" s="1"/>
      <c r="AI443" s="3"/>
      <c r="AK443" s="1"/>
    </row>
    <row r="444" spans="4:37">
      <c r="D444" s="1"/>
      <c r="F444" s="1"/>
      <c r="G444" s="1"/>
      <c r="H444" s="1"/>
      <c r="AH444" s="1"/>
      <c r="AI444" s="3"/>
      <c r="AK444" s="1"/>
    </row>
    <row r="445" spans="4:37">
      <c r="D445" s="1"/>
      <c r="F445" s="1"/>
      <c r="G445" s="1"/>
      <c r="H445" s="1"/>
      <c r="AH445" s="1"/>
      <c r="AI445" s="3"/>
      <c r="AK445" s="1"/>
    </row>
    <row r="446" spans="4:37">
      <c r="D446" s="1"/>
      <c r="F446" s="1"/>
      <c r="G446" s="1"/>
      <c r="H446" s="1"/>
      <c r="AH446" s="1"/>
      <c r="AI446" s="3"/>
      <c r="AK446" s="1"/>
    </row>
    <row r="447" spans="4:37">
      <c r="D447" s="1"/>
      <c r="F447" s="1"/>
      <c r="G447" s="1"/>
      <c r="H447" s="1"/>
      <c r="AH447" s="1"/>
      <c r="AI447" s="3"/>
      <c r="AK447" s="1"/>
    </row>
    <row r="448" spans="4:37">
      <c r="D448" s="1"/>
      <c r="F448" s="1"/>
      <c r="G448" s="1"/>
      <c r="H448" s="1"/>
      <c r="AH448" s="1"/>
      <c r="AI448" s="3"/>
      <c r="AK448" s="1"/>
    </row>
    <row r="449" spans="4:37">
      <c r="D449" s="1"/>
      <c r="F449" s="1"/>
      <c r="G449" s="1"/>
      <c r="H449" s="1"/>
      <c r="AH449" s="1"/>
      <c r="AI449" s="3"/>
      <c r="AK449" s="1"/>
    </row>
    <row r="450" spans="4:37">
      <c r="D450" s="1"/>
      <c r="F450" s="1"/>
      <c r="G450" s="1"/>
      <c r="H450" s="1"/>
      <c r="AH450" s="1"/>
      <c r="AI450" s="3"/>
      <c r="AK450" s="1"/>
    </row>
    <row r="451" spans="4:37">
      <c r="D451" s="1"/>
      <c r="F451" s="1"/>
      <c r="G451" s="1"/>
      <c r="H451" s="1"/>
      <c r="AH451" s="1"/>
      <c r="AI451" s="3"/>
      <c r="AK451" s="1"/>
    </row>
    <row r="452" spans="4:37">
      <c r="D452" s="1"/>
      <c r="F452" s="1"/>
      <c r="G452" s="1"/>
      <c r="H452" s="1"/>
      <c r="AH452" s="1"/>
      <c r="AI452" s="3"/>
      <c r="AK452" s="1"/>
    </row>
    <row r="453" spans="4:37">
      <c r="D453" s="1"/>
      <c r="F453" s="1"/>
      <c r="G453" s="1"/>
      <c r="H453" s="1"/>
      <c r="AH453" s="1"/>
      <c r="AI453" s="3"/>
      <c r="AK453" s="1"/>
    </row>
    <row r="454" spans="4:37">
      <c r="D454" s="1"/>
      <c r="F454" s="1"/>
      <c r="G454" s="1"/>
      <c r="H454" s="1"/>
      <c r="AH454" s="1"/>
      <c r="AI454" s="3"/>
      <c r="AK454" s="1"/>
    </row>
    <row r="455" spans="4:37">
      <c r="D455" s="1"/>
      <c r="F455" s="1"/>
      <c r="G455" s="1"/>
      <c r="H455" s="1"/>
      <c r="AH455" s="1"/>
      <c r="AI455" s="3"/>
      <c r="AK455" s="1"/>
    </row>
    <row r="456" spans="4:37">
      <c r="D456" s="1"/>
      <c r="F456" s="1"/>
      <c r="G456" s="1"/>
      <c r="H456" s="1"/>
      <c r="AH456" s="1"/>
      <c r="AI456" s="3"/>
      <c r="AK456" s="1"/>
    </row>
    <row r="457" spans="4:37">
      <c r="D457" s="1"/>
      <c r="F457" s="1"/>
      <c r="G457" s="1"/>
      <c r="H457" s="1"/>
      <c r="AH457" s="1"/>
      <c r="AI457" s="3"/>
      <c r="AK457" s="1"/>
    </row>
    <row r="458" spans="4:37">
      <c r="D458" s="1"/>
      <c r="F458" s="1"/>
      <c r="G458" s="1"/>
      <c r="H458" s="1"/>
      <c r="AH458" s="1"/>
      <c r="AI458" s="3"/>
      <c r="AK458" s="1"/>
    </row>
    <row r="459" spans="4:37">
      <c r="D459" s="1"/>
      <c r="F459" s="1"/>
      <c r="G459" s="1"/>
      <c r="H459" s="1"/>
      <c r="AH459" s="1"/>
      <c r="AI459" s="3"/>
      <c r="AK459" s="1"/>
    </row>
    <row r="460" spans="4:37">
      <c r="D460" s="1"/>
      <c r="F460" s="1"/>
      <c r="G460" s="1"/>
      <c r="H460" s="1"/>
      <c r="AH460" s="1"/>
      <c r="AI460" s="3"/>
      <c r="AK460" s="1"/>
    </row>
    <row r="461" spans="4:37">
      <c r="D461" s="1"/>
      <c r="F461" s="1"/>
      <c r="G461" s="1"/>
      <c r="H461" s="1"/>
      <c r="AH461" s="1"/>
      <c r="AI461" s="3"/>
      <c r="AK461" s="1"/>
    </row>
    <row r="462" spans="4:37">
      <c r="D462" s="1"/>
      <c r="F462" s="1"/>
      <c r="G462" s="1"/>
      <c r="H462" s="1"/>
      <c r="AH462" s="1"/>
      <c r="AI462" s="3"/>
      <c r="AK462" s="1"/>
    </row>
    <row r="463" spans="4:37">
      <c r="D463" s="1"/>
      <c r="F463" s="1"/>
      <c r="G463" s="1"/>
      <c r="H463" s="1"/>
      <c r="AH463" s="1"/>
      <c r="AI463" s="3"/>
      <c r="AK463" s="1"/>
    </row>
    <row r="464" spans="4:37">
      <c r="D464" s="1"/>
      <c r="F464" s="1"/>
      <c r="G464" s="1"/>
      <c r="H464" s="1"/>
      <c r="AH464" s="1"/>
      <c r="AI464" s="3"/>
      <c r="AK464" s="1"/>
    </row>
    <row r="465" spans="4:37">
      <c r="D465" s="1"/>
      <c r="F465" s="1"/>
      <c r="G465" s="1"/>
      <c r="H465" s="1"/>
      <c r="AH465" s="1"/>
      <c r="AI465" s="3"/>
      <c r="AK465" s="1"/>
    </row>
    <row r="466" spans="4:37">
      <c r="D466" s="1"/>
      <c r="F466" s="1"/>
      <c r="G466" s="1"/>
      <c r="H466" s="1"/>
      <c r="AH466" s="1"/>
      <c r="AI466" s="3"/>
      <c r="AK466" s="1"/>
    </row>
    <row r="467" spans="4:37">
      <c r="D467" s="1"/>
      <c r="F467" s="1"/>
      <c r="G467" s="1"/>
      <c r="H467" s="1"/>
      <c r="AH467" s="1"/>
      <c r="AI467" s="3"/>
      <c r="AK467" s="1"/>
    </row>
    <row r="468" spans="4:37">
      <c r="D468" s="1"/>
      <c r="F468" s="1"/>
      <c r="G468" s="1"/>
      <c r="H468" s="1"/>
      <c r="AH468" s="1"/>
      <c r="AI468" s="3"/>
      <c r="AK468" s="1"/>
    </row>
    <row r="469" spans="4:37">
      <c r="D469" s="1"/>
      <c r="F469" s="1"/>
      <c r="G469" s="1"/>
      <c r="H469" s="1"/>
      <c r="AH469" s="1"/>
      <c r="AI469" s="3"/>
      <c r="AK469" s="1"/>
    </row>
    <row r="470" spans="4:37">
      <c r="D470" s="1"/>
      <c r="F470" s="1"/>
      <c r="G470" s="1"/>
      <c r="H470" s="1"/>
      <c r="AH470" s="1"/>
      <c r="AI470" s="3"/>
      <c r="AK470" s="1"/>
    </row>
    <row r="471" spans="4:37">
      <c r="D471" s="1"/>
      <c r="F471" s="1"/>
      <c r="G471" s="1"/>
      <c r="H471" s="1"/>
      <c r="AH471" s="1"/>
      <c r="AI471" s="3"/>
      <c r="AK471" s="1"/>
    </row>
    <row r="472" spans="4:37">
      <c r="D472" s="1"/>
      <c r="F472" s="1"/>
      <c r="G472" s="1"/>
      <c r="H472" s="1"/>
      <c r="AH472" s="1"/>
      <c r="AI472" s="3"/>
      <c r="AK472" s="1"/>
    </row>
    <row r="473" spans="4:37">
      <c r="D473" s="1"/>
      <c r="F473" s="1"/>
      <c r="G473" s="1"/>
      <c r="H473" s="1"/>
      <c r="AH473" s="1"/>
      <c r="AI473" s="3"/>
      <c r="AK473" s="1"/>
    </row>
    <row r="474" spans="4:37">
      <c r="D474" s="1"/>
      <c r="F474" s="1"/>
      <c r="G474" s="1"/>
      <c r="H474" s="1"/>
      <c r="AH474" s="1"/>
      <c r="AI474" s="3"/>
      <c r="AK474" s="1"/>
    </row>
    <row r="475" spans="4:37">
      <c r="D475" s="1"/>
      <c r="F475" s="1"/>
      <c r="G475" s="1"/>
      <c r="H475" s="1"/>
      <c r="AH475" s="1"/>
      <c r="AI475" s="3"/>
      <c r="AK475" s="1"/>
    </row>
    <row r="476" spans="4:37">
      <c r="D476" s="1"/>
      <c r="F476" s="1"/>
      <c r="G476" s="1"/>
      <c r="H476" s="1"/>
      <c r="AH476" s="1"/>
      <c r="AI476" s="3"/>
      <c r="AK476" s="1"/>
    </row>
    <row r="477" spans="4:37">
      <c r="D477" s="1"/>
      <c r="F477" s="1"/>
      <c r="G477" s="1"/>
      <c r="H477" s="1"/>
      <c r="AH477" s="1"/>
      <c r="AI477" s="3"/>
      <c r="AK477" s="1"/>
    </row>
    <row r="478" spans="4:37">
      <c r="D478" s="1"/>
      <c r="F478" s="1"/>
      <c r="G478" s="1"/>
      <c r="H478" s="1"/>
      <c r="AH478" s="1"/>
      <c r="AI478" s="3"/>
      <c r="AK478" s="1"/>
    </row>
    <row r="479" spans="4:37">
      <c r="D479" s="1"/>
      <c r="F479" s="1"/>
      <c r="G479" s="1"/>
      <c r="H479" s="1"/>
      <c r="AH479" s="1"/>
      <c r="AI479" s="3"/>
      <c r="AK479" s="1"/>
    </row>
    <row r="480" spans="4:37">
      <c r="D480" s="1"/>
      <c r="F480" s="1"/>
      <c r="G480" s="1"/>
      <c r="H480" s="1"/>
      <c r="AH480" s="1"/>
      <c r="AI480" s="3"/>
      <c r="AK480" s="1"/>
    </row>
    <row r="481" spans="4:37">
      <c r="D481" s="1"/>
      <c r="F481" s="1"/>
      <c r="G481" s="1"/>
      <c r="H481" s="1"/>
      <c r="AH481" s="1"/>
      <c r="AI481" s="3"/>
      <c r="AK481" s="1"/>
    </row>
    <row r="482" spans="4:37">
      <c r="D482" s="1"/>
      <c r="F482" s="1"/>
      <c r="G482" s="1"/>
      <c r="H482" s="1"/>
      <c r="AH482" s="1"/>
      <c r="AI482" s="3"/>
      <c r="AK482" s="1"/>
    </row>
    <row r="483" spans="4:37">
      <c r="D483" s="1"/>
      <c r="F483" s="1"/>
      <c r="G483" s="1"/>
      <c r="H483" s="1"/>
      <c r="AH483" s="1"/>
      <c r="AI483" s="3"/>
      <c r="AK483" s="1"/>
    </row>
    <row r="484" spans="4:37">
      <c r="D484" s="1"/>
      <c r="F484" s="1"/>
      <c r="G484" s="1"/>
      <c r="H484" s="1"/>
      <c r="AH484" s="1"/>
      <c r="AI484" s="3"/>
      <c r="AK484" s="1"/>
    </row>
    <row r="485" spans="4:37">
      <c r="D485" s="1"/>
      <c r="F485" s="1"/>
      <c r="G485" s="1"/>
      <c r="H485" s="1"/>
      <c r="AH485" s="1"/>
      <c r="AI485" s="3"/>
      <c r="AK485" s="1"/>
    </row>
    <row r="486" spans="4:37">
      <c r="D486" s="1"/>
      <c r="F486" s="1"/>
      <c r="G486" s="1"/>
      <c r="H486" s="1"/>
      <c r="AH486" s="1"/>
      <c r="AI486" s="3"/>
      <c r="AK486" s="1"/>
    </row>
    <row r="487" spans="4:37">
      <c r="D487" s="1"/>
      <c r="F487" s="1"/>
      <c r="G487" s="1"/>
      <c r="H487" s="1"/>
      <c r="AH487" s="1"/>
      <c r="AI487" s="3"/>
      <c r="AK487" s="1"/>
    </row>
    <row r="488" spans="4:37">
      <c r="D488" s="1"/>
      <c r="F488" s="1"/>
      <c r="G488" s="1"/>
      <c r="H488" s="1"/>
      <c r="AH488" s="1"/>
      <c r="AI488" s="3"/>
      <c r="AK488" s="1"/>
    </row>
    <row r="489" spans="4:37">
      <c r="D489" s="1"/>
      <c r="F489" s="1"/>
      <c r="G489" s="1"/>
      <c r="H489" s="1"/>
      <c r="AH489" s="1"/>
      <c r="AI489" s="3"/>
      <c r="AK489" s="1"/>
    </row>
    <row r="490" spans="4:37">
      <c r="D490" s="1"/>
      <c r="F490" s="1"/>
      <c r="G490" s="1"/>
      <c r="H490" s="1"/>
      <c r="AH490" s="1"/>
      <c r="AI490" s="3"/>
      <c r="AK490" s="1"/>
    </row>
    <row r="491" spans="4:37">
      <c r="D491" s="1"/>
      <c r="F491" s="1"/>
      <c r="G491" s="1"/>
      <c r="H491" s="1"/>
      <c r="AH491" s="1"/>
      <c r="AI491" s="3"/>
      <c r="AK491" s="1"/>
    </row>
    <row r="492" spans="4:37">
      <c r="D492" s="1"/>
      <c r="F492" s="1"/>
      <c r="G492" s="1"/>
      <c r="H492" s="1"/>
      <c r="AH492" s="1"/>
      <c r="AI492" s="3"/>
      <c r="AK492" s="1"/>
    </row>
    <row r="493" spans="4:37">
      <c r="D493" s="1"/>
      <c r="F493" s="1"/>
      <c r="G493" s="1"/>
      <c r="H493" s="1"/>
      <c r="AH493" s="1"/>
      <c r="AI493" s="3"/>
      <c r="AK493" s="1"/>
    </row>
    <row r="494" spans="4:37">
      <c r="D494" s="1"/>
      <c r="F494" s="1"/>
      <c r="G494" s="1"/>
      <c r="H494" s="1"/>
      <c r="AH494" s="1"/>
      <c r="AI494" s="3"/>
      <c r="AK494" s="1"/>
    </row>
    <row r="495" spans="4:37">
      <c r="D495" s="1"/>
      <c r="F495" s="1"/>
      <c r="G495" s="1"/>
      <c r="H495" s="1"/>
      <c r="AH495" s="1"/>
      <c r="AI495" s="3"/>
      <c r="AK495" s="1"/>
    </row>
    <row r="496" spans="4:37">
      <c r="D496" s="1"/>
      <c r="F496" s="1"/>
      <c r="G496" s="1"/>
      <c r="H496" s="1"/>
      <c r="AH496" s="1"/>
      <c r="AI496" s="3"/>
      <c r="AK496" s="1"/>
    </row>
    <row r="497" spans="4:37">
      <c r="D497" s="1"/>
      <c r="F497" s="1"/>
      <c r="G497" s="1"/>
      <c r="H497" s="1"/>
      <c r="AH497" s="1"/>
      <c r="AI497" s="3"/>
      <c r="AK497" s="1"/>
    </row>
    <row r="498" spans="4:37">
      <c r="D498" s="1"/>
      <c r="F498" s="1"/>
      <c r="G498" s="1"/>
      <c r="H498" s="1"/>
      <c r="AH498" s="1"/>
      <c r="AI498" s="3"/>
      <c r="AK498" s="1"/>
    </row>
    <row r="499" spans="4:37">
      <c r="D499" s="1"/>
      <c r="F499" s="1"/>
      <c r="G499" s="1"/>
      <c r="H499" s="1"/>
      <c r="AH499" s="1"/>
      <c r="AI499" s="3"/>
      <c r="AK499" s="1"/>
    </row>
    <row r="500" spans="4:37">
      <c r="D500" s="1"/>
      <c r="F500" s="1"/>
      <c r="G500" s="1"/>
      <c r="H500" s="1"/>
      <c r="AH500" s="1"/>
      <c r="AI500" s="3"/>
      <c r="AK500" s="1"/>
    </row>
    <row r="501" spans="4:37">
      <c r="D501" s="1"/>
      <c r="F501" s="1"/>
      <c r="G501" s="1"/>
      <c r="H501" s="1"/>
      <c r="AH501" s="1"/>
      <c r="AI501" s="3"/>
      <c r="AK501" s="1"/>
    </row>
    <row r="502" spans="4:37">
      <c r="D502" s="1"/>
      <c r="F502" s="1"/>
      <c r="G502" s="1"/>
      <c r="H502" s="1"/>
      <c r="AH502" s="1"/>
      <c r="AI502" s="3"/>
      <c r="AK502" s="1"/>
    </row>
    <row r="503" spans="4:37">
      <c r="D503" s="1"/>
      <c r="F503" s="1"/>
      <c r="G503" s="1"/>
      <c r="H503" s="1"/>
      <c r="AH503" s="1"/>
      <c r="AI503" s="3"/>
      <c r="AK503" s="1"/>
    </row>
    <row r="504" spans="4:37">
      <c r="D504" s="1"/>
      <c r="F504" s="1"/>
      <c r="G504" s="1"/>
      <c r="H504" s="1"/>
      <c r="AH504" s="1"/>
      <c r="AI504" s="3"/>
      <c r="AK504" s="1"/>
    </row>
    <row r="505" spans="4:37">
      <c r="D505" s="1"/>
      <c r="F505" s="1"/>
      <c r="G505" s="1"/>
      <c r="H505" s="1"/>
      <c r="AH505" s="1"/>
      <c r="AI505" s="3"/>
      <c r="AK505" s="1"/>
    </row>
    <row r="506" spans="4:37">
      <c r="D506" s="1"/>
      <c r="F506" s="1"/>
      <c r="G506" s="1"/>
      <c r="H506" s="1"/>
      <c r="AH506" s="1"/>
      <c r="AI506" s="3"/>
      <c r="AK506" s="1"/>
    </row>
    <row r="507" spans="4:37">
      <c r="D507" s="1"/>
      <c r="F507" s="1"/>
      <c r="G507" s="1"/>
      <c r="H507" s="1"/>
      <c r="AH507" s="1"/>
      <c r="AI507" s="3"/>
      <c r="AK507" s="1"/>
    </row>
    <row r="508" spans="4:37">
      <c r="D508" s="1"/>
      <c r="F508" s="1"/>
      <c r="G508" s="1"/>
      <c r="H508" s="1"/>
      <c r="AH508" s="1"/>
      <c r="AI508" s="3"/>
      <c r="AK508" s="1"/>
    </row>
    <row r="509" spans="4:37">
      <c r="D509" s="1"/>
      <c r="F509" s="1"/>
      <c r="G509" s="1"/>
      <c r="H509" s="1"/>
      <c r="AH509" s="1"/>
      <c r="AI509" s="3"/>
      <c r="AK509" s="1"/>
    </row>
    <row r="510" spans="4:37">
      <c r="D510" s="1"/>
      <c r="F510" s="1"/>
      <c r="G510" s="1"/>
      <c r="H510" s="1"/>
      <c r="AH510" s="1"/>
      <c r="AI510" s="3"/>
      <c r="AK510" s="1"/>
    </row>
    <row r="511" spans="4:37">
      <c r="D511" s="1"/>
      <c r="F511" s="1"/>
      <c r="G511" s="1"/>
      <c r="H511" s="1"/>
      <c r="AH511" s="1"/>
      <c r="AI511" s="3"/>
      <c r="AK511" s="1"/>
    </row>
    <row r="512" spans="4:37">
      <c r="D512" s="1"/>
      <c r="F512" s="1"/>
      <c r="G512" s="1"/>
      <c r="H512" s="1"/>
      <c r="AH512" s="1"/>
      <c r="AI512" s="3"/>
      <c r="AK512" s="1"/>
    </row>
    <row r="513" spans="4:37">
      <c r="D513" s="1"/>
      <c r="F513" s="1"/>
      <c r="G513" s="1"/>
      <c r="H513" s="1"/>
      <c r="AH513" s="1"/>
      <c r="AI513" s="3"/>
      <c r="AK513" s="1"/>
    </row>
    <row r="514" spans="4:37">
      <c r="D514" s="1"/>
      <c r="F514" s="1"/>
      <c r="G514" s="1"/>
      <c r="H514" s="1"/>
      <c r="AH514" s="1"/>
      <c r="AI514" s="3"/>
      <c r="AK514" s="1"/>
    </row>
    <row r="515" spans="4:37">
      <c r="D515" s="1"/>
      <c r="F515" s="1"/>
      <c r="G515" s="1"/>
      <c r="H515" s="1"/>
      <c r="AH515" s="1"/>
      <c r="AI515" s="3"/>
      <c r="AK515" s="1"/>
    </row>
    <row r="516" spans="4:37">
      <c r="D516" s="1"/>
      <c r="F516" s="1"/>
      <c r="G516" s="1"/>
      <c r="H516" s="1"/>
      <c r="AH516" s="1"/>
      <c r="AI516" s="3"/>
      <c r="AK516" s="1"/>
    </row>
    <row r="517" spans="4:37">
      <c r="D517" s="1"/>
      <c r="F517" s="1"/>
      <c r="G517" s="1"/>
      <c r="H517" s="1"/>
      <c r="AH517" s="1"/>
      <c r="AI517" s="3"/>
      <c r="AK517" s="1"/>
    </row>
    <row r="518" spans="4:37">
      <c r="D518" s="1"/>
      <c r="F518" s="1"/>
      <c r="G518" s="1"/>
      <c r="H518" s="1"/>
      <c r="AH518" s="1"/>
      <c r="AI518" s="3"/>
      <c r="AK518" s="1"/>
    </row>
    <row r="519" spans="4:37">
      <c r="D519" s="1"/>
      <c r="F519" s="1"/>
      <c r="G519" s="1"/>
      <c r="H519" s="1"/>
      <c r="AH519" s="1"/>
      <c r="AI519" s="3"/>
      <c r="AK519" s="1"/>
    </row>
    <row r="520" spans="4:37">
      <c r="D520" s="1"/>
      <c r="F520" s="1"/>
      <c r="G520" s="1"/>
      <c r="H520" s="1"/>
      <c r="AH520" s="1"/>
      <c r="AI520" s="3"/>
      <c r="AK520" s="1"/>
    </row>
    <row r="521" spans="4:37">
      <c r="D521" s="1"/>
      <c r="F521" s="1"/>
      <c r="G521" s="1"/>
      <c r="H521" s="1"/>
      <c r="AH521" s="1"/>
      <c r="AI521" s="3"/>
      <c r="AK521" s="1"/>
    </row>
    <row r="522" spans="4:37">
      <c r="D522" s="1"/>
      <c r="F522" s="1"/>
      <c r="G522" s="1"/>
      <c r="H522" s="1"/>
      <c r="AH522" s="1"/>
      <c r="AI522" s="3"/>
      <c r="AK522" s="1"/>
    </row>
    <row r="523" spans="4:37">
      <c r="D523" s="1"/>
      <c r="F523" s="1"/>
      <c r="G523" s="1"/>
      <c r="H523" s="1"/>
      <c r="AH523" s="1"/>
      <c r="AI523" s="3"/>
      <c r="AK523" s="1"/>
    </row>
    <row r="524" spans="4:37">
      <c r="D524" s="1"/>
      <c r="F524" s="1"/>
      <c r="G524" s="1"/>
      <c r="H524" s="1"/>
      <c r="AH524" s="1"/>
      <c r="AI524" s="3"/>
      <c r="AK524" s="1"/>
    </row>
    <row r="525" spans="4:37">
      <c r="D525" s="1"/>
      <c r="F525" s="1"/>
      <c r="G525" s="1"/>
      <c r="H525" s="1"/>
      <c r="AH525" s="1"/>
      <c r="AI525" s="3"/>
      <c r="AK525" s="1"/>
    </row>
    <row r="526" spans="4:37">
      <c r="D526" s="1"/>
      <c r="F526" s="1"/>
      <c r="G526" s="1"/>
      <c r="H526" s="1"/>
      <c r="AH526" s="1"/>
      <c r="AI526" s="3"/>
      <c r="AK526" s="1"/>
    </row>
    <row r="527" spans="4:37">
      <c r="D527" s="1"/>
      <c r="F527" s="1"/>
      <c r="G527" s="1"/>
      <c r="H527" s="1"/>
      <c r="AH527" s="1"/>
      <c r="AI527" s="3"/>
      <c r="AK527" s="1"/>
    </row>
    <row r="528" spans="4:37">
      <c r="D528" s="1"/>
      <c r="F528" s="1"/>
      <c r="G528" s="1"/>
      <c r="H528" s="1"/>
      <c r="AH528" s="1"/>
      <c r="AI528" s="3"/>
      <c r="AK528" s="1"/>
    </row>
    <row r="529" spans="4:37">
      <c r="D529" s="1"/>
      <c r="F529" s="1"/>
      <c r="G529" s="1"/>
      <c r="H529" s="1"/>
      <c r="AH529" s="1"/>
      <c r="AI529" s="3"/>
      <c r="AK529" s="1"/>
    </row>
    <row r="530" spans="4:37">
      <c r="D530" s="1"/>
      <c r="F530" s="1"/>
      <c r="G530" s="1"/>
      <c r="H530" s="1"/>
      <c r="AH530" s="1"/>
      <c r="AI530" s="3"/>
      <c r="AK530" s="1"/>
    </row>
    <row r="531" spans="4:37">
      <c r="D531" s="1"/>
      <c r="F531" s="1"/>
      <c r="G531" s="1"/>
      <c r="H531" s="1"/>
      <c r="AH531" s="1"/>
      <c r="AI531" s="3"/>
      <c r="AK531" s="1"/>
    </row>
    <row r="532" spans="4:37">
      <c r="D532" s="1"/>
      <c r="F532" s="1"/>
      <c r="G532" s="1"/>
      <c r="H532" s="1"/>
      <c r="AH532" s="1"/>
      <c r="AI532" s="3"/>
      <c r="AK532" s="1"/>
    </row>
    <row r="533" spans="4:37">
      <c r="D533" s="1"/>
      <c r="F533" s="1"/>
      <c r="G533" s="1"/>
      <c r="H533" s="1"/>
      <c r="AH533" s="1"/>
      <c r="AI533" s="3"/>
      <c r="AK533" s="1"/>
    </row>
    <row r="534" spans="4:37">
      <c r="D534" s="1"/>
      <c r="F534" s="1"/>
      <c r="G534" s="1"/>
      <c r="H534" s="1"/>
      <c r="AH534" s="1"/>
      <c r="AI534" s="3"/>
      <c r="AK534" s="1"/>
    </row>
    <row r="535" spans="4:37">
      <c r="D535" s="1"/>
      <c r="F535" s="1"/>
      <c r="G535" s="1"/>
      <c r="H535" s="1"/>
      <c r="AH535" s="1"/>
      <c r="AI535" s="3"/>
      <c r="AK535" s="1"/>
    </row>
    <row r="536" spans="4:37">
      <c r="D536" s="1"/>
      <c r="F536" s="1"/>
      <c r="G536" s="1"/>
      <c r="H536" s="1"/>
      <c r="AH536" s="1"/>
      <c r="AI536" s="3"/>
      <c r="AK536" s="1"/>
    </row>
    <row r="537" spans="4:37">
      <c r="D537" s="1"/>
      <c r="F537" s="1"/>
      <c r="G537" s="1"/>
      <c r="H537" s="1"/>
      <c r="AH537" s="1"/>
      <c r="AI537" s="3"/>
      <c r="AK537" s="1"/>
    </row>
    <row r="538" spans="4:37">
      <c r="D538" s="1"/>
      <c r="F538" s="1"/>
      <c r="G538" s="1"/>
      <c r="H538" s="1"/>
      <c r="AH538" s="1"/>
      <c r="AI538" s="3"/>
      <c r="AK538" s="1"/>
    </row>
    <row r="539" spans="4:37">
      <c r="D539" s="1"/>
      <c r="F539" s="1"/>
      <c r="G539" s="1"/>
      <c r="H539" s="1"/>
      <c r="AH539" s="1"/>
      <c r="AI539" s="3"/>
      <c r="AK539" s="1"/>
    </row>
    <row r="540" spans="4:37">
      <c r="D540" s="1"/>
      <c r="F540" s="1"/>
      <c r="G540" s="1"/>
      <c r="H540" s="1"/>
      <c r="AH540" s="1"/>
      <c r="AI540" s="3"/>
      <c r="AK540" s="1"/>
    </row>
    <row r="541" spans="4:37">
      <c r="D541" s="1"/>
      <c r="F541" s="1"/>
      <c r="G541" s="1"/>
      <c r="H541" s="1"/>
      <c r="AH541" s="1"/>
      <c r="AI541" s="3"/>
      <c r="AK541" s="1"/>
    </row>
    <row r="542" spans="4:37">
      <c r="D542" s="1"/>
      <c r="F542" s="1"/>
      <c r="G542" s="1"/>
      <c r="H542" s="1"/>
      <c r="AH542" s="1"/>
      <c r="AI542" s="3"/>
      <c r="AK542" s="1"/>
    </row>
    <row r="543" spans="4:37">
      <c r="D543" s="1"/>
      <c r="F543" s="1"/>
      <c r="G543" s="1"/>
      <c r="H543" s="1"/>
      <c r="AH543" s="1"/>
      <c r="AI543" s="3"/>
      <c r="AK543" s="1"/>
    </row>
    <row r="544" spans="4:37">
      <c r="D544" s="1"/>
      <c r="F544" s="1"/>
      <c r="G544" s="1"/>
      <c r="H544" s="1"/>
      <c r="AH544" s="1"/>
      <c r="AI544" s="3"/>
      <c r="AK544" s="1"/>
    </row>
    <row r="545" spans="4:37">
      <c r="D545" s="1"/>
      <c r="F545" s="1"/>
      <c r="G545" s="1"/>
      <c r="H545" s="1"/>
      <c r="AH545" s="1"/>
      <c r="AI545" s="3"/>
      <c r="AK545" s="1"/>
    </row>
    <row r="546" spans="4:37">
      <c r="D546" s="1"/>
      <c r="F546" s="1"/>
      <c r="G546" s="1"/>
      <c r="H546" s="1"/>
      <c r="AH546" s="1"/>
      <c r="AI546" s="3"/>
      <c r="AK546" s="1"/>
    </row>
    <row r="547" spans="4:37">
      <c r="D547" s="1"/>
      <c r="F547" s="1"/>
      <c r="G547" s="1"/>
      <c r="H547" s="1"/>
      <c r="AH547" s="1"/>
      <c r="AI547" s="3"/>
      <c r="AK547" s="1"/>
    </row>
    <row r="548" spans="4:37">
      <c r="D548" s="1"/>
      <c r="F548" s="1"/>
      <c r="G548" s="1"/>
      <c r="H548" s="1"/>
      <c r="AH548" s="1"/>
      <c r="AI548" s="3"/>
      <c r="AK548" s="1"/>
    </row>
    <row r="549" spans="4:37">
      <c r="D549" s="1"/>
      <c r="F549" s="1"/>
      <c r="G549" s="1"/>
      <c r="H549" s="1"/>
      <c r="AH549" s="1"/>
      <c r="AI549" s="3"/>
      <c r="AK549" s="1"/>
    </row>
    <row r="550" spans="4:37">
      <c r="D550" s="1"/>
      <c r="F550" s="1"/>
      <c r="G550" s="1"/>
      <c r="H550" s="1"/>
      <c r="AH550" s="1"/>
      <c r="AI550" s="3"/>
      <c r="AK550" s="1"/>
    </row>
    <row r="551" spans="4:37">
      <c r="D551" s="1"/>
      <c r="F551" s="1"/>
      <c r="G551" s="1"/>
      <c r="H551" s="1"/>
      <c r="AH551" s="1"/>
      <c r="AI551" s="3"/>
      <c r="AK551" s="1"/>
    </row>
    <row r="552" spans="4:37">
      <c r="D552" s="1"/>
      <c r="F552" s="1"/>
      <c r="G552" s="1"/>
      <c r="H552" s="1"/>
      <c r="AH552" s="1"/>
      <c r="AI552" s="3"/>
      <c r="AK552" s="1"/>
    </row>
    <row r="553" spans="4:37">
      <c r="D553" s="1"/>
      <c r="F553" s="1"/>
      <c r="G553" s="1"/>
      <c r="H553" s="1"/>
      <c r="AH553" s="1"/>
      <c r="AI553" s="3"/>
      <c r="AK553" s="1"/>
    </row>
    <row r="554" spans="4:37">
      <c r="D554" s="1"/>
      <c r="F554" s="1"/>
      <c r="G554" s="1"/>
      <c r="H554" s="1"/>
      <c r="AH554" s="1"/>
      <c r="AI554" s="3"/>
      <c r="AK554" s="1"/>
    </row>
    <row r="555" spans="4:37">
      <c r="D555" s="1"/>
      <c r="F555" s="1"/>
      <c r="G555" s="1"/>
      <c r="H555" s="1"/>
      <c r="AH555" s="1"/>
      <c r="AI555" s="3"/>
      <c r="AK555" s="1"/>
    </row>
    <row r="556" spans="4:37">
      <c r="D556" s="1"/>
      <c r="F556" s="1"/>
      <c r="G556" s="1"/>
      <c r="H556" s="1"/>
      <c r="AH556" s="1"/>
      <c r="AI556" s="3"/>
      <c r="AK556" s="1"/>
    </row>
    <row r="557" spans="4:37">
      <c r="D557" s="1"/>
      <c r="F557" s="1"/>
      <c r="G557" s="1"/>
      <c r="H557" s="1"/>
      <c r="AH557" s="1"/>
      <c r="AI557" s="3"/>
      <c r="AK557" s="1"/>
    </row>
    <row r="558" spans="4:37">
      <c r="D558" s="1"/>
      <c r="F558" s="1"/>
      <c r="G558" s="1"/>
      <c r="H558" s="1"/>
      <c r="AH558" s="1"/>
      <c r="AI558" s="3"/>
      <c r="AK558" s="1"/>
    </row>
    <row r="559" spans="4:37">
      <c r="D559" s="1"/>
      <c r="F559" s="1"/>
      <c r="G559" s="1"/>
      <c r="H559" s="1"/>
      <c r="AH559" s="1"/>
      <c r="AI559" s="3"/>
      <c r="AK559" s="1"/>
    </row>
    <row r="560" spans="4:37">
      <c r="D560" s="1"/>
      <c r="F560" s="1"/>
      <c r="G560" s="1"/>
      <c r="H560" s="1"/>
      <c r="AH560" s="1"/>
      <c r="AI560" s="3"/>
      <c r="AK560" s="1"/>
    </row>
    <row r="561" spans="4:37">
      <c r="D561" s="1"/>
      <c r="F561" s="1"/>
      <c r="G561" s="1"/>
      <c r="H561" s="1"/>
      <c r="AH561" s="1"/>
      <c r="AI561" s="3"/>
      <c r="AK561" s="1"/>
    </row>
    <row r="562" spans="4:37">
      <c r="D562" s="1"/>
      <c r="F562" s="1"/>
      <c r="G562" s="1"/>
      <c r="H562" s="1"/>
      <c r="AH562" s="1"/>
      <c r="AI562" s="3"/>
      <c r="AK562" s="1"/>
    </row>
    <row r="563" spans="4:37">
      <c r="D563" s="1"/>
      <c r="F563" s="1"/>
      <c r="G563" s="1"/>
      <c r="H563" s="1"/>
      <c r="AH563" s="1"/>
      <c r="AI563" s="3"/>
      <c r="AK563" s="1"/>
    </row>
    <row r="564" spans="4:37">
      <c r="D564" s="1"/>
      <c r="F564" s="1"/>
      <c r="G564" s="1"/>
      <c r="H564" s="1"/>
      <c r="AH564" s="1"/>
      <c r="AI564" s="3"/>
      <c r="AK564" s="1"/>
    </row>
    <row r="565" spans="4:37">
      <c r="D565" s="1"/>
      <c r="F565" s="1"/>
      <c r="G565" s="1"/>
      <c r="H565" s="1"/>
      <c r="AH565" s="1"/>
      <c r="AI565" s="3"/>
      <c r="AK565" s="1"/>
    </row>
    <row r="566" spans="4:37">
      <c r="D566" s="1"/>
      <c r="F566" s="1"/>
      <c r="G566" s="1"/>
      <c r="H566" s="1"/>
      <c r="AH566" s="1"/>
      <c r="AI566" s="3"/>
      <c r="AK566" s="1"/>
    </row>
    <row r="567" spans="4:37">
      <c r="D567" s="1"/>
      <c r="F567" s="1"/>
      <c r="G567" s="1"/>
      <c r="H567" s="1"/>
      <c r="AH567" s="1"/>
      <c r="AI567" s="3"/>
      <c r="AK567" s="1"/>
    </row>
    <row r="568" spans="4:37">
      <c r="D568" s="1"/>
      <c r="F568" s="1"/>
      <c r="G568" s="1"/>
      <c r="H568" s="1"/>
      <c r="AH568" s="1"/>
      <c r="AI568" s="3"/>
      <c r="AK568" s="1"/>
    </row>
    <row r="569" spans="4:37">
      <c r="D569" s="1"/>
      <c r="F569" s="1"/>
      <c r="G569" s="1"/>
      <c r="H569" s="1"/>
      <c r="AH569" s="1"/>
      <c r="AI569" s="3"/>
      <c r="AK569" s="1"/>
    </row>
    <row r="570" spans="4:37">
      <c r="D570" s="1"/>
      <c r="F570" s="1"/>
      <c r="G570" s="1"/>
      <c r="H570" s="1"/>
      <c r="AH570" s="1"/>
      <c r="AI570" s="3"/>
      <c r="AK570" s="1"/>
    </row>
    <row r="571" spans="4:37">
      <c r="D571" s="1"/>
      <c r="F571" s="1"/>
      <c r="G571" s="1"/>
      <c r="H571" s="1"/>
      <c r="AH571" s="1"/>
      <c r="AI571" s="3"/>
      <c r="AK571" s="1"/>
    </row>
    <row r="572" spans="4:37">
      <c r="D572" s="1"/>
      <c r="F572" s="1"/>
      <c r="G572" s="1"/>
      <c r="H572" s="1"/>
      <c r="AH572" s="1"/>
      <c r="AI572" s="3"/>
      <c r="AK572" s="1"/>
    </row>
    <row r="573" spans="4:37">
      <c r="D573" s="1"/>
      <c r="F573" s="1"/>
      <c r="G573" s="1"/>
      <c r="H573" s="1"/>
      <c r="AH573" s="1"/>
      <c r="AI573" s="3"/>
      <c r="AK573" s="1"/>
    </row>
    <row r="574" spans="4:37">
      <c r="D574" s="1"/>
      <c r="F574" s="1"/>
      <c r="G574" s="1"/>
      <c r="H574" s="1"/>
      <c r="AH574" s="1"/>
      <c r="AI574" s="3"/>
      <c r="AK574" s="1"/>
    </row>
    <row r="575" spans="4:37">
      <c r="D575" s="1"/>
      <c r="F575" s="1"/>
      <c r="G575" s="1"/>
      <c r="H575" s="1"/>
      <c r="AH575" s="1"/>
      <c r="AI575" s="3"/>
      <c r="AK575" s="1"/>
    </row>
    <row r="576" spans="4:37">
      <c r="D576" s="1"/>
      <c r="F576" s="1"/>
      <c r="G576" s="1"/>
      <c r="H576" s="1"/>
      <c r="AH576" s="1"/>
      <c r="AI576" s="3"/>
      <c r="AK576" s="1"/>
    </row>
    <row r="577" spans="4:37">
      <c r="D577" s="1"/>
      <c r="F577" s="1"/>
      <c r="G577" s="1"/>
      <c r="H577" s="1"/>
      <c r="AH577" s="1"/>
      <c r="AI577" s="3"/>
      <c r="AK577" s="1"/>
    </row>
    <row r="578" spans="4:37">
      <c r="D578" s="1"/>
      <c r="F578" s="1"/>
      <c r="G578" s="1"/>
      <c r="H578" s="1"/>
      <c r="AH578" s="1"/>
      <c r="AI578" s="3"/>
      <c r="AK578" s="1"/>
    </row>
    <row r="579" spans="4:37">
      <c r="D579" s="1"/>
      <c r="F579" s="1"/>
      <c r="G579" s="1"/>
      <c r="H579" s="1"/>
      <c r="AH579" s="1"/>
      <c r="AI579" s="3"/>
      <c r="AK579" s="1"/>
    </row>
    <row r="580" spans="4:37">
      <c r="D580" s="1"/>
      <c r="F580" s="1"/>
      <c r="G580" s="1"/>
      <c r="H580" s="1"/>
      <c r="AH580" s="1"/>
      <c r="AI580" s="3"/>
      <c r="AK580" s="1"/>
    </row>
    <row r="581" spans="4:37">
      <c r="D581" s="1"/>
      <c r="F581" s="1"/>
      <c r="G581" s="1"/>
      <c r="H581" s="1"/>
      <c r="AH581" s="1"/>
      <c r="AI581" s="3"/>
      <c r="AK581" s="1"/>
    </row>
    <row r="582" spans="4:37">
      <c r="D582" s="1"/>
      <c r="F582" s="1"/>
      <c r="G582" s="1"/>
      <c r="H582" s="1"/>
      <c r="AH582" s="1"/>
      <c r="AI582" s="3"/>
      <c r="AK582" s="1"/>
    </row>
    <row r="583" spans="4:37">
      <c r="D583" s="1"/>
      <c r="F583" s="1"/>
      <c r="G583" s="1"/>
      <c r="H583" s="1"/>
      <c r="AH583" s="1"/>
      <c r="AI583" s="3"/>
      <c r="AK583" s="1"/>
    </row>
    <row r="584" spans="4:37">
      <c r="D584" s="1"/>
      <c r="F584" s="1"/>
      <c r="G584" s="1"/>
      <c r="H584" s="1"/>
      <c r="AH584" s="1"/>
      <c r="AI584" s="3"/>
      <c r="AK584" s="1"/>
    </row>
    <row r="585" spans="4:37">
      <c r="D585" s="1"/>
      <c r="F585" s="1"/>
      <c r="G585" s="1"/>
      <c r="H585" s="1"/>
      <c r="AH585" s="1"/>
      <c r="AI585" s="3"/>
      <c r="AK585" s="1"/>
    </row>
    <row r="586" spans="4:37">
      <c r="D586" s="1"/>
      <c r="F586" s="1"/>
      <c r="G586" s="1"/>
      <c r="H586" s="1"/>
      <c r="AH586" s="1"/>
      <c r="AI586" s="3"/>
      <c r="AK586" s="1"/>
    </row>
    <row r="587" spans="4:37">
      <c r="D587" s="1"/>
      <c r="F587" s="1"/>
      <c r="G587" s="1"/>
      <c r="H587" s="1"/>
      <c r="AH587" s="1"/>
      <c r="AI587" s="3"/>
      <c r="AK587" s="1"/>
    </row>
    <row r="588" spans="4:37">
      <c r="D588" s="1"/>
      <c r="F588" s="1"/>
      <c r="G588" s="1"/>
      <c r="H588" s="1"/>
      <c r="AH588" s="1"/>
      <c r="AI588" s="3"/>
      <c r="AK588" s="1"/>
    </row>
    <row r="589" spans="4:37">
      <c r="D589" s="1"/>
      <c r="F589" s="1"/>
      <c r="G589" s="1"/>
      <c r="H589" s="1"/>
      <c r="AH589" s="1"/>
      <c r="AI589" s="3"/>
      <c r="AK589" s="1"/>
    </row>
    <row r="590" spans="4:37">
      <c r="D590" s="1"/>
      <c r="F590" s="1"/>
      <c r="G590" s="1"/>
      <c r="H590" s="1"/>
      <c r="AH590" s="1"/>
      <c r="AI590" s="3"/>
      <c r="AK590" s="1"/>
    </row>
    <row r="591" spans="4:37">
      <c r="D591" s="1"/>
      <c r="F591" s="1"/>
      <c r="G591" s="1"/>
      <c r="H591" s="1"/>
      <c r="AH591" s="1"/>
      <c r="AI591" s="3"/>
      <c r="AK591" s="1"/>
    </row>
    <row r="592" spans="4:37">
      <c r="D592" s="1"/>
      <c r="F592" s="1"/>
      <c r="G592" s="1"/>
      <c r="H592" s="1"/>
      <c r="AH592" s="1"/>
      <c r="AI592" s="3"/>
      <c r="AK592" s="1"/>
    </row>
    <row r="593" spans="4:37">
      <c r="D593" s="1"/>
      <c r="F593" s="1"/>
      <c r="G593" s="1"/>
      <c r="H593" s="1"/>
      <c r="AH593" s="1"/>
      <c r="AI593" s="3"/>
      <c r="AK593" s="1"/>
    </row>
    <row r="594" spans="4:37">
      <c r="D594" s="1"/>
      <c r="F594" s="1"/>
      <c r="G594" s="1"/>
      <c r="H594" s="1"/>
      <c r="AH594" s="1"/>
      <c r="AI594" s="3"/>
      <c r="AK594" s="1"/>
    </row>
    <row r="595" spans="4:37">
      <c r="D595" s="1"/>
      <c r="F595" s="1"/>
      <c r="G595" s="1"/>
      <c r="H595" s="1"/>
      <c r="AH595" s="1"/>
      <c r="AI595" s="3"/>
      <c r="AK595" s="1"/>
    </row>
    <row r="596" spans="4:37">
      <c r="D596" s="1"/>
      <c r="F596" s="1"/>
      <c r="G596" s="1"/>
      <c r="H596" s="1"/>
      <c r="AH596" s="1"/>
      <c r="AI596" s="3"/>
      <c r="AK596" s="1"/>
    </row>
    <row r="597" spans="4:37">
      <c r="D597" s="1"/>
      <c r="F597" s="1"/>
      <c r="G597" s="1"/>
      <c r="H597" s="1"/>
      <c r="AH597" s="1"/>
      <c r="AI597" s="3"/>
      <c r="AK597" s="1"/>
    </row>
    <row r="598" spans="4:37">
      <c r="D598" s="1"/>
      <c r="F598" s="1"/>
      <c r="G598" s="1"/>
      <c r="H598" s="1"/>
      <c r="AH598" s="1"/>
      <c r="AI598" s="3"/>
      <c r="AK598" s="1"/>
    </row>
    <row r="599" spans="4:37">
      <c r="D599" s="1"/>
      <c r="F599" s="1"/>
      <c r="G599" s="1"/>
      <c r="H599" s="1"/>
      <c r="AH599" s="1"/>
      <c r="AI599" s="3"/>
      <c r="AK599" s="1"/>
    </row>
    <row r="600" spans="4:37">
      <c r="D600" s="1"/>
      <c r="F600" s="1"/>
      <c r="G600" s="1"/>
      <c r="H600" s="1"/>
      <c r="AH600" s="1"/>
      <c r="AI600" s="3"/>
      <c r="AK600" s="1"/>
    </row>
    <row r="601" spans="4:37">
      <c r="D601" s="1"/>
      <c r="F601" s="1"/>
      <c r="G601" s="1"/>
      <c r="H601" s="1"/>
      <c r="AH601" s="1"/>
      <c r="AI601" s="3"/>
      <c r="AK601" s="1"/>
    </row>
    <row r="602" spans="4:37">
      <c r="D602" s="1"/>
      <c r="F602" s="1"/>
      <c r="G602" s="1"/>
      <c r="H602" s="1"/>
      <c r="AH602" s="1"/>
      <c r="AI602" s="3"/>
      <c r="AK602" s="1"/>
    </row>
    <row r="603" spans="4:37">
      <c r="D603" s="1"/>
      <c r="F603" s="1"/>
      <c r="G603" s="1"/>
      <c r="H603" s="1"/>
      <c r="AH603" s="1"/>
      <c r="AI603" s="3"/>
      <c r="AK603" s="1"/>
    </row>
    <row r="604" spans="4:37">
      <c r="D604" s="1"/>
      <c r="F604" s="1"/>
      <c r="G604" s="1"/>
      <c r="H604" s="1"/>
      <c r="AH604" s="1"/>
      <c r="AI604" s="3"/>
      <c r="AK604" s="1"/>
    </row>
    <row r="605" spans="4:37">
      <c r="D605" s="1"/>
      <c r="F605" s="1"/>
      <c r="G605" s="1"/>
      <c r="H605" s="1"/>
      <c r="AH605" s="1"/>
      <c r="AI605" s="3"/>
      <c r="AK605" s="1"/>
    </row>
    <row r="606" spans="4:37">
      <c r="D606" s="1"/>
      <c r="F606" s="1"/>
      <c r="G606" s="1"/>
      <c r="H606" s="1"/>
      <c r="AH606" s="1"/>
      <c r="AI606" s="3"/>
      <c r="AK606" s="1"/>
    </row>
    <row r="607" spans="4:37">
      <c r="D607" s="1"/>
      <c r="F607" s="1"/>
      <c r="G607" s="1"/>
      <c r="H607" s="1"/>
      <c r="AH607" s="1"/>
      <c r="AI607" s="3"/>
      <c r="AK607" s="1"/>
    </row>
    <row r="608" spans="4:37">
      <c r="D608" s="1"/>
      <c r="F608" s="1"/>
      <c r="G608" s="1"/>
      <c r="H608" s="1"/>
      <c r="AH608" s="1"/>
      <c r="AI608" s="3"/>
      <c r="AK608" s="1"/>
    </row>
    <row r="609" spans="4:37">
      <c r="D609" s="1"/>
      <c r="F609" s="1"/>
      <c r="G609" s="1"/>
      <c r="H609" s="1"/>
      <c r="AH609" s="1"/>
      <c r="AI609" s="3"/>
      <c r="AK609" s="1"/>
    </row>
    <row r="610" spans="4:37">
      <c r="D610" s="1"/>
      <c r="F610" s="1"/>
      <c r="G610" s="1"/>
      <c r="H610" s="1"/>
      <c r="AH610" s="1"/>
      <c r="AI610" s="3"/>
      <c r="AK610" s="1"/>
    </row>
    <row r="611" spans="4:37">
      <c r="D611" s="1"/>
      <c r="F611" s="1"/>
      <c r="G611" s="1"/>
      <c r="H611" s="1"/>
      <c r="AH611" s="1"/>
      <c r="AI611" s="3"/>
      <c r="AK611" s="1"/>
    </row>
    <row r="612" spans="4:37">
      <c r="D612" s="1"/>
      <c r="F612" s="1"/>
      <c r="G612" s="1"/>
      <c r="H612" s="1"/>
      <c r="AH612" s="1"/>
      <c r="AI612" s="3"/>
      <c r="AK612" s="1"/>
    </row>
    <row r="613" spans="4:37">
      <c r="D613" s="1"/>
      <c r="F613" s="1"/>
      <c r="G613" s="1"/>
      <c r="H613" s="1"/>
      <c r="AH613" s="1"/>
      <c r="AI613" s="3"/>
      <c r="AK613" s="1"/>
    </row>
    <row r="614" spans="4:37">
      <c r="D614" s="1"/>
      <c r="F614" s="1"/>
      <c r="G614" s="1"/>
      <c r="H614" s="1"/>
      <c r="AH614" s="1"/>
      <c r="AI614" s="3"/>
      <c r="AK614" s="1"/>
    </row>
    <row r="615" spans="4:37">
      <c r="D615" s="1"/>
      <c r="F615" s="1"/>
      <c r="G615" s="1"/>
      <c r="H615" s="1"/>
      <c r="AH615" s="1"/>
      <c r="AI615" s="3"/>
      <c r="AK615" s="1"/>
    </row>
    <row r="616" spans="4:37">
      <c r="D616" s="1"/>
      <c r="F616" s="1"/>
      <c r="G616" s="1"/>
      <c r="H616" s="1"/>
      <c r="AH616" s="1"/>
      <c r="AI616" s="3"/>
      <c r="AK616" s="1"/>
    </row>
    <row r="617" spans="4:37">
      <c r="D617" s="1"/>
      <c r="F617" s="1"/>
      <c r="G617" s="1"/>
      <c r="H617" s="1"/>
      <c r="AH617" s="1"/>
      <c r="AI617" s="3"/>
      <c r="AK617" s="1"/>
    </row>
    <row r="618" spans="4:37">
      <c r="D618" s="1"/>
      <c r="F618" s="1"/>
      <c r="G618" s="1"/>
      <c r="H618" s="1"/>
      <c r="AH618" s="1"/>
      <c r="AI618" s="3"/>
      <c r="AK618" s="1"/>
    </row>
    <row r="619" spans="4:37">
      <c r="D619" s="1"/>
      <c r="F619" s="1"/>
      <c r="G619" s="1"/>
      <c r="H619" s="1"/>
      <c r="AH619" s="1"/>
      <c r="AI619" s="3"/>
      <c r="AK619" s="1"/>
    </row>
    <row r="620" spans="4:37">
      <c r="D620" s="1"/>
      <c r="F620" s="1"/>
      <c r="G620" s="1"/>
      <c r="H620" s="1"/>
      <c r="AH620" s="1"/>
      <c r="AI620" s="3"/>
      <c r="AK620" s="1"/>
    </row>
    <row r="621" spans="4:37">
      <c r="D621" s="1"/>
      <c r="F621" s="1"/>
      <c r="G621" s="1"/>
      <c r="H621" s="1"/>
      <c r="AH621" s="1"/>
      <c r="AI621" s="3"/>
      <c r="AK621" s="1"/>
    </row>
    <row r="622" spans="4:37">
      <c r="D622" s="1"/>
      <c r="F622" s="1"/>
      <c r="G622" s="1"/>
      <c r="H622" s="1"/>
      <c r="AH622" s="1"/>
      <c r="AI622" s="3"/>
      <c r="AK622" s="1"/>
    </row>
    <row r="623" spans="4:37">
      <c r="D623" s="1"/>
      <c r="F623" s="1"/>
      <c r="G623" s="1"/>
      <c r="H623" s="1"/>
      <c r="AH623" s="1"/>
      <c r="AI623" s="3"/>
      <c r="AK623" s="1"/>
    </row>
    <row r="624" spans="4:37">
      <c r="D624" s="1"/>
      <c r="F624" s="1"/>
      <c r="G624" s="1"/>
      <c r="H624" s="1"/>
      <c r="AH624" s="1"/>
      <c r="AI624" s="3"/>
      <c r="AK624" s="1"/>
    </row>
    <row r="625" spans="4:37">
      <c r="D625" s="1"/>
      <c r="F625" s="1"/>
      <c r="G625" s="1"/>
      <c r="H625" s="1"/>
      <c r="AH625" s="1"/>
      <c r="AI625" s="3"/>
      <c r="AK625" s="1"/>
    </row>
    <row r="626" spans="4:37">
      <c r="D626" s="1"/>
      <c r="F626" s="1"/>
      <c r="G626" s="1"/>
      <c r="H626" s="1"/>
      <c r="AH626" s="1"/>
      <c r="AI626" s="3"/>
      <c r="AK626" s="1"/>
    </row>
    <row r="627" spans="4:37">
      <c r="D627" s="1"/>
      <c r="F627" s="1"/>
      <c r="G627" s="1"/>
      <c r="H627" s="1"/>
      <c r="AH627" s="1"/>
      <c r="AI627" s="3"/>
      <c r="AK627" s="1"/>
    </row>
    <row r="628" spans="4:37">
      <c r="D628" s="1"/>
      <c r="F628" s="1"/>
      <c r="G628" s="1"/>
      <c r="H628" s="1"/>
      <c r="AH628" s="1"/>
      <c r="AI628" s="3"/>
      <c r="AK628" s="1"/>
    </row>
    <row r="629" spans="4:37">
      <c r="D629" s="1"/>
      <c r="F629" s="1"/>
      <c r="G629" s="1"/>
      <c r="H629" s="1"/>
      <c r="AH629" s="1"/>
      <c r="AI629" s="3"/>
      <c r="AK629" s="1"/>
    </row>
    <row r="630" spans="4:37">
      <c r="D630" s="1"/>
      <c r="F630" s="1"/>
      <c r="G630" s="1"/>
      <c r="H630" s="1"/>
      <c r="AH630" s="1"/>
      <c r="AI630" s="3"/>
      <c r="AK630" s="1"/>
    </row>
    <row r="631" spans="4:37">
      <c r="D631" s="1"/>
      <c r="F631" s="1"/>
      <c r="G631" s="1"/>
      <c r="H631" s="1"/>
      <c r="AH631" s="1"/>
      <c r="AI631" s="3"/>
      <c r="AK631" s="1"/>
    </row>
    <row r="632" spans="4:37">
      <c r="D632" s="1"/>
      <c r="F632" s="1"/>
      <c r="G632" s="1"/>
      <c r="H632" s="1"/>
      <c r="AH632" s="1"/>
      <c r="AI632" s="3"/>
      <c r="AK632" s="1"/>
    </row>
    <row r="633" spans="4:37">
      <c r="D633" s="1"/>
      <c r="F633" s="1"/>
      <c r="G633" s="1"/>
      <c r="H633" s="1"/>
      <c r="AH633" s="1"/>
      <c r="AI633" s="3"/>
      <c r="AK633" s="1"/>
    </row>
    <row r="634" spans="4:37">
      <c r="D634" s="1"/>
      <c r="F634" s="1"/>
      <c r="G634" s="1"/>
      <c r="H634" s="1"/>
      <c r="AH634" s="1"/>
      <c r="AI634" s="3"/>
      <c r="AK634" s="1"/>
    </row>
    <row r="635" spans="4:37">
      <c r="D635" s="1"/>
      <c r="F635" s="1"/>
      <c r="G635" s="1"/>
      <c r="H635" s="1"/>
      <c r="AH635" s="1"/>
      <c r="AI635" s="3"/>
      <c r="AK635" s="1"/>
    </row>
    <row r="636" spans="4:37">
      <c r="D636" s="1"/>
      <c r="F636" s="1"/>
      <c r="G636" s="1"/>
      <c r="H636" s="1"/>
      <c r="AH636" s="1"/>
      <c r="AI636" s="3"/>
      <c r="AK636" s="1"/>
    </row>
    <row r="637" spans="4:37">
      <c r="D637" s="1"/>
      <c r="F637" s="1"/>
      <c r="G637" s="1"/>
      <c r="H637" s="1"/>
      <c r="AH637" s="1"/>
      <c r="AI637" s="3"/>
      <c r="AK637" s="1"/>
    </row>
    <row r="638" spans="4:37">
      <c r="D638" s="1"/>
      <c r="F638" s="1"/>
      <c r="G638" s="1"/>
      <c r="H638" s="1"/>
      <c r="AH638" s="1"/>
      <c r="AI638" s="3"/>
      <c r="AK638" s="1"/>
    </row>
    <row r="639" spans="4:37">
      <c r="D639" s="1"/>
      <c r="F639" s="1"/>
      <c r="G639" s="1"/>
      <c r="H639" s="1"/>
      <c r="AH639" s="1"/>
      <c r="AI639" s="3"/>
      <c r="AK639" s="1"/>
    </row>
    <row r="640" spans="4:37">
      <c r="D640" s="1"/>
      <c r="F640" s="1"/>
      <c r="G640" s="1"/>
      <c r="H640" s="1"/>
      <c r="AH640" s="1"/>
      <c r="AI640" s="3"/>
      <c r="AK640" s="1"/>
    </row>
    <row r="641" spans="4:37">
      <c r="D641" s="1"/>
      <c r="F641" s="1"/>
      <c r="G641" s="1"/>
      <c r="H641" s="1"/>
      <c r="AH641" s="1"/>
      <c r="AI641" s="3"/>
      <c r="AK641" s="1"/>
    </row>
    <row r="642" spans="4:37">
      <c r="D642" s="1"/>
      <c r="F642" s="1"/>
      <c r="G642" s="1"/>
      <c r="H642" s="1"/>
      <c r="AH642" s="1"/>
      <c r="AI642" s="3"/>
      <c r="AK642" s="1"/>
    </row>
    <row r="643" spans="4:37">
      <c r="D643" s="1"/>
      <c r="F643" s="1"/>
      <c r="G643" s="1"/>
      <c r="H643" s="1"/>
      <c r="AH643" s="1"/>
      <c r="AI643" s="3"/>
      <c r="AK643" s="1"/>
    </row>
    <row r="644" spans="4:37">
      <c r="D644" s="1"/>
      <c r="F644" s="1"/>
      <c r="G644" s="1"/>
      <c r="H644" s="1"/>
      <c r="AH644" s="1"/>
      <c r="AI644" s="3"/>
      <c r="AK644" s="1"/>
    </row>
    <row r="645" spans="4:37">
      <c r="D645" s="1"/>
      <c r="F645" s="1"/>
      <c r="G645" s="1"/>
      <c r="H645" s="1"/>
      <c r="AH645" s="1"/>
      <c r="AI645" s="3"/>
      <c r="AK645" s="1"/>
    </row>
    <row r="646" spans="4:37">
      <c r="D646" s="1"/>
      <c r="F646" s="1"/>
      <c r="G646" s="1"/>
      <c r="H646" s="1"/>
      <c r="AH646" s="1"/>
      <c r="AI646" s="3"/>
      <c r="AK646" s="1"/>
    </row>
    <row r="647" spans="4:37">
      <c r="D647" s="1"/>
      <c r="F647" s="1"/>
      <c r="G647" s="1"/>
      <c r="H647" s="1"/>
      <c r="AH647" s="1"/>
      <c r="AI647" s="3"/>
      <c r="AK647" s="1"/>
    </row>
    <row r="648" spans="4:37">
      <c r="D648" s="1"/>
      <c r="F648" s="1"/>
      <c r="G648" s="1"/>
      <c r="H648" s="1"/>
      <c r="AH648" s="1"/>
      <c r="AI648" s="3"/>
      <c r="AK648" s="1"/>
    </row>
    <row r="649" spans="4:37">
      <c r="D649" s="1"/>
      <c r="F649" s="1"/>
      <c r="G649" s="1"/>
      <c r="H649" s="1"/>
      <c r="AH649" s="1"/>
      <c r="AI649" s="3"/>
      <c r="AK649" s="1"/>
    </row>
    <row r="650" spans="4:37">
      <c r="D650" s="1"/>
      <c r="F650" s="1"/>
      <c r="G650" s="1"/>
      <c r="H650" s="1"/>
      <c r="AH650" s="1"/>
      <c r="AI650" s="3"/>
      <c r="AK650" s="1"/>
    </row>
    <row r="651" spans="4:37">
      <c r="D651" s="1"/>
      <c r="F651" s="1"/>
      <c r="G651" s="1"/>
      <c r="H651" s="1"/>
      <c r="AH651" s="1"/>
      <c r="AI651" s="3"/>
      <c r="AK651" s="1"/>
    </row>
    <row r="652" spans="4:37">
      <c r="D652" s="1"/>
      <c r="F652" s="1"/>
      <c r="G652" s="1"/>
      <c r="H652" s="1"/>
      <c r="AH652" s="1"/>
      <c r="AI652" s="3"/>
      <c r="AK652" s="1"/>
    </row>
    <row r="653" spans="4:37">
      <c r="D653" s="1"/>
      <c r="F653" s="1"/>
      <c r="G653" s="1"/>
      <c r="H653" s="1"/>
      <c r="AH653" s="1"/>
      <c r="AI653" s="3"/>
      <c r="AK653" s="1"/>
    </row>
    <row r="654" spans="4:37">
      <c r="D654" s="1"/>
      <c r="F654" s="1"/>
      <c r="G654" s="1"/>
      <c r="H654" s="1"/>
      <c r="AH654" s="1"/>
      <c r="AI654" s="3"/>
      <c r="AK654" s="1"/>
    </row>
    <row r="655" spans="4:37">
      <c r="D655" s="1"/>
      <c r="F655" s="1"/>
      <c r="G655" s="1"/>
      <c r="H655" s="1"/>
      <c r="AH655" s="1"/>
      <c r="AI655" s="3"/>
      <c r="AK655" s="1"/>
    </row>
    <row r="656" spans="4:37">
      <c r="D656" s="1"/>
      <c r="F656" s="1"/>
      <c r="G656" s="1"/>
      <c r="H656" s="1"/>
      <c r="AH656" s="1"/>
      <c r="AI656" s="3"/>
      <c r="AK656" s="1"/>
    </row>
    <row r="657" spans="4:37">
      <c r="D657" s="1"/>
      <c r="F657" s="1"/>
      <c r="G657" s="1"/>
      <c r="H657" s="1"/>
      <c r="AH657" s="1"/>
      <c r="AI657" s="3"/>
      <c r="AK657" s="1"/>
    </row>
    <row r="658" spans="4:37">
      <c r="D658" s="1"/>
      <c r="F658" s="1"/>
      <c r="G658" s="1"/>
      <c r="H658" s="1"/>
      <c r="AH658" s="1"/>
      <c r="AI658" s="3"/>
      <c r="AK658" s="1"/>
    </row>
    <row r="659" spans="4:37">
      <c r="D659" s="1"/>
      <c r="F659" s="1"/>
      <c r="G659" s="1"/>
      <c r="H659" s="1"/>
      <c r="AH659" s="1"/>
      <c r="AI659" s="3"/>
      <c r="AK659" s="1"/>
    </row>
    <row r="660" spans="4:37">
      <c r="D660" s="1"/>
      <c r="F660" s="1"/>
      <c r="G660" s="1"/>
      <c r="H660" s="1"/>
      <c r="AH660" s="1"/>
      <c r="AI660" s="3"/>
      <c r="AK660" s="1"/>
    </row>
    <row r="661" spans="4:37">
      <c r="D661" s="1"/>
      <c r="F661" s="1"/>
      <c r="G661" s="1"/>
      <c r="H661" s="1"/>
      <c r="AH661" s="1"/>
      <c r="AI661" s="3"/>
      <c r="AK661" s="1"/>
    </row>
    <row r="662" spans="4:37">
      <c r="D662" s="1"/>
      <c r="F662" s="1"/>
      <c r="G662" s="1"/>
      <c r="H662" s="1"/>
      <c r="AH662" s="1"/>
      <c r="AI662" s="3"/>
      <c r="AK662" s="1"/>
    </row>
    <row r="663" spans="4:37">
      <c r="D663" s="1"/>
      <c r="F663" s="1"/>
      <c r="G663" s="1"/>
      <c r="H663" s="1"/>
      <c r="AH663" s="1"/>
      <c r="AI663" s="3"/>
      <c r="AK663" s="1"/>
    </row>
    <row r="664" spans="4:37">
      <c r="D664" s="1"/>
      <c r="F664" s="1"/>
      <c r="G664" s="1"/>
      <c r="H664" s="1"/>
      <c r="AH664" s="1"/>
      <c r="AI664" s="3"/>
      <c r="AK664" s="1"/>
    </row>
    <row r="665" spans="4:37">
      <c r="D665" s="1"/>
      <c r="F665" s="1"/>
      <c r="G665" s="1"/>
      <c r="H665" s="1"/>
      <c r="AH665" s="1"/>
      <c r="AI665" s="3"/>
      <c r="AK665" s="1"/>
    </row>
    <row r="666" spans="4:37">
      <c r="D666" s="1"/>
      <c r="F666" s="1"/>
      <c r="G666" s="1"/>
      <c r="H666" s="1"/>
      <c r="AH666" s="1"/>
      <c r="AI666" s="3"/>
      <c r="AK666" s="1"/>
    </row>
    <row r="667" spans="4:37">
      <c r="D667" s="1"/>
      <c r="F667" s="1"/>
      <c r="G667" s="1"/>
      <c r="H667" s="1"/>
      <c r="AH667" s="1"/>
      <c r="AI667" s="3"/>
      <c r="AK667" s="1"/>
    </row>
    <row r="668" spans="4:37">
      <c r="D668" s="1"/>
      <c r="F668" s="1"/>
      <c r="G668" s="1"/>
      <c r="H668" s="1"/>
      <c r="AH668" s="1"/>
      <c r="AI668" s="3"/>
      <c r="AK668" s="1"/>
    </row>
    <row r="669" spans="4:37">
      <c r="D669" s="1"/>
      <c r="F669" s="1"/>
      <c r="G669" s="1"/>
      <c r="H669" s="1"/>
      <c r="AH669" s="1"/>
      <c r="AI669" s="3"/>
      <c r="AK669" s="1"/>
    </row>
    <row r="670" spans="4:37">
      <c r="D670" s="1"/>
      <c r="F670" s="1"/>
      <c r="G670" s="1"/>
      <c r="H670" s="1"/>
      <c r="AH670" s="1"/>
      <c r="AI670" s="3"/>
      <c r="AK670" s="1"/>
    </row>
    <row r="671" spans="4:37">
      <c r="D671" s="1"/>
      <c r="F671" s="1"/>
      <c r="G671" s="1"/>
      <c r="H671" s="1"/>
      <c r="AH671" s="1"/>
      <c r="AI671" s="3"/>
      <c r="AK671" s="1"/>
    </row>
    <row r="672" spans="4:37">
      <c r="D672" s="1"/>
      <c r="F672" s="1"/>
      <c r="G672" s="1"/>
      <c r="H672" s="1"/>
      <c r="AH672" s="1"/>
      <c r="AI672" s="3"/>
      <c r="AK672" s="1"/>
    </row>
    <row r="673" spans="4:37">
      <c r="D673" s="1"/>
      <c r="F673" s="1"/>
      <c r="G673" s="1"/>
      <c r="H673" s="1"/>
      <c r="AH673" s="1"/>
      <c r="AI673" s="3"/>
      <c r="AK673" s="1"/>
    </row>
    <row r="674" spans="4:37">
      <c r="D674" s="1"/>
      <c r="F674" s="1"/>
      <c r="G674" s="1"/>
      <c r="H674" s="1"/>
      <c r="AH674" s="1"/>
      <c r="AI674" s="3"/>
      <c r="AK674" s="1"/>
    </row>
    <row r="675" spans="4:37">
      <c r="D675" s="1"/>
      <c r="F675" s="1"/>
      <c r="G675" s="1"/>
      <c r="H675" s="1"/>
      <c r="AH675" s="1"/>
      <c r="AI675" s="3"/>
      <c r="AK675" s="1"/>
    </row>
    <row r="676" spans="4:37">
      <c r="D676" s="1"/>
      <c r="F676" s="1"/>
      <c r="G676" s="1"/>
      <c r="H676" s="1"/>
      <c r="AH676" s="1"/>
      <c r="AI676" s="3"/>
      <c r="AK676" s="1"/>
    </row>
    <row r="677" spans="4:37">
      <c r="D677" s="1"/>
      <c r="F677" s="1"/>
      <c r="G677" s="1"/>
      <c r="H677" s="1"/>
      <c r="AH677" s="1"/>
      <c r="AI677" s="3"/>
      <c r="AK677" s="1"/>
    </row>
    <row r="678" spans="4:37">
      <c r="D678" s="1"/>
      <c r="F678" s="1"/>
      <c r="G678" s="1"/>
      <c r="H678" s="1"/>
      <c r="AH678" s="1"/>
      <c r="AI678" s="3"/>
      <c r="AK678" s="1"/>
    </row>
    <row r="679" spans="4:37">
      <c r="D679" s="1"/>
      <c r="F679" s="1"/>
      <c r="G679" s="1"/>
      <c r="H679" s="1"/>
      <c r="AH679" s="1"/>
      <c r="AI679" s="3"/>
      <c r="AK679" s="1"/>
    </row>
    <row r="680" spans="4:37">
      <c r="D680" s="1"/>
      <c r="F680" s="1"/>
      <c r="G680" s="1"/>
      <c r="H680" s="1"/>
      <c r="AH680" s="1"/>
      <c r="AI680" s="3"/>
      <c r="AK680" s="1"/>
    </row>
    <row r="681" spans="4:37">
      <c r="D681" s="1"/>
      <c r="F681" s="1"/>
      <c r="G681" s="1"/>
      <c r="H681" s="1"/>
      <c r="AH681" s="1"/>
      <c r="AI681" s="3"/>
      <c r="AK681" s="1"/>
    </row>
    <row r="682" spans="4:37">
      <c r="D682" s="1"/>
      <c r="F682" s="1"/>
      <c r="G682" s="1"/>
      <c r="H682" s="1"/>
      <c r="AH682" s="1"/>
      <c r="AI682" s="3"/>
      <c r="AK682" s="1"/>
    </row>
    <row r="683" spans="4:37">
      <c r="D683" s="1"/>
      <c r="F683" s="1"/>
      <c r="G683" s="1"/>
      <c r="H683" s="1"/>
      <c r="AH683" s="1"/>
      <c r="AI683" s="3"/>
      <c r="AK683" s="1"/>
    </row>
    <row r="684" spans="4:37">
      <c r="D684" s="1"/>
      <c r="F684" s="1"/>
      <c r="G684" s="1"/>
      <c r="H684" s="1"/>
      <c r="AH684" s="1"/>
      <c r="AI684" s="3"/>
      <c r="AK684" s="1"/>
    </row>
    <row r="685" spans="4:37">
      <c r="D685" s="1"/>
      <c r="F685" s="1"/>
      <c r="G685" s="1"/>
      <c r="H685" s="1"/>
      <c r="AH685" s="1"/>
      <c r="AI685" s="3"/>
      <c r="AK685" s="1"/>
    </row>
    <row r="686" spans="4:37">
      <c r="D686" s="1"/>
      <c r="F686" s="1"/>
      <c r="G686" s="1"/>
      <c r="H686" s="1"/>
      <c r="AH686" s="1"/>
      <c r="AI686" s="3"/>
      <c r="AK686" s="1"/>
    </row>
    <row r="687" spans="4:37">
      <c r="D687" s="1"/>
      <c r="F687" s="1"/>
      <c r="G687" s="1"/>
      <c r="H687" s="1"/>
      <c r="AH687" s="1"/>
      <c r="AI687" s="3"/>
      <c r="AK687" s="1"/>
    </row>
    <row r="688" spans="4:37">
      <c r="D688" s="1"/>
      <c r="F688" s="1"/>
      <c r="G688" s="1"/>
      <c r="H688" s="1"/>
      <c r="AH688" s="1"/>
      <c r="AI688" s="3"/>
      <c r="AK688" s="1"/>
    </row>
    <row r="689" spans="4:37">
      <c r="D689" s="1"/>
      <c r="F689" s="1"/>
      <c r="G689" s="1"/>
      <c r="H689" s="1"/>
      <c r="AH689" s="1"/>
      <c r="AI689" s="3"/>
      <c r="AK689" s="1"/>
    </row>
    <row r="690" spans="4:37">
      <c r="AK690" s="1"/>
    </row>
    <row r="691" spans="4:37">
      <c r="AK691" s="1"/>
    </row>
    <row r="692" spans="4:37">
      <c r="AK692" s="1"/>
    </row>
    <row r="693" spans="4:37">
      <c r="AK693" s="1"/>
    </row>
    <row r="694" spans="4:37">
      <c r="AK694" s="1"/>
    </row>
    <row r="695" spans="4:37">
      <c r="AK695" s="1"/>
    </row>
    <row r="696" spans="4:37">
      <c r="AK696" s="1"/>
    </row>
    <row r="697" spans="4:37">
      <c r="AK697" s="1"/>
    </row>
    <row r="698" spans="4:37">
      <c r="AK698" s="1"/>
    </row>
    <row r="699" spans="4:37">
      <c r="AK699" s="1"/>
    </row>
    <row r="700" spans="4:37">
      <c r="AK700" s="1"/>
    </row>
    <row r="701" spans="4:37">
      <c r="AK701" s="1"/>
    </row>
    <row r="702" spans="4:37">
      <c r="AK702" s="1"/>
    </row>
    <row r="703" spans="4:37">
      <c r="AK703" s="1"/>
    </row>
    <row r="704" spans="4:37">
      <c r="AK704" s="1"/>
    </row>
    <row r="705" spans="37:37">
      <c r="AK705" s="1"/>
    </row>
    <row r="706" spans="37:37">
      <c r="AK706" s="1"/>
    </row>
    <row r="707" spans="37:37">
      <c r="AK707" s="1"/>
    </row>
    <row r="708" spans="37:37">
      <c r="AK708" s="1"/>
    </row>
    <row r="709" spans="37:37">
      <c r="AK709" s="1"/>
    </row>
    <row r="710" spans="37:37">
      <c r="AK710" s="1"/>
    </row>
    <row r="711" spans="37:37">
      <c r="AK711" s="1"/>
    </row>
    <row r="712" spans="37:37">
      <c r="AK712" s="1"/>
    </row>
    <row r="713" spans="37:37">
      <c r="AK713" s="1"/>
    </row>
    <row r="714" spans="37:37">
      <c r="AK714" s="1"/>
    </row>
    <row r="715" spans="37:37">
      <c r="AK715" s="1"/>
    </row>
    <row r="716" spans="37:37">
      <c r="AK716" s="1"/>
    </row>
    <row r="717" spans="37:37">
      <c r="AK717" s="1"/>
    </row>
    <row r="718" spans="37:37">
      <c r="AK718" s="1"/>
    </row>
    <row r="719" spans="37:37">
      <c r="AK719" s="1"/>
    </row>
    <row r="720" spans="37:37">
      <c r="AK720" s="1"/>
    </row>
    <row r="721" spans="37:37">
      <c r="AK721" s="1"/>
    </row>
    <row r="722" spans="37:37">
      <c r="AK722" s="1"/>
    </row>
    <row r="723" spans="37:37">
      <c r="AK723" s="1"/>
    </row>
    <row r="724" spans="37:37">
      <c r="AK724" s="1"/>
    </row>
    <row r="725" spans="37:37">
      <c r="AK725" s="1"/>
    </row>
    <row r="726" spans="37:37">
      <c r="AK726" s="1"/>
    </row>
    <row r="727" spans="37:37">
      <c r="AK727" s="1"/>
    </row>
    <row r="728" spans="37:37">
      <c r="AK728" s="1"/>
    </row>
    <row r="729" spans="37:37">
      <c r="AK729" s="1"/>
    </row>
    <row r="730" spans="37:37">
      <c r="AK730" s="1"/>
    </row>
    <row r="731" spans="37:37">
      <c r="AK731" s="1"/>
    </row>
    <row r="732" spans="37:37">
      <c r="AK732" s="1"/>
    </row>
    <row r="733" spans="37:37">
      <c r="AK733" s="1"/>
    </row>
    <row r="734" spans="37:37">
      <c r="AK734" s="1"/>
    </row>
    <row r="735" spans="37:37">
      <c r="AK735" s="1"/>
    </row>
    <row r="736" spans="37:37">
      <c r="AK736" s="1"/>
    </row>
    <row r="737" spans="37:37">
      <c r="AK737" s="1"/>
    </row>
    <row r="738" spans="37:37">
      <c r="AK738" s="1"/>
    </row>
    <row r="739" spans="37:37">
      <c r="AK739" s="1"/>
    </row>
    <row r="740" spans="37:37">
      <c r="AK740" s="1"/>
    </row>
    <row r="741" spans="37:37">
      <c r="AK741" s="1"/>
    </row>
    <row r="742" spans="37:37">
      <c r="AK742" s="1"/>
    </row>
    <row r="743" spans="37:37">
      <c r="AK743" s="1"/>
    </row>
    <row r="744" spans="37:37">
      <c r="AK744" s="1"/>
    </row>
    <row r="745" spans="37:37">
      <c r="AK745" s="1"/>
    </row>
    <row r="746" spans="37:37">
      <c r="AK746" s="1"/>
    </row>
    <row r="747" spans="37:37">
      <c r="AK747" s="1"/>
    </row>
    <row r="748" spans="37:37">
      <c r="AK748" s="1"/>
    </row>
    <row r="749" spans="37:37">
      <c r="AK749" s="1"/>
    </row>
    <row r="750" spans="37:37">
      <c r="AK750" s="1"/>
    </row>
    <row r="751" spans="37:37">
      <c r="AK751" s="1"/>
    </row>
    <row r="752" spans="37:37">
      <c r="AK752" s="1"/>
    </row>
    <row r="753" spans="37:37">
      <c r="AK753" s="1"/>
    </row>
    <row r="754" spans="37:37">
      <c r="AK754" s="1"/>
    </row>
    <row r="755" spans="37:37">
      <c r="AK755" s="1"/>
    </row>
    <row r="756" spans="37:37">
      <c r="AK756" s="1"/>
    </row>
    <row r="757" spans="37:37">
      <c r="AK757" s="1"/>
    </row>
    <row r="758" spans="37:37">
      <c r="AK758" s="1"/>
    </row>
    <row r="759" spans="37:37">
      <c r="AK759" s="1"/>
    </row>
    <row r="760" spans="37:37">
      <c r="AK760" s="1"/>
    </row>
    <row r="761" spans="37:37">
      <c r="AK761" s="1"/>
    </row>
    <row r="762" spans="37:37">
      <c r="AK762" s="1"/>
    </row>
    <row r="763" spans="37:37">
      <c r="AK763" s="1"/>
    </row>
    <row r="764" spans="37:37">
      <c r="AK764" s="1"/>
    </row>
    <row r="765" spans="37:37">
      <c r="AK765" s="1"/>
    </row>
    <row r="766" spans="37:37">
      <c r="AK766" s="1"/>
    </row>
    <row r="767" spans="37:37">
      <c r="AK767" s="1"/>
    </row>
    <row r="768" spans="37:37">
      <c r="AK768" s="1"/>
    </row>
    <row r="769" spans="37:37">
      <c r="AK769" s="1"/>
    </row>
    <row r="770" spans="37:37">
      <c r="AK770" s="1"/>
    </row>
    <row r="771" spans="37:37">
      <c r="AK771" s="1"/>
    </row>
    <row r="772" spans="37:37">
      <c r="AK772" s="1"/>
    </row>
    <row r="773" spans="37:37">
      <c r="AK773" s="1"/>
    </row>
    <row r="774" spans="37:37">
      <c r="AK774" s="1"/>
    </row>
    <row r="775" spans="37:37">
      <c r="AK775" s="1"/>
    </row>
    <row r="776" spans="37:37">
      <c r="AK776" s="1"/>
    </row>
    <row r="777" spans="37:37">
      <c r="AK777" s="1"/>
    </row>
    <row r="778" spans="37:37">
      <c r="AK778" s="1"/>
    </row>
    <row r="779" spans="37:37">
      <c r="AK779" s="1"/>
    </row>
    <row r="780" spans="37:37">
      <c r="AK780" s="1"/>
    </row>
    <row r="781" spans="37:37">
      <c r="AK781" s="1"/>
    </row>
    <row r="782" spans="37:37">
      <c r="AK782" s="1"/>
    </row>
    <row r="783" spans="37:37">
      <c r="AK783" s="1"/>
    </row>
    <row r="784" spans="37:37">
      <c r="AK784" s="1"/>
    </row>
    <row r="785" spans="37:37">
      <c r="AK785" s="1"/>
    </row>
    <row r="786" spans="37:37">
      <c r="AK786" s="1"/>
    </row>
    <row r="787" spans="37:37">
      <c r="AK787" s="1"/>
    </row>
    <row r="788" spans="37:37">
      <c r="AK788" s="1"/>
    </row>
    <row r="789" spans="37:37">
      <c r="AK789" s="1"/>
    </row>
    <row r="790" spans="37:37">
      <c r="AK790" s="1"/>
    </row>
    <row r="791" spans="37:37">
      <c r="AK791" s="1"/>
    </row>
    <row r="792" spans="37:37">
      <c r="AK792" s="1"/>
    </row>
    <row r="793" spans="37:37">
      <c r="AK793" s="1"/>
    </row>
    <row r="794" spans="37:37">
      <c r="AK794" s="1"/>
    </row>
    <row r="795" spans="37:37">
      <c r="AK795" s="1"/>
    </row>
    <row r="796" spans="37:37">
      <c r="AK796" s="1"/>
    </row>
    <row r="797" spans="37:37">
      <c r="AK797" s="1"/>
    </row>
    <row r="798" spans="37:37">
      <c r="AK798" s="1"/>
    </row>
    <row r="799" spans="37:37">
      <c r="AK799" s="1"/>
    </row>
    <row r="800" spans="37:37">
      <c r="AK800" s="1"/>
    </row>
    <row r="801" spans="37:37">
      <c r="AK801" s="1"/>
    </row>
    <row r="802" spans="37:37">
      <c r="AK802" s="1"/>
    </row>
    <row r="803" spans="37:37">
      <c r="AK803" s="1"/>
    </row>
    <row r="804" spans="37:37">
      <c r="AK804" s="1"/>
    </row>
    <row r="805" spans="37:37">
      <c r="AK805" s="1"/>
    </row>
    <row r="806" spans="37:37">
      <c r="AK806" s="1"/>
    </row>
  </sheetData>
  <sheetProtection algorithmName="SHA-512" hashValue="wTQt1KFXnkLZABSfW2G6jsdCMUZ0xEzQj19ac4a7ZLA3+Q1dmMxzk5XHqX1YdMlPqP48CY6VsPPVkxJXb5bDTA==" saltValue="gpPni2FN9gmfJOI6L7t1cA==" spinCount="100000" sheet="1" insertRows="0" selectLockedCells="1"/>
  <protectedRanges>
    <protectedRange sqref="T81:T85 Q81:Q85" name="範囲1_3"/>
    <protectedRange sqref="N81:N85" name="範囲1_3_2"/>
  </protectedRanges>
  <mergeCells count="111">
    <mergeCell ref="L8:O8"/>
    <mergeCell ref="L9:Q9"/>
    <mergeCell ref="L10:Q10"/>
    <mergeCell ref="B3:D3"/>
    <mergeCell ref="E8:H8"/>
    <mergeCell ref="I8:J8"/>
    <mergeCell ref="D6:F6"/>
    <mergeCell ref="G6:I6"/>
    <mergeCell ref="F2:L3"/>
    <mergeCell ref="L5:Q5"/>
    <mergeCell ref="K4:M4"/>
    <mergeCell ref="E10:G10"/>
    <mergeCell ref="H10:J10"/>
    <mergeCell ref="E9:H9"/>
    <mergeCell ref="I9:J9"/>
    <mergeCell ref="C22:C24"/>
    <mergeCell ref="F16:I16"/>
    <mergeCell ref="F46:G46"/>
    <mergeCell ref="F45:G45"/>
    <mergeCell ref="F40:G40"/>
    <mergeCell ref="F47:G47"/>
    <mergeCell ref="AI20:AL20"/>
    <mergeCell ref="F31:G31"/>
    <mergeCell ref="F33:G33"/>
    <mergeCell ref="M16:Q16"/>
    <mergeCell ref="C88:D88"/>
    <mergeCell ref="F74:G74"/>
    <mergeCell ref="F75:G75"/>
    <mergeCell ref="F70:G70"/>
    <mergeCell ref="F41:G41"/>
    <mergeCell ref="F42:G42"/>
    <mergeCell ref="F48:G48"/>
    <mergeCell ref="F34:G34"/>
    <mergeCell ref="C56:C58"/>
    <mergeCell ref="F61:G61"/>
    <mergeCell ref="F59:G59"/>
    <mergeCell ref="F60:G60"/>
    <mergeCell ref="F44:G44"/>
    <mergeCell ref="F43:G43"/>
    <mergeCell ref="F55:G55"/>
    <mergeCell ref="F51:G51"/>
    <mergeCell ref="F50:G50"/>
    <mergeCell ref="F82:G82"/>
    <mergeCell ref="F81:G81"/>
    <mergeCell ref="F62:G62"/>
    <mergeCell ref="F64:G64"/>
    <mergeCell ref="F63:G63"/>
    <mergeCell ref="F56:G56"/>
    <mergeCell ref="F57:G57"/>
    <mergeCell ref="BF20:BJ20"/>
    <mergeCell ref="F49:G49"/>
    <mergeCell ref="F35:G35"/>
    <mergeCell ref="F36:G36"/>
    <mergeCell ref="F37:G37"/>
    <mergeCell ref="AA21:AB21"/>
    <mergeCell ref="F28:G28"/>
    <mergeCell ref="F29:G29"/>
    <mergeCell ref="F24:G24"/>
    <mergeCell ref="F27:G27"/>
    <mergeCell ref="F30:G30"/>
    <mergeCell ref="F22:G22"/>
    <mergeCell ref="F23:G23"/>
    <mergeCell ref="F25:G25"/>
    <mergeCell ref="F32:G32"/>
    <mergeCell ref="F38:G38"/>
    <mergeCell ref="F39:G39"/>
    <mergeCell ref="AO20:AP20"/>
    <mergeCell ref="AC19:AD20"/>
    <mergeCell ref="F26:G26"/>
    <mergeCell ref="F21:G21"/>
    <mergeCell ref="E92:N92"/>
    <mergeCell ref="E93:N93"/>
    <mergeCell ref="F72:G72"/>
    <mergeCell ref="F66:G66"/>
    <mergeCell ref="F67:G67"/>
    <mergeCell ref="F68:G68"/>
    <mergeCell ref="F69:G69"/>
    <mergeCell ref="F79:G79"/>
    <mergeCell ref="F71:G71"/>
    <mergeCell ref="F80:G80"/>
    <mergeCell ref="F78:G78"/>
    <mergeCell ref="F85:G85"/>
    <mergeCell ref="F83:G83"/>
    <mergeCell ref="BF54:BJ54"/>
    <mergeCell ref="F84:G84"/>
    <mergeCell ref="F65:G65"/>
    <mergeCell ref="F76:G76"/>
    <mergeCell ref="F77:G77"/>
    <mergeCell ref="F73:G73"/>
    <mergeCell ref="E89:N89"/>
    <mergeCell ref="E90:N90"/>
    <mergeCell ref="E91:N91"/>
    <mergeCell ref="F58:G58"/>
    <mergeCell ref="AE55:AG55"/>
    <mergeCell ref="AC54:AD55"/>
    <mergeCell ref="AI54:AL54"/>
    <mergeCell ref="E14:G15"/>
    <mergeCell ref="AE20:AG20"/>
    <mergeCell ref="AE19:AG19"/>
    <mergeCell ref="AE54:AG54"/>
    <mergeCell ref="I20:J20"/>
    <mergeCell ref="M17:O17"/>
    <mergeCell ref="L14:O14"/>
    <mergeCell ref="M11:N11"/>
    <mergeCell ref="E11:G11"/>
    <mergeCell ref="H11:J11"/>
    <mergeCell ref="H14:J15"/>
    <mergeCell ref="H12:J12"/>
    <mergeCell ref="E13:G13"/>
    <mergeCell ref="E12:G12"/>
    <mergeCell ref="H13:J13"/>
  </mergeCells>
  <phoneticPr fontId="1"/>
  <dataValidations xWindow="1511" yWindow="687" count="16">
    <dataValidation type="custom" imeMode="halfAlpha" allowBlank="1" showInputMessage="1" showErrorMessage="1" sqref="F86:F87 L56:L85 F52 H22:H51 H56:H85" xr:uid="{00000000-0002-0000-0300-000000000000}">
      <formula1>1</formula1>
    </dataValidation>
    <dataValidation imeMode="halfAlpha" allowBlank="1" showInputMessage="1" showErrorMessage="1" prompt="説明を読んで！" sqref="AA22:AD51 AC52:AE53 P52:Q54 Z52:AB54 AC56:AD85 AA55:AB85 Y34:Y37 V56:X59 Z56:Z59 Y30:Y32 U52:X54" xr:uid="{00000000-0002-0000-0300-000001000000}"/>
    <dataValidation type="list" allowBlank="1" showInputMessage="1" prompt="選択入力してください" sqref="AD22:AD51 AD56:AD85 AE52:AE53" xr:uid="{00000000-0002-0000-0300-000002000000}">
      <formula1>#REF!</formula1>
    </dataValidation>
    <dataValidation type="textLength" operator="equal" allowBlank="1" showInputMessage="1" showErrorMessage="1" error="文字数が違います。説明を読み直してください。" prompt="スペースに注意！" sqref="N53:N54 K53:K54 AJ53:AL53 AF53:AG53" xr:uid="{00000000-0002-0000-0300-000003000000}">
      <formula1>6</formula1>
    </dataValidation>
    <dataValidation type="custom" imeMode="halfKatakana" allowBlank="1" showInputMessage="1" showErrorMessage="1" sqref="K56:K85" xr:uid="{00000000-0002-0000-0300-000004000000}">
      <formula1>1</formula1>
    </dataValidation>
    <dataValidation imeMode="halfAlpha" allowBlank="1" showInputMessage="1" showErrorMessage="1" sqref="Z22:Z51 O56:O85 U22:X51 R22:R51 Y21:Y29 O22:O51 H12:J12 U56:U85 R56:R85 H14:J15" xr:uid="{00000000-0002-0000-0300-000005000000}"/>
    <dataValidation type="custom" imeMode="hiragana" allowBlank="1" showInputMessage="1" showErrorMessage="1" sqref="I56:J85 I22:L51" xr:uid="{00000000-0002-0000-0300-000006000000}">
      <formula1>1</formula1>
    </dataValidation>
    <dataValidation type="list" allowBlank="1" showInputMessage="1" showErrorMessage="1" sqref="AE57:AG65" xr:uid="{00000000-0002-0000-0300-000007000000}">
      <formula1>$AG$7</formula1>
    </dataValidation>
    <dataValidation type="list" allowBlank="1" showInputMessage="1" showErrorMessage="1" sqref="AE66:AG85 AE56:AG56" xr:uid="{00000000-0002-0000-0300-000008000000}">
      <formula1>$AC$2</formula1>
    </dataValidation>
    <dataValidation type="list" allowBlank="1" showInputMessage="1" showErrorMessage="1" sqref="L53:M54 AC56:AC85" xr:uid="{00000000-0002-0000-0300-000009000000}">
      <formula1>$AE$7:$AE$10</formula1>
    </dataValidation>
    <dataValidation type="list" allowBlank="1" showInputMessage="1" showErrorMessage="1" sqref="O53:P54" xr:uid="{00000000-0002-0000-0300-00000A000000}">
      <formula1>$AW$10:$AW$51</formula1>
    </dataValidation>
    <dataValidation type="list" allowBlank="1" showInputMessage="1" showErrorMessage="1" sqref="J53:J54" xr:uid="{00000000-0002-0000-0300-00000B000000}">
      <formula1>$AJ$7:$AJ$16</formula1>
    </dataValidation>
    <dataValidation type="list" allowBlank="1" showInputMessage="1" showErrorMessage="1" sqref="AF52:AF53" xr:uid="{00000000-0002-0000-0300-00000C000000}">
      <formula1>$AD$7:$AD$16</formula1>
    </dataValidation>
    <dataValidation type="list" allowBlank="1" showInputMessage="1" showErrorMessage="1" sqref="R53:T54" xr:uid="{00000000-0002-0000-0300-00000D000000}">
      <formula1>$BA$10:$BA$51</formula1>
    </dataValidation>
    <dataValidation type="list" errorStyle="warning" allowBlank="1" showInputMessage="1" showErrorMessage="1" errorTitle="種目入力" error="正しい種目データではありません" sqref="T56:T80 N22:N46 T22:T46 Q22:Q46 N56:N80 Q56:Q80" xr:uid="{32235E9B-4A33-4264-8E24-8F7642C2545C}">
      <formula1>INDIRECT(M22)</formula1>
    </dataValidation>
    <dataValidation imeMode="hiragana" allowBlank="1" showInputMessage="1" showErrorMessage="1" sqref="H13:J13 H10:J11 E89:N93" xr:uid="{65657AAA-2D74-4D6F-AF9D-AB509854B9CC}"/>
  </dataValidations>
  <pageMargins left="0.62992125984251968" right="3.937007874015748E-2" top="0.74803149606299213" bottom="0.74803149606299213" header="0.31496062992125984" footer="0.31496062992125984"/>
  <pageSetup paperSize="9" scale="50" orientation="landscape" horizontalDpi="4294967293" r:id="rId1"/>
  <headerFooter alignWithMargins="0"/>
  <rowBreaks count="1" manualBreakCount="1">
    <brk id="52" min="1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511" yWindow="687" count="19">
        <x14:dataValidation type="list" allowBlank="1" showInputMessage="1" showErrorMessage="1" xr:uid="{00000000-0002-0000-0300-00000E000000}">
          <x14:formula1>
            <xm:f>所属・種目コード!$AB$2</xm:f>
          </x14:formula1>
          <xm:sqref>AE22:AG51</xm:sqref>
        </x14:dataValidation>
        <x14:dataValidation type="list" allowBlank="1" showInputMessage="1" showErrorMessage="1" xr:uid="{00000000-0002-0000-0300-00000F000000}">
          <x14:formula1>
            <xm:f>所属・種目コード!$Z$1:$Z$2</xm:f>
          </x14:formula1>
          <xm:sqref>AC22:AC51</xm:sqref>
        </x14:dataValidation>
        <x14:dataValidation type="list" allowBlank="1" showInputMessage="1" prompt="選択入力してください" xr:uid="{00000000-0002-0000-0300-000010000000}">
          <x14:formula1>
            <xm:f>所属・種目コード!$W$1</xm:f>
          </x14:formula1>
          <xm:sqref>N53:N54</xm:sqref>
        </x14:dataValidation>
        <x14:dataValidation type="list" allowBlank="1" showInputMessage="1" showErrorMessage="1" xr:uid="{00000000-0002-0000-0300-000011000000}">
          <x14:formula1>
            <xm:f>所属・種目コード!$AB$2:$AB$7</xm:f>
          </x14:formula1>
          <xm:sqref>AJ52:AJ53</xm:sqref>
        </x14:dataValidation>
        <x14:dataValidation type="list" errorStyle="warning" allowBlank="1" showInputMessage="1" showErrorMessage="1" errorTitle="種目入力" error="正しい種目データではありません" xr:uid="{00000000-0002-0000-0300-000012000000}">
          <x14:formula1>
            <xm:f>所属・種目コード!$AF$28:$AF$49</xm:f>
          </x14:formula1>
          <xm:sqref>Q47:Q51 T47:T51 N47:N51</xm:sqref>
        </x14:dataValidation>
        <x14:dataValidation type="list" errorStyle="warning" allowBlank="1" showInputMessage="1" showErrorMessage="1" errorTitle="種目入力" error="正しい種目データではありません" xr:uid="{00000000-0002-0000-0300-000013000000}">
          <x14:formula1>
            <xm:f>所属・種目コード!$AB$3:$AB$10</xm:f>
          </x14:formula1>
          <xm:sqref>P81:P85 M47:M51 M81:M85 S81:S85</xm:sqref>
        </x14:dataValidation>
        <x14:dataValidation type="list" imeMode="halfAlpha" allowBlank="1" showInputMessage="1" showErrorMessage="1" xr:uid="{00000000-0002-0000-0300-000014000000}">
          <x14:formula1>
            <xm:f>所属・種目コード!$AB$3:$AB$10</xm:f>
          </x14:formula1>
          <xm:sqref>P47:P51 S47:S51</xm:sqref>
        </x14:dataValidation>
        <x14:dataValidation type="list" imeMode="halfAlpha" allowBlank="1" showInputMessage="1" showErrorMessage="1" xr:uid="{00000000-0002-0000-0300-000015000000}">
          <x14:formula1>
            <xm:f>所属・種目コード!$AB$2:$AB$8</xm:f>
          </x14:formula1>
          <xm:sqref>P81:P85 M47:M51 M81:M85 S81:S85</xm:sqref>
        </x14:dataValidation>
        <x14:dataValidation type="list" errorStyle="warning" allowBlank="1" showInputMessage="1" showErrorMessage="1" errorTitle="種目入力" error="正しい種目データではありません" xr:uid="{00000000-0002-0000-0300-000017000000}">
          <x14:formula1>
            <xm:f>所属・種目コード!$AB$3:$AB$8</xm:f>
          </x14:formula1>
          <xm:sqref>P47:P51 S47:S51</xm:sqref>
        </x14:dataValidation>
        <x14:dataValidation type="list" allowBlank="1" showInputMessage="1" showErrorMessage="1" xr:uid="{00000000-0002-0000-0300-000018000000}">
          <x14:formula1>
            <xm:f>所属・種目コード!$AF$2:$AF$26</xm:f>
          </x14:formula1>
          <xm:sqref>N81:N85 Q81:Q85 T81:T85</xm:sqref>
        </x14:dataValidation>
        <x14:dataValidation type="list" allowBlank="1" showInputMessage="1" showErrorMessage="1" xr:uid="{1BA6DA44-E310-4D85-A840-A39CE0EB5CDF}">
          <x14:formula1>
            <xm:f>所属・種目コード!#REF!</xm:f>
          </x14:formula1>
          <xm:sqref>AT22</xm:sqref>
        </x14:dataValidation>
        <x14:dataValidation type="list" errorStyle="warning" allowBlank="1" showInputMessage="1" showErrorMessage="1" errorTitle="種目入力" error="正しい種目データではありません" xr:uid="{24A05B37-86C5-4D77-912C-E162B9A5BF53}">
          <x14:formula1>
            <xm:f>所属・種目コード!$AB$5</xm:f>
          </x14:formula1>
          <xm:sqref>P42:P46 S42:S46</xm:sqref>
        </x14:dataValidation>
        <x14:dataValidation type="list" imeMode="halfAlpha" allowBlank="1" showInputMessage="1" showErrorMessage="1" xr:uid="{B02BECB9-992A-48FC-9715-BDCDB75D594E}">
          <x14:formula1>
            <xm:f>所属・種目コード!$AB$5:$AC$5</xm:f>
          </x14:formula1>
          <xm:sqref>P42:P46 S42:S46</xm:sqref>
        </x14:dataValidation>
        <x14:dataValidation type="list" errorStyle="warning" allowBlank="1" showInputMessage="1" showErrorMessage="1" errorTitle="種目入力" error="正しい種目データではありません" xr:uid="{6322FF65-0D38-440F-9007-FFB94985D91F}">
          <x14:formula1>
            <xm:f>所属・種目コード!$AB$4:$AB$5</xm:f>
          </x14:formula1>
          <xm:sqref>S22:S41 M42:M46</xm:sqref>
        </x14:dataValidation>
        <x14:dataValidation type="list" imeMode="halfAlpha" allowBlank="1" showInputMessage="1" showErrorMessage="1" xr:uid="{2B1C8F6A-D9FC-480B-B0F6-9802CFECB7F9}">
          <x14:formula1>
            <xm:f>所属・種目コード!$AB$5:$AB$6</xm:f>
          </x14:formula1>
          <xm:sqref>M42:M46</xm:sqref>
        </x14:dataValidation>
        <x14:dataValidation type="list" imeMode="halfAlpha" allowBlank="1" showInputMessage="1" showErrorMessage="1" xr:uid="{EA08ABCD-4BC1-437B-9C2A-398532554976}">
          <x14:formula1>
            <xm:f>所属・種目コード!$AB$4:$AB$5</xm:f>
          </x14:formula1>
          <xm:sqref>S22:S41</xm:sqref>
        </x14:dataValidation>
        <x14:dataValidation type="list" errorStyle="warning" allowBlank="1" showInputMessage="1" showErrorMessage="1" errorTitle="種目入力" error="正しい種目データではありません" xr:uid="{71BE294C-6D07-4B61-94D6-7BBAA5E8FC30}">
          <x14:formula1>
            <xm:f>所属・種目コード!$AB$9:$AB$10</xm:f>
          </x14:formula1>
          <xm:sqref>S56:S80 M76:M80 P76:P80</xm:sqref>
        </x14:dataValidation>
        <x14:dataValidation type="list" imeMode="halfAlpha" allowBlank="1" showInputMessage="1" showErrorMessage="1" xr:uid="{DE4939A6-E0A4-41A4-8420-5E56878EB859}">
          <x14:formula1>
            <xm:f>所属・種目コード!$AB$9:$AB$10</xm:f>
          </x14:formula1>
          <xm:sqref>S56:S80 M76:M80 P76:P80</xm:sqref>
        </x14:dataValidation>
        <x14:dataValidation type="list" allowBlank="1" showInputMessage="1" showErrorMessage="1" xr:uid="{00000000-0002-0000-0300-000016000000}">
          <x14:formula1>
            <xm:f>所属・種目コード!$AL$1:$AL$5</xm:f>
          </x14:formula1>
          <xm:sqref>AB56:AB59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228"/>
  <sheetViews>
    <sheetView view="pageBreakPreview" zoomScale="55" zoomScaleNormal="100" zoomScaleSheetLayoutView="55" workbookViewId="0">
      <selection activeCell="O8" sqref="O8"/>
    </sheetView>
  </sheetViews>
  <sheetFormatPr defaultColWidth="8.6640625" defaultRowHeight="14"/>
  <cols>
    <col min="1" max="1" width="17" style="40" customWidth="1"/>
    <col min="2" max="3" width="10.1640625" style="31" customWidth="1"/>
    <col min="4" max="5" width="4.58203125" style="31" customWidth="1"/>
    <col min="6" max="6" width="11.4140625" style="32" customWidth="1"/>
    <col min="7" max="7" width="17.1640625" style="31" customWidth="1"/>
    <col min="8" max="8" width="14.5" style="31" customWidth="1"/>
    <col min="9" max="9" width="11.9140625" style="31" customWidth="1"/>
    <col min="10" max="10" width="9" style="31" customWidth="1"/>
    <col min="11" max="11" width="5.08203125" style="33" customWidth="1"/>
    <col min="12" max="13" width="6.1640625" style="31" customWidth="1"/>
    <col min="14" max="14" width="10.08203125" style="32" customWidth="1"/>
    <col min="15" max="15" width="6.1640625" style="31" customWidth="1"/>
    <col min="16" max="16" width="9.58203125" style="32" customWidth="1"/>
    <col min="17" max="17" width="14.58203125" style="33" customWidth="1"/>
    <col min="18" max="18" width="4.5" style="31" customWidth="1"/>
    <col min="19" max="19" width="4.9140625" style="31" customWidth="1"/>
    <col min="20" max="20" width="14.9140625" style="32" customWidth="1"/>
    <col min="21" max="21" width="15" style="33" customWidth="1"/>
    <col min="22" max="23" width="12.1640625" style="31" customWidth="1"/>
    <col min="24" max="24" width="12.1640625" style="32" customWidth="1"/>
    <col min="25" max="25" width="15.08203125" style="33" customWidth="1"/>
    <col min="26" max="27" width="12.1640625" style="31" customWidth="1"/>
    <col min="28" max="55" width="4.6640625" style="31" customWidth="1"/>
    <col min="56" max="16384" width="8.6640625" style="31"/>
  </cols>
  <sheetData>
    <row r="1" spans="1:37" ht="14.5" thickBot="1"/>
    <row r="2" spans="1:37" ht="30" customHeight="1" thickBot="1">
      <c r="A2" s="1200" t="s">
        <v>8739</v>
      </c>
      <c r="B2" s="1200"/>
      <c r="C2" s="1200"/>
      <c r="G2" s="1198" t="s">
        <v>9360</v>
      </c>
      <c r="H2" s="1199"/>
      <c r="I2" s="1201" t="s">
        <v>8662</v>
      </c>
      <c r="J2" s="1201"/>
      <c r="K2" s="1202"/>
    </row>
    <row r="4" spans="1:37" ht="16.5">
      <c r="A4" s="386"/>
      <c r="B4" s="387" t="s">
        <v>47</v>
      </c>
      <c r="C4" s="387" t="s">
        <v>48</v>
      </c>
      <c r="D4" s="387" t="s">
        <v>49</v>
      </c>
      <c r="E4" s="387" t="s">
        <v>50</v>
      </c>
      <c r="F4" s="388" t="s">
        <v>51</v>
      </c>
      <c r="G4" s="387" t="s">
        <v>52</v>
      </c>
      <c r="H4" s="387" t="s">
        <v>53</v>
      </c>
      <c r="I4" s="387" t="s">
        <v>54</v>
      </c>
      <c r="J4" s="387" t="s">
        <v>55</v>
      </c>
      <c r="K4" s="405" t="s">
        <v>56</v>
      </c>
      <c r="L4" s="387" t="s">
        <v>57</v>
      </c>
      <c r="M4" s="387" t="s">
        <v>58</v>
      </c>
      <c r="N4" s="388" t="s">
        <v>59</v>
      </c>
      <c r="O4" s="387" t="s">
        <v>60</v>
      </c>
      <c r="P4" s="388" t="s">
        <v>61</v>
      </c>
      <c r="Q4" s="405" t="s">
        <v>62</v>
      </c>
      <c r="R4" s="387" t="s">
        <v>63</v>
      </c>
      <c r="S4" s="387" t="s">
        <v>64</v>
      </c>
      <c r="T4" s="388" t="s">
        <v>65</v>
      </c>
      <c r="U4" s="405" t="s">
        <v>66</v>
      </c>
      <c r="V4" s="387" t="s">
        <v>67</v>
      </c>
      <c r="W4" s="387" t="s">
        <v>68</v>
      </c>
      <c r="X4" s="388" t="s">
        <v>69</v>
      </c>
      <c r="Y4" s="405" t="s">
        <v>70</v>
      </c>
      <c r="Z4" s="41" t="s">
        <v>71</v>
      </c>
      <c r="AA4" s="41" t="s">
        <v>72</v>
      </c>
      <c r="AB4" s="41" t="s">
        <v>73</v>
      </c>
      <c r="AC4" s="41" t="s">
        <v>74</v>
      </c>
      <c r="AD4" s="41" t="s">
        <v>75</v>
      </c>
      <c r="AE4" s="41" t="s">
        <v>76</v>
      </c>
      <c r="AF4" s="41" t="s">
        <v>77</v>
      </c>
      <c r="AG4" s="41" t="s">
        <v>78</v>
      </c>
      <c r="AH4" s="41" t="s">
        <v>79</v>
      </c>
      <c r="AI4" s="41" t="s">
        <v>80</v>
      </c>
      <c r="AJ4" s="41"/>
      <c r="AK4" s="42"/>
    </row>
    <row r="5" spans="1:37" ht="16.5">
      <c r="A5" s="386" t="str">
        <f>個人データ入力用!AI22</f>
        <v/>
      </c>
      <c r="B5" s="389">
        <f>F5+4000</f>
        <v>4000</v>
      </c>
      <c r="C5" s="389" t="str">
        <f>個人データ入力用!AQ22</f>
        <v/>
      </c>
      <c r="D5" s="389"/>
      <c r="E5" s="389"/>
      <c r="F5" s="390">
        <f>個人データ入力用!AK22</f>
        <v>0</v>
      </c>
      <c r="G5" s="389" t="str">
        <f>個人データ入力用!$AM22</f>
        <v/>
      </c>
      <c r="H5" s="389" t="str">
        <f>個人データ入力用!K22</f>
        <v/>
      </c>
      <c r="I5" s="389"/>
      <c r="J5" s="389">
        <f>個人データ入力用!AP22</f>
        <v>2</v>
      </c>
      <c r="K5" s="391" t="str">
        <f>個人データ入力用!AL22</f>
        <v/>
      </c>
      <c r="L5" s="389"/>
      <c r="M5" s="389"/>
      <c r="N5" s="390">
        <f>個人データ入力用!AJ22</f>
        <v>3</v>
      </c>
      <c r="O5" s="389"/>
      <c r="P5" s="390" t="str">
        <f>個人データ入力用!BF22</f>
        <v/>
      </c>
      <c r="Q5" s="582">
        <f>個人データ入力用!BG22</f>
        <v>0</v>
      </c>
      <c r="R5" s="389"/>
      <c r="S5" s="389"/>
      <c r="T5" s="390" t="str">
        <f>個人データ入力用!BH22</f>
        <v/>
      </c>
      <c r="U5" s="582">
        <f>個人データ入力用!BI22</f>
        <v>0</v>
      </c>
      <c r="V5" s="389"/>
      <c r="W5" s="389"/>
      <c r="X5" s="390" t="str">
        <f>個人データ入力用!BJ22</f>
        <v/>
      </c>
      <c r="Y5" s="582">
        <f>個人データ入力用!BK22</f>
        <v>0</v>
      </c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7" ht="16.5">
      <c r="A6" s="386" t="str">
        <f>個人データ入力用!AI23</f>
        <v/>
      </c>
      <c r="B6" s="389">
        <f t="shared" ref="B6:B29" si="0">F6+4000</f>
        <v>4000</v>
      </c>
      <c r="C6" s="389" t="str">
        <f>個人データ入力用!AQ23</f>
        <v/>
      </c>
      <c r="D6" s="389"/>
      <c r="E6" s="389"/>
      <c r="F6" s="390">
        <f>個人データ入力用!AK23</f>
        <v>0</v>
      </c>
      <c r="G6" s="389" t="str">
        <f>個人データ入力用!$AM23</f>
        <v/>
      </c>
      <c r="H6" s="389" t="str">
        <f>個人データ入力用!K23</f>
        <v/>
      </c>
      <c r="I6" s="389"/>
      <c r="J6" s="389">
        <f>個人データ入力用!AP23</f>
        <v>2</v>
      </c>
      <c r="K6" s="391" t="str">
        <f>個人データ入力用!AL23</f>
        <v/>
      </c>
      <c r="L6" s="389"/>
      <c r="M6" s="389"/>
      <c r="N6" s="390">
        <f>個人データ入力用!AJ23</f>
        <v>3</v>
      </c>
      <c r="O6" s="389"/>
      <c r="P6" s="390" t="str">
        <f>個人データ入力用!BF23</f>
        <v/>
      </c>
      <c r="Q6" s="582">
        <f>個人データ入力用!BG23</f>
        <v>0</v>
      </c>
      <c r="R6" s="389"/>
      <c r="S6" s="389"/>
      <c r="T6" s="390" t="str">
        <f>個人データ入力用!BH23</f>
        <v/>
      </c>
      <c r="U6" s="582">
        <f>個人データ入力用!BI23</f>
        <v>0</v>
      </c>
      <c r="V6" s="389"/>
      <c r="W6" s="389"/>
      <c r="X6" s="390" t="str">
        <f>個人データ入力用!BJ23</f>
        <v/>
      </c>
      <c r="Y6" s="582">
        <f>個人データ入力用!BK23</f>
        <v>0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7" ht="16.5">
      <c r="A7" s="386" t="str">
        <f>個人データ入力用!AI24</f>
        <v/>
      </c>
      <c r="B7" s="389">
        <f t="shared" si="0"/>
        <v>4000</v>
      </c>
      <c r="C7" s="389" t="str">
        <f>個人データ入力用!AQ24</f>
        <v/>
      </c>
      <c r="D7" s="389"/>
      <c r="E7" s="389"/>
      <c r="F7" s="390">
        <f>個人データ入力用!AK24</f>
        <v>0</v>
      </c>
      <c r="G7" s="389" t="str">
        <f>個人データ入力用!$AM24</f>
        <v/>
      </c>
      <c r="H7" s="389" t="str">
        <f>個人データ入力用!K24</f>
        <v/>
      </c>
      <c r="I7" s="389"/>
      <c r="J7" s="389">
        <f>個人データ入力用!AP24</f>
        <v>2</v>
      </c>
      <c r="K7" s="391" t="str">
        <f>個人データ入力用!AL24</f>
        <v/>
      </c>
      <c r="L7" s="389"/>
      <c r="M7" s="389"/>
      <c r="N7" s="390">
        <f>個人データ入力用!AJ24</f>
        <v>3</v>
      </c>
      <c r="O7" s="389"/>
      <c r="P7" s="390" t="str">
        <f>個人データ入力用!BF24</f>
        <v/>
      </c>
      <c r="Q7" s="582">
        <f>個人データ入力用!BG24</f>
        <v>0</v>
      </c>
      <c r="R7" s="389"/>
      <c r="S7" s="389"/>
      <c r="T7" s="390" t="str">
        <f>個人データ入力用!BH24</f>
        <v/>
      </c>
      <c r="U7" s="582">
        <f>個人データ入力用!BI24</f>
        <v>0</v>
      </c>
      <c r="V7" s="389"/>
      <c r="W7" s="389"/>
      <c r="X7" s="390" t="str">
        <f>個人データ入力用!BJ24</f>
        <v/>
      </c>
      <c r="Y7" s="582">
        <f>個人データ入力用!BK24</f>
        <v>0</v>
      </c>
      <c r="Z7" s="44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7" ht="16.5">
      <c r="A8" s="386" t="str">
        <f>個人データ入力用!AI25</f>
        <v/>
      </c>
      <c r="B8" s="389">
        <f t="shared" si="0"/>
        <v>4000</v>
      </c>
      <c r="C8" s="389" t="str">
        <f>個人データ入力用!AQ25</f>
        <v/>
      </c>
      <c r="D8" s="389"/>
      <c r="E8" s="389"/>
      <c r="F8" s="390">
        <f>個人データ入力用!AK25</f>
        <v>0</v>
      </c>
      <c r="G8" s="389" t="str">
        <f>個人データ入力用!$AM25</f>
        <v/>
      </c>
      <c r="H8" s="389" t="str">
        <f>個人データ入力用!K25</f>
        <v/>
      </c>
      <c r="I8" s="389"/>
      <c r="J8" s="389">
        <f>個人データ入力用!AP25</f>
        <v>2</v>
      </c>
      <c r="K8" s="391" t="str">
        <f>個人データ入力用!AL25</f>
        <v/>
      </c>
      <c r="L8" s="389"/>
      <c r="M8" s="389"/>
      <c r="N8" s="390">
        <f>個人データ入力用!AJ25</f>
        <v>3</v>
      </c>
      <c r="O8" s="389"/>
      <c r="P8" s="390" t="str">
        <f>個人データ入力用!BF25</f>
        <v/>
      </c>
      <c r="Q8" s="582">
        <f>個人データ入力用!BG25</f>
        <v>0</v>
      </c>
      <c r="R8" s="389"/>
      <c r="S8" s="389"/>
      <c r="T8" s="390" t="str">
        <f>個人データ入力用!BH25</f>
        <v/>
      </c>
      <c r="U8" s="582">
        <f>個人データ入力用!BI25</f>
        <v>0</v>
      </c>
      <c r="V8" s="389"/>
      <c r="W8" s="389"/>
      <c r="X8" s="390" t="str">
        <f>個人データ入力用!BJ25</f>
        <v/>
      </c>
      <c r="Y8" s="582">
        <f>個人データ入力用!BK25</f>
        <v>0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7" ht="16.5">
      <c r="A9" s="386" t="str">
        <f>個人データ入力用!AI26</f>
        <v/>
      </c>
      <c r="B9" s="389">
        <f t="shared" si="0"/>
        <v>4000</v>
      </c>
      <c r="C9" s="389" t="str">
        <f>個人データ入力用!AQ26</f>
        <v/>
      </c>
      <c r="D9" s="389"/>
      <c r="E9" s="389"/>
      <c r="F9" s="390">
        <f>個人データ入力用!AK26</f>
        <v>0</v>
      </c>
      <c r="G9" s="389" t="str">
        <f>個人データ入力用!$AM26</f>
        <v/>
      </c>
      <c r="H9" s="389" t="str">
        <f>個人データ入力用!K26</f>
        <v/>
      </c>
      <c r="I9" s="389"/>
      <c r="J9" s="389">
        <f>個人データ入力用!AP26</f>
        <v>2</v>
      </c>
      <c r="K9" s="391" t="str">
        <f>個人データ入力用!AL26</f>
        <v/>
      </c>
      <c r="L9" s="389"/>
      <c r="M9" s="389"/>
      <c r="N9" s="390">
        <f>個人データ入力用!AJ26</f>
        <v>3</v>
      </c>
      <c r="O9" s="389"/>
      <c r="P9" s="390" t="str">
        <f>個人データ入力用!BF26</f>
        <v/>
      </c>
      <c r="Q9" s="582">
        <f>個人データ入力用!BG26</f>
        <v>0</v>
      </c>
      <c r="R9" s="389"/>
      <c r="S9" s="389"/>
      <c r="T9" s="390" t="str">
        <f>個人データ入力用!BH26</f>
        <v/>
      </c>
      <c r="U9" s="582">
        <f>個人データ入力用!BI26</f>
        <v>0</v>
      </c>
      <c r="V9" s="389"/>
      <c r="W9" s="389"/>
      <c r="X9" s="390" t="str">
        <f>個人データ入力用!BJ26</f>
        <v/>
      </c>
      <c r="Y9" s="582">
        <f>個人データ入力用!BK26</f>
        <v>0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7" ht="16.5">
      <c r="A10" s="386" t="str">
        <f>個人データ入力用!AI27</f>
        <v/>
      </c>
      <c r="B10" s="389">
        <f t="shared" si="0"/>
        <v>4000</v>
      </c>
      <c r="C10" s="389" t="str">
        <f>個人データ入力用!AQ27</f>
        <v/>
      </c>
      <c r="D10" s="389"/>
      <c r="E10" s="389"/>
      <c r="F10" s="390">
        <f>個人データ入力用!AK27</f>
        <v>0</v>
      </c>
      <c r="G10" s="389" t="str">
        <f>個人データ入力用!$AM27</f>
        <v/>
      </c>
      <c r="H10" s="389" t="str">
        <f>個人データ入力用!K27</f>
        <v/>
      </c>
      <c r="I10" s="389"/>
      <c r="J10" s="389">
        <f>個人データ入力用!AP27</f>
        <v>2</v>
      </c>
      <c r="K10" s="391" t="str">
        <f>個人データ入力用!AL27</f>
        <v/>
      </c>
      <c r="L10" s="389"/>
      <c r="M10" s="389"/>
      <c r="N10" s="390">
        <f>個人データ入力用!AJ27</f>
        <v>3</v>
      </c>
      <c r="O10" s="389"/>
      <c r="P10" s="390" t="str">
        <f>個人データ入力用!BF27</f>
        <v/>
      </c>
      <c r="Q10" s="582">
        <f>個人データ入力用!BG27</f>
        <v>0</v>
      </c>
      <c r="R10" s="389"/>
      <c r="S10" s="389"/>
      <c r="T10" s="390" t="str">
        <f>個人データ入力用!BH27</f>
        <v/>
      </c>
      <c r="U10" s="582">
        <f>個人データ入力用!BI27</f>
        <v>0</v>
      </c>
      <c r="V10" s="389"/>
      <c r="W10" s="389"/>
      <c r="X10" s="390" t="str">
        <f>個人データ入力用!BJ27</f>
        <v/>
      </c>
      <c r="Y10" s="582">
        <f>個人データ入力用!BK27</f>
        <v>0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7" ht="16.5">
      <c r="A11" s="386" t="str">
        <f>個人データ入力用!AI28</f>
        <v/>
      </c>
      <c r="B11" s="389">
        <f t="shared" si="0"/>
        <v>4000</v>
      </c>
      <c r="C11" s="389" t="str">
        <f>個人データ入力用!AQ28</f>
        <v/>
      </c>
      <c r="D11" s="389"/>
      <c r="E11" s="389"/>
      <c r="F11" s="390">
        <f>個人データ入力用!AK28</f>
        <v>0</v>
      </c>
      <c r="G11" s="389" t="str">
        <f>個人データ入力用!$AM28</f>
        <v/>
      </c>
      <c r="H11" s="389" t="str">
        <f>個人データ入力用!K28</f>
        <v/>
      </c>
      <c r="I11" s="389"/>
      <c r="J11" s="389">
        <f>個人データ入力用!AP28</f>
        <v>2</v>
      </c>
      <c r="K11" s="391" t="str">
        <f>個人データ入力用!AL28</f>
        <v/>
      </c>
      <c r="L11" s="389"/>
      <c r="M11" s="389"/>
      <c r="N11" s="390">
        <f>個人データ入力用!AJ28</f>
        <v>3</v>
      </c>
      <c r="O11" s="389"/>
      <c r="P11" s="390" t="str">
        <f>個人データ入力用!BF28</f>
        <v/>
      </c>
      <c r="Q11" s="582">
        <f>個人データ入力用!BG28</f>
        <v>0</v>
      </c>
      <c r="R11" s="389"/>
      <c r="S11" s="389"/>
      <c r="T11" s="390" t="str">
        <f>個人データ入力用!BH28</f>
        <v/>
      </c>
      <c r="U11" s="582">
        <f>個人データ入力用!BI28</f>
        <v>0</v>
      </c>
      <c r="V11" s="389"/>
      <c r="W11" s="389"/>
      <c r="X11" s="390" t="str">
        <f>個人データ入力用!BJ28</f>
        <v/>
      </c>
      <c r="Y11" s="582">
        <f>個人データ入力用!BK28</f>
        <v>0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1:37" ht="16.5">
      <c r="A12" s="386" t="str">
        <f>個人データ入力用!AI29</f>
        <v/>
      </c>
      <c r="B12" s="389">
        <f t="shared" si="0"/>
        <v>4000</v>
      </c>
      <c r="C12" s="389" t="str">
        <f>個人データ入力用!AQ29</f>
        <v/>
      </c>
      <c r="D12" s="389"/>
      <c r="E12" s="389"/>
      <c r="F12" s="390">
        <f>個人データ入力用!AK29</f>
        <v>0</v>
      </c>
      <c r="G12" s="389" t="str">
        <f>個人データ入力用!$AM29</f>
        <v/>
      </c>
      <c r="H12" s="389" t="str">
        <f>個人データ入力用!K29</f>
        <v/>
      </c>
      <c r="I12" s="389"/>
      <c r="J12" s="389">
        <f>個人データ入力用!AP29</f>
        <v>2</v>
      </c>
      <c r="K12" s="391" t="str">
        <f>個人データ入力用!AL29</f>
        <v/>
      </c>
      <c r="L12" s="389"/>
      <c r="M12" s="389"/>
      <c r="N12" s="390">
        <f>個人データ入力用!AJ29</f>
        <v>3</v>
      </c>
      <c r="O12" s="389"/>
      <c r="P12" s="390" t="str">
        <f>個人データ入力用!BF29</f>
        <v/>
      </c>
      <c r="Q12" s="582">
        <f>個人データ入力用!BG29</f>
        <v>0</v>
      </c>
      <c r="R12" s="389"/>
      <c r="S12" s="389"/>
      <c r="T12" s="390" t="str">
        <f>個人データ入力用!BH29</f>
        <v/>
      </c>
      <c r="U12" s="582">
        <f>個人データ入力用!BI29</f>
        <v>0</v>
      </c>
      <c r="V12" s="389"/>
      <c r="W12" s="389"/>
      <c r="X12" s="390" t="str">
        <f>個人データ入力用!BJ29</f>
        <v/>
      </c>
      <c r="Y12" s="582">
        <f>個人データ入力用!BK29</f>
        <v>0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7" ht="16.5">
      <c r="A13" s="386" t="str">
        <f>個人データ入力用!AI30</f>
        <v/>
      </c>
      <c r="B13" s="389">
        <f t="shared" si="0"/>
        <v>4000</v>
      </c>
      <c r="C13" s="389" t="str">
        <f>個人データ入力用!AQ30</f>
        <v/>
      </c>
      <c r="D13" s="389"/>
      <c r="E13" s="389"/>
      <c r="F13" s="390">
        <f>個人データ入力用!AK30</f>
        <v>0</v>
      </c>
      <c r="G13" s="389" t="str">
        <f>個人データ入力用!$AM30</f>
        <v/>
      </c>
      <c r="H13" s="389" t="str">
        <f>個人データ入力用!K30</f>
        <v/>
      </c>
      <c r="I13" s="389"/>
      <c r="J13" s="389">
        <f>個人データ入力用!AP30</f>
        <v>2</v>
      </c>
      <c r="K13" s="391" t="str">
        <f>個人データ入力用!AL30</f>
        <v/>
      </c>
      <c r="L13" s="389"/>
      <c r="M13" s="389"/>
      <c r="N13" s="390">
        <f>個人データ入力用!AJ30</f>
        <v>3</v>
      </c>
      <c r="O13" s="389"/>
      <c r="P13" s="390" t="str">
        <f>個人データ入力用!BF30</f>
        <v/>
      </c>
      <c r="Q13" s="582">
        <f>個人データ入力用!BG30</f>
        <v>0</v>
      </c>
      <c r="R13" s="389"/>
      <c r="S13" s="389"/>
      <c r="T13" s="390" t="str">
        <f>個人データ入力用!BH30</f>
        <v/>
      </c>
      <c r="U13" s="582">
        <f>個人データ入力用!BI30</f>
        <v>0</v>
      </c>
      <c r="V13" s="389"/>
      <c r="W13" s="389"/>
      <c r="X13" s="390" t="str">
        <f>個人データ入力用!BJ30</f>
        <v/>
      </c>
      <c r="Y13" s="582">
        <f>個人データ入力用!BK30</f>
        <v>0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7" ht="16.5">
      <c r="A14" s="386" t="str">
        <f>個人データ入力用!AI31</f>
        <v/>
      </c>
      <c r="B14" s="389">
        <f t="shared" si="0"/>
        <v>4000</v>
      </c>
      <c r="C14" s="389" t="str">
        <f>個人データ入力用!AQ31</f>
        <v/>
      </c>
      <c r="D14" s="389"/>
      <c r="E14" s="389"/>
      <c r="F14" s="390">
        <f>個人データ入力用!AK31</f>
        <v>0</v>
      </c>
      <c r="G14" s="389" t="str">
        <f>個人データ入力用!$AM31</f>
        <v/>
      </c>
      <c r="H14" s="389" t="str">
        <f>個人データ入力用!K31</f>
        <v/>
      </c>
      <c r="I14" s="389"/>
      <c r="J14" s="389">
        <f>個人データ入力用!AP31</f>
        <v>2</v>
      </c>
      <c r="K14" s="391" t="str">
        <f>個人データ入力用!AL31</f>
        <v/>
      </c>
      <c r="L14" s="389"/>
      <c r="M14" s="389"/>
      <c r="N14" s="390">
        <f>個人データ入力用!AJ31</f>
        <v>3</v>
      </c>
      <c r="O14" s="389"/>
      <c r="P14" s="390" t="str">
        <f>個人データ入力用!BF31</f>
        <v/>
      </c>
      <c r="Q14" s="582">
        <f>個人データ入力用!BG31</f>
        <v>0</v>
      </c>
      <c r="R14" s="389"/>
      <c r="S14" s="389"/>
      <c r="T14" s="390" t="str">
        <f>個人データ入力用!BH31</f>
        <v/>
      </c>
      <c r="U14" s="582">
        <f>個人データ入力用!BI31</f>
        <v>0</v>
      </c>
      <c r="V14" s="389"/>
      <c r="W14" s="389"/>
      <c r="X14" s="390" t="str">
        <f>個人データ入力用!BJ31</f>
        <v/>
      </c>
      <c r="Y14" s="582">
        <f>個人データ入力用!BK31</f>
        <v>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7" ht="16.5">
      <c r="A15" s="386" t="str">
        <f>個人データ入力用!AI32</f>
        <v/>
      </c>
      <c r="B15" s="389">
        <f t="shared" si="0"/>
        <v>4000</v>
      </c>
      <c r="C15" s="389" t="str">
        <f>個人データ入力用!AQ32</f>
        <v/>
      </c>
      <c r="D15" s="389"/>
      <c r="E15" s="389"/>
      <c r="F15" s="390">
        <f>個人データ入力用!AK32</f>
        <v>0</v>
      </c>
      <c r="G15" s="389" t="str">
        <f>個人データ入力用!$AM32</f>
        <v/>
      </c>
      <c r="H15" s="389" t="str">
        <f>個人データ入力用!K32</f>
        <v/>
      </c>
      <c r="I15" s="389"/>
      <c r="J15" s="389">
        <f>個人データ入力用!AP32</f>
        <v>2</v>
      </c>
      <c r="K15" s="391" t="str">
        <f>個人データ入力用!AL32</f>
        <v/>
      </c>
      <c r="L15" s="389"/>
      <c r="M15" s="389"/>
      <c r="N15" s="390">
        <f>個人データ入力用!AJ32</f>
        <v>3</v>
      </c>
      <c r="O15" s="389"/>
      <c r="P15" s="390" t="str">
        <f>個人データ入力用!BF32</f>
        <v/>
      </c>
      <c r="Q15" s="582">
        <f>個人データ入力用!BG32</f>
        <v>0</v>
      </c>
      <c r="R15" s="389"/>
      <c r="S15" s="389"/>
      <c r="T15" s="390" t="str">
        <f>個人データ入力用!BH32</f>
        <v/>
      </c>
      <c r="U15" s="582">
        <f>個人データ入力用!BI32</f>
        <v>0</v>
      </c>
      <c r="V15" s="389"/>
      <c r="W15" s="389"/>
      <c r="X15" s="390" t="str">
        <f>個人データ入力用!BJ32</f>
        <v/>
      </c>
      <c r="Y15" s="582">
        <f>個人データ入力用!BK32</f>
        <v>0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7" ht="16.5">
      <c r="A16" s="386" t="str">
        <f>個人データ入力用!AI33</f>
        <v/>
      </c>
      <c r="B16" s="389">
        <f t="shared" si="0"/>
        <v>4000</v>
      </c>
      <c r="C16" s="389" t="str">
        <f>個人データ入力用!AQ33</f>
        <v/>
      </c>
      <c r="D16" s="389"/>
      <c r="E16" s="389"/>
      <c r="F16" s="390">
        <f>個人データ入力用!AK33</f>
        <v>0</v>
      </c>
      <c r="G16" s="389" t="str">
        <f>個人データ入力用!$AM33</f>
        <v/>
      </c>
      <c r="H16" s="389" t="str">
        <f>個人データ入力用!K33</f>
        <v/>
      </c>
      <c r="I16" s="389"/>
      <c r="J16" s="389">
        <f>個人データ入力用!AP33</f>
        <v>2</v>
      </c>
      <c r="K16" s="391" t="str">
        <f>個人データ入力用!AL33</f>
        <v/>
      </c>
      <c r="L16" s="389"/>
      <c r="M16" s="389"/>
      <c r="N16" s="390">
        <f>個人データ入力用!AJ33</f>
        <v>3</v>
      </c>
      <c r="O16" s="389"/>
      <c r="P16" s="390" t="str">
        <f>個人データ入力用!BF33</f>
        <v/>
      </c>
      <c r="Q16" s="582">
        <f>個人データ入力用!BG33</f>
        <v>0</v>
      </c>
      <c r="R16" s="389"/>
      <c r="S16" s="389"/>
      <c r="T16" s="390" t="str">
        <f>個人データ入力用!BH33</f>
        <v/>
      </c>
      <c r="U16" s="582">
        <f>個人データ入力用!BI33</f>
        <v>0</v>
      </c>
      <c r="V16" s="389"/>
      <c r="W16" s="389"/>
      <c r="X16" s="390" t="str">
        <f>個人データ入力用!BJ33</f>
        <v/>
      </c>
      <c r="Y16" s="582">
        <f>個人データ入力用!BK33</f>
        <v>0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ht="16.5">
      <c r="A17" s="386" t="str">
        <f>個人データ入力用!AI34</f>
        <v/>
      </c>
      <c r="B17" s="389">
        <f t="shared" si="0"/>
        <v>4000</v>
      </c>
      <c r="C17" s="389" t="str">
        <f>個人データ入力用!AQ34</f>
        <v/>
      </c>
      <c r="D17" s="389"/>
      <c r="E17" s="389"/>
      <c r="F17" s="390">
        <f>個人データ入力用!AK34</f>
        <v>0</v>
      </c>
      <c r="G17" s="389" t="str">
        <f>個人データ入力用!$AM34</f>
        <v/>
      </c>
      <c r="H17" s="389" t="str">
        <f>個人データ入力用!K34</f>
        <v/>
      </c>
      <c r="I17" s="389"/>
      <c r="J17" s="389">
        <f>個人データ入力用!AP34</f>
        <v>2</v>
      </c>
      <c r="K17" s="391" t="str">
        <f>個人データ入力用!AL34</f>
        <v/>
      </c>
      <c r="L17" s="389"/>
      <c r="M17" s="389"/>
      <c r="N17" s="390">
        <f>個人データ入力用!AJ34</f>
        <v>3</v>
      </c>
      <c r="O17" s="389"/>
      <c r="P17" s="390" t="str">
        <f>個人データ入力用!BF34</f>
        <v/>
      </c>
      <c r="Q17" s="582">
        <f>個人データ入力用!BG34</f>
        <v>0</v>
      </c>
      <c r="R17" s="389"/>
      <c r="S17" s="389"/>
      <c r="T17" s="390" t="str">
        <f>個人データ入力用!BH34</f>
        <v/>
      </c>
      <c r="U17" s="582">
        <f>個人データ入力用!BI34</f>
        <v>0</v>
      </c>
      <c r="V17" s="389"/>
      <c r="W17" s="389"/>
      <c r="X17" s="390" t="str">
        <f>個人データ入力用!BJ34</f>
        <v/>
      </c>
      <c r="Y17" s="582">
        <f>個人データ入力用!BK34</f>
        <v>0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ht="16.5">
      <c r="A18" s="386" t="str">
        <f>個人データ入力用!AI35</f>
        <v/>
      </c>
      <c r="B18" s="389">
        <f t="shared" si="0"/>
        <v>4000</v>
      </c>
      <c r="C18" s="389" t="str">
        <f>個人データ入力用!AQ35</f>
        <v/>
      </c>
      <c r="D18" s="389"/>
      <c r="E18" s="389"/>
      <c r="F18" s="390">
        <f>個人データ入力用!AK35</f>
        <v>0</v>
      </c>
      <c r="G18" s="389" t="str">
        <f>個人データ入力用!$AM35</f>
        <v/>
      </c>
      <c r="H18" s="389" t="str">
        <f>個人データ入力用!K35</f>
        <v/>
      </c>
      <c r="I18" s="389"/>
      <c r="J18" s="389">
        <f>個人データ入力用!AP35</f>
        <v>2</v>
      </c>
      <c r="K18" s="391" t="str">
        <f>個人データ入力用!AL35</f>
        <v/>
      </c>
      <c r="L18" s="389"/>
      <c r="M18" s="389"/>
      <c r="N18" s="390">
        <f>個人データ入力用!AJ35</f>
        <v>3</v>
      </c>
      <c r="O18" s="389"/>
      <c r="P18" s="390" t="str">
        <f>個人データ入力用!BF35</f>
        <v/>
      </c>
      <c r="Q18" s="582">
        <f>個人データ入力用!BG35</f>
        <v>0</v>
      </c>
      <c r="R18" s="389"/>
      <c r="S18" s="389"/>
      <c r="T18" s="390" t="str">
        <f>個人データ入力用!BH35</f>
        <v/>
      </c>
      <c r="U18" s="582">
        <f>個人データ入力用!BI35</f>
        <v>0</v>
      </c>
      <c r="V18" s="389"/>
      <c r="W18" s="389"/>
      <c r="X18" s="390" t="str">
        <f>個人データ入力用!BJ35</f>
        <v/>
      </c>
      <c r="Y18" s="582">
        <f>個人データ入力用!BK35</f>
        <v>0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ht="16.5">
      <c r="A19" s="386" t="str">
        <f>個人データ入力用!AI36</f>
        <v/>
      </c>
      <c r="B19" s="389">
        <f t="shared" si="0"/>
        <v>4000</v>
      </c>
      <c r="C19" s="389" t="str">
        <f>個人データ入力用!AQ36</f>
        <v/>
      </c>
      <c r="D19" s="389"/>
      <c r="E19" s="389"/>
      <c r="F19" s="390">
        <f>個人データ入力用!AK36</f>
        <v>0</v>
      </c>
      <c r="G19" s="389" t="str">
        <f>個人データ入力用!$AM36</f>
        <v/>
      </c>
      <c r="H19" s="389" t="str">
        <f>個人データ入力用!K36</f>
        <v/>
      </c>
      <c r="I19" s="389"/>
      <c r="J19" s="389">
        <f>個人データ入力用!AP36</f>
        <v>2</v>
      </c>
      <c r="K19" s="391" t="str">
        <f>個人データ入力用!AL36</f>
        <v/>
      </c>
      <c r="L19" s="389"/>
      <c r="M19" s="389"/>
      <c r="N19" s="390">
        <f>個人データ入力用!AJ36</f>
        <v>3</v>
      </c>
      <c r="O19" s="389"/>
      <c r="P19" s="390" t="str">
        <f>個人データ入力用!BF36</f>
        <v/>
      </c>
      <c r="Q19" s="582">
        <f>個人データ入力用!BG36</f>
        <v>0</v>
      </c>
      <c r="R19" s="389"/>
      <c r="S19" s="389"/>
      <c r="T19" s="390" t="str">
        <f>個人データ入力用!BH36</f>
        <v/>
      </c>
      <c r="U19" s="582">
        <f>個人データ入力用!BI36</f>
        <v>0</v>
      </c>
      <c r="V19" s="389"/>
      <c r="W19" s="389"/>
      <c r="X19" s="390" t="str">
        <f>個人データ入力用!BJ36</f>
        <v/>
      </c>
      <c r="Y19" s="582">
        <f>個人データ入力用!BK36</f>
        <v>0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ht="16.5">
      <c r="A20" s="386" t="str">
        <f>個人データ入力用!AI37</f>
        <v/>
      </c>
      <c r="B20" s="389">
        <f t="shared" si="0"/>
        <v>4000</v>
      </c>
      <c r="C20" s="389" t="str">
        <f>個人データ入力用!AQ37</f>
        <v/>
      </c>
      <c r="D20" s="389"/>
      <c r="E20" s="389"/>
      <c r="F20" s="390">
        <f>個人データ入力用!AK37</f>
        <v>0</v>
      </c>
      <c r="G20" s="389" t="str">
        <f>個人データ入力用!$AM37</f>
        <v/>
      </c>
      <c r="H20" s="389" t="str">
        <f>個人データ入力用!K37</f>
        <v/>
      </c>
      <c r="I20" s="389"/>
      <c r="J20" s="389">
        <f>個人データ入力用!AP37</f>
        <v>2</v>
      </c>
      <c r="K20" s="391" t="str">
        <f>個人データ入力用!AL37</f>
        <v/>
      </c>
      <c r="L20" s="389"/>
      <c r="M20" s="389"/>
      <c r="N20" s="390">
        <f>個人データ入力用!AJ37</f>
        <v>3</v>
      </c>
      <c r="O20" s="389"/>
      <c r="P20" s="390" t="str">
        <f>個人データ入力用!BF37</f>
        <v/>
      </c>
      <c r="Q20" s="582">
        <f>個人データ入力用!BG37</f>
        <v>0</v>
      </c>
      <c r="R20" s="389"/>
      <c r="S20" s="389"/>
      <c r="T20" s="390" t="str">
        <f>個人データ入力用!BH37</f>
        <v/>
      </c>
      <c r="U20" s="582">
        <f>個人データ入力用!BI37</f>
        <v>0</v>
      </c>
      <c r="V20" s="389"/>
      <c r="W20" s="389"/>
      <c r="X20" s="390" t="str">
        <f>個人データ入力用!BJ37</f>
        <v/>
      </c>
      <c r="Y20" s="582">
        <f>個人データ入力用!BK37</f>
        <v>0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ht="16.5">
      <c r="A21" s="386" t="str">
        <f>個人データ入力用!AI38</f>
        <v/>
      </c>
      <c r="B21" s="389">
        <f t="shared" si="0"/>
        <v>4000</v>
      </c>
      <c r="C21" s="389" t="str">
        <f>個人データ入力用!AQ38</f>
        <v/>
      </c>
      <c r="D21" s="389"/>
      <c r="E21" s="389"/>
      <c r="F21" s="390">
        <f>個人データ入力用!AK38</f>
        <v>0</v>
      </c>
      <c r="G21" s="389" t="str">
        <f>個人データ入力用!$AM38</f>
        <v/>
      </c>
      <c r="H21" s="389" t="str">
        <f>個人データ入力用!K38</f>
        <v/>
      </c>
      <c r="I21" s="389"/>
      <c r="J21" s="389">
        <f>個人データ入力用!AP38</f>
        <v>2</v>
      </c>
      <c r="K21" s="391" t="str">
        <f>個人データ入力用!AL38</f>
        <v/>
      </c>
      <c r="L21" s="389"/>
      <c r="M21" s="389"/>
      <c r="N21" s="390">
        <f>個人データ入力用!AJ38</f>
        <v>3</v>
      </c>
      <c r="O21" s="389"/>
      <c r="P21" s="390" t="str">
        <f>個人データ入力用!BF38</f>
        <v/>
      </c>
      <c r="Q21" s="582">
        <f>個人データ入力用!BG38</f>
        <v>0</v>
      </c>
      <c r="R21" s="389"/>
      <c r="S21" s="389"/>
      <c r="T21" s="390" t="str">
        <f>個人データ入力用!BH38</f>
        <v/>
      </c>
      <c r="U21" s="582">
        <f>個人データ入力用!BI38</f>
        <v>0</v>
      </c>
      <c r="V21" s="389"/>
      <c r="W21" s="389"/>
      <c r="X21" s="390" t="str">
        <f>個人データ入力用!BJ38</f>
        <v/>
      </c>
      <c r="Y21" s="582">
        <f>個人データ入力用!BK38</f>
        <v>0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ht="16.5">
      <c r="A22" s="386" t="str">
        <f>個人データ入力用!AI39</f>
        <v/>
      </c>
      <c r="B22" s="389">
        <f t="shared" si="0"/>
        <v>4000</v>
      </c>
      <c r="C22" s="389" t="str">
        <f>個人データ入力用!AQ39</f>
        <v/>
      </c>
      <c r="D22" s="389"/>
      <c r="E22" s="389"/>
      <c r="F22" s="390">
        <f>個人データ入力用!AK39</f>
        <v>0</v>
      </c>
      <c r="G22" s="389" t="str">
        <f>個人データ入力用!$AM39</f>
        <v/>
      </c>
      <c r="H22" s="389" t="str">
        <f>個人データ入力用!K39</f>
        <v/>
      </c>
      <c r="I22" s="389"/>
      <c r="J22" s="389">
        <f>個人データ入力用!AP39</f>
        <v>2</v>
      </c>
      <c r="K22" s="391" t="str">
        <f>個人データ入力用!AL39</f>
        <v/>
      </c>
      <c r="L22" s="389"/>
      <c r="M22" s="389"/>
      <c r="N22" s="390">
        <f>個人データ入力用!AJ39</f>
        <v>3</v>
      </c>
      <c r="O22" s="389"/>
      <c r="P22" s="390" t="str">
        <f>個人データ入力用!BF39</f>
        <v/>
      </c>
      <c r="Q22" s="582">
        <f>個人データ入力用!BG39</f>
        <v>0</v>
      </c>
      <c r="R22" s="389"/>
      <c r="S22" s="389"/>
      <c r="T22" s="390" t="str">
        <f>個人データ入力用!BH39</f>
        <v/>
      </c>
      <c r="U22" s="582">
        <f>個人データ入力用!BI39</f>
        <v>0</v>
      </c>
      <c r="V22" s="389"/>
      <c r="W22" s="389"/>
      <c r="X22" s="390" t="str">
        <f>個人データ入力用!BJ39</f>
        <v/>
      </c>
      <c r="Y22" s="582">
        <f>個人データ入力用!BK39</f>
        <v>0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ht="16.5">
      <c r="A23" s="386" t="str">
        <f>個人データ入力用!AI40</f>
        <v/>
      </c>
      <c r="B23" s="389">
        <f t="shared" si="0"/>
        <v>4000</v>
      </c>
      <c r="C23" s="389" t="str">
        <f>個人データ入力用!AQ40</f>
        <v/>
      </c>
      <c r="D23" s="389"/>
      <c r="E23" s="389"/>
      <c r="F23" s="390">
        <f>個人データ入力用!AK40</f>
        <v>0</v>
      </c>
      <c r="G23" s="389" t="str">
        <f>個人データ入力用!$AM40</f>
        <v/>
      </c>
      <c r="H23" s="389" t="str">
        <f>個人データ入力用!K40</f>
        <v/>
      </c>
      <c r="I23" s="389"/>
      <c r="J23" s="389">
        <f>個人データ入力用!AP40</f>
        <v>2</v>
      </c>
      <c r="K23" s="391" t="str">
        <f>個人データ入力用!AL40</f>
        <v/>
      </c>
      <c r="L23" s="389"/>
      <c r="M23" s="389"/>
      <c r="N23" s="390">
        <f>個人データ入力用!AJ40</f>
        <v>3</v>
      </c>
      <c r="O23" s="389"/>
      <c r="P23" s="390" t="str">
        <f>個人データ入力用!BF40</f>
        <v/>
      </c>
      <c r="Q23" s="582">
        <f>個人データ入力用!BG40</f>
        <v>0</v>
      </c>
      <c r="R23" s="389"/>
      <c r="S23" s="389"/>
      <c r="T23" s="390" t="str">
        <f>個人データ入力用!BH40</f>
        <v/>
      </c>
      <c r="U23" s="582">
        <f>個人データ入力用!BI40</f>
        <v>0</v>
      </c>
      <c r="V23" s="389"/>
      <c r="W23" s="389"/>
      <c r="X23" s="390" t="str">
        <f>個人データ入力用!BJ40</f>
        <v/>
      </c>
      <c r="Y23" s="582">
        <f>個人データ入力用!BK40</f>
        <v>0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ht="16.5">
      <c r="A24" s="386" t="str">
        <f>個人データ入力用!AI41</f>
        <v/>
      </c>
      <c r="B24" s="389">
        <f t="shared" si="0"/>
        <v>4000</v>
      </c>
      <c r="C24" s="389" t="str">
        <f>個人データ入力用!AQ41</f>
        <v/>
      </c>
      <c r="D24" s="389"/>
      <c r="E24" s="389"/>
      <c r="F24" s="390">
        <f>個人データ入力用!AK41</f>
        <v>0</v>
      </c>
      <c r="G24" s="389" t="str">
        <f>個人データ入力用!$AM41</f>
        <v/>
      </c>
      <c r="H24" s="389" t="str">
        <f>個人データ入力用!K41</f>
        <v/>
      </c>
      <c r="I24" s="389"/>
      <c r="J24" s="389">
        <f>個人データ入力用!AP41</f>
        <v>2</v>
      </c>
      <c r="K24" s="391" t="str">
        <f>個人データ入力用!AL41</f>
        <v/>
      </c>
      <c r="L24" s="389"/>
      <c r="M24" s="389"/>
      <c r="N24" s="390">
        <f>個人データ入力用!AJ41</f>
        <v>3</v>
      </c>
      <c r="O24" s="389"/>
      <c r="P24" s="390" t="str">
        <f>個人データ入力用!BF41</f>
        <v/>
      </c>
      <c r="Q24" s="582">
        <f>個人データ入力用!BG41</f>
        <v>0</v>
      </c>
      <c r="R24" s="389"/>
      <c r="S24" s="389"/>
      <c r="T24" s="390" t="str">
        <f>個人データ入力用!BH41</f>
        <v/>
      </c>
      <c r="U24" s="582">
        <f>個人データ入力用!BI41</f>
        <v>0</v>
      </c>
      <c r="V24" s="389"/>
      <c r="W24" s="389"/>
      <c r="X24" s="390" t="str">
        <f>個人データ入力用!BJ41</f>
        <v/>
      </c>
      <c r="Y24" s="582">
        <f>個人データ入力用!BK41</f>
        <v>0</v>
      </c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ht="16.5" hidden="1">
      <c r="A25" s="386" t="str">
        <f>個人データ入力用!AI42</f>
        <v/>
      </c>
      <c r="B25" s="389">
        <f t="shared" si="0"/>
        <v>4000</v>
      </c>
      <c r="C25" s="389" t="str">
        <f>個人データ入力用!AQ42</f>
        <v/>
      </c>
      <c r="D25" s="389"/>
      <c r="E25" s="389"/>
      <c r="F25" s="390">
        <f>個人データ入力用!AK42</f>
        <v>0</v>
      </c>
      <c r="G25" s="389" t="str">
        <f>個人データ入力用!$AM42</f>
        <v/>
      </c>
      <c r="H25" s="389" t="str">
        <f>個人データ入力用!K42</f>
        <v/>
      </c>
      <c r="I25" s="389"/>
      <c r="J25" s="389">
        <f>個人データ入力用!AP42</f>
        <v>2</v>
      </c>
      <c r="K25" s="391" t="str">
        <f>個人データ入力用!AL42</f>
        <v/>
      </c>
      <c r="L25" s="389"/>
      <c r="M25" s="389"/>
      <c r="N25" s="390">
        <f>個人データ入力用!AJ42</f>
        <v>3</v>
      </c>
      <c r="O25" s="389"/>
      <c r="P25" s="390" t="str">
        <f>個人データ入力用!BF42</f>
        <v/>
      </c>
      <c r="Q25" s="582">
        <f>個人データ入力用!BG42</f>
        <v>0</v>
      </c>
      <c r="R25" s="389"/>
      <c r="S25" s="389"/>
      <c r="T25" s="390" t="str">
        <f>個人データ入力用!BH42</f>
        <v/>
      </c>
      <c r="U25" s="582">
        <f>個人データ入力用!BI42</f>
        <v>0</v>
      </c>
      <c r="V25" s="389"/>
      <c r="W25" s="389"/>
      <c r="X25" s="390" t="str">
        <f>個人データ入力用!BJ42</f>
        <v/>
      </c>
      <c r="Y25" s="582">
        <f>個人データ入力用!BK42</f>
        <v>0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ht="16.5" hidden="1">
      <c r="A26" s="386" t="str">
        <f>個人データ入力用!AI43</f>
        <v/>
      </c>
      <c r="B26" s="389">
        <f t="shared" si="0"/>
        <v>4000</v>
      </c>
      <c r="C26" s="389" t="str">
        <f>個人データ入力用!AQ43</f>
        <v/>
      </c>
      <c r="D26" s="389"/>
      <c r="E26" s="389"/>
      <c r="F26" s="390">
        <f>個人データ入力用!AK43</f>
        <v>0</v>
      </c>
      <c r="G26" s="389" t="str">
        <f>個人データ入力用!$AM43</f>
        <v/>
      </c>
      <c r="H26" s="389" t="str">
        <f>個人データ入力用!K43</f>
        <v/>
      </c>
      <c r="I26" s="389"/>
      <c r="J26" s="389">
        <f>個人データ入力用!AP43</f>
        <v>2</v>
      </c>
      <c r="K26" s="391" t="str">
        <f>個人データ入力用!AL43</f>
        <v/>
      </c>
      <c r="L26" s="389"/>
      <c r="M26" s="389"/>
      <c r="N26" s="390">
        <f>個人データ入力用!AJ43</f>
        <v>3</v>
      </c>
      <c r="O26" s="389"/>
      <c r="P26" s="390" t="str">
        <f>個人データ入力用!BF43</f>
        <v/>
      </c>
      <c r="Q26" s="582">
        <f>個人データ入力用!BG43</f>
        <v>0</v>
      </c>
      <c r="R26" s="389"/>
      <c r="S26" s="389"/>
      <c r="T26" s="390" t="str">
        <f>個人データ入力用!BH43</f>
        <v/>
      </c>
      <c r="U26" s="582">
        <f>個人データ入力用!BI43</f>
        <v>0</v>
      </c>
      <c r="V26" s="389"/>
      <c r="W26" s="389"/>
      <c r="X26" s="390" t="str">
        <f>個人データ入力用!BJ43</f>
        <v/>
      </c>
      <c r="Y26" s="582">
        <f>個人データ入力用!BK43</f>
        <v>0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ht="16.5" hidden="1">
      <c r="A27" s="386" t="str">
        <f>個人データ入力用!AI44</f>
        <v/>
      </c>
      <c r="B27" s="389">
        <f t="shared" si="0"/>
        <v>4000</v>
      </c>
      <c r="C27" s="389" t="str">
        <f>個人データ入力用!AQ44</f>
        <v/>
      </c>
      <c r="D27" s="389"/>
      <c r="E27" s="389"/>
      <c r="F27" s="390">
        <f>個人データ入力用!AK44</f>
        <v>0</v>
      </c>
      <c r="G27" s="389" t="str">
        <f>個人データ入力用!$AM44</f>
        <v/>
      </c>
      <c r="H27" s="389" t="str">
        <f>個人データ入力用!K44</f>
        <v/>
      </c>
      <c r="I27" s="389"/>
      <c r="J27" s="389">
        <f>個人データ入力用!AP44</f>
        <v>2</v>
      </c>
      <c r="K27" s="391" t="str">
        <f>個人データ入力用!AL44</f>
        <v/>
      </c>
      <c r="L27" s="389"/>
      <c r="M27" s="389"/>
      <c r="N27" s="390">
        <f>個人データ入力用!AJ44</f>
        <v>3</v>
      </c>
      <c r="O27" s="389"/>
      <c r="P27" s="390" t="str">
        <f>個人データ入力用!BF44</f>
        <v/>
      </c>
      <c r="Q27" s="582">
        <f>個人データ入力用!BG44</f>
        <v>0</v>
      </c>
      <c r="R27" s="389"/>
      <c r="S27" s="389"/>
      <c r="T27" s="390" t="str">
        <f>個人データ入力用!BH44</f>
        <v/>
      </c>
      <c r="U27" s="582">
        <f>個人データ入力用!BI44</f>
        <v>0</v>
      </c>
      <c r="V27" s="389"/>
      <c r="W27" s="389"/>
      <c r="X27" s="390" t="str">
        <f>個人データ入力用!BJ44</f>
        <v/>
      </c>
      <c r="Y27" s="582">
        <f>個人データ入力用!BK44</f>
        <v>0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ht="16.5" hidden="1">
      <c r="A28" s="386" t="str">
        <f>個人データ入力用!AI45</f>
        <v/>
      </c>
      <c r="B28" s="389">
        <f t="shared" si="0"/>
        <v>4000</v>
      </c>
      <c r="C28" s="389" t="str">
        <f>個人データ入力用!AQ45</f>
        <v/>
      </c>
      <c r="D28" s="389"/>
      <c r="E28" s="389"/>
      <c r="F28" s="390">
        <f>個人データ入力用!AK45</f>
        <v>0</v>
      </c>
      <c r="G28" s="389" t="str">
        <f>個人データ入力用!$AM45</f>
        <v/>
      </c>
      <c r="H28" s="389" t="str">
        <f>個人データ入力用!K45</f>
        <v/>
      </c>
      <c r="I28" s="389"/>
      <c r="J28" s="389">
        <f>個人データ入力用!AP45</f>
        <v>2</v>
      </c>
      <c r="K28" s="391" t="str">
        <f>個人データ入力用!AL45</f>
        <v/>
      </c>
      <c r="L28" s="389"/>
      <c r="M28" s="389"/>
      <c r="N28" s="390">
        <f>個人データ入力用!AJ45</f>
        <v>3</v>
      </c>
      <c r="O28" s="389"/>
      <c r="P28" s="390" t="str">
        <f>個人データ入力用!BF45</f>
        <v/>
      </c>
      <c r="Q28" s="582">
        <f>個人データ入力用!BG45</f>
        <v>0</v>
      </c>
      <c r="R28" s="389"/>
      <c r="S28" s="389"/>
      <c r="T28" s="390" t="str">
        <f>個人データ入力用!BH45</f>
        <v/>
      </c>
      <c r="U28" s="582">
        <f>個人データ入力用!BI45</f>
        <v>0</v>
      </c>
      <c r="V28" s="389"/>
      <c r="W28" s="389"/>
      <c r="X28" s="390" t="str">
        <f>個人データ入力用!BJ45</f>
        <v/>
      </c>
      <c r="Y28" s="582">
        <f>個人データ入力用!BK45</f>
        <v>0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ht="16.5" hidden="1">
      <c r="A29" s="386" t="str">
        <f>個人データ入力用!AI46</f>
        <v/>
      </c>
      <c r="B29" s="389">
        <f t="shared" si="0"/>
        <v>4000</v>
      </c>
      <c r="C29" s="389" t="str">
        <f>個人データ入力用!AQ46</f>
        <v/>
      </c>
      <c r="D29" s="389"/>
      <c r="E29" s="389"/>
      <c r="F29" s="390">
        <f>個人データ入力用!AK46</f>
        <v>0</v>
      </c>
      <c r="G29" s="389" t="str">
        <f>個人データ入力用!$AM46</f>
        <v/>
      </c>
      <c r="H29" s="389" t="str">
        <f>個人データ入力用!K46</f>
        <v/>
      </c>
      <c r="I29" s="389"/>
      <c r="J29" s="389">
        <f>個人データ入力用!AP46</f>
        <v>2</v>
      </c>
      <c r="K29" s="391" t="str">
        <f>個人データ入力用!AL46</f>
        <v/>
      </c>
      <c r="L29" s="389"/>
      <c r="M29" s="389"/>
      <c r="N29" s="390">
        <f>個人データ入力用!AJ46</f>
        <v>3</v>
      </c>
      <c r="O29" s="389"/>
      <c r="P29" s="390" t="str">
        <f>個人データ入力用!BF46</f>
        <v/>
      </c>
      <c r="Q29" s="582">
        <f>個人データ入力用!BG46</f>
        <v>0</v>
      </c>
      <c r="R29" s="389"/>
      <c r="S29" s="389"/>
      <c r="T29" s="390" t="str">
        <f>個人データ入力用!BH46</f>
        <v/>
      </c>
      <c r="U29" s="582">
        <f>個人データ入力用!BI46</f>
        <v>0</v>
      </c>
      <c r="V29" s="389"/>
      <c r="W29" s="389"/>
      <c r="X29" s="390" t="str">
        <f>個人データ入力用!BJ46</f>
        <v/>
      </c>
      <c r="Y29" s="582">
        <f>個人データ入力用!BK46</f>
        <v>0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ht="16.5" hidden="1">
      <c r="A30" s="386" t="str">
        <f>個人データ入力用!AI47</f>
        <v/>
      </c>
      <c r="B30" s="389">
        <f>個人データ入力用!F47</f>
        <v>26</v>
      </c>
      <c r="C30" s="389" t="str">
        <f>個人データ入力用!AQ47</f>
        <v/>
      </c>
      <c r="D30" s="389"/>
      <c r="E30" s="389"/>
      <c r="F30" s="390">
        <f>個人データ入力用!AK47</f>
        <v>0</v>
      </c>
      <c r="G30" s="389">
        <f>個人データ入力用!$AM47</f>
        <v>0</v>
      </c>
      <c r="H30" s="389" t="str">
        <f>個人データ入力用!K47</f>
        <v/>
      </c>
      <c r="I30" s="389"/>
      <c r="J30" s="389" t="e">
        <f>個人データ入力用!AP47</f>
        <v>#N/A</v>
      </c>
      <c r="K30" s="391" t="str">
        <f>個人データ入力用!AL47</f>
        <v/>
      </c>
      <c r="L30" s="389"/>
      <c r="M30" s="389"/>
      <c r="N30" s="390">
        <f>個人データ入力用!AJ47</f>
        <v>3</v>
      </c>
      <c r="O30" s="389"/>
      <c r="P30" s="390" t="str">
        <f>個人データ入力用!BF47</f>
        <v/>
      </c>
      <c r="Q30" s="582">
        <f>個人データ入力用!BG47</f>
        <v>0</v>
      </c>
      <c r="R30" s="389"/>
      <c r="S30" s="389"/>
      <c r="T30" s="390" t="str">
        <f>個人データ入力用!BH47</f>
        <v/>
      </c>
      <c r="U30" s="582">
        <f>個人データ入力用!BI47</f>
        <v>0</v>
      </c>
      <c r="V30" s="389"/>
      <c r="W30" s="389"/>
      <c r="X30" s="390" t="str">
        <f>個人データ入力用!BJ47</f>
        <v/>
      </c>
      <c r="Y30" s="582">
        <f>個人データ入力用!BK47</f>
        <v>0</v>
      </c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6" ht="16.5" hidden="1">
      <c r="A31" s="386" t="str">
        <f>個人データ入力用!AI48</f>
        <v/>
      </c>
      <c r="B31" s="389">
        <f>個人データ入力用!F48</f>
        <v>27</v>
      </c>
      <c r="C31" s="389" t="str">
        <f>個人データ入力用!AQ48</f>
        <v/>
      </c>
      <c r="D31" s="389"/>
      <c r="E31" s="389"/>
      <c r="F31" s="390">
        <f>個人データ入力用!AK48</f>
        <v>0</v>
      </c>
      <c r="G31" s="389">
        <f>個人データ入力用!$AM48</f>
        <v>0</v>
      </c>
      <c r="H31" s="389" t="str">
        <f>個人データ入力用!K48</f>
        <v/>
      </c>
      <c r="I31" s="389"/>
      <c r="J31" s="389" t="e">
        <f>個人データ入力用!AP48</f>
        <v>#N/A</v>
      </c>
      <c r="K31" s="391" t="str">
        <f>個人データ入力用!AL48</f>
        <v/>
      </c>
      <c r="L31" s="389"/>
      <c r="M31" s="389"/>
      <c r="N31" s="390">
        <f>個人データ入力用!AJ48</f>
        <v>3</v>
      </c>
      <c r="O31" s="389"/>
      <c r="P31" s="390" t="str">
        <f>個人データ入力用!BF48</f>
        <v/>
      </c>
      <c r="Q31" s="582">
        <f>個人データ入力用!BG48</f>
        <v>0</v>
      </c>
      <c r="R31" s="389"/>
      <c r="S31" s="389"/>
      <c r="T31" s="390" t="str">
        <f>個人データ入力用!BH48</f>
        <v/>
      </c>
      <c r="U31" s="582">
        <f>個人データ入力用!BI48</f>
        <v>0</v>
      </c>
      <c r="V31" s="389"/>
      <c r="W31" s="389"/>
      <c r="X31" s="390" t="str">
        <f>個人データ入力用!BJ48</f>
        <v/>
      </c>
      <c r="Y31" s="582">
        <f>個人データ入力用!BK48</f>
        <v>0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ht="16.5" hidden="1">
      <c r="A32" s="386" t="str">
        <f>個人データ入力用!AI49</f>
        <v/>
      </c>
      <c r="B32" s="389">
        <f>個人データ入力用!F49</f>
        <v>28</v>
      </c>
      <c r="C32" s="389" t="str">
        <f>個人データ入力用!AQ49</f>
        <v/>
      </c>
      <c r="D32" s="389"/>
      <c r="E32" s="389"/>
      <c r="F32" s="390">
        <f>個人データ入力用!AK49</f>
        <v>0</v>
      </c>
      <c r="G32" s="389">
        <f>個人データ入力用!$AM49</f>
        <v>0</v>
      </c>
      <c r="H32" s="389" t="str">
        <f>個人データ入力用!K49</f>
        <v/>
      </c>
      <c r="I32" s="389"/>
      <c r="J32" s="389" t="e">
        <f>個人データ入力用!AP49</f>
        <v>#N/A</v>
      </c>
      <c r="K32" s="391" t="str">
        <f>個人データ入力用!AL49</f>
        <v/>
      </c>
      <c r="L32" s="389"/>
      <c r="M32" s="389"/>
      <c r="N32" s="390">
        <f>個人データ入力用!AJ49</f>
        <v>3</v>
      </c>
      <c r="O32" s="389"/>
      <c r="P32" s="390" t="str">
        <f>個人データ入力用!BF49</f>
        <v/>
      </c>
      <c r="Q32" s="582">
        <f>個人データ入力用!BG49</f>
        <v>0</v>
      </c>
      <c r="R32" s="389"/>
      <c r="S32" s="389"/>
      <c r="T32" s="390" t="str">
        <f>個人データ入力用!BH49</f>
        <v/>
      </c>
      <c r="U32" s="582">
        <f>個人データ入力用!BI49</f>
        <v>0</v>
      </c>
      <c r="V32" s="389"/>
      <c r="W32" s="389"/>
      <c r="X32" s="390" t="str">
        <f>個人データ入力用!BJ49</f>
        <v/>
      </c>
      <c r="Y32" s="582">
        <f>個人データ入力用!BK49</f>
        <v>0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ht="16.5" hidden="1">
      <c r="A33" s="386" t="str">
        <f>個人データ入力用!AI50</f>
        <v/>
      </c>
      <c r="B33" s="389">
        <f>個人データ入力用!F50</f>
        <v>29</v>
      </c>
      <c r="C33" s="389" t="str">
        <f>個人データ入力用!AQ50</f>
        <v/>
      </c>
      <c r="D33" s="389"/>
      <c r="E33" s="389"/>
      <c r="F33" s="390">
        <f>個人データ入力用!AK50</f>
        <v>0</v>
      </c>
      <c r="G33" s="389">
        <f>個人データ入力用!$AM50</f>
        <v>0</v>
      </c>
      <c r="H33" s="389" t="str">
        <f>個人データ入力用!K50</f>
        <v/>
      </c>
      <c r="I33" s="389"/>
      <c r="J33" s="389" t="e">
        <f>個人データ入力用!AP50</f>
        <v>#N/A</v>
      </c>
      <c r="K33" s="391" t="str">
        <f>個人データ入力用!AL50</f>
        <v/>
      </c>
      <c r="L33" s="389"/>
      <c r="M33" s="389"/>
      <c r="N33" s="390">
        <f>個人データ入力用!AJ50</f>
        <v>3</v>
      </c>
      <c r="O33" s="389"/>
      <c r="P33" s="390" t="str">
        <f>個人データ入力用!BF50</f>
        <v/>
      </c>
      <c r="Q33" s="582">
        <f>個人データ入力用!BG50</f>
        <v>0</v>
      </c>
      <c r="R33" s="389"/>
      <c r="S33" s="389"/>
      <c r="T33" s="390" t="str">
        <f>個人データ入力用!BH50</f>
        <v/>
      </c>
      <c r="U33" s="582">
        <f>個人データ入力用!BI50</f>
        <v>0</v>
      </c>
      <c r="V33" s="389"/>
      <c r="W33" s="389"/>
      <c r="X33" s="390" t="str">
        <f>個人データ入力用!BJ50</f>
        <v/>
      </c>
      <c r="Y33" s="582">
        <f>個人データ入力用!BK50</f>
        <v>0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ht="16.5" hidden="1">
      <c r="A34" s="386" t="str">
        <f>個人データ入力用!AI51</f>
        <v/>
      </c>
      <c r="B34" s="389">
        <f>個人データ入力用!F51</f>
        <v>30</v>
      </c>
      <c r="C34" s="389" t="str">
        <f>個人データ入力用!AQ51</f>
        <v/>
      </c>
      <c r="D34" s="389"/>
      <c r="E34" s="389"/>
      <c r="F34" s="390">
        <f>個人データ入力用!AK51</f>
        <v>0</v>
      </c>
      <c r="G34" s="389">
        <f>個人データ入力用!$AM51</f>
        <v>0</v>
      </c>
      <c r="H34" s="389" t="str">
        <f>個人データ入力用!K51</f>
        <v/>
      </c>
      <c r="I34" s="389"/>
      <c r="J34" s="389" t="e">
        <f>個人データ入力用!AP51</f>
        <v>#N/A</v>
      </c>
      <c r="K34" s="391" t="str">
        <f>個人データ入力用!AL51</f>
        <v/>
      </c>
      <c r="L34" s="389"/>
      <c r="M34" s="389"/>
      <c r="N34" s="390">
        <f>個人データ入力用!AJ51</f>
        <v>3</v>
      </c>
      <c r="O34" s="389"/>
      <c r="P34" s="390" t="str">
        <f>個人データ入力用!BF51</f>
        <v/>
      </c>
      <c r="Q34" s="582">
        <f>個人データ入力用!BG51</f>
        <v>0</v>
      </c>
      <c r="R34" s="389"/>
      <c r="S34" s="389"/>
      <c r="T34" s="390" t="str">
        <f>個人データ入力用!BH51</f>
        <v/>
      </c>
      <c r="U34" s="582">
        <f>個人データ入力用!BI51</f>
        <v>0</v>
      </c>
      <c r="V34" s="389"/>
      <c r="W34" s="389"/>
      <c r="X34" s="390" t="str">
        <f>個人データ入力用!BJ51</f>
        <v/>
      </c>
      <c r="Y34" s="582">
        <f>個人データ入力用!BK51</f>
        <v>0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ht="16.5" hidden="1">
      <c r="A35" s="386" t="e">
        <f>個人データ入力用!#REF!</f>
        <v>#REF!</v>
      </c>
      <c r="B35" s="389" t="e">
        <f>個人データ入力用!#REF!</f>
        <v>#REF!</v>
      </c>
      <c r="C35" s="389" t="e">
        <f>個人データ入力用!#REF!</f>
        <v>#REF!</v>
      </c>
      <c r="D35" s="389"/>
      <c r="E35" s="389"/>
      <c r="F35" s="390" t="e">
        <f>個人データ入力用!#REF!</f>
        <v>#REF!</v>
      </c>
      <c r="G35" s="389" t="e">
        <f>個人データ入力用!#REF!</f>
        <v>#REF!</v>
      </c>
      <c r="H35" s="389" t="e">
        <f>個人データ入力用!#REF!</f>
        <v>#REF!</v>
      </c>
      <c r="I35" s="389"/>
      <c r="J35" s="389" t="e">
        <f>個人データ入力用!#REF!</f>
        <v>#REF!</v>
      </c>
      <c r="K35" s="391" t="e">
        <f>個人データ入力用!#REF!</f>
        <v>#REF!</v>
      </c>
      <c r="L35" s="389"/>
      <c r="M35" s="389"/>
      <c r="N35" s="390" t="e">
        <f>個人データ入力用!#REF!</f>
        <v>#REF!</v>
      </c>
      <c r="O35" s="389"/>
      <c r="P35" s="390" t="e">
        <f>個人データ入力用!#REF!</f>
        <v>#REF!</v>
      </c>
      <c r="Q35" s="582" t="e">
        <f>個人データ入力用!#REF!</f>
        <v>#REF!</v>
      </c>
      <c r="R35" s="389"/>
      <c r="S35" s="389"/>
      <c r="T35" s="390" t="e">
        <f>個人データ入力用!#REF!</f>
        <v>#REF!</v>
      </c>
      <c r="U35" s="582" t="e">
        <f>個人データ入力用!#REF!</f>
        <v>#REF!</v>
      </c>
      <c r="V35" s="389"/>
      <c r="W35" s="389"/>
      <c r="X35" s="390" t="e">
        <f>個人データ入力用!#REF!</f>
        <v>#REF!</v>
      </c>
      <c r="Y35" s="582" t="e">
        <f>個人データ入力用!#REF!</f>
        <v>#REF!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1:36" ht="16.5" hidden="1">
      <c r="A36" s="386" t="e">
        <f>個人データ入力用!#REF!</f>
        <v>#REF!</v>
      </c>
      <c r="B36" s="389" t="e">
        <f>個人データ入力用!#REF!</f>
        <v>#REF!</v>
      </c>
      <c r="C36" s="389" t="e">
        <f>個人データ入力用!#REF!</f>
        <v>#REF!</v>
      </c>
      <c r="D36" s="389"/>
      <c r="E36" s="389"/>
      <c r="F36" s="390" t="e">
        <f>個人データ入力用!#REF!</f>
        <v>#REF!</v>
      </c>
      <c r="G36" s="389" t="e">
        <f>個人データ入力用!#REF!</f>
        <v>#REF!</v>
      </c>
      <c r="H36" s="389" t="e">
        <f>個人データ入力用!#REF!</f>
        <v>#REF!</v>
      </c>
      <c r="I36" s="389"/>
      <c r="J36" s="389" t="e">
        <f>個人データ入力用!#REF!</f>
        <v>#REF!</v>
      </c>
      <c r="K36" s="391" t="e">
        <f>個人データ入力用!#REF!</f>
        <v>#REF!</v>
      </c>
      <c r="L36" s="389"/>
      <c r="M36" s="389"/>
      <c r="N36" s="390" t="e">
        <f>個人データ入力用!#REF!</f>
        <v>#REF!</v>
      </c>
      <c r="O36" s="389"/>
      <c r="P36" s="390" t="e">
        <f>個人データ入力用!#REF!</f>
        <v>#REF!</v>
      </c>
      <c r="Q36" s="582" t="e">
        <f>個人データ入力用!#REF!</f>
        <v>#REF!</v>
      </c>
      <c r="R36" s="389"/>
      <c r="S36" s="389"/>
      <c r="T36" s="390" t="e">
        <f>個人データ入力用!#REF!</f>
        <v>#REF!</v>
      </c>
      <c r="U36" s="582" t="e">
        <f>個人データ入力用!#REF!</f>
        <v>#REF!</v>
      </c>
      <c r="V36" s="389"/>
      <c r="W36" s="389"/>
      <c r="X36" s="390" t="e">
        <f>個人データ入力用!#REF!</f>
        <v>#REF!</v>
      </c>
      <c r="Y36" s="582" t="e">
        <f>個人データ入力用!#REF!</f>
        <v>#REF!</v>
      </c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ht="16.5" hidden="1">
      <c r="A37" s="386" t="e">
        <f>個人データ入力用!#REF!</f>
        <v>#REF!</v>
      </c>
      <c r="B37" s="389" t="e">
        <f>個人データ入力用!#REF!</f>
        <v>#REF!</v>
      </c>
      <c r="C37" s="389" t="e">
        <f>個人データ入力用!#REF!</f>
        <v>#REF!</v>
      </c>
      <c r="D37" s="389"/>
      <c r="E37" s="389"/>
      <c r="F37" s="390" t="e">
        <f>個人データ入力用!#REF!</f>
        <v>#REF!</v>
      </c>
      <c r="G37" s="389" t="e">
        <f>個人データ入力用!#REF!</f>
        <v>#REF!</v>
      </c>
      <c r="H37" s="389" t="e">
        <f>個人データ入力用!#REF!</f>
        <v>#REF!</v>
      </c>
      <c r="I37" s="389"/>
      <c r="J37" s="389" t="e">
        <f>個人データ入力用!#REF!</f>
        <v>#REF!</v>
      </c>
      <c r="K37" s="391" t="e">
        <f>個人データ入力用!#REF!</f>
        <v>#REF!</v>
      </c>
      <c r="L37" s="389"/>
      <c r="M37" s="389"/>
      <c r="N37" s="390" t="e">
        <f>個人データ入力用!#REF!</f>
        <v>#REF!</v>
      </c>
      <c r="O37" s="389"/>
      <c r="P37" s="390" t="e">
        <f>個人データ入力用!#REF!</f>
        <v>#REF!</v>
      </c>
      <c r="Q37" s="582" t="e">
        <f>個人データ入力用!#REF!</f>
        <v>#REF!</v>
      </c>
      <c r="R37" s="389"/>
      <c r="S37" s="389"/>
      <c r="T37" s="390" t="e">
        <f>個人データ入力用!#REF!</f>
        <v>#REF!</v>
      </c>
      <c r="U37" s="582" t="e">
        <f>個人データ入力用!#REF!</f>
        <v>#REF!</v>
      </c>
      <c r="V37" s="389"/>
      <c r="W37" s="389"/>
      <c r="X37" s="390" t="e">
        <f>個人データ入力用!#REF!</f>
        <v>#REF!</v>
      </c>
      <c r="Y37" s="582" t="e">
        <f>個人データ入力用!#REF!</f>
        <v>#REF!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ht="16.5" hidden="1">
      <c r="A38" s="386" t="e">
        <f>個人データ入力用!#REF!</f>
        <v>#REF!</v>
      </c>
      <c r="B38" s="389" t="e">
        <f>個人データ入力用!#REF!</f>
        <v>#REF!</v>
      </c>
      <c r="C38" s="389" t="e">
        <f>個人データ入力用!#REF!</f>
        <v>#REF!</v>
      </c>
      <c r="D38" s="389"/>
      <c r="E38" s="389"/>
      <c r="F38" s="390" t="e">
        <f>個人データ入力用!#REF!</f>
        <v>#REF!</v>
      </c>
      <c r="G38" s="389" t="e">
        <f>個人データ入力用!#REF!</f>
        <v>#REF!</v>
      </c>
      <c r="H38" s="389" t="e">
        <f>個人データ入力用!#REF!</f>
        <v>#REF!</v>
      </c>
      <c r="I38" s="389"/>
      <c r="J38" s="389" t="e">
        <f>個人データ入力用!#REF!</f>
        <v>#REF!</v>
      </c>
      <c r="K38" s="391" t="e">
        <f>個人データ入力用!#REF!</f>
        <v>#REF!</v>
      </c>
      <c r="L38" s="389"/>
      <c r="M38" s="389"/>
      <c r="N38" s="390" t="e">
        <f>個人データ入力用!#REF!</f>
        <v>#REF!</v>
      </c>
      <c r="O38" s="389"/>
      <c r="P38" s="390" t="e">
        <f>個人データ入力用!#REF!</f>
        <v>#REF!</v>
      </c>
      <c r="Q38" s="582" t="e">
        <f>個人データ入力用!#REF!</f>
        <v>#REF!</v>
      </c>
      <c r="R38" s="389"/>
      <c r="S38" s="389"/>
      <c r="T38" s="390" t="e">
        <f>個人データ入力用!#REF!</f>
        <v>#REF!</v>
      </c>
      <c r="U38" s="582" t="e">
        <f>個人データ入力用!#REF!</f>
        <v>#REF!</v>
      </c>
      <c r="V38" s="389"/>
      <c r="W38" s="389"/>
      <c r="X38" s="390" t="e">
        <f>個人データ入力用!#REF!</f>
        <v>#REF!</v>
      </c>
      <c r="Y38" s="582" t="e">
        <f>個人データ入力用!#REF!</f>
        <v>#REF!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  <row r="39" spans="1:36" ht="16.5" hidden="1">
      <c r="A39" s="386" t="e">
        <f>個人データ入力用!#REF!</f>
        <v>#REF!</v>
      </c>
      <c r="B39" s="389" t="e">
        <f>個人データ入力用!#REF!</f>
        <v>#REF!</v>
      </c>
      <c r="C39" s="389" t="e">
        <f>個人データ入力用!#REF!</f>
        <v>#REF!</v>
      </c>
      <c r="D39" s="389"/>
      <c r="E39" s="389"/>
      <c r="F39" s="390" t="e">
        <f>個人データ入力用!#REF!</f>
        <v>#REF!</v>
      </c>
      <c r="G39" s="389" t="e">
        <f>個人データ入力用!#REF!</f>
        <v>#REF!</v>
      </c>
      <c r="H39" s="389" t="e">
        <f>個人データ入力用!#REF!</f>
        <v>#REF!</v>
      </c>
      <c r="I39" s="389"/>
      <c r="J39" s="389" t="e">
        <f>個人データ入力用!#REF!</f>
        <v>#REF!</v>
      </c>
      <c r="K39" s="391" t="e">
        <f>個人データ入力用!#REF!</f>
        <v>#REF!</v>
      </c>
      <c r="L39" s="389"/>
      <c r="M39" s="389"/>
      <c r="N39" s="390" t="e">
        <f>個人データ入力用!#REF!</f>
        <v>#REF!</v>
      </c>
      <c r="O39" s="389"/>
      <c r="P39" s="390" t="e">
        <f>個人データ入力用!#REF!</f>
        <v>#REF!</v>
      </c>
      <c r="Q39" s="582" t="e">
        <f>個人データ入力用!#REF!</f>
        <v>#REF!</v>
      </c>
      <c r="R39" s="389"/>
      <c r="S39" s="389"/>
      <c r="T39" s="390" t="e">
        <f>個人データ入力用!#REF!</f>
        <v>#REF!</v>
      </c>
      <c r="U39" s="582" t="e">
        <f>個人データ入力用!#REF!</f>
        <v>#REF!</v>
      </c>
      <c r="V39" s="389"/>
      <c r="W39" s="389"/>
      <c r="X39" s="390" t="e">
        <f>個人データ入力用!#REF!</f>
        <v>#REF!</v>
      </c>
      <c r="Y39" s="582" t="e">
        <f>個人データ入力用!#REF!</f>
        <v>#REF!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ht="16.5" hidden="1">
      <c r="A40" s="386" t="e">
        <f>個人データ入力用!#REF!</f>
        <v>#REF!</v>
      </c>
      <c r="B40" s="389" t="e">
        <f>個人データ入力用!#REF!</f>
        <v>#REF!</v>
      </c>
      <c r="C40" s="389" t="e">
        <f>個人データ入力用!#REF!</f>
        <v>#REF!</v>
      </c>
      <c r="D40" s="389"/>
      <c r="E40" s="389"/>
      <c r="F40" s="390" t="e">
        <f>個人データ入力用!#REF!</f>
        <v>#REF!</v>
      </c>
      <c r="G40" s="389" t="e">
        <f>個人データ入力用!#REF!</f>
        <v>#REF!</v>
      </c>
      <c r="H40" s="389" t="e">
        <f>個人データ入力用!#REF!</f>
        <v>#REF!</v>
      </c>
      <c r="I40" s="389"/>
      <c r="J40" s="389" t="e">
        <f>個人データ入力用!#REF!</f>
        <v>#REF!</v>
      </c>
      <c r="K40" s="391" t="e">
        <f>個人データ入力用!#REF!</f>
        <v>#REF!</v>
      </c>
      <c r="L40" s="389"/>
      <c r="M40" s="389"/>
      <c r="N40" s="390" t="e">
        <f>個人データ入力用!#REF!</f>
        <v>#REF!</v>
      </c>
      <c r="O40" s="389"/>
      <c r="P40" s="390" t="e">
        <f>個人データ入力用!#REF!</f>
        <v>#REF!</v>
      </c>
      <c r="Q40" s="582" t="e">
        <f>個人データ入力用!#REF!</f>
        <v>#REF!</v>
      </c>
      <c r="R40" s="389"/>
      <c r="S40" s="389"/>
      <c r="T40" s="390" t="e">
        <f>個人データ入力用!#REF!</f>
        <v>#REF!</v>
      </c>
      <c r="U40" s="582" t="e">
        <f>個人データ入力用!#REF!</f>
        <v>#REF!</v>
      </c>
      <c r="V40" s="389"/>
      <c r="W40" s="389"/>
      <c r="X40" s="390" t="e">
        <f>個人データ入力用!#REF!</f>
        <v>#REF!</v>
      </c>
      <c r="Y40" s="582" t="e">
        <f>個人データ入力用!#REF!</f>
        <v>#REF!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ht="16.5" hidden="1">
      <c r="A41" s="386" t="e">
        <f>個人データ入力用!#REF!</f>
        <v>#REF!</v>
      </c>
      <c r="B41" s="389" t="e">
        <f>個人データ入力用!#REF!</f>
        <v>#REF!</v>
      </c>
      <c r="C41" s="389" t="e">
        <f>個人データ入力用!#REF!</f>
        <v>#REF!</v>
      </c>
      <c r="D41" s="389"/>
      <c r="E41" s="389"/>
      <c r="F41" s="390" t="e">
        <f>個人データ入力用!#REF!</f>
        <v>#REF!</v>
      </c>
      <c r="G41" s="389" t="e">
        <f>個人データ入力用!#REF!</f>
        <v>#REF!</v>
      </c>
      <c r="H41" s="389" t="e">
        <f>個人データ入力用!#REF!</f>
        <v>#REF!</v>
      </c>
      <c r="I41" s="389"/>
      <c r="J41" s="389" t="e">
        <f>個人データ入力用!#REF!</f>
        <v>#REF!</v>
      </c>
      <c r="K41" s="391" t="e">
        <f>個人データ入力用!#REF!</f>
        <v>#REF!</v>
      </c>
      <c r="L41" s="389"/>
      <c r="M41" s="389"/>
      <c r="N41" s="390" t="e">
        <f>個人データ入力用!#REF!</f>
        <v>#REF!</v>
      </c>
      <c r="O41" s="389"/>
      <c r="P41" s="390" t="e">
        <f>個人データ入力用!#REF!</f>
        <v>#REF!</v>
      </c>
      <c r="Q41" s="582" t="e">
        <f>個人データ入力用!#REF!</f>
        <v>#REF!</v>
      </c>
      <c r="R41" s="389"/>
      <c r="S41" s="389"/>
      <c r="T41" s="390" t="e">
        <f>個人データ入力用!#REF!</f>
        <v>#REF!</v>
      </c>
      <c r="U41" s="582" t="e">
        <f>個人データ入力用!#REF!</f>
        <v>#REF!</v>
      </c>
      <c r="V41" s="389"/>
      <c r="W41" s="389"/>
      <c r="X41" s="390" t="e">
        <f>個人データ入力用!#REF!</f>
        <v>#REF!</v>
      </c>
      <c r="Y41" s="582" t="e">
        <f>個人データ入力用!#REF!</f>
        <v>#REF!</v>
      </c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ht="16.5" hidden="1">
      <c r="A42" s="386" t="e">
        <f>個人データ入力用!#REF!</f>
        <v>#REF!</v>
      </c>
      <c r="B42" s="389" t="e">
        <f>個人データ入力用!#REF!</f>
        <v>#REF!</v>
      </c>
      <c r="C42" s="389" t="e">
        <f>個人データ入力用!#REF!</f>
        <v>#REF!</v>
      </c>
      <c r="D42" s="389"/>
      <c r="E42" s="389"/>
      <c r="F42" s="390" t="e">
        <f>個人データ入力用!#REF!</f>
        <v>#REF!</v>
      </c>
      <c r="G42" s="389" t="e">
        <f>個人データ入力用!#REF!</f>
        <v>#REF!</v>
      </c>
      <c r="H42" s="389" t="e">
        <f>個人データ入力用!#REF!</f>
        <v>#REF!</v>
      </c>
      <c r="I42" s="389"/>
      <c r="J42" s="389" t="e">
        <f>個人データ入力用!#REF!</f>
        <v>#REF!</v>
      </c>
      <c r="K42" s="391" t="e">
        <f>個人データ入力用!#REF!</f>
        <v>#REF!</v>
      </c>
      <c r="L42" s="389"/>
      <c r="M42" s="389"/>
      <c r="N42" s="390" t="e">
        <f>個人データ入力用!#REF!</f>
        <v>#REF!</v>
      </c>
      <c r="O42" s="389"/>
      <c r="P42" s="390" t="e">
        <f>個人データ入力用!#REF!</f>
        <v>#REF!</v>
      </c>
      <c r="Q42" s="582" t="e">
        <f>個人データ入力用!#REF!</f>
        <v>#REF!</v>
      </c>
      <c r="R42" s="389"/>
      <c r="S42" s="389"/>
      <c r="T42" s="390" t="e">
        <f>個人データ入力用!#REF!</f>
        <v>#REF!</v>
      </c>
      <c r="U42" s="582" t="e">
        <f>個人データ入力用!#REF!</f>
        <v>#REF!</v>
      </c>
      <c r="V42" s="389"/>
      <c r="W42" s="389"/>
      <c r="X42" s="390" t="e">
        <f>個人データ入力用!#REF!</f>
        <v>#REF!</v>
      </c>
      <c r="Y42" s="582" t="e">
        <f>個人データ入力用!#REF!</f>
        <v>#REF!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ht="16.5" hidden="1">
      <c r="A43" s="386" t="e">
        <f>個人データ入力用!#REF!</f>
        <v>#REF!</v>
      </c>
      <c r="B43" s="389" t="e">
        <f>個人データ入力用!#REF!</f>
        <v>#REF!</v>
      </c>
      <c r="C43" s="389" t="e">
        <f>個人データ入力用!#REF!</f>
        <v>#REF!</v>
      </c>
      <c r="D43" s="389"/>
      <c r="E43" s="389"/>
      <c r="F43" s="390" t="e">
        <f>個人データ入力用!#REF!</f>
        <v>#REF!</v>
      </c>
      <c r="G43" s="389" t="e">
        <f>個人データ入力用!#REF!</f>
        <v>#REF!</v>
      </c>
      <c r="H43" s="389" t="e">
        <f>個人データ入力用!#REF!</f>
        <v>#REF!</v>
      </c>
      <c r="I43" s="389"/>
      <c r="J43" s="389" t="e">
        <f>個人データ入力用!#REF!</f>
        <v>#REF!</v>
      </c>
      <c r="K43" s="391" t="e">
        <f>個人データ入力用!#REF!</f>
        <v>#REF!</v>
      </c>
      <c r="L43" s="389"/>
      <c r="M43" s="389"/>
      <c r="N43" s="390" t="e">
        <f>個人データ入力用!#REF!</f>
        <v>#REF!</v>
      </c>
      <c r="O43" s="389"/>
      <c r="P43" s="390" t="e">
        <f>個人データ入力用!#REF!</f>
        <v>#REF!</v>
      </c>
      <c r="Q43" s="582" t="e">
        <f>個人データ入力用!#REF!</f>
        <v>#REF!</v>
      </c>
      <c r="R43" s="389"/>
      <c r="S43" s="389"/>
      <c r="T43" s="390" t="e">
        <f>個人データ入力用!#REF!</f>
        <v>#REF!</v>
      </c>
      <c r="U43" s="582" t="e">
        <f>個人データ入力用!#REF!</f>
        <v>#REF!</v>
      </c>
      <c r="V43" s="389"/>
      <c r="W43" s="389"/>
      <c r="X43" s="390" t="e">
        <f>個人データ入力用!#REF!</f>
        <v>#REF!</v>
      </c>
      <c r="Y43" s="582" t="e">
        <f>個人データ入力用!#REF!</f>
        <v>#REF!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ht="16.5" hidden="1">
      <c r="A44" s="386" t="e">
        <f>個人データ入力用!#REF!</f>
        <v>#REF!</v>
      </c>
      <c r="B44" s="389" t="e">
        <f>個人データ入力用!#REF!</f>
        <v>#REF!</v>
      </c>
      <c r="C44" s="389" t="e">
        <f>個人データ入力用!#REF!</f>
        <v>#REF!</v>
      </c>
      <c r="D44" s="389"/>
      <c r="E44" s="389"/>
      <c r="F44" s="390" t="e">
        <f>個人データ入力用!#REF!</f>
        <v>#REF!</v>
      </c>
      <c r="G44" s="389" t="e">
        <f>個人データ入力用!#REF!</f>
        <v>#REF!</v>
      </c>
      <c r="H44" s="389" t="e">
        <f>個人データ入力用!#REF!</f>
        <v>#REF!</v>
      </c>
      <c r="I44" s="389"/>
      <c r="J44" s="389" t="e">
        <f>個人データ入力用!#REF!</f>
        <v>#REF!</v>
      </c>
      <c r="K44" s="391" t="e">
        <f>個人データ入力用!#REF!</f>
        <v>#REF!</v>
      </c>
      <c r="L44" s="389"/>
      <c r="M44" s="389"/>
      <c r="N44" s="390" t="e">
        <f>個人データ入力用!#REF!</f>
        <v>#REF!</v>
      </c>
      <c r="O44" s="389"/>
      <c r="P44" s="390" t="e">
        <f>個人データ入力用!#REF!</f>
        <v>#REF!</v>
      </c>
      <c r="Q44" s="582" t="e">
        <f>個人データ入力用!#REF!</f>
        <v>#REF!</v>
      </c>
      <c r="R44" s="389"/>
      <c r="S44" s="389"/>
      <c r="T44" s="390" t="e">
        <f>個人データ入力用!#REF!</f>
        <v>#REF!</v>
      </c>
      <c r="U44" s="582" t="e">
        <f>個人データ入力用!#REF!</f>
        <v>#REF!</v>
      </c>
      <c r="V44" s="389"/>
      <c r="W44" s="389"/>
      <c r="X44" s="390" t="e">
        <f>個人データ入力用!#REF!</f>
        <v>#REF!</v>
      </c>
      <c r="Y44" s="582" t="e">
        <f>個人データ入力用!#REF!</f>
        <v>#REF!</v>
      </c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ht="16.5" hidden="1">
      <c r="A45" s="386" t="e">
        <f>個人データ入力用!#REF!</f>
        <v>#REF!</v>
      </c>
      <c r="B45" s="389" t="e">
        <f>個人データ入力用!#REF!</f>
        <v>#REF!</v>
      </c>
      <c r="C45" s="389" t="e">
        <f>個人データ入力用!#REF!</f>
        <v>#REF!</v>
      </c>
      <c r="D45" s="389"/>
      <c r="E45" s="389"/>
      <c r="F45" s="390" t="e">
        <f>個人データ入力用!#REF!</f>
        <v>#REF!</v>
      </c>
      <c r="G45" s="389" t="e">
        <f>個人データ入力用!#REF!</f>
        <v>#REF!</v>
      </c>
      <c r="H45" s="389" t="e">
        <f>個人データ入力用!#REF!</f>
        <v>#REF!</v>
      </c>
      <c r="I45" s="389"/>
      <c r="J45" s="389" t="e">
        <f>個人データ入力用!#REF!</f>
        <v>#REF!</v>
      </c>
      <c r="K45" s="391" t="e">
        <f>個人データ入力用!#REF!</f>
        <v>#REF!</v>
      </c>
      <c r="L45" s="389"/>
      <c r="M45" s="389"/>
      <c r="N45" s="390" t="e">
        <f>個人データ入力用!#REF!</f>
        <v>#REF!</v>
      </c>
      <c r="O45" s="389"/>
      <c r="P45" s="390" t="e">
        <f>個人データ入力用!#REF!</f>
        <v>#REF!</v>
      </c>
      <c r="Q45" s="582" t="e">
        <f>個人データ入力用!#REF!</f>
        <v>#REF!</v>
      </c>
      <c r="R45" s="389"/>
      <c r="S45" s="389"/>
      <c r="T45" s="390" t="e">
        <f>個人データ入力用!#REF!</f>
        <v>#REF!</v>
      </c>
      <c r="U45" s="582" t="e">
        <f>個人データ入力用!#REF!</f>
        <v>#REF!</v>
      </c>
      <c r="V45" s="389"/>
      <c r="W45" s="389"/>
      <c r="X45" s="390" t="e">
        <f>個人データ入力用!#REF!</f>
        <v>#REF!</v>
      </c>
      <c r="Y45" s="582" t="e">
        <f>個人データ入力用!#REF!</f>
        <v>#REF!</v>
      </c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1:36" ht="16.5" hidden="1">
      <c r="A46" s="386" t="e">
        <f>個人データ入力用!#REF!</f>
        <v>#REF!</v>
      </c>
      <c r="B46" s="389" t="e">
        <f>個人データ入力用!#REF!</f>
        <v>#REF!</v>
      </c>
      <c r="C46" s="389" t="e">
        <f>個人データ入力用!#REF!</f>
        <v>#REF!</v>
      </c>
      <c r="D46" s="389"/>
      <c r="E46" s="389"/>
      <c r="F46" s="390" t="e">
        <f>個人データ入力用!#REF!</f>
        <v>#REF!</v>
      </c>
      <c r="G46" s="389" t="e">
        <f>個人データ入力用!#REF!</f>
        <v>#REF!</v>
      </c>
      <c r="H46" s="389" t="e">
        <f>個人データ入力用!#REF!</f>
        <v>#REF!</v>
      </c>
      <c r="I46" s="389"/>
      <c r="J46" s="389" t="e">
        <f>個人データ入力用!#REF!</f>
        <v>#REF!</v>
      </c>
      <c r="K46" s="391" t="e">
        <f>個人データ入力用!#REF!</f>
        <v>#REF!</v>
      </c>
      <c r="L46" s="389"/>
      <c r="M46" s="389"/>
      <c r="N46" s="390" t="e">
        <f>個人データ入力用!#REF!</f>
        <v>#REF!</v>
      </c>
      <c r="O46" s="389"/>
      <c r="P46" s="390" t="e">
        <f>個人データ入力用!#REF!</f>
        <v>#REF!</v>
      </c>
      <c r="Q46" s="582" t="e">
        <f>個人データ入力用!#REF!</f>
        <v>#REF!</v>
      </c>
      <c r="R46" s="389"/>
      <c r="S46" s="389"/>
      <c r="T46" s="390" t="e">
        <f>個人データ入力用!#REF!</f>
        <v>#REF!</v>
      </c>
      <c r="U46" s="582" t="e">
        <f>個人データ入力用!#REF!</f>
        <v>#REF!</v>
      </c>
      <c r="V46" s="389"/>
      <c r="W46" s="389"/>
      <c r="X46" s="390" t="e">
        <f>個人データ入力用!#REF!</f>
        <v>#REF!</v>
      </c>
      <c r="Y46" s="582" t="e">
        <f>個人データ入力用!#REF!</f>
        <v>#REF!</v>
      </c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1:36" ht="16.5" hidden="1">
      <c r="A47" s="386" t="e">
        <f>個人データ入力用!#REF!</f>
        <v>#REF!</v>
      </c>
      <c r="B47" s="389" t="e">
        <f>個人データ入力用!#REF!</f>
        <v>#REF!</v>
      </c>
      <c r="C47" s="389" t="e">
        <f>個人データ入力用!#REF!</f>
        <v>#REF!</v>
      </c>
      <c r="D47" s="389"/>
      <c r="E47" s="389"/>
      <c r="F47" s="390" t="e">
        <f>個人データ入力用!#REF!</f>
        <v>#REF!</v>
      </c>
      <c r="G47" s="389" t="e">
        <f>個人データ入力用!#REF!</f>
        <v>#REF!</v>
      </c>
      <c r="H47" s="389" t="e">
        <f>個人データ入力用!#REF!</f>
        <v>#REF!</v>
      </c>
      <c r="I47" s="389"/>
      <c r="J47" s="389" t="e">
        <f>個人データ入力用!#REF!</f>
        <v>#REF!</v>
      </c>
      <c r="K47" s="391" t="e">
        <f>個人データ入力用!#REF!</f>
        <v>#REF!</v>
      </c>
      <c r="L47" s="389"/>
      <c r="M47" s="389"/>
      <c r="N47" s="390" t="e">
        <f>個人データ入力用!#REF!</f>
        <v>#REF!</v>
      </c>
      <c r="O47" s="389"/>
      <c r="P47" s="390" t="e">
        <f>個人データ入力用!#REF!</f>
        <v>#REF!</v>
      </c>
      <c r="Q47" s="582" t="e">
        <f>個人データ入力用!#REF!</f>
        <v>#REF!</v>
      </c>
      <c r="R47" s="389"/>
      <c r="S47" s="389"/>
      <c r="T47" s="390" t="e">
        <f>個人データ入力用!#REF!</f>
        <v>#REF!</v>
      </c>
      <c r="U47" s="582" t="e">
        <f>個人データ入力用!#REF!</f>
        <v>#REF!</v>
      </c>
      <c r="V47" s="389"/>
      <c r="W47" s="389"/>
      <c r="X47" s="390" t="e">
        <f>個人データ入力用!#REF!</f>
        <v>#REF!</v>
      </c>
      <c r="Y47" s="582" t="e">
        <f>個人データ入力用!#REF!</f>
        <v>#REF!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  <row r="48" spans="1:36" ht="16.5" hidden="1">
      <c r="A48" s="386" t="e">
        <f>個人データ入力用!#REF!</f>
        <v>#REF!</v>
      </c>
      <c r="B48" s="389" t="e">
        <f>個人データ入力用!#REF!</f>
        <v>#REF!</v>
      </c>
      <c r="C48" s="389" t="e">
        <f>個人データ入力用!#REF!</f>
        <v>#REF!</v>
      </c>
      <c r="D48" s="389"/>
      <c r="E48" s="389"/>
      <c r="F48" s="390" t="e">
        <f>個人データ入力用!#REF!</f>
        <v>#REF!</v>
      </c>
      <c r="G48" s="389" t="e">
        <f>個人データ入力用!#REF!</f>
        <v>#REF!</v>
      </c>
      <c r="H48" s="389" t="e">
        <f>個人データ入力用!#REF!</f>
        <v>#REF!</v>
      </c>
      <c r="I48" s="389"/>
      <c r="J48" s="389" t="e">
        <f>個人データ入力用!#REF!</f>
        <v>#REF!</v>
      </c>
      <c r="K48" s="391" t="e">
        <f>個人データ入力用!#REF!</f>
        <v>#REF!</v>
      </c>
      <c r="L48" s="389"/>
      <c r="M48" s="389"/>
      <c r="N48" s="390" t="e">
        <f>個人データ入力用!#REF!</f>
        <v>#REF!</v>
      </c>
      <c r="O48" s="389"/>
      <c r="P48" s="390" t="e">
        <f>個人データ入力用!#REF!</f>
        <v>#REF!</v>
      </c>
      <c r="Q48" s="582" t="e">
        <f>個人データ入力用!#REF!</f>
        <v>#REF!</v>
      </c>
      <c r="R48" s="389"/>
      <c r="S48" s="389"/>
      <c r="T48" s="390" t="e">
        <f>個人データ入力用!#REF!</f>
        <v>#REF!</v>
      </c>
      <c r="U48" s="582" t="e">
        <f>個人データ入力用!#REF!</f>
        <v>#REF!</v>
      </c>
      <c r="V48" s="389"/>
      <c r="W48" s="389"/>
      <c r="X48" s="390" t="e">
        <f>個人データ入力用!#REF!</f>
        <v>#REF!</v>
      </c>
      <c r="Y48" s="582" t="e">
        <f>個人データ入力用!#REF!</f>
        <v>#REF!</v>
      </c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</row>
    <row r="49" spans="1:38" ht="16.5" hidden="1">
      <c r="A49" s="386" t="e">
        <f>個人データ入力用!#REF!</f>
        <v>#REF!</v>
      </c>
      <c r="B49" s="389" t="e">
        <f>個人データ入力用!#REF!</f>
        <v>#REF!</v>
      </c>
      <c r="C49" s="389" t="e">
        <f>個人データ入力用!#REF!</f>
        <v>#REF!</v>
      </c>
      <c r="D49" s="389"/>
      <c r="E49" s="389"/>
      <c r="F49" s="390" t="e">
        <f>個人データ入力用!#REF!</f>
        <v>#REF!</v>
      </c>
      <c r="G49" s="389" t="e">
        <f>個人データ入力用!#REF!</f>
        <v>#REF!</v>
      </c>
      <c r="H49" s="389" t="e">
        <f>個人データ入力用!#REF!</f>
        <v>#REF!</v>
      </c>
      <c r="I49" s="389"/>
      <c r="J49" s="389" t="e">
        <f>個人データ入力用!#REF!</f>
        <v>#REF!</v>
      </c>
      <c r="K49" s="391" t="e">
        <f>個人データ入力用!#REF!</f>
        <v>#REF!</v>
      </c>
      <c r="L49" s="389"/>
      <c r="M49" s="389"/>
      <c r="N49" s="390" t="e">
        <f>個人データ入力用!#REF!</f>
        <v>#REF!</v>
      </c>
      <c r="O49" s="389"/>
      <c r="P49" s="390" t="e">
        <f>個人データ入力用!#REF!</f>
        <v>#REF!</v>
      </c>
      <c r="Q49" s="582" t="e">
        <f>個人データ入力用!#REF!</f>
        <v>#REF!</v>
      </c>
      <c r="R49" s="389"/>
      <c r="S49" s="389"/>
      <c r="T49" s="390" t="e">
        <f>個人データ入力用!#REF!</f>
        <v>#REF!</v>
      </c>
      <c r="U49" s="582" t="e">
        <f>個人データ入力用!#REF!</f>
        <v>#REF!</v>
      </c>
      <c r="V49" s="389"/>
      <c r="W49" s="389"/>
      <c r="X49" s="390" t="e">
        <f>個人データ入力用!#REF!</f>
        <v>#REF!</v>
      </c>
      <c r="Y49" s="582" t="e">
        <f>個人データ入力用!#REF!</f>
        <v>#REF!</v>
      </c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</row>
    <row r="50" spans="1:38" ht="16.5" hidden="1">
      <c r="A50" s="386" t="e">
        <f>個人データ入力用!#REF!</f>
        <v>#REF!</v>
      </c>
      <c r="B50" s="389" t="e">
        <f>個人データ入力用!#REF!</f>
        <v>#REF!</v>
      </c>
      <c r="C50" s="389" t="e">
        <f>個人データ入力用!#REF!</f>
        <v>#REF!</v>
      </c>
      <c r="D50" s="389"/>
      <c r="E50" s="389"/>
      <c r="F50" s="390" t="e">
        <f>個人データ入力用!#REF!</f>
        <v>#REF!</v>
      </c>
      <c r="G50" s="389" t="e">
        <f>個人データ入力用!#REF!</f>
        <v>#REF!</v>
      </c>
      <c r="H50" s="389" t="e">
        <f>個人データ入力用!#REF!</f>
        <v>#REF!</v>
      </c>
      <c r="I50" s="389"/>
      <c r="J50" s="389" t="e">
        <f>個人データ入力用!#REF!</f>
        <v>#REF!</v>
      </c>
      <c r="K50" s="391" t="e">
        <f>個人データ入力用!#REF!</f>
        <v>#REF!</v>
      </c>
      <c r="L50" s="389"/>
      <c r="M50" s="389"/>
      <c r="N50" s="390" t="e">
        <f>個人データ入力用!#REF!</f>
        <v>#REF!</v>
      </c>
      <c r="O50" s="389"/>
      <c r="P50" s="390" t="e">
        <f>個人データ入力用!#REF!</f>
        <v>#REF!</v>
      </c>
      <c r="Q50" s="582" t="e">
        <f>個人データ入力用!#REF!</f>
        <v>#REF!</v>
      </c>
      <c r="R50" s="389"/>
      <c r="S50" s="389"/>
      <c r="T50" s="390" t="e">
        <f>個人データ入力用!#REF!</f>
        <v>#REF!</v>
      </c>
      <c r="U50" s="582" t="e">
        <f>個人データ入力用!#REF!</f>
        <v>#REF!</v>
      </c>
      <c r="V50" s="389"/>
      <c r="W50" s="389"/>
      <c r="X50" s="390" t="e">
        <f>個人データ入力用!#REF!</f>
        <v>#REF!</v>
      </c>
      <c r="Y50" s="582" t="e">
        <f>個人データ入力用!#REF!</f>
        <v>#REF!</v>
      </c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</row>
    <row r="51" spans="1:38" ht="16.5" hidden="1">
      <c r="A51" s="386" t="e">
        <f>個人データ入力用!#REF!</f>
        <v>#REF!</v>
      </c>
      <c r="B51" s="389" t="e">
        <f>個人データ入力用!#REF!</f>
        <v>#REF!</v>
      </c>
      <c r="C51" s="389" t="e">
        <f>個人データ入力用!#REF!</f>
        <v>#REF!</v>
      </c>
      <c r="D51" s="389"/>
      <c r="E51" s="389"/>
      <c r="F51" s="390" t="e">
        <f>個人データ入力用!#REF!</f>
        <v>#REF!</v>
      </c>
      <c r="G51" s="389" t="e">
        <f>個人データ入力用!#REF!</f>
        <v>#REF!</v>
      </c>
      <c r="H51" s="389" t="e">
        <f>個人データ入力用!#REF!</f>
        <v>#REF!</v>
      </c>
      <c r="I51" s="389"/>
      <c r="J51" s="389" t="e">
        <f>個人データ入力用!#REF!</f>
        <v>#REF!</v>
      </c>
      <c r="K51" s="391" t="e">
        <f>個人データ入力用!#REF!</f>
        <v>#REF!</v>
      </c>
      <c r="L51" s="389"/>
      <c r="M51" s="389"/>
      <c r="N51" s="390" t="e">
        <f>個人データ入力用!#REF!</f>
        <v>#REF!</v>
      </c>
      <c r="O51" s="389"/>
      <c r="P51" s="390" t="e">
        <f>個人データ入力用!#REF!</f>
        <v>#REF!</v>
      </c>
      <c r="Q51" s="582" t="e">
        <f>個人データ入力用!#REF!</f>
        <v>#REF!</v>
      </c>
      <c r="R51" s="389"/>
      <c r="S51" s="389"/>
      <c r="T51" s="390" t="e">
        <f>個人データ入力用!#REF!</f>
        <v>#REF!</v>
      </c>
      <c r="U51" s="582" t="e">
        <f>個人データ入力用!#REF!</f>
        <v>#REF!</v>
      </c>
      <c r="V51" s="389"/>
      <c r="W51" s="389"/>
      <c r="X51" s="390" t="e">
        <f>個人データ入力用!#REF!</f>
        <v>#REF!</v>
      </c>
      <c r="Y51" s="582" t="e">
        <f>個人データ入力用!#REF!</f>
        <v>#REF!</v>
      </c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</row>
    <row r="52" spans="1:38" ht="16.5" hidden="1">
      <c r="A52" s="386" t="e">
        <f>個人データ入力用!#REF!</f>
        <v>#REF!</v>
      </c>
      <c r="B52" s="389" t="e">
        <f>個人データ入力用!#REF!</f>
        <v>#REF!</v>
      </c>
      <c r="C52" s="389" t="e">
        <f>個人データ入力用!#REF!</f>
        <v>#REF!</v>
      </c>
      <c r="D52" s="389"/>
      <c r="E52" s="389"/>
      <c r="F52" s="390" t="e">
        <f>個人データ入力用!#REF!</f>
        <v>#REF!</v>
      </c>
      <c r="G52" s="389" t="e">
        <f>個人データ入力用!#REF!</f>
        <v>#REF!</v>
      </c>
      <c r="H52" s="389" t="e">
        <f>個人データ入力用!#REF!</f>
        <v>#REF!</v>
      </c>
      <c r="I52" s="389"/>
      <c r="J52" s="389" t="e">
        <f>個人データ入力用!#REF!</f>
        <v>#REF!</v>
      </c>
      <c r="K52" s="391" t="e">
        <f>個人データ入力用!#REF!</f>
        <v>#REF!</v>
      </c>
      <c r="L52" s="389"/>
      <c r="M52" s="389"/>
      <c r="N52" s="390" t="e">
        <f>個人データ入力用!#REF!</f>
        <v>#REF!</v>
      </c>
      <c r="O52" s="389"/>
      <c r="P52" s="390" t="e">
        <f>個人データ入力用!#REF!</f>
        <v>#REF!</v>
      </c>
      <c r="Q52" s="582" t="e">
        <f>個人データ入力用!#REF!</f>
        <v>#REF!</v>
      </c>
      <c r="R52" s="389"/>
      <c r="S52" s="389"/>
      <c r="T52" s="390" t="e">
        <f>個人データ入力用!#REF!</f>
        <v>#REF!</v>
      </c>
      <c r="U52" s="582" t="e">
        <f>個人データ入力用!#REF!</f>
        <v>#REF!</v>
      </c>
      <c r="V52" s="389"/>
      <c r="W52" s="389"/>
      <c r="X52" s="390" t="e">
        <f>個人データ入力用!#REF!</f>
        <v>#REF!</v>
      </c>
      <c r="Y52" s="582" t="e">
        <f>個人データ入力用!#REF!</f>
        <v>#REF!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</row>
    <row r="53" spans="1:38" ht="16.5" hidden="1">
      <c r="A53" s="386" t="e">
        <f>個人データ入力用!#REF!</f>
        <v>#REF!</v>
      </c>
      <c r="B53" s="389" t="e">
        <f>個人データ入力用!#REF!</f>
        <v>#REF!</v>
      </c>
      <c r="C53" s="389" t="e">
        <f>個人データ入力用!#REF!</f>
        <v>#REF!</v>
      </c>
      <c r="D53" s="389"/>
      <c r="E53" s="389"/>
      <c r="F53" s="390" t="e">
        <f>個人データ入力用!#REF!</f>
        <v>#REF!</v>
      </c>
      <c r="G53" s="389" t="e">
        <f>個人データ入力用!#REF!</f>
        <v>#REF!</v>
      </c>
      <c r="H53" s="389" t="e">
        <f>個人データ入力用!#REF!</f>
        <v>#REF!</v>
      </c>
      <c r="I53" s="389"/>
      <c r="J53" s="389" t="e">
        <f>個人データ入力用!#REF!</f>
        <v>#REF!</v>
      </c>
      <c r="K53" s="391" t="e">
        <f>個人データ入力用!#REF!</f>
        <v>#REF!</v>
      </c>
      <c r="L53" s="389"/>
      <c r="M53" s="389"/>
      <c r="N53" s="390" t="e">
        <f>個人データ入力用!#REF!</f>
        <v>#REF!</v>
      </c>
      <c r="O53" s="389"/>
      <c r="P53" s="390" t="e">
        <f>個人データ入力用!#REF!</f>
        <v>#REF!</v>
      </c>
      <c r="Q53" s="582" t="e">
        <f>個人データ入力用!#REF!</f>
        <v>#REF!</v>
      </c>
      <c r="R53" s="389"/>
      <c r="S53" s="389"/>
      <c r="T53" s="390" t="e">
        <f>個人データ入力用!#REF!</f>
        <v>#REF!</v>
      </c>
      <c r="U53" s="582" t="e">
        <f>個人データ入力用!#REF!</f>
        <v>#REF!</v>
      </c>
      <c r="V53" s="389"/>
      <c r="W53" s="389"/>
      <c r="X53" s="390" t="e">
        <f>個人データ入力用!#REF!</f>
        <v>#REF!</v>
      </c>
      <c r="Y53" s="582" t="e">
        <f>個人データ入力用!#REF!</f>
        <v>#REF!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</row>
    <row r="54" spans="1:38" ht="16.5" hidden="1">
      <c r="A54" s="386" t="e">
        <f>個人データ入力用!#REF!</f>
        <v>#REF!</v>
      </c>
      <c r="B54" s="389" t="e">
        <f>個人データ入力用!#REF!</f>
        <v>#REF!</v>
      </c>
      <c r="C54" s="389" t="e">
        <f>個人データ入力用!#REF!</f>
        <v>#REF!</v>
      </c>
      <c r="D54" s="389"/>
      <c r="E54" s="389"/>
      <c r="F54" s="390" t="e">
        <f>個人データ入力用!#REF!</f>
        <v>#REF!</v>
      </c>
      <c r="G54" s="389" t="e">
        <f>個人データ入力用!#REF!</f>
        <v>#REF!</v>
      </c>
      <c r="H54" s="389" t="e">
        <f>個人データ入力用!#REF!</f>
        <v>#REF!</v>
      </c>
      <c r="I54" s="389"/>
      <c r="J54" s="389" t="e">
        <f>個人データ入力用!#REF!</f>
        <v>#REF!</v>
      </c>
      <c r="K54" s="391" t="e">
        <f>個人データ入力用!#REF!</f>
        <v>#REF!</v>
      </c>
      <c r="L54" s="389"/>
      <c r="M54" s="389"/>
      <c r="N54" s="390" t="e">
        <f>個人データ入力用!#REF!</f>
        <v>#REF!</v>
      </c>
      <c r="O54" s="389"/>
      <c r="P54" s="390" t="e">
        <f>個人データ入力用!#REF!</f>
        <v>#REF!</v>
      </c>
      <c r="Q54" s="582" t="e">
        <f>個人データ入力用!#REF!</f>
        <v>#REF!</v>
      </c>
      <c r="R54" s="389"/>
      <c r="S54" s="389"/>
      <c r="T54" s="390" t="e">
        <f>個人データ入力用!#REF!</f>
        <v>#REF!</v>
      </c>
      <c r="U54" s="582" t="e">
        <f>個人データ入力用!#REF!</f>
        <v>#REF!</v>
      </c>
      <c r="V54" s="389"/>
      <c r="W54" s="389"/>
      <c r="X54" s="390" t="e">
        <f>個人データ入力用!#REF!</f>
        <v>#REF!</v>
      </c>
      <c r="Y54" s="582" t="e">
        <f>個人データ入力用!#REF!</f>
        <v>#REF!</v>
      </c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</row>
    <row r="55" spans="1:38" ht="17" thickBot="1">
      <c r="A55" s="386"/>
      <c r="B55" s="386"/>
      <c r="C55" s="386"/>
      <c r="D55" s="386"/>
      <c r="E55" s="386"/>
      <c r="F55" s="392"/>
      <c r="G55" s="386"/>
      <c r="H55" s="386"/>
      <c r="I55" s="386"/>
      <c r="J55" s="386"/>
      <c r="K55" s="393"/>
      <c r="L55" s="386"/>
      <c r="M55" s="386"/>
      <c r="N55" s="392"/>
      <c r="O55" s="386"/>
      <c r="P55" s="392"/>
      <c r="Q55" s="393"/>
      <c r="R55" s="386"/>
      <c r="S55" s="386"/>
      <c r="T55" s="392"/>
      <c r="U55" s="585"/>
      <c r="V55" s="386"/>
      <c r="W55" s="386"/>
      <c r="X55" s="392"/>
      <c r="Y55" s="585"/>
    </row>
    <row r="56" spans="1:38" ht="27.75" customHeight="1" thickBot="1">
      <c r="A56" s="1200" t="s">
        <v>8720</v>
      </c>
      <c r="B56" s="1200"/>
      <c r="C56" s="1200"/>
      <c r="G56" s="1196" t="s">
        <v>9360</v>
      </c>
      <c r="H56" s="1197"/>
      <c r="I56" s="1203" t="s">
        <v>8663</v>
      </c>
      <c r="J56" s="1203"/>
      <c r="K56" s="1204"/>
      <c r="U56" s="587"/>
      <c r="Y56" s="587"/>
    </row>
    <row r="57" spans="1:38">
      <c r="U57" s="587"/>
      <c r="X57" s="32" t="str">
        <f>個人データ入力用!BA55</f>
        <v>種目３</v>
      </c>
      <c r="Y57" s="587"/>
    </row>
    <row r="58" spans="1:38" ht="16.5">
      <c r="A58" s="386"/>
      <c r="B58" s="394" t="s">
        <v>47</v>
      </c>
      <c r="C58" s="394" t="s">
        <v>48</v>
      </c>
      <c r="D58" s="394" t="s">
        <v>49</v>
      </c>
      <c r="E58" s="394" t="s">
        <v>50</v>
      </c>
      <c r="F58" s="395" t="s">
        <v>51</v>
      </c>
      <c r="G58" s="394" t="s">
        <v>52</v>
      </c>
      <c r="H58" s="394" t="s">
        <v>53</v>
      </c>
      <c r="I58" s="394" t="s">
        <v>54</v>
      </c>
      <c r="J58" s="394" t="s">
        <v>55</v>
      </c>
      <c r="K58" s="406" t="s">
        <v>56</v>
      </c>
      <c r="L58" s="394" t="s">
        <v>57</v>
      </c>
      <c r="M58" s="394" t="s">
        <v>58</v>
      </c>
      <c r="N58" s="395" t="s">
        <v>59</v>
      </c>
      <c r="O58" s="394" t="s">
        <v>60</v>
      </c>
      <c r="P58" s="395" t="s">
        <v>61</v>
      </c>
      <c r="Q58" s="406" t="s">
        <v>62</v>
      </c>
      <c r="R58" s="394" t="s">
        <v>63</v>
      </c>
      <c r="S58" s="394" t="s">
        <v>64</v>
      </c>
      <c r="T58" s="395" t="s">
        <v>65</v>
      </c>
      <c r="U58" s="406" t="s">
        <v>66</v>
      </c>
      <c r="V58" s="394" t="s">
        <v>67</v>
      </c>
      <c r="W58" s="394" t="s">
        <v>68</v>
      </c>
      <c r="X58" s="395" t="s">
        <v>69</v>
      </c>
      <c r="Y58" s="406" t="s">
        <v>70</v>
      </c>
      <c r="Z58" s="43" t="s">
        <v>71</v>
      </c>
      <c r="AA58" s="43" t="s">
        <v>72</v>
      </c>
      <c r="AB58" s="43" t="s">
        <v>73</v>
      </c>
      <c r="AC58" s="43" t="s">
        <v>74</v>
      </c>
      <c r="AD58" s="43" t="s">
        <v>75</v>
      </c>
      <c r="AE58" s="43" t="s">
        <v>76</v>
      </c>
      <c r="AF58" s="43" t="s">
        <v>77</v>
      </c>
      <c r="AG58" s="43" t="s">
        <v>78</v>
      </c>
      <c r="AH58" s="43" t="s">
        <v>79</v>
      </c>
      <c r="AI58" s="43" t="s">
        <v>80</v>
      </c>
      <c r="AJ58" s="43"/>
      <c r="AK58" s="37"/>
    </row>
    <row r="59" spans="1:38" ht="16.5">
      <c r="A59" s="386" t="str">
        <f>個人データ入力用!AI56</f>
        <v/>
      </c>
      <c r="B59" s="396">
        <f>F59+6000</f>
        <v>6000</v>
      </c>
      <c r="C59" s="396" t="str">
        <f>個人データ入力用!AQ56</f>
        <v/>
      </c>
      <c r="D59" s="396"/>
      <c r="E59" s="396"/>
      <c r="F59" s="397">
        <f>個人データ入力用!AK56</f>
        <v>0</v>
      </c>
      <c r="G59" s="396" t="str">
        <f>個人データ入力用!$AM56</f>
        <v/>
      </c>
      <c r="H59" s="396" t="str">
        <f>個人データ入力用!K56</f>
        <v/>
      </c>
      <c r="I59" s="396"/>
      <c r="J59" s="396">
        <f>個人データ入力用!AP56</f>
        <v>1</v>
      </c>
      <c r="K59" s="398" t="str">
        <f>個人データ入力用!AL56</f>
        <v/>
      </c>
      <c r="L59" s="396"/>
      <c r="M59" s="396"/>
      <c r="N59" s="397">
        <v>3</v>
      </c>
      <c r="O59" s="396"/>
      <c r="P59" s="397" t="str">
        <f>個人データ入力用!BF56</f>
        <v/>
      </c>
      <c r="Q59" s="583">
        <f>個人データ入力用!BG56</f>
        <v>0</v>
      </c>
      <c r="R59" s="396"/>
      <c r="S59" s="396"/>
      <c r="T59" s="397" t="str">
        <f>個人データ入力用!BH56</f>
        <v/>
      </c>
      <c r="U59" s="398">
        <f>個人データ入力用!BI56</f>
        <v>0</v>
      </c>
      <c r="V59" s="396"/>
      <c r="W59" s="396"/>
      <c r="X59" s="397" t="str">
        <f>個人データ入力用!BJ56</f>
        <v/>
      </c>
      <c r="Y59" s="398">
        <f>個人データ入力用!BK56</f>
        <v>0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</row>
    <row r="60" spans="1:38" ht="16.5">
      <c r="A60" s="386" t="str">
        <f>個人データ入力用!AI57</f>
        <v/>
      </c>
      <c r="B60" s="396">
        <f t="shared" ref="B60:B109" si="1">F60+6000</f>
        <v>6000</v>
      </c>
      <c r="C60" s="396" t="str">
        <f>個人データ入力用!AQ57</f>
        <v/>
      </c>
      <c r="D60" s="396"/>
      <c r="E60" s="396"/>
      <c r="F60" s="397">
        <f>個人データ入力用!AK57</f>
        <v>0</v>
      </c>
      <c r="G60" s="396" t="str">
        <f>個人データ入力用!$AM57</f>
        <v/>
      </c>
      <c r="H60" s="396" t="str">
        <f>個人データ入力用!K57</f>
        <v/>
      </c>
      <c r="I60" s="396"/>
      <c r="J60" s="396">
        <f>個人データ入力用!AP57</f>
        <v>1</v>
      </c>
      <c r="K60" s="398" t="str">
        <f>個人データ入力用!AL57</f>
        <v/>
      </c>
      <c r="L60" s="396"/>
      <c r="M60" s="396"/>
      <c r="N60" s="397" t="s">
        <v>9358</v>
      </c>
      <c r="O60" s="396"/>
      <c r="P60" s="397" t="str">
        <f>個人データ入力用!BF57</f>
        <v/>
      </c>
      <c r="Q60" s="583">
        <f>個人データ入力用!BG57</f>
        <v>0</v>
      </c>
      <c r="R60" s="396"/>
      <c r="S60" s="396"/>
      <c r="T60" s="397" t="str">
        <f>個人データ入力用!BH57</f>
        <v/>
      </c>
      <c r="U60" s="398">
        <f>個人データ入力用!BI57</f>
        <v>0</v>
      </c>
      <c r="V60" s="396"/>
      <c r="W60" s="396"/>
      <c r="X60" s="397" t="str">
        <f>個人データ入力用!BJ57</f>
        <v/>
      </c>
      <c r="Y60" s="398">
        <f>個人データ入力用!BK57</f>
        <v>0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8" ht="16.5">
      <c r="A61" s="386" t="str">
        <f>個人データ入力用!AI58</f>
        <v/>
      </c>
      <c r="B61" s="396">
        <f t="shared" si="1"/>
        <v>6000</v>
      </c>
      <c r="C61" s="396" t="str">
        <f>個人データ入力用!AQ58</f>
        <v/>
      </c>
      <c r="D61" s="396"/>
      <c r="E61" s="396"/>
      <c r="F61" s="397">
        <f>個人データ入力用!AK58</f>
        <v>0</v>
      </c>
      <c r="G61" s="396" t="str">
        <f>個人データ入力用!$AM58</f>
        <v/>
      </c>
      <c r="H61" s="396" t="str">
        <f>個人データ入力用!K58</f>
        <v/>
      </c>
      <c r="I61" s="396"/>
      <c r="J61" s="396">
        <f>個人データ入力用!AP58</f>
        <v>1</v>
      </c>
      <c r="K61" s="398" t="str">
        <f>個人データ入力用!AL58</f>
        <v/>
      </c>
      <c r="L61" s="396"/>
      <c r="M61" s="396"/>
      <c r="N61" s="397">
        <v>3</v>
      </c>
      <c r="O61" s="396"/>
      <c r="P61" s="397" t="str">
        <f>個人データ入力用!BF58</f>
        <v/>
      </c>
      <c r="Q61" s="583">
        <f>個人データ入力用!BG58</f>
        <v>0</v>
      </c>
      <c r="R61" s="396"/>
      <c r="S61" s="396"/>
      <c r="T61" s="397" t="str">
        <f>個人データ入力用!BH58</f>
        <v/>
      </c>
      <c r="U61" s="398">
        <f>個人データ入力用!BI58</f>
        <v>0</v>
      </c>
      <c r="V61" s="396"/>
      <c r="W61" s="396"/>
      <c r="X61" s="397" t="str">
        <f>個人データ入力用!BJ58</f>
        <v/>
      </c>
      <c r="Y61" s="398">
        <f>個人データ入力用!BK58</f>
        <v>0</v>
      </c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8" ht="16.5">
      <c r="A62" s="386" t="str">
        <f>個人データ入力用!AI59</f>
        <v/>
      </c>
      <c r="B62" s="396">
        <f t="shared" si="1"/>
        <v>6000</v>
      </c>
      <c r="C62" s="396" t="str">
        <f>個人データ入力用!AQ59</f>
        <v/>
      </c>
      <c r="D62" s="396"/>
      <c r="E62" s="396"/>
      <c r="F62" s="397">
        <f>個人データ入力用!AK59</f>
        <v>0</v>
      </c>
      <c r="G62" s="396" t="str">
        <f>個人データ入力用!$AM59</f>
        <v/>
      </c>
      <c r="H62" s="396" t="str">
        <f>個人データ入力用!K59</f>
        <v/>
      </c>
      <c r="I62" s="396"/>
      <c r="J62" s="396">
        <f>個人データ入力用!AP59</f>
        <v>1</v>
      </c>
      <c r="K62" s="398" t="str">
        <f>個人データ入力用!AL59</f>
        <v/>
      </c>
      <c r="L62" s="396"/>
      <c r="M62" s="396"/>
      <c r="N62" s="397">
        <v>3</v>
      </c>
      <c r="O62" s="396"/>
      <c r="P62" s="397" t="str">
        <f>個人データ入力用!BF59</f>
        <v/>
      </c>
      <c r="Q62" s="583">
        <f>個人データ入力用!BG59</f>
        <v>0</v>
      </c>
      <c r="R62" s="396"/>
      <c r="S62" s="396"/>
      <c r="T62" s="397" t="str">
        <f>個人データ入力用!BH59</f>
        <v/>
      </c>
      <c r="U62" s="398">
        <f>個人データ入力用!BI59</f>
        <v>0</v>
      </c>
      <c r="V62" s="396"/>
      <c r="W62" s="396"/>
      <c r="X62" s="397" t="str">
        <f>個人データ入力用!BJ59</f>
        <v/>
      </c>
      <c r="Y62" s="398">
        <f>個人データ入力用!BK59</f>
        <v>0</v>
      </c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8" ht="16.5">
      <c r="A63" s="386" t="str">
        <f>個人データ入力用!AI60</f>
        <v/>
      </c>
      <c r="B63" s="396">
        <f t="shared" si="1"/>
        <v>6000</v>
      </c>
      <c r="C63" s="396" t="str">
        <f>個人データ入力用!AQ60</f>
        <v/>
      </c>
      <c r="D63" s="396"/>
      <c r="E63" s="396"/>
      <c r="F63" s="397">
        <f>個人データ入力用!AK60</f>
        <v>0</v>
      </c>
      <c r="G63" s="396" t="str">
        <f>個人データ入力用!$AM60</f>
        <v/>
      </c>
      <c r="H63" s="396" t="str">
        <f>個人データ入力用!K60</f>
        <v/>
      </c>
      <c r="I63" s="396"/>
      <c r="J63" s="396">
        <f>個人データ入力用!AP60</f>
        <v>1</v>
      </c>
      <c r="K63" s="398" t="str">
        <f>個人データ入力用!AL60</f>
        <v/>
      </c>
      <c r="L63" s="396"/>
      <c r="M63" s="396"/>
      <c r="N63" s="397">
        <v>3</v>
      </c>
      <c r="O63" s="396"/>
      <c r="P63" s="397" t="str">
        <f>個人データ入力用!BF60</f>
        <v/>
      </c>
      <c r="Q63" s="583">
        <f>個人データ入力用!BG60</f>
        <v>0</v>
      </c>
      <c r="R63" s="396"/>
      <c r="S63" s="396"/>
      <c r="T63" s="397" t="str">
        <f>個人データ入力用!BH60</f>
        <v/>
      </c>
      <c r="U63" s="398">
        <f>個人データ入力用!BI60</f>
        <v>0</v>
      </c>
      <c r="V63" s="396"/>
      <c r="W63" s="396"/>
      <c r="X63" s="397" t="str">
        <f>個人データ入力用!BJ60</f>
        <v/>
      </c>
      <c r="Y63" s="398">
        <f>個人データ入力用!BK60</f>
        <v>0</v>
      </c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8" ht="16.5">
      <c r="A64" s="386" t="str">
        <f>個人データ入力用!AI61</f>
        <v/>
      </c>
      <c r="B64" s="396">
        <f t="shared" si="1"/>
        <v>6000</v>
      </c>
      <c r="C64" s="396" t="str">
        <f>個人データ入力用!AQ61</f>
        <v/>
      </c>
      <c r="D64" s="396"/>
      <c r="E64" s="396"/>
      <c r="F64" s="397">
        <f>個人データ入力用!AK61</f>
        <v>0</v>
      </c>
      <c r="G64" s="396" t="str">
        <f>個人データ入力用!$AM61</f>
        <v/>
      </c>
      <c r="H64" s="396" t="str">
        <f>個人データ入力用!K61</f>
        <v/>
      </c>
      <c r="I64" s="396"/>
      <c r="J64" s="396">
        <f>個人データ入力用!AP61</f>
        <v>1</v>
      </c>
      <c r="K64" s="398" t="str">
        <f>個人データ入力用!AL61</f>
        <v/>
      </c>
      <c r="L64" s="396"/>
      <c r="M64" s="396"/>
      <c r="N64" s="397">
        <v>3</v>
      </c>
      <c r="O64" s="396"/>
      <c r="P64" s="397" t="str">
        <f>個人データ入力用!BF61</f>
        <v/>
      </c>
      <c r="Q64" s="583">
        <f>個人データ入力用!BG61</f>
        <v>0</v>
      </c>
      <c r="R64" s="396"/>
      <c r="S64" s="396"/>
      <c r="T64" s="397" t="str">
        <f>個人データ入力用!BH61</f>
        <v/>
      </c>
      <c r="U64" s="398">
        <f>個人データ入力用!BI61</f>
        <v>0</v>
      </c>
      <c r="V64" s="396"/>
      <c r="W64" s="396"/>
      <c r="X64" s="397" t="str">
        <f>個人データ入力用!BJ61</f>
        <v/>
      </c>
      <c r="Y64" s="398">
        <f>個人データ入力用!BK61</f>
        <v>0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6.5">
      <c r="A65" s="386" t="str">
        <f>個人データ入力用!AI62</f>
        <v/>
      </c>
      <c r="B65" s="396">
        <f t="shared" si="1"/>
        <v>6000</v>
      </c>
      <c r="C65" s="396" t="str">
        <f>個人データ入力用!AQ62</f>
        <v/>
      </c>
      <c r="D65" s="396"/>
      <c r="E65" s="396"/>
      <c r="F65" s="397">
        <f>個人データ入力用!AK62</f>
        <v>0</v>
      </c>
      <c r="G65" s="396" t="str">
        <f>個人データ入力用!$AM62</f>
        <v/>
      </c>
      <c r="H65" s="396" t="str">
        <f>個人データ入力用!K62</f>
        <v/>
      </c>
      <c r="I65" s="396"/>
      <c r="J65" s="396">
        <f>個人データ入力用!AP62</f>
        <v>1</v>
      </c>
      <c r="K65" s="398" t="str">
        <f>個人データ入力用!AL62</f>
        <v/>
      </c>
      <c r="L65" s="396"/>
      <c r="M65" s="396"/>
      <c r="N65" s="397">
        <v>3</v>
      </c>
      <c r="O65" s="396"/>
      <c r="P65" s="397" t="str">
        <f>個人データ入力用!BF62</f>
        <v/>
      </c>
      <c r="Q65" s="583">
        <f>個人データ入力用!BG62</f>
        <v>0</v>
      </c>
      <c r="R65" s="396"/>
      <c r="S65" s="396"/>
      <c r="T65" s="397" t="str">
        <f>個人データ入力用!BH62</f>
        <v/>
      </c>
      <c r="U65" s="398">
        <f>個人データ入力用!BI62</f>
        <v>0</v>
      </c>
      <c r="V65" s="396"/>
      <c r="W65" s="396"/>
      <c r="X65" s="397" t="str">
        <f>個人データ入力用!BJ62</f>
        <v/>
      </c>
      <c r="Y65" s="398">
        <f>個人データ入力用!BK62</f>
        <v>0</v>
      </c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16.5">
      <c r="A66" s="386" t="str">
        <f>個人データ入力用!AI63</f>
        <v/>
      </c>
      <c r="B66" s="396">
        <f t="shared" si="1"/>
        <v>6000</v>
      </c>
      <c r="C66" s="396" t="str">
        <f>個人データ入力用!AQ63</f>
        <v/>
      </c>
      <c r="D66" s="396"/>
      <c r="E66" s="396"/>
      <c r="F66" s="397">
        <f>個人データ入力用!AK63</f>
        <v>0</v>
      </c>
      <c r="G66" s="396" t="str">
        <f>個人データ入力用!$AM63</f>
        <v/>
      </c>
      <c r="H66" s="396" t="str">
        <f>個人データ入力用!K63</f>
        <v/>
      </c>
      <c r="I66" s="396"/>
      <c r="J66" s="396">
        <f>個人データ入力用!AP63</f>
        <v>1</v>
      </c>
      <c r="K66" s="398" t="str">
        <f>個人データ入力用!AL63</f>
        <v/>
      </c>
      <c r="L66" s="396"/>
      <c r="M66" s="396"/>
      <c r="N66" s="397">
        <v>3</v>
      </c>
      <c r="O66" s="396"/>
      <c r="P66" s="397" t="str">
        <f>個人データ入力用!BF63</f>
        <v/>
      </c>
      <c r="Q66" s="583">
        <f>個人データ入力用!BG63</f>
        <v>0</v>
      </c>
      <c r="R66" s="396"/>
      <c r="S66" s="396"/>
      <c r="T66" s="397" t="str">
        <f>個人データ入力用!BH63</f>
        <v/>
      </c>
      <c r="U66" s="398">
        <f>個人データ入力用!BI63</f>
        <v>0</v>
      </c>
      <c r="V66" s="396"/>
      <c r="W66" s="396"/>
      <c r="X66" s="397" t="str">
        <f>個人データ入力用!BJ63</f>
        <v/>
      </c>
      <c r="Y66" s="398">
        <f>個人データ入力用!BK63</f>
        <v>0</v>
      </c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6.5">
      <c r="A67" s="386" t="str">
        <f>個人データ入力用!AI64</f>
        <v/>
      </c>
      <c r="B67" s="396">
        <f t="shared" si="1"/>
        <v>6000</v>
      </c>
      <c r="C67" s="396" t="str">
        <f>個人データ入力用!AQ64</f>
        <v/>
      </c>
      <c r="D67" s="396"/>
      <c r="E67" s="396"/>
      <c r="F67" s="397">
        <f>個人データ入力用!AK64</f>
        <v>0</v>
      </c>
      <c r="G67" s="396" t="str">
        <f>個人データ入力用!$AM64</f>
        <v/>
      </c>
      <c r="H67" s="396" t="str">
        <f>個人データ入力用!K64</f>
        <v/>
      </c>
      <c r="I67" s="396"/>
      <c r="J67" s="396">
        <f>個人データ入力用!AP64</f>
        <v>1</v>
      </c>
      <c r="K67" s="398" t="str">
        <f>個人データ入力用!AL64</f>
        <v/>
      </c>
      <c r="L67" s="396"/>
      <c r="M67" s="396"/>
      <c r="N67" s="397">
        <v>3</v>
      </c>
      <c r="O67" s="396"/>
      <c r="P67" s="397" t="str">
        <f>個人データ入力用!BF64</f>
        <v/>
      </c>
      <c r="Q67" s="583">
        <f>個人データ入力用!BG64</f>
        <v>0</v>
      </c>
      <c r="R67" s="396"/>
      <c r="S67" s="396"/>
      <c r="T67" s="397" t="str">
        <f>個人データ入力用!BH64</f>
        <v/>
      </c>
      <c r="U67" s="398">
        <f>個人データ入力用!BI64</f>
        <v>0</v>
      </c>
      <c r="V67" s="396"/>
      <c r="W67" s="396"/>
      <c r="X67" s="397" t="str">
        <f>個人データ入力用!BJ64</f>
        <v/>
      </c>
      <c r="Y67" s="398">
        <f>個人データ入力用!BK64</f>
        <v>0</v>
      </c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6.5">
      <c r="A68" s="386" t="str">
        <f>個人データ入力用!AI65</f>
        <v/>
      </c>
      <c r="B68" s="396">
        <f t="shared" si="1"/>
        <v>6000</v>
      </c>
      <c r="C68" s="396" t="str">
        <f>個人データ入力用!AQ65</f>
        <v/>
      </c>
      <c r="D68" s="396"/>
      <c r="E68" s="396"/>
      <c r="F68" s="397">
        <f>個人データ入力用!AK65</f>
        <v>0</v>
      </c>
      <c r="G68" s="396" t="str">
        <f>個人データ入力用!$AM65</f>
        <v/>
      </c>
      <c r="H68" s="396" t="str">
        <f>個人データ入力用!K65</f>
        <v/>
      </c>
      <c r="I68" s="396"/>
      <c r="J68" s="396">
        <f>個人データ入力用!AP65</f>
        <v>1</v>
      </c>
      <c r="K68" s="398" t="str">
        <f>個人データ入力用!AL65</f>
        <v/>
      </c>
      <c r="L68" s="396"/>
      <c r="M68" s="396"/>
      <c r="N68" s="397">
        <v>3</v>
      </c>
      <c r="O68" s="396"/>
      <c r="P68" s="397" t="str">
        <f>個人データ入力用!BF65</f>
        <v/>
      </c>
      <c r="Q68" s="583">
        <f>個人データ入力用!BG65</f>
        <v>0</v>
      </c>
      <c r="R68" s="396"/>
      <c r="S68" s="396"/>
      <c r="T68" s="397" t="str">
        <f>個人データ入力用!BH65</f>
        <v/>
      </c>
      <c r="U68" s="398">
        <f>個人データ入力用!BI65</f>
        <v>0</v>
      </c>
      <c r="V68" s="396"/>
      <c r="W68" s="396"/>
      <c r="X68" s="397" t="str">
        <f>個人データ入力用!BJ65</f>
        <v/>
      </c>
      <c r="Y68" s="398">
        <f>個人データ入力用!BK65</f>
        <v>0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6.5">
      <c r="A69" s="386" t="str">
        <f>個人データ入力用!AI66</f>
        <v/>
      </c>
      <c r="B69" s="396">
        <f t="shared" si="1"/>
        <v>6000</v>
      </c>
      <c r="C69" s="396" t="str">
        <f>個人データ入力用!AQ66</f>
        <v/>
      </c>
      <c r="D69" s="396"/>
      <c r="E69" s="396"/>
      <c r="F69" s="397">
        <f>個人データ入力用!AK66</f>
        <v>0</v>
      </c>
      <c r="G69" s="396" t="str">
        <f>個人データ入力用!$AM66</f>
        <v/>
      </c>
      <c r="H69" s="396" t="str">
        <f>個人データ入力用!K66</f>
        <v/>
      </c>
      <c r="I69" s="396"/>
      <c r="J69" s="396">
        <f>個人データ入力用!AP66</f>
        <v>1</v>
      </c>
      <c r="K69" s="398" t="str">
        <f>個人データ入力用!AL66</f>
        <v/>
      </c>
      <c r="L69" s="396"/>
      <c r="M69" s="396"/>
      <c r="N69" s="397">
        <v>3</v>
      </c>
      <c r="O69" s="396"/>
      <c r="P69" s="397" t="str">
        <f>個人データ入力用!BF66</f>
        <v/>
      </c>
      <c r="Q69" s="583">
        <f>個人データ入力用!BG66</f>
        <v>0</v>
      </c>
      <c r="R69" s="396"/>
      <c r="S69" s="396"/>
      <c r="T69" s="397" t="str">
        <f>個人データ入力用!BH66</f>
        <v/>
      </c>
      <c r="U69" s="398">
        <f>個人データ入力用!BI66</f>
        <v>0</v>
      </c>
      <c r="V69" s="396"/>
      <c r="W69" s="396"/>
      <c r="X69" s="397" t="str">
        <f>個人データ入力用!BJ66</f>
        <v/>
      </c>
      <c r="Y69" s="398">
        <f>個人データ入力用!BK66</f>
        <v>0</v>
      </c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6.5">
      <c r="A70" s="386" t="str">
        <f>個人データ入力用!AI67</f>
        <v/>
      </c>
      <c r="B70" s="396">
        <f t="shared" si="1"/>
        <v>6000</v>
      </c>
      <c r="C70" s="396" t="str">
        <f>個人データ入力用!AQ67</f>
        <v/>
      </c>
      <c r="D70" s="396"/>
      <c r="E70" s="396"/>
      <c r="F70" s="397">
        <f>個人データ入力用!AK67</f>
        <v>0</v>
      </c>
      <c r="G70" s="396" t="str">
        <f>個人データ入力用!$AM67</f>
        <v/>
      </c>
      <c r="H70" s="396" t="str">
        <f>個人データ入力用!K67</f>
        <v/>
      </c>
      <c r="I70" s="396"/>
      <c r="J70" s="396">
        <f>個人データ入力用!AP67</f>
        <v>1</v>
      </c>
      <c r="K70" s="398" t="str">
        <f>個人データ入力用!AL67</f>
        <v/>
      </c>
      <c r="L70" s="396"/>
      <c r="M70" s="396"/>
      <c r="N70" s="397">
        <v>3</v>
      </c>
      <c r="O70" s="396"/>
      <c r="P70" s="397" t="str">
        <f>個人データ入力用!BF67</f>
        <v/>
      </c>
      <c r="Q70" s="583">
        <f>個人データ入力用!BG67</f>
        <v>0</v>
      </c>
      <c r="R70" s="396"/>
      <c r="S70" s="396"/>
      <c r="T70" s="397" t="str">
        <f>個人データ入力用!BH67</f>
        <v/>
      </c>
      <c r="U70" s="398">
        <f>個人データ入力用!BI67</f>
        <v>0</v>
      </c>
      <c r="V70" s="396"/>
      <c r="W70" s="396"/>
      <c r="X70" s="397" t="str">
        <f>個人データ入力用!BJ67</f>
        <v/>
      </c>
      <c r="Y70" s="398">
        <f>個人データ入力用!BK67</f>
        <v>0</v>
      </c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6.5">
      <c r="A71" s="386" t="str">
        <f>個人データ入力用!AI68</f>
        <v/>
      </c>
      <c r="B71" s="396">
        <f t="shared" si="1"/>
        <v>6000</v>
      </c>
      <c r="C71" s="396" t="str">
        <f>個人データ入力用!AQ68</f>
        <v/>
      </c>
      <c r="D71" s="396"/>
      <c r="E71" s="396"/>
      <c r="F71" s="397">
        <f>個人データ入力用!AK68</f>
        <v>0</v>
      </c>
      <c r="G71" s="396" t="str">
        <f>個人データ入力用!$AM68</f>
        <v/>
      </c>
      <c r="H71" s="396" t="str">
        <f>個人データ入力用!K68</f>
        <v/>
      </c>
      <c r="I71" s="396"/>
      <c r="J71" s="396">
        <f>個人データ入力用!AP68</f>
        <v>1</v>
      </c>
      <c r="K71" s="398" t="str">
        <f>個人データ入力用!AL68</f>
        <v/>
      </c>
      <c r="L71" s="396"/>
      <c r="M71" s="396"/>
      <c r="N71" s="397">
        <v>3</v>
      </c>
      <c r="O71" s="396"/>
      <c r="P71" s="397" t="str">
        <f>個人データ入力用!BF68</f>
        <v/>
      </c>
      <c r="Q71" s="583">
        <f>個人データ入力用!BG68</f>
        <v>0</v>
      </c>
      <c r="R71" s="396"/>
      <c r="S71" s="396"/>
      <c r="T71" s="397" t="str">
        <f>個人データ入力用!BH68</f>
        <v/>
      </c>
      <c r="U71" s="398">
        <f>個人データ入力用!BI68</f>
        <v>0</v>
      </c>
      <c r="V71" s="396"/>
      <c r="W71" s="396"/>
      <c r="X71" s="397" t="str">
        <f>個人データ入力用!BJ68</f>
        <v/>
      </c>
      <c r="Y71" s="398">
        <f>個人データ入力用!BK68</f>
        <v>0</v>
      </c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6.5">
      <c r="A72" s="386" t="str">
        <f>個人データ入力用!AI69</f>
        <v/>
      </c>
      <c r="B72" s="396">
        <f t="shared" si="1"/>
        <v>6000</v>
      </c>
      <c r="C72" s="396" t="str">
        <f>個人データ入力用!AQ69</f>
        <v/>
      </c>
      <c r="D72" s="396"/>
      <c r="E72" s="396"/>
      <c r="F72" s="397">
        <f>個人データ入力用!AK69</f>
        <v>0</v>
      </c>
      <c r="G72" s="396" t="str">
        <f>個人データ入力用!$AM69</f>
        <v/>
      </c>
      <c r="H72" s="396" t="str">
        <f>個人データ入力用!K69</f>
        <v/>
      </c>
      <c r="I72" s="396"/>
      <c r="J72" s="396">
        <f>個人データ入力用!AP69</f>
        <v>1</v>
      </c>
      <c r="K72" s="398" t="str">
        <f>個人データ入力用!AL69</f>
        <v/>
      </c>
      <c r="L72" s="396"/>
      <c r="M72" s="396"/>
      <c r="N72" s="397">
        <v>3</v>
      </c>
      <c r="O72" s="396"/>
      <c r="P72" s="397" t="str">
        <f>個人データ入力用!BF69</f>
        <v/>
      </c>
      <c r="Q72" s="583">
        <f>個人データ入力用!BG69</f>
        <v>0</v>
      </c>
      <c r="R72" s="396"/>
      <c r="S72" s="396"/>
      <c r="T72" s="397" t="str">
        <f>個人データ入力用!BH69</f>
        <v/>
      </c>
      <c r="U72" s="398">
        <f>個人データ入力用!BI69</f>
        <v>0</v>
      </c>
      <c r="V72" s="396"/>
      <c r="W72" s="396"/>
      <c r="X72" s="397" t="str">
        <f>個人データ入力用!BJ69</f>
        <v/>
      </c>
      <c r="Y72" s="398">
        <f>個人データ入力用!BK69</f>
        <v>0</v>
      </c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6.5">
      <c r="A73" s="386" t="str">
        <f>個人データ入力用!AI70</f>
        <v/>
      </c>
      <c r="B73" s="396">
        <f t="shared" si="1"/>
        <v>6000</v>
      </c>
      <c r="C73" s="396" t="str">
        <f>個人データ入力用!AQ70</f>
        <v/>
      </c>
      <c r="D73" s="396"/>
      <c r="E73" s="396"/>
      <c r="F73" s="397">
        <f>個人データ入力用!AK70</f>
        <v>0</v>
      </c>
      <c r="G73" s="396" t="str">
        <f>個人データ入力用!$AM70</f>
        <v/>
      </c>
      <c r="H73" s="396" t="str">
        <f>個人データ入力用!K70</f>
        <v/>
      </c>
      <c r="I73" s="396"/>
      <c r="J73" s="396">
        <f>個人データ入力用!AP70</f>
        <v>1</v>
      </c>
      <c r="K73" s="398" t="str">
        <f>個人データ入力用!AL70</f>
        <v/>
      </c>
      <c r="L73" s="396"/>
      <c r="M73" s="396"/>
      <c r="N73" s="397">
        <v>3</v>
      </c>
      <c r="O73" s="396"/>
      <c r="P73" s="397" t="str">
        <f>個人データ入力用!BF70</f>
        <v/>
      </c>
      <c r="Q73" s="583">
        <f>個人データ入力用!BG70</f>
        <v>0</v>
      </c>
      <c r="R73" s="396"/>
      <c r="S73" s="396"/>
      <c r="T73" s="397" t="str">
        <f>個人データ入力用!BH70</f>
        <v/>
      </c>
      <c r="U73" s="398">
        <f>個人データ入力用!BI70</f>
        <v>0</v>
      </c>
      <c r="V73" s="396"/>
      <c r="W73" s="396"/>
      <c r="X73" s="397" t="str">
        <f>個人データ入力用!BJ70</f>
        <v/>
      </c>
      <c r="Y73" s="398">
        <f>個人データ入力用!BK70</f>
        <v>0</v>
      </c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6.5">
      <c r="A74" s="386" t="str">
        <f>個人データ入力用!AI71</f>
        <v/>
      </c>
      <c r="B74" s="396">
        <f t="shared" si="1"/>
        <v>6000</v>
      </c>
      <c r="C74" s="396" t="str">
        <f>個人データ入力用!AQ71</f>
        <v/>
      </c>
      <c r="D74" s="396"/>
      <c r="E74" s="396"/>
      <c r="F74" s="397">
        <f>個人データ入力用!AK71</f>
        <v>0</v>
      </c>
      <c r="G74" s="396" t="str">
        <f>個人データ入力用!$AM71</f>
        <v/>
      </c>
      <c r="H74" s="396" t="str">
        <f>個人データ入力用!K71</f>
        <v/>
      </c>
      <c r="I74" s="396"/>
      <c r="J74" s="396">
        <f>個人データ入力用!AP71</f>
        <v>1</v>
      </c>
      <c r="K74" s="398" t="str">
        <f>個人データ入力用!AL71</f>
        <v/>
      </c>
      <c r="L74" s="396"/>
      <c r="M74" s="396"/>
      <c r="N74" s="397">
        <v>3</v>
      </c>
      <c r="O74" s="396"/>
      <c r="P74" s="397" t="str">
        <f>個人データ入力用!BF71</f>
        <v/>
      </c>
      <c r="Q74" s="583">
        <f>個人データ入力用!BG71</f>
        <v>0</v>
      </c>
      <c r="R74" s="396"/>
      <c r="S74" s="396"/>
      <c r="T74" s="397" t="str">
        <f>個人データ入力用!BH71</f>
        <v/>
      </c>
      <c r="U74" s="398">
        <f>個人データ入力用!BI71</f>
        <v>0</v>
      </c>
      <c r="V74" s="396"/>
      <c r="W74" s="396"/>
      <c r="X74" s="397" t="str">
        <f>個人データ入力用!BJ71</f>
        <v/>
      </c>
      <c r="Y74" s="398">
        <f>個人データ入力用!BK71</f>
        <v>0</v>
      </c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16.5">
      <c r="A75" s="386" t="str">
        <f>個人データ入力用!AI72</f>
        <v/>
      </c>
      <c r="B75" s="396">
        <f t="shared" si="1"/>
        <v>6000</v>
      </c>
      <c r="C75" s="396" t="str">
        <f>個人データ入力用!AQ72</f>
        <v/>
      </c>
      <c r="D75" s="396"/>
      <c r="E75" s="396"/>
      <c r="F75" s="397">
        <f>個人データ入力用!AK72</f>
        <v>0</v>
      </c>
      <c r="G75" s="396" t="str">
        <f>個人データ入力用!$AM72</f>
        <v/>
      </c>
      <c r="H75" s="396" t="str">
        <f>個人データ入力用!K72</f>
        <v/>
      </c>
      <c r="I75" s="396"/>
      <c r="J75" s="396">
        <f>個人データ入力用!AP72</f>
        <v>1</v>
      </c>
      <c r="K75" s="398" t="str">
        <f>個人データ入力用!AL72</f>
        <v/>
      </c>
      <c r="L75" s="396"/>
      <c r="M75" s="396"/>
      <c r="N75" s="397">
        <v>3</v>
      </c>
      <c r="O75" s="396"/>
      <c r="P75" s="397" t="str">
        <f>個人データ入力用!BF72</f>
        <v/>
      </c>
      <c r="Q75" s="583">
        <f>個人データ入力用!BG72</f>
        <v>0</v>
      </c>
      <c r="R75" s="396"/>
      <c r="S75" s="396"/>
      <c r="T75" s="397" t="str">
        <f>個人データ入力用!BH72</f>
        <v/>
      </c>
      <c r="U75" s="398">
        <f>個人データ入力用!BI72</f>
        <v>0</v>
      </c>
      <c r="V75" s="396"/>
      <c r="W75" s="396"/>
      <c r="X75" s="397" t="str">
        <f>個人データ入力用!BJ72</f>
        <v/>
      </c>
      <c r="Y75" s="398">
        <f>個人データ入力用!BK72</f>
        <v>0</v>
      </c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16.5">
      <c r="A76" s="386" t="str">
        <f>個人データ入力用!AI73</f>
        <v/>
      </c>
      <c r="B76" s="396">
        <f t="shared" si="1"/>
        <v>6000</v>
      </c>
      <c r="C76" s="396" t="str">
        <f>個人データ入力用!AQ73</f>
        <v/>
      </c>
      <c r="D76" s="396"/>
      <c r="E76" s="396"/>
      <c r="F76" s="397">
        <f>個人データ入力用!AK73</f>
        <v>0</v>
      </c>
      <c r="G76" s="396" t="str">
        <f>個人データ入力用!$AM73</f>
        <v/>
      </c>
      <c r="H76" s="396" t="str">
        <f>個人データ入力用!K73</f>
        <v/>
      </c>
      <c r="I76" s="396"/>
      <c r="J76" s="396">
        <f>個人データ入力用!AP73</f>
        <v>1</v>
      </c>
      <c r="K76" s="398" t="str">
        <f>個人データ入力用!AL73</f>
        <v/>
      </c>
      <c r="L76" s="396"/>
      <c r="M76" s="396"/>
      <c r="N76" s="397">
        <v>3</v>
      </c>
      <c r="O76" s="396"/>
      <c r="P76" s="397" t="str">
        <f>個人データ入力用!BF73</f>
        <v/>
      </c>
      <c r="Q76" s="583">
        <f>個人データ入力用!BG73</f>
        <v>0</v>
      </c>
      <c r="R76" s="396"/>
      <c r="S76" s="396"/>
      <c r="T76" s="397" t="str">
        <f>個人データ入力用!BH73</f>
        <v/>
      </c>
      <c r="U76" s="398">
        <f>個人データ入力用!BI73</f>
        <v>0</v>
      </c>
      <c r="V76" s="396"/>
      <c r="W76" s="396"/>
      <c r="X76" s="397" t="str">
        <f>個人データ入力用!BJ73</f>
        <v/>
      </c>
      <c r="Y76" s="398">
        <f>個人データ入力用!BK73</f>
        <v>0</v>
      </c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6.5">
      <c r="A77" s="386" t="str">
        <f>個人データ入力用!AI74</f>
        <v/>
      </c>
      <c r="B77" s="396">
        <f t="shared" si="1"/>
        <v>6000</v>
      </c>
      <c r="C77" s="396" t="str">
        <f>個人データ入力用!AQ74</f>
        <v/>
      </c>
      <c r="D77" s="396"/>
      <c r="E77" s="396"/>
      <c r="F77" s="397">
        <f>個人データ入力用!AK74</f>
        <v>0</v>
      </c>
      <c r="G77" s="396" t="str">
        <f>個人データ入力用!$AM74</f>
        <v/>
      </c>
      <c r="H77" s="396" t="str">
        <f>個人データ入力用!K74</f>
        <v/>
      </c>
      <c r="I77" s="396"/>
      <c r="J77" s="396">
        <f>個人データ入力用!AP74</f>
        <v>1</v>
      </c>
      <c r="K77" s="398" t="str">
        <f>個人データ入力用!AL74</f>
        <v/>
      </c>
      <c r="L77" s="396"/>
      <c r="M77" s="396"/>
      <c r="N77" s="397">
        <v>3</v>
      </c>
      <c r="O77" s="396"/>
      <c r="P77" s="397" t="str">
        <f>個人データ入力用!BF74</f>
        <v/>
      </c>
      <c r="Q77" s="583">
        <f>個人データ入力用!BG74</f>
        <v>0</v>
      </c>
      <c r="R77" s="396"/>
      <c r="S77" s="396"/>
      <c r="T77" s="397" t="str">
        <f>個人データ入力用!BH74</f>
        <v/>
      </c>
      <c r="U77" s="398">
        <f>個人データ入力用!BI74</f>
        <v>0</v>
      </c>
      <c r="V77" s="396"/>
      <c r="W77" s="396"/>
      <c r="X77" s="397" t="str">
        <f>個人データ入力用!BJ74</f>
        <v/>
      </c>
      <c r="Y77" s="398">
        <f>個人データ入力用!BK74</f>
        <v>0</v>
      </c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6.5">
      <c r="A78" s="386" t="str">
        <f>個人データ入力用!AI75</f>
        <v/>
      </c>
      <c r="B78" s="396">
        <f t="shared" si="1"/>
        <v>6000</v>
      </c>
      <c r="C78" s="396" t="str">
        <f>個人データ入力用!AQ75</f>
        <v/>
      </c>
      <c r="D78" s="396"/>
      <c r="E78" s="396"/>
      <c r="F78" s="397">
        <f>個人データ入力用!AK75</f>
        <v>0</v>
      </c>
      <c r="G78" s="396" t="str">
        <f>個人データ入力用!$AM75</f>
        <v/>
      </c>
      <c r="H78" s="396" t="str">
        <f>個人データ入力用!K75</f>
        <v/>
      </c>
      <c r="I78" s="396"/>
      <c r="J78" s="396">
        <f>個人データ入力用!AP75</f>
        <v>1</v>
      </c>
      <c r="K78" s="398" t="str">
        <f>個人データ入力用!AL75</f>
        <v/>
      </c>
      <c r="L78" s="396"/>
      <c r="M78" s="396"/>
      <c r="N78" s="397">
        <v>3</v>
      </c>
      <c r="O78" s="396"/>
      <c r="P78" s="397" t="str">
        <f>個人データ入力用!BF75</f>
        <v/>
      </c>
      <c r="Q78" s="583">
        <f>個人データ入力用!BG75</f>
        <v>0</v>
      </c>
      <c r="R78" s="396"/>
      <c r="S78" s="396"/>
      <c r="T78" s="397" t="str">
        <f>個人データ入力用!BH75</f>
        <v/>
      </c>
      <c r="U78" s="398">
        <f>個人データ入力用!BI75</f>
        <v>0</v>
      </c>
      <c r="V78" s="396"/>
      <c r="W78" s="396"/>
      <c r="X78" s="397" t="str">
        <f>個人データ入力用!BJ75</f>
        <v/>
      </c>
      <c r="Y78" s="398">
        <f>個人データ入力用!BK75</f>
        <v>0</v>
      </c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6.5" hidden="1">
      <c r="A79" s="386" t="str">
        <f>個人データ入力用!AI76</f>
        <v/>
      </c>
      <c r="B79" s="396">
        <f t="shared" si="1"/>
        <v>6000</v>
      </c>
      <c r="C79" s="396" t="str">
        <f>個人データ入力用!AQ76</f>
        <v/>
      </c>
      <c r="D79" s="396"/>
      <c r="E79" s="396"/>
      <c r="F79" s="397">
        <f>個人データ入力用!AK76</f>
        <v>0</v>
      </c>
      <c r="G79" s="396" t="str">
        <f>個人データ入力用!$AM76</f>
        <v/>
      </c>
      <c r="H79" s="396" t="str">
        <f>個人データ入力用!K76</f>
        <v/>
      </c>
      <c r="I79" s="396"/>
      <c r="J79" s="396">
        <f>個人データ入力用!AP76</f>
        <v>1</v>
      </c>
      <c r="K79" s="398" t="str">
        <f>個人データ入力用!AL76</f>
        <v/>
      </c>
      <c r="L79" s="396"/>
      <c r="M79" s="396"/>
      <c r="N79" s="397">
        <v>3</v>
      </c>
      <c r="O79" s="396"/>
      <c r="P79" s="397" t="str">
        <f>個人データ入力用!BF76</f>
        <v/>
      </c>
      <c r="Q79" s="583">
        <f>個人データ入力用!BG76</f>
        <v>0</v>
      </c>
      <c r="R79" s="396"/>
      <c r="S79" s="396"/>
      <c r="T79" s="397" t="str">
        <f>個人データ入力用!BH76</f>
        <v/>
      </c>
      <c r="U79" s="398">
        <f>個人データ入力用!BI76</f>
        <v>0</v>
      </c>
      <c r="V79" s="396"/>
      <c r="W79" s="396"/>
      <c r="X79" s="397" t="str">
        <f>個人データ入力用!BJ76</f>
        <v/>
      </c>
      <c r="Y79" s="398">
        <f>個人データ入力用!BK76</f>
        <v>0</v>
      </c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6.5" hidden="1">
      <c r="A80" s="386" t="str">
        <f>個人データ入力用!AI77</f>
        <v/>
      </c>
      <c r="B80" s="396">
        <f t="shared" si="1"/>
        <v>6000</v>
      </c>
      <c r="C80" s="396" t="str">
        <f>個人データ入力用!AQ77</f>
        <v/>
      </c>
      <c r="D80" s="396"/>
      <c r="E80" s="396"/>
      <c r="F80" s="397">
        <f>個人データ入力用!AK77</f>
        <v>0</v>
      </c>
      <c r="G80" s="396" t="str">
        <f>個人データ入力用!$AM77</f>
        <v/>
      </c>
      <c r="H80" s="396" t="str">
        <f>個人データ入力用!K77</f>
        <v/>
      </c>
      <c r="I80" s="396"/>
      <c r="J80" s="396">
        <f>個人データ入力用!AP77</f>
        <v>1</v>
      </c>
      <c r="K80" s="398" t="str">
        <f>個人データ入力用!AL77</f>
        <v/>
      </c>
      <c r="L80" s="396"/>
      <c r="M80" s="396"/>
      <c r="N80" s="397">
        <v>3</v>
      </c>
      <c r="O80" s="396"/>
      <c r="P80" s="397" t="str">
        <f>個人データ入力用!BF77</f>
        <v/>
      </c>
      <c r="Q80" s="583">
        <f>個人データ入力用!BG77</f>
        <v>0</v>
      </c>
      <c r="R80" s="396"/>
      <c r="S80" s="396"/>
      <c r="T80" s="397" t="str">
        <f>個人データ入力用!BH77</f>
        <v/>
      </c>
      <c r="U80" s="398">
        <f>個人データ入力用!BI77</f>
        <v>0</v>
      </c>
      <c r="V80" s="396"/>
      <c r="W80" s="396"/>
      <c r="X80" s="397" t="str">
        <f>個人データ入力用!BJ77</f>
        <v/>
      </c>
      <c r="Y80" s="398">
        <f>個人データ入力用!BK77</f>
        <v>0</v>
      </c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6.5" hidden="1">
      <c r="A81" s="386" t="str">
        <f>個人データ入力用!AI78</f>
        <v/>
      </c>
      <c r="B81" s="396">
        <f t="shared" si="1"/>
        <v>6000</v>
      </c>
      <c r="C81" s="396" t="str">
        <f>個人データ入力用!AQ78</f>
        <v/>
      </c>
      <c r="D81" s="396"/>
      <c r="E81" s="396"/>
      <c r="F81" s="397">
        <f>個人データ入力用!AK78</f>
        <v>0</v>
      </c>
      <c r="G81" s="396" t="str">
        <f>個人データ入力用!$AM78</f>
        <v/>
      </c>
      <c r="H81" s="396" t="str">
        <f>個人データ入力用!K78</f>
        <v/>
      </c>
      <c r="I81" s="396"/>
      <c r="J81" s="396">
        <f>個人データ入力用!AP78</f>
        <v>1</v>
      </c>
      <c r="K81" s="398" t="str">
        <f>個人データ入力用!AL78</f>
        <v/>
      </c>
      <c r="L81" s="396"/>
      <c r="M81" s="396"/>
      <c r="N81" s="397">
        <v>3</v>
      </c>
      <c r="O81" s="396"/>
      <c r="P81" s="397" t="str">
        <f>個人データ入力用!BF78</f>
        <v/>
      </c>
      <c r="Q81" s="583">
        <f>個人データ入力用!BG78</f>
        <v>0</v>
      </c>
      <c r="R81" s="396"/>
      <c r="S81" s="396"/>
      <c r="T81" s="397" t="str">
        <f>個人データ入力用!BH78</f>
        <v/>
      </c>
      <c r="U81" s="398">
        <f>個人データ入力用!BI78</f>
        <v>0</v>
      </c>
      <c r="V81" s="396"/>
      <c r="W81" s="396"/>
      <c r="X81" s="397" t="str">
        <f>個人データ入力用!BJ78</f>
        <v/>
      </c>
      <c r="Y81" s="398">
        <f>個人データ入力用!BK78</f>
        <v>0</v>
      </c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6.5" hidden="1">
      <c r="A82" s="386" t="str">
        <f>個人データ入力用!AI79</f>
        <v/>
      </c>
      <c r="B82" s="396">
        <f t="shared" si="1"/>
        <v>6000</v>
      </c>
      <c r="C82" s="396" t="str">
        <f>個人データ入力用!AQ79</f>
        <v/>
      </c>
      <c r="D82" s="396"/>
      <c r="E82" s="396"/>
      <c r="F82" s="397">
        <f>個人データ入力用!AK79</f>
        <v>0</v>
      </c>
      <c r="G82" s="396" t="str">
        <f>個人データ入力用!$AM79</f>
        <v/>
      </c>
      <c r="H82" s="396" t="str">
        <f>個人データ入力用!K79</f>
        <v/>
      </c>
      <c r="I82" s="396"/>
      <c r="J82" s="396">
        <f>個人データ入力用!AP79</f>
        <v>1</v>
      </c>
      <c r="K82" s="398" t="str">
        <f>個人データ入力用!AL79</f>
        <v/>
      </c>
      <c r="L82" s="396"/>
      <c r="M82" s="396"/>
      <c r="N82" s="397">
        <v>3</v>
      </c>
      <c r="O82" s="396"/>
      <c r="P82" s="397" t="str">
        <f>個人データ入力用!BF79</f>
        <v/>
      </c>
      <c r="Q82" s="583">
        <f>個人データ入力用!BG79</f>
        <v>0</v>
      </c>
      <c r="R82" s="396"/>
      <c r="S82" s="396"/>
      <c r="T82" s="397" t="str">
        <f>個人データ入力用!BH79</f>
        <v/>
      </c>
      <c r="U82" s="398">
        <f>個人データ入力用!BI79</f>
        <v>0</v>
      </c>
      <c r="V82" s="396"/>
      <c r="W82" s="396"/>
      <c r="X82" s="397" t="str">
        <f>個人データ入力用!BJ79</f>
        <v/>
      </c>
      <c r="Y82" s="398">
        <f>個人データ入力用!BK79</f>
        <v>0</v>
      </c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16.5" hidden="1">
      <c r="A83" s="386" t="str">
        <f>個人データ入力用!AI80</f>
        <v/>
      </c>
      <c r="B83" s="396">
        <f t="shared" si="1"/>
        <v>6000</v>
      </c>
      <c r="C83" s="396" t="str">
        <f>個人データ入力用!AQ80</f>
        <v/>
      </c>
      <c r="D83" s="396"/>
      <c r="E83" s="396"/>
      <c r="F83" s="397">
        <f>個人データ入力用!AK80</f>
        <v>0</v>
      </c>
      <c r="G83" s="396" t="str">
        <f>個人データ入力用!$AM80</f>
        <v/>
      </c>
      <c r="H83" s="396" t="str">
        <f>個人データ入力用!K80</f>
        <v/>
      </c>
      <c r="I83" s="396"/>
      <c r="J83" s="396">
        <f>個人データ入力用!AP80</f>
        <v>1</v>
      </c>
      <c r="K83" s="398" t="str">
        <f>個人データ入力用!AL80</f>
        <v/>
      </c>
      <c r="L83" s="396"/>
      <c r="M83" s="396"/>
      <c r="N83" s="397">
        <v>3</v>
      </c>
      <c r="O83" s="396"/>
      <c r="P83" s="397" t="str">
        <f>個人データ入力用!BF80</f>
        <v/>
      </c>
      <c r="Q83" s="583">
        <f>個人データ入力用!BG80</f>
        <v>0</v>
      </c>
      <c r="R83" s="396"/>
      <c r="S83" s="396"/>
      <c r="T83" s="397" t="str">
        <f>個人データ入力用!BH80</f>
        <v/>
      </c>
      <c r="U83" s="398">
        <f>個人データ入力用!BI80</f>
        <v>0</v>
      </c>
      <c r="V83" s="396"/>
      <c r="W83" s="396"/>
      <c r="X83" s="397" t="str">
        <f>個人データ入力用!BJ80</f>
        <v/>
      </c>
      <c r="Y83" s="398">
        <f>個人データ入力用!BK80</f>
        <v>0</v>
      </c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6.5" hidden="1">
      <c r="A84" s="386" t="str">
        <f>個人データ入力用!AI81</f>
        <v/>
      </c>
      <c r="B84" s="396">
        <f t="shared" si="1"/>
        <v>6000</v>
      </c>
      <c r="C84" s="396" t="str">
        <f>個人データ入力用!AQ81</f>
        <v/>
      </c>
      <c r="D84" s="396"/>
      <c r="E84" s="396"/>
      <c r="F84" s="397">
        <f>個人データ入力用!AK81</f>
        <v>0</v>
      </c>
      <c r="G84" s="396" t="str">
        <f>個人データ入力用!$AM81</f>
        <v/>
      </c>
      <c r="H84" s="396" t="str">
        <f>個人データ入力用!K81</f>
        <v/>
      </c>
      <c r="I84" s="396"/>
      <c r="J84" s="396" t="e">
        <f>個人データ入力用!AP81</f>
        <v>#N/A</v>
      </c>
      <c r="K84" s="398" t="str">
        <f>個人データ入力用!AL81</f>
        <v/>
      </c>
      <c r="L84" s="396"/>
      <c r="M84" s="396"/>
      <c r="N84" s="397">
        <v>3</v>
      </c>
      <c r="O84" s="396"/>
      <c r="P84" s="397" t="str">
        <f>個人データ入力用!BF81</f>
        <v/>
      </c>
      <c r="Q84" s="583">
        <f>個人データ入力用!BG81</f>
        <v>0</v>
      </c>
      <c r="R84" s="396"/>
      <c r="S84" s="396"/>
      <c r="T84" s="397" t="str">
        <f>個人データ入力用!BH81</f>
        <v/>
      </c>
      <c r="U84" s="398">
        <f>個人データ入力用!BI81</f>
        <v>0</v>
      </c>
      <c r="V84" s="396"/>
      <c r="W84" s="396"/>
      <c r="X84" s="397" t="str">
        <f>個人データ入力用!BJ81</f>
        <v/>
      </c>
      <c r="Y84" s="398">
        <f>個人データ入力用!BK81</f>
        <v>0</v>
      </c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16.5" hidden="1">
      <c r="A85" s="386" t="str">
        <f>個人データ入力用!AI82</f>
        <v/>
      </c>
      <c r="B85" s="396">
        <f t="shared" si="1"/>
        <v>6000</v>
      </c>
      <c r="C85" s="396" t="str">
        <f>個人データ入力用!AQ82</f>
        <v/>
      </c>
      <c r="D85" s="396"/>
      <c r="E85" s="396"/>
      <c r="F85" s="397">
        <f>個人データ入力用!AK82</f>
        <v>0</v>
      </c>
      <c r="G85" s="396" t="str">
        <f>個人データ入力用!$AM82</f>
        <v/>
      </c>
      <c r="H85" s="396" t="str">
        <f>個人データ入力用!K82</f>
        <v/>
      </c>
      <c r="I85" s="396"/>
      <c r="J85" s="396" t="e">
        <f>個人データ入力用!AP82</f>
        <v>#N/A</v>
      </c>
      <c r="K85" s="398" t="str">
        <f>個人データ入力用!AL82</f>
        <v/>
      </c>
      <c r="L85" s="396"/>
      <c r="M85" s="396"/>
      <c r="N85" s="397">
        <v>3</v>
      </c>
      <c r="O85" s="396"/>
      <c r="P85" s="397" t="str">
        <f>個人データ入力用!BF82</f>
        <v/>
      </c>
      <c r="Q85" s="583">
        <f>個人データ入力用!BG82</f>
        <v>0</v>
      </c>
      <c r="R85" s="396"/>
      <c r="S85" s="396"/>
      <c r="T85" s="397" t="str">
        <f>個人データ入力用!BH82</f>
        <v/>
      </c>
      <c r="U85" s="398">
        <f>個人データ入力用!BI82</f>
        <v>0</v>
      </c>
      <c r="V85" s="396"/>
      <c r="W85" s="396"/>
      <c r="X85" s="397" t="str">
        <f>個人データ入力用!BJ82</f>
        <v/>
      </c>
      <c r="Y85" s="398">
        <f>個人データ入力用!BK82</f>
        <v>0</v>
      </c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6.5" hidden="1">
      <c r="A86" s="386" t="str">
        <f>個人データ入力用!AI83</f>
        <v/>
      </c>
      <c r="B86" s="396">
        <f t="shared" si="1"/>
        <v>6000</v>
      </c>
      <c r="C86" s="396" t="str">
        <f>個人データ入力用!AQ83</f>
        <v/>
      </c>
      <c r="D86" s="396"/>
      <c r="E86" s="396"/>
      <c r="F86" s="397">
        <f>個人データ入力用!AK83</f>
        <v>0</v>
      </c>
      <c r="G86" s="396" t="str">
        <f>個人データ入力用!$AM83</f>
        <v/>
      </c>
      <c r="H86" s="396" t="str">
        <f>個人データ入力用!K83</f>
        <v/>
      </c>
      <c r="I86" s="396"/>
      <c r="J86" s="396" t="e">
        <f>個人データ入力用!AP83</f>
        <v>#N/A</v>
      </c>
      <c r="K86" s="398" t="str">
        <f>個人データ入力用!AL83</f>
        <v/>
      </c>
      <c r="L86" s="396"/>
      <c r="M86" s="396"/>
      <c r="N86" s="397">
        <v>3</v>
      </c>
      <c r="O86" s="396"/>
      <c r="P86" s="397" t="str">
        <f>個人データ入力用!BF83</f>
        <v/>
      </c>
      <c r="Q86" s="583">
        <f>個人データ入力用!BG83</f>
        <v>0</v>
      </c>
      <c r="R86" s="396"/>
      <c r="S86" s="396"/>
      <c r="T86" s="397" t="str">
        <f>個人データ入力用!BH83</f>
        <v/>
      </c>
      <c r="U86" s="398">
        <f>個人データ入力用!BI83</f>
        <v>0</v>
      </c>
      <c r="V86" s="396"/>
      <c r="W86" s="396"/>
      <c r="X86" s="397" t="str">
        <f>個人データ入力用!BJ83</f>
        <v/>
      </c>
      <c r="Y86" s="398">
        <f>個人データ入力用!BK83</f>
        <v>0</v>
      </c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16.5" hidden="1">
      <c r="A87" s="386" t="str">
        <f>個人データ入力用!AI84</f>
        <v/>
      </c>
      <c r="B87" s="396">
        <f t="shared" si="1"/>
        <v>6000</v>
      </c>
      <c r="C87" s="396" t="str">
        <f>個人データ入力用!AQ84</f>
        <v/>
      </c>
      <c r="D87" s="396"/>
      <c r="E87" s="396"/>
      <c r="F87" s="397">
        <f>個人データ入力用!AK84</f>
        <v>0</v>
      </c>
      <c r="G87" s="396" t="str">
        <f>個人データ入力用!$AM84</f>
        <v/>
      </c>
      <c r="H87" s="396" t="str">
        <f>個人データ入力用!K84</f>
        <v/>
      </c>
      <c r="I87" s="396"/>
      <c r="J87" s="396" t="e">
        <f>個人データ入力用!AP84</f>
        <v>#N/A</v>
      </c>
      <c r="K87" s="398" t="str">
        <f>個人データ入力用!AL84</f>
        <v/>
      </c>
      <c r="L87" s="396"/>
      <c r="M87" s="396"/>
      <c r="N87" s="397">
        <v>3</v>
      </c>
      <c r="O87" s="396"/>
      <c r="P87" s="397" t="str">
        <f>個人データ入力用!BF84</f>
        <v/>
      </c>
      <c r="Q87" s="583">
        <f>個人データ入力用!BG84</f>
        <v>0</v>
      </c>
      <c r="R87" s="396"/>
      <c r="S87" s="396"/>
      <c r="T87" s="397" t="str">
        <f>個人データ入力用!BH84</f>
        <v/>
      </c>
      <c r="U87" s="398">
        <f>個人データ入力用!BI84</f>
        <v>0</v>
      </c>
      <c r="V87" s="396"/>
      <c r="W87" s="396"/>
      <c r="X87" s="397" t="str">
        <f>個人データ入力用!BJ84</f>
        <v/>
      </c>
      <c r="Y87" s="398">
        <f>個人データ入力用!BK84</f>
        <v>0</v>
      </c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16.5" hidden="1">
      <c r="A88" s="386" t="str">
        <f>個人データ入力用!AI85</f>
        <v/>
      </c>
      <c r="B88" s="396">
        <f t="shared" si="1"/>
        <v>6000</v>
      </c>
      <c r="C88" s="396" t="str">
        <f>個人データ入力用!AQ85</f>
        <v/>
      </c>
      <c r="D88" s="396"/>
      <c r="E88" s="396"/>
      <c r="F88" s="397">
        <f>個人データ入力用!AK85</f>
        <v>0</v>
      </c>
      <c r="G88" s="396" t="str">
        <f>個人データ入力用!$AM85</f>
        <v/>
      </c>
      <c r="H88" s="396" t="str">
        <f>個人データ入力用!K85</f>
        <v/>
      </c>
      <c r="I88" s="396"/>
      <c r="J88" s="396" t="e">
        <f>個人データ入力用!AP85</f>
        <v>#N/A</v>
      </c>
      <c r="K88" s="398" t="str">
        <f>個人データ入力用!AL85</f>
        <v/>
      </c>
      <c r="L88" s="396"/>
      <c r="M88" s="396"/>
      <c r="N88" s="397">
        <v>3</v>
      </c>
      <c r="O88" s="396"/>
      <c r="P88" s="397" t="str">
        <f>個人データ入力用!BF85</f>
        <v/>
      </c>
      <c r="Q88" s="583">
        <f>個人データ入力用!BG85</f>
        <v>0</v>
      </c>
      <c r="R88" s="396"/>
      <c r="S88" s="396"/>
      <c r="T88" s="397" t="str">
        <f>個人データ入力用!BH85</f>
        <v/>
      </c>
      <c r="U88" s="398">
        <f>個人データ入力用!BI85</f>
        <v>0</v>
      </c>
      <c r="V88" s="396"/>
      <c r="W88" s="396"/>
      <c r="X88" s="397" t="str">
        <f>個人データ入力用!BJ85</f>
        <v/>
      </c>
      <c r="Y88" s="398">
        <f>個人データ入力用!BK85</f>
        <v>0</v>
      </c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37" ht="16.5" hidden="1">
      <c r="A89" s="386" t="e">
        <f>個人データ入力用!#REF!</f>
        <v>#REF!</v>
      </c>
      <c r="B89" s="396" t="e">
        <f t="shared" si="1"/>
        <v>#REF!</v>
      </c>
      <c r="C89" s="396" t="e">
        <f>個人データ入力用!#REF!</f>
        <v>#REF!</v>
      </c>
      <c r="D89" s="396"/>
      <c r="E89" s="396"/>
      <c r="F89" s="397" t="e">
        <f>個人データ入力用!#REF!</f>
        <v>#REF!</v>
      </c>
      <c r="G89" s="396" t="e">
        <f>個人データ入力用!#REF!</f>
        <v>#REF!</v>
      </c>
      <c r="H89" s="396" t="e">
        <f>個人データ入力用!#REF!</f>
        <v>#REF!</v>
      </c>
      <c r="I89" s="396"/>
      <c r="J89" s="396" t="e">
        <f>個人データ入力用!#REF!</f>
        <v>#REF!</v>
      </c>
      <c r="K89" s="398" t="e">
        <f>個人データ入力用!#REF!</f>
        <v>#REF!</v>
      </c>
      <c r="L89" s="396"/>
      <c r="M89" s="396"/>
      <c r="N89" s="397">
        <v>3</v>
      </c>
      <c r="O89" s="396"/>
      <c r="P89" s="397" t="e">
        <f>個人データ入力用!#REF!</f>
        <v>#REF!</v>
      </c>
      <c r="Q89" s="583" t="e">
        <f>個人データ入力用!#REF!</f>
        <v>#REF!</v>
      </c>
      <c r="R89" s="396"/>
      <c r="S89" s="396"/>
      <c r="T89" s="397" t="e">
        <f>個人データ入力用!#REF!</f>
        <v>#REF!</v>
      </c>
      <c r="U89" s="398" t="e">
        <f>個人データ入力用!#REF!</f>
        <v>#REF!</v>
      </c>
      <c r="V89" s="396"/>
      <c r="W89" s="396"/>
      <c r="X89" s="397" t="e">
        <f>個人データ入力用!#REF!</f>
        <v>#REF!</v>
      </c>
      <c r="Y89" s="398" t="e">
        <f>個人データ入力用!#REF!</f>
        <v>#REF!</v>
      </c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6.5" hidden="1">
      <c r="A90" s="386" t="e">
        <f>個人データ入力用!#REF!</f>
        <v>#REF!</v>
      </c>
      <c r="B90" s="396" t="e">
        <f t="shared" si="1"/>
        <v>#REF!</v>
      </c>
      <c r="C90" s="396" t="e">
        <f>個人データ入力用!#REF!</f>
        <v>#REF!</v>
      </c>
      <c r="D90" s="396"/>
      <c r="E90" s="396"/>
      <c r="F90" s="397" t="e">
        <f>個人データ入力用!#REF!</f>
        <v>#REF!</v>
      </c>
      <c r="G90" s="396" t="e">
        <f>個人データ入力用!#REF!</f>
        <v>#REF!</v>
      </c>
      <c r="H90" s="396" t="e">
        <f>個人データ入力用!#REF!</f>
        <v>#REF!</v>
      </c>
      <c r="I90" s="396"/>
      <c r="J90" s="396" t="e">
        <f>個人データ入力用!#REF!</f>
        <v>#REF!</v>
      </c>
      <c r="K90" s="398" t="e">
        <f>個人データ入力用!#REF!</f>
        <v>#REF!</v>
      </c>
      <c r="L90" s="396"/>
      <c r="M90" s="396"/>
      <c r="N90" s="397">
        <v>3</v>
      </c>
      <c r="O90" s="396"/>
      <c r="P90" s="397" t="e">
        <f>個人データ入力用!#REF!</f>
        <v>#REF!</v>
      </c>
      <c r="Q90" s="583" t="e">
        <f>個人データ入力用!#REF!</f>
        <v>#REF!</v>
      </c>
      <c r="R90" s="396"/>
      <c r="S90" s="396"/>
      <c r="T90" s="397" t="e">
        <f>個人データ入力用!#REF!</f>
        <v>#REF!</v>
      </c>
      <c r="U90" s="398" t="e">
        <f>個人データ入力用!#REF!</f>
        <v>#REF!</v>
      </c>
      <c r="V90" s="396"/>
      <c r="W90" s="396"/>
      <c r="X90" s="397" t="e">
        <f>個人データ入力用!#REF!</f>
        <v>#REF!</v>
      </c>
      <c r="Y90" s="398" t="e">
        <f>個人データ入力用!#REF!</f>
        <v>#REF!</v>
      </c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6.5" hidden="1">
      <c r="A91" s="386" t="e">
        <f>個人データ入力用!#REF!</f>
        <v>#REF!</v>
      </c>
      <c r="B91" s="396" t="e">
        <f t="shared" si="1"/>
        <v>#REF!</v>
      </c>
      <c r="C91" s="396" t="e">
        <f>個人データ入力用!#REF!</f>
        <v>#REF!</v>
      </c>
      <c r="D91" s="396"/>
      <c r="E91" s="396"/>
      <c r="F91" s="397" t="e">
        <f>個人データ入力用!#REF!</f>
        <v>#REF!</v>
      </c>
      <c r="G91" s="396" t="e">
        <f>個人データ入力用!#REF!</f>
        <v>#REF!</v>
      </c>
      <c r="H91" s="396" t="e">
        <f>個人データ入力用!#REF!</f>
        <v>#REF!</v>
      </c>
      <c r="I91" s="396"/>
      <c r="J91" s="396" t="e">
        <f>個人データ入力用!#REF!</f>
        <v>#REF!</v>
      </c>
      <c r="K91" s="398" t="e">
        <f>個人データ入力用!#REF!</f>
        <v>#REF!</v>
      </c>
      <c r="L91" s="396"/>
      <c r="M91" s="396"/>
      <c r="N91" s="397">
        <v>3</v>
      </c>
      <c r="O91" s="396"/>
      <c r="P91" s="397" t="e">
        <f>個人データ入力用!#REF!</f>
        <v>#REF!</v>
      </c>
      <c r="Q91" s="583" t="e">
        <f>個人データ入力用!#REF!</f>
        <v>#REF!</v>
      </c>
      <c r="R91" s="396"/>
      <c r="S91" s="396"/>
      <c r="T91" s="397" t="e">
        <f>個人データ入力用!#REF!</f>
        <v>#REF!</v>
      </c>
      <c r="U91" s="398" t="e">
        <f>個人データ入力用!#REF!</f>
        <v>#REF!</v>
      </c>
      <c r="V91" s="396"/>
      <c r="W91" s="396"/>
      <c r="X91" s="397" t="e">
        <f>個人データ入力用!#REF!</f>
        <v>#REF!</v>
      </c>
      <c r="Y91" s="398" t="e">
        <f>個人データ入力用!#REF!</f>
        <v>#REF!</v>
      </c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7" ht="16.5" hidden="1">
      <c r="A92" s="386" t="e">
        <f>個人データ入力用!#REF!</f>
        <v>#REF!</v>
      </c>
      <c r="B92" s="396" t="e">
        <f t="shared" si="1"/>
        <v>#REF!</v>
      </c>
      <c r="C92" s="396" t="e">
        <f>個人データ入力用!#REF!</f>
        <v>#REF!</v>
      </c>
      <c r="D92" s="396"/>
      <c r="E92" s="396"/>
      <c r="F92" s="397" t="e">
        <f>個人データ入力用!#REF!</f>
        <v>#REF!</v>
      </c>
      <c r="G92" s="396" t="e">
        <f>個人データ入力用!#REF!</f>
        <v>#REF!</v>
      </c>
      <c r="H92" s="396" t="e">
        <f>個人データ入力用!#REF!</f>
        <v>#REF!</v>
      </c>
      <c r="I92" s="396"/>
      <c r="J92" s="396" t="e">
        <f>個人データ入力用!#REF!</f>
        <v>#REF!</v>
      </c>
      <c r="K92" s="398" t="e">
        <f>個人データ入力用!#REF!</f>
        <v>#REF!</v>
      </c>
      <c r="L92" s="396"/>
      <c r="M92" s="396"/>
      <c r="N92" s="397">
        <v>3</v>
      </c>
      <c r="O92" s="396"/>
      <c r="P92" s="397" t="e">
        <f>個人データ入力用!#REF!</f>
        <v>#REF!</v>
      </c>
      <c r="Q92" s="583" t="e">
        <f>個人データ入力用!#REF!</f>
        <v>#REF!</v>
      </c>
      <c r="R92" s="396"/>
      <c r="S92" s="396"/>
      <c r="T92" s="397" t="e">
        <f>個人データ入力用!#REF!</f>
        <v>#REF!</v>
      </c>
      <c r="U92" s="398" t="e">
        <f>個人データ入力用!#REF!</f>
        <v>#REF!</v>
      </c>
      <c r="V92" s="396"/>
      <c r="W92" s="396"/>
      <c r="X92" s="397" t="e">
        <f>個人データ入力用!#REF!</f>
        <v>#REF!</v>
      </c>
      <c r="Y92" s="398" t="e">
        <f>個人データ入力用!#REF!</f>
        <v>#REF!</v>
      </c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1:37" ht="16.5" hidden="1">
      <c r="A93" s="386" t="e">
        <f>個人データ入力用!#REF!</f>
        <v>#REF!</v>
      </c>
      <c r="B93" s="396" t="e">
        <f t="shared" si="1"/>
        <v>#REF!</v>
      </c>
      <c r="C93" s="396" t="e">
        <f>個人データ入力用!#REF!</f>
        <v>#REF!</v>
      </c>
      <c r="D93" s="396"/>
      <c r="E93" s="396"/>
      <c r="F93" s="397" t="e">
        <f>個人データ入力用!#REF!</f>
        <v>#REF!</v>
      </c>
      <c r="G93" s="396" t="e">
        <f>個人データ入力用!#REF!</f>
        <v>#REF!</v>
      </c>
      <c r="H93" s="396" t="e">
        <f>個人データ入力用!#REF!</f>
        <v>#REF!</v>
      </c>
      <c r="I93" s="396"/>
      <c r="J93" s="396" t="e">
        <f>個人データ入力用!#REF!</f>
        <v>#REF!</v>
      </c>
      <c r="K93" s="398" t="e">
        <f>個人データ入力用!#REF!</f>
        <v>#REF!</v>
      </c>
      <c r="L93" s="396"/>
      <c r="M93" s="396"/>
      <c r="N93" s="397">
        <v>3</v>
      </c>
      <c r="O93" s="396"/>
      <c r="P93" s="397" t="e">
        <f>個人データ入力用!#REF!</f>
        <v>#REF!</v>
      </c>
      <c r="Q93" s="583" t="e">
        <f>個人データ入力用!#REF!</f>
        <v>#REF!</v>
      </c>
      <c r="R93" s="396"/>
      <c r="S93" s="396"/>
      <c r="T93" s="397" t="e">
        <f>個人データ入力用!#REF!</f>
        <v>#REF!</v>
      </c>
      <c r="U93" s="398" t="e">
        <f>個人データ入力用!#REF!</f>
        <v>#REF!</v>
      </c>
      <c r="V93" s="396"/>
      <c r="W93" s="396"/>
      <c r="X93" s="397" t="e">
        <f>個人データ入力用!#REF!</f>
        <v>#REF!</v>
      </c>
      <c r="Y93" s="398" t="e">
        <f>個人データ入力用!#REF!</f>
        <v>#REF!</v>
      </c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6.5" hidden="1">
      <c r="A94" s="386" t="e">
        <f>個人データ入力用!#REF!</f>
        <v>#REF!</v>
      </c>
      <c r="B94" s="396" t="e">
        <f t="shared" si="1"/>
        <v>#REF!</v>
      </c>
      <c r="C94" s="396" t="e">
        <f>個人データ入力用!#REF!</f>
        <v>#REF!</v>
      </c>
      <c r="D94" s="396"/>
      <c r="E94" s="396"/>
      <c r="F94" s="397" t="e">
        <f>個人データ入力用!#REF!</f>
        <v>#REF!</v>
      </c>
      <c r="G94" s="396" t="e">
        <f>個人データ入力用!#REF!</f>
        <v>#REF!</v>
      </c>
      <c r="H94" s="396" t="e">
        <f>個人データ入力用!#REF!</f>
        <v>#REF!</v>
      </c>
      <c r="I94" s="396"/>
      <c r="J94" s="396" t="e">
        <f>個人データ入力用!#REF!</f>
        <v>#REF!</v>
      </c>
      <c r="K94" s="398" t="e">
        <f>個人データ入力用!#REF!</f>
        <v>#REF!</v>
      </c>
      <c r="L94" s="396"/>
      <c r="M94" s="396"/>
      <c r="N94" s="397">
        <v>3</v>
      </c>
      <c r="O94" s="396"/>
      <c r="P94" s="397" t="e">
        <f>個人データ入力用!#REF!</f>
        <v>#REF!</v>
      </c>
      <c r="Q94" s="583" t="e">
        <f>個人データ入力用!#REF!</f>
        <v>#REF!</v>
      </c>
      <c r="R94" s="396"/>
      <c r="S94" s="396"/>
      <c r="T94" s="397" t="e">
        <f>個人データ入力用!#REF!</f>
        <v>#REF!</v>
      </c>
      <c r="U94" s="398" t="e">
        <f>個人データ入力用!#REF!</f>
        <v>#REF!</v>
      </c>
      <c r="V94" s="396"/>
      <c r="W94" s="396"/>
      <c r="X94" s="397" t="e">
        <f>個人データ入力用!#REF!</f>
        <v>#REF!</v>
      </c>
      <c r="Y94" s="398" t="e">
        <f>個人データ入力用!#REF!</f>
        <v>#REF!</v>
      </c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</row>
    <row r="95" spans="1:37" ht="16.5" hidden="1">
      <c r="A95" s="386" t="e">
        <f>個人データ入力用!#REF!</f>
        <v>#REF!</v>
      </c>
      <c r="B95" s="396" t="e">
        <f t="shared" si="1"/>
        <v>#REF!</v>
      </c>
      <c r="C95" s="396" t="e">
        <f>個人データ入力用!#REF!</f>
        <v>#REF!</v>
      </c>
      <c r="D95" s="396"/>
      <c r="E95" s="396"/>
      <c r="F95" s="397" t="e">
        <f>個人データ入力用!#REF!</f>
        <v>#REF!</v>
      </c>
      <c r="G95" s="396" t="e">
        <f>個人データ入力用!#REF!</f>
        <v>#REF!</v>
      </c>
      <c r="H95" s="396" t="e">
        <f>個人データ入力用!#REF!</f>
        <v>#REF!</v>
      </c>
      <c r="I95" s="396"/>
      <c r="J95" s="396" t="e">
        <f>個人データ入力用!#REF!</f>
        <v>#REF!</v>
      </c>
      <c r="K95" s="398" t="e">
        <f>個人データ入力用!#REF!</f>
        <v>#REF!</v>
      </c>
      <c r="L95" s="396"/>
      <c r="M95" s="396"/>
      <c r="N95" s="397">
        <v>3</v>
      </c>
      <c r="O95" s="396"/>
      <c r="P95" s="397" t="e">
        <f>個人データ入力用!#REF!</f>
        <v>#REF!</v>
      </c>
      <c r="Q95" s="583" t="e">
        <f>個人データ入力用!#REF!</f>
        <v>#REF!</v>
      </c>
      <c r="R95" s="396"/>
      <c r="S95" s="396"/>
      <c r="T95" s="397" t="e">
        <f>個人データ入力用!#REF!</f>
        <v>#REF!</v>
      </c>
      <c r="U95" s="398" t="e">
        <f>個人データ入力用!#REF!</f>
        <v>#REF!</v>
      </c>
      <c r="V95" s="396"/>
      <c r="W95" s="396"/>
      <c r="X95" s="397" t="e">
        <f>個人データ入力用!#REF!</f>
        <v>#REF!</v>
      </c>
      <c r="Y95" s="398" t="e">
        <f>個人データ入力用!#REF!</f>
        <v>#REF!</v>
      </c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1:37" ht="16.5" hidden="1">
      <c r="A96" s="386" t="e">
        <f>個人データ入力用!#REF!</f>
        <v>#REF!</v>
      </c>
      <c r="B96" s="396" t="e">
        <f t="shared" si="1"/>
        <v>#REF!</v>
      </c>
      <c r="C96" s="396" t="e">
        <f>個人データ入力用!#REF!</f>
        <v>#REF!</v>
      </c>
      <c r="D96" s="396"/>
      <c r="E96" s="396"/>
      <c r="F96" s="397" t="e">
        <f>個人データ入力用!#REF!</f>
        <v>#REF!</v>
      </c>
      <c r="G96" s="396" t="e">
        <f>個人データ入力用!#REF!</f>
        <v>#REF!</v>
      </c>
      <c r="H96" s="396" t="e">
        <f>個人データ入力用!#REF!</f>
        <v>#REF!</v>
      </c>
      <c r="I96" s="396"/>
      <c r="J96" s="396" t="e">
        <f>個人データ入力用!#REF!</f>
        <v>#REF!</v>
      </c>
      <c r="K96" s="398" t="e">
        <f>個人データ入力用!#REF!</f>
        <v>#REF!</v>
      </c>
      <c r="L96" s="396"/>
      <c r="M96" s="396"/>
      <c r="N96" s="397">
        <v>3</v>
      </c>
      <c r="O96" s="396"/>
      <c r="P96" s="397" t="e">
        <f>個人データ入力用!#REF!</f>
        <v>#REF!</v>
      </c>
      <c r="Q96" s="583" t="e">
        <f>個人データ入力用!#REF!</f>
        <v>#REF!</v>
      </c>
      <c r="R96" s="396"/>
      <c r="S96" s="396"/>
      <c r="T96" s="397" t="e">
        <f>個人データ入力用!#REF!</f>
        <v>#REF!</v>
      </c>
      <c r="U96" s="398" t="e">
        <f>個人データ入力用!#REF!</f>
        <v>#REF!</v>
      </c>
      <c r="V96" s="396"/>
      <c r="W96" s="396"/>
      <c r="X96" s="397" t="e">
        <f>個人データ入力用!#REF!</f>
        <v>#REF!</v>
      </c>
      <c r="Y96" s="398" t="e">
        <f>個人データ入力用!#REF!</f>
        <v>#REF!</v>
      </c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ht="16.5" hidden="1">
      <c r="A97" s="386" t="e">
        <f>個人データ入力用!#REF!</f>
        <v>#REF!</v>
      </c>
      <c r="B97" s="396" t="e">
        <f t="shared" si="1"/>
        <v>#REF!</v>
      </c>
      <c r="C97" s="396" t="e">
        <f>個人データ入力用!#REF!</f>
        <v>#REF!</v>
      </c>
      <c r="D97" s="396"/>
      <c r="E97" s="396"/>
      <c r="F97" s="397" t="e">
        <f>個人データ入力用!#REF!</f>
        <v>#REF!</v>
      </c>
      <c r="G97" s="396" t="e">
        <f>個人データ入力用!#REF!</f>
        <v>#REF!</v>
      </c>
      <c r="H97" s="396" t="e">
        <f>個人データ入力用!#REF!</f>
        <v>#REF!</v>
      </c>
      <c r="I97" s="396"/>
      <c r="J97" s="396" t="e">
        <f>個人データ入力用!#REF!</f>
        <v>#REF!</v>
      </c>
      <c r="K97" s="398" t="e">
        <f>個人データ入力用!#REF!</f>
        <v>#REF!</v>
      </c>
      <c r="L97" s="396"/>
      <c r="M97" s="396"/>
      <c r="N97" s="397">
        <v>3</v>
      </c>
      <c r="O97" s="396"/>
      <c r="P97" s="397" t="e">
        <f>個人データ入力用!#REF!</f>
        <v>#REF!</v>
      </c>
      <c r="Q97" s="583" t="e">
        <f>個人データ入力用!#REF!</f>
        <v>#REF!</v>
      </c>
      <c r="R97" s="396"/>
      <c r="S97" s="396"/>
      <c r="T97" s="397" t="e">
        <f>個人データ入力用!#REF!</f>
        <v>#REF!</v>
      </c>
      <c r="U97" s="398" t="e">
        <f>個人データ入力用!#REF!</f>
        <v>#REF!</v>
      </c>
      <c r="V97" s="396"/>
      <c r="W97" s="396"/>
      <c r="X97" s="397" t="e">
        <f>個人データ入力用!#REF!</f>
        <v>#REF!</v>
      </c>
      <c r="Y97" s="398" t="e">
        <f>個人データ入力用!#REF!</f>
        <v>#REF!</v>
      </c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ht="16.5" hidden="1">
      <c r="A98" s="386" t="e">
        <f>個人データ入力用!#REF!</f>
        <v>#REF!</v>
      </c>
      <c r="B98" s="396" t="e">
        <f t="shared" si="1"/>
        <v>#REF!</v>
      </c>
      <c r="C98" s="396" t="e">
        <f>個人データ入力用!#REF!</f>
        <v>#REF!</v>
      </c>
      <c r="D98" s="396"/>
      <c r="E98" s="396"/>
      <c r="F98" s="397" t="e">
        <f>個人データ入力用!#REF!</f>
        <v>#REF!</v>
      </c>
      <c r="G98" s="396" t="e">
        <f>個人データ入力用!#REF!</f>
        <v>#REF!</v>
      </c>
      <c r="H98" s="396" t="e">
        <f>個人データ入力用!#REF!</f>
        <v>#REF!</v>
      </c>
      <c r="I98" s="396"/>
      <c r="J98" s="396" t="e">
        <f>個人データ入力用!#REF!</f>
        <v>#REF!</v>
      </c>
      <c r="K98" s="398" t="e">
        <f>個人データ入力用!#REF!</f>
        <v>#REF!</v>
      </c>
      <c r="L98" s="396"/>
      <c r="M98" s="396"/>
      <c r="N98" s="397">
        <v>3</v>
      </c>
      <c r="O98" s="396"/>
      <c r="P98" s="397" t="e">
        <f>個人データ入力用!#REF!</f>
        <v>#REF!</v>
      </c>
      <c r="Q98" s="583" t="e">
        <f>個人データ入力用!#REF!</f>
        <v>#REF!</v>
      </c>
      <c r="R98" s="396"/>
      <c r="S98" s="396"/>
      <c r="T98" s="397" t="e">
        <f>個人データ入力用!#REF!</f>
        <v>#REF!</v>
      </c>
      <c r="U98" s="398" t="e">
        <f>個人データ入力用!#REF!</f>
        <v>#REF!</v>
      </c>
      <c r="V98" s="396"/>
      <c r="W98" s="396"/>
      <c r="X98" s="397" t="e">
        <f>個人データ入力用!#REF!</f>
        <v>#REF!</v>
      </c>
      <c r="Y98" s="398" t="e">
        <f>個人データ入力用!#REF!</f>
        <v>#REF!</v>
      </c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pans="1:37" ht="16.5" hidden="1">
      <c r="A99" s="386" t="e">
        <f>個人データ入力用!#REF!</f>
        <v>#REF!</v>
      </c>
      <c r="B99" s="396" t="e">
        <f t="shared" si="1"/>
        <v>#REF!</v>
      </c>
      <c r="C99" s="396" t="e">
        <f>個人データ入力用!#REF!</f>
        <v>#REF!</v>
      </c>
      <c r="D99" s="396"/>
      <c r="E99" s="396"/>
      <c r="F99" s="397" t="e">
        <f>個人データ入力用!#REF!</f>
        <v>#REF!</v>
      </c>
      <c r="G99" s="396" t="e">
        <f>個人データ入力用!#REF!</f>
        <v>#REF!</v>
      </c>
      <c r="H99" s="396" t="e">
        <f>個人データ入力用!#REF!</f>
        <v>#REF!</v>
      </c>
      <c r="I99" s="396"/>
      <c r="J99" s="396" t="e">
        <f>個人データ入力用!#REF!</f>
        <v>#REF!</v>
      </c>
      <c r="K99" s="398" t="e">
        <f>個人データ入力用!#REF!</f>
        <v>#REF!</v>
      </c>
      <c r="L99" s="396"/>
      <c r="M99" s="396"/>
      <c r="N99" s="397">
        <v>3</v>
      </c>
      <c r="O99" s="396"/>
      <c r="P99" s="397" t="e">
        <f>個人データ入力用!#REF!</f>
        <v>#REF!</v>
      </c>
      <c r="Q99" s="583" t="e">
        <f>個人データ入力用!#REF!</f>
        <v>#REF!</v>
      </c>
      <c r="R99" s="396"/>
      <c r="S99" s="396"/>
      <c r="T99" s="397" t="e">
        <f>個人データ入力用!#REF!</f>
        <v>#REF!</v>
      </c>
      <c r="U99" s="398" t="e">
        <f>個人データ入力用!#REF!</f>
        <v>#REF!</v>
      </c>
      <c r="V99" s="396"/>
      <c r="W99" s="396"/>
      <c r="X99" s="397" t="e">
        <f>個人データ入力用!#REF!</f>
        <v>#REF!</v>
      </c>
      <c r="Y99" s="398" t="e">
        <f>個人データ入力用!#REF!</f>
        <v>#REF!</v>
      </c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1:37" ht="16.5" hidden="1">
      <c r="A100" s="386" t="e">
        <f>個人データ入力用!#REF!</f>
        <v>#REF!</v>
      </c>
      <c r="B100" s="396" t="e">
        <f t="shared" si="1"/>
        <v>#REF!</v>
      </c>
      <c r="C100" s="396" t="e">
        <f>個人データ入力用!#REF!</f>
        <v>#REF!</v>
      </c>
      <c r="D100" s="396"/>
      <c r="E100" s="396"/>
      <c r="F100" s="397" t="e">
        <f>個人データ入力用!#REF!</f>
        <v>#REF!</v>
      </c>
      <c r="G100" s="396" t="e">
        <f>個人データ入力用!#REF!</f>
        <v>#REF!</v>
      </c>
      <c r="H100" s="396" t="e">
        <f>個人データ入力用!#REF!</f>
        <v>#REF!</v>
      </c>
      <c r="I100" s="396"/>
      <c r="J100" s="396" t="e">
        <f>個人データ入力用!#REF!</f>
        <v>#REF!</v>
      </c>
      <c r="K100" s="398" t="e">
        <f>個人データ入力用!#REF!</f>
        <v>#REF!</v>
      </c>
      <c r="L100" s="396"/>
      <c r="M100" s="396"/>
      <c r="N100" s="397">
        <v>3</v>
      </c>
      <c r="O100" s="396"/>
      <c r="P100" s="397" t="e">
        <f>個人データ入力用!#REF!</f>
        <v>#REF!</v>
      </c>
      <c r="Q100" s="583" t="e">
        <f>個人データ入力用!#REF!</f>
        <v>#REF!</v>
      </c>
      <c r="R100" s="396"/>
      <c r="S100" s="396"/>
      <c r="T100" s="397" t="e">
        <f>個人データ入力用!#REF!</f>
        <v>#REF!</v>
      </c>
      <c r="U100" s="398" t="e">
        <f>個人データ入力用!#REF!</f>
        <v>#REF!</v>
      </c>
      <c r="V100" s="396"/>
      <c r="W100" s="396"/>
      <c r="X100" s="397" t="e">
        <f>個人データ入力用!#REF!</f>
        <v>#REF!</v>
      </c>
      <c r="Y100" s="398" t="e">
        <f>個人データ入力用!#REF!</f>
        <v>#REF!</v>
      </c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ht="16.5" hidden="1">
      <c r="A101" s="386" t="e">
        <f>個人データ入力用!#REF!</f>
        <v>#REF!</v>
      </c>
      <c r="B101" s="396" t="e">
        <f t="shared" si="1"/>
        <v>#REF!</v>
      </c>
      <c r="C101" s="396" t="e">
        <f>個人データ入力用!#REF!</f>
        <v>#REF!</v>
      </c>
      <c r="D101" s="396"/>
      <c r="E101" s="396"/>
      <c r="F101" s="397" t="e">
        <f>個人データ入力用!#REF!</f>
        <v>#REF!</v>
      </c>
      <c r="G101" s="396" t="e">
        <f>個人データ入力用!#REF!</f>
        <v>#REF!</v>
      </c>
      <c r="H101" s="396" t="e">
        <f>個人データ入力用!#REF!</f>
        <v>#REF!</v>
      </c>
      <c r="I101" s="396"/>
      <c r="J101" s="396" t="e">
        <f>個人データ入力用!#REF!</f>
        <v>#REF!</v>
      </c>
      <c r="K101" s="398" t="e">
        <f>個人データ入力用!#REF!</f>
        <v>#REF!</v>
      </c>
      <c r="L101" s="396"/>
      <c r="M101" s="396"/>
      <c r="N101" s="397">
        <v>3</v>
      </c>
      <c r="O101" s="396"/>
      <c r="P101" s="397" t="e">
        <f>個人データ入力用!#REF!</f>
        <v>#REF!</v>
      </c>
      <c r="Q101" s="583" t="e">
        <f>個人データ入力用!#REF!</f>
        <v>#REF!</v>
      </c>
      <c r="R101" s="396"/>
      <c r="S101" s="396"/>
      <c r="T101" s="397" t="e">
        <f>個人データ入力用!#REF!</f>
        <v>#REF!</v>
      </c>
      <c r="U101" s="398" t="e">
        <f>個人データ入力用!#REF!</f>
        <v>#REF!</v>
      </c>
      <c r="V101" s="396"/>
      <c r="W101" s="396"/>
      <c r="X101" s="397" t="e">
        <f>個人データ入力用!#REF!</f>
        <v>#REF!</v>
      </c>
      <c r="Y101" s="398" t="e">
        <f>個人データ入力用!#REF!</f>
        <v>#REF!</v>
      </c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5.65" hidden="1" customHeight="1">
      <c r="A102" s="386" t="e">
        <f>個人データ入力用!#REF!</f>
        <v>#REF!</v>
      </c>
      <c r="B102" s="396" t="e">
        <f t="shared" si="1"/>
        <v>#REF!</v>
      </c>
      <c r="C102" s="396" t="e">
        <f>個人データ入力用!#REF!</f>
        <v>#REF!</v>
      </c>
      <c r="D102" s="396"/>
      <c r="E102" s="396"/>
      <c r="F102" s="397" t="e">
        <f>個人データ入力用!#REF!</f>
        <v>#REF!</v>
      </c>
      <c r="G102" s="396" t="e">
        <f>個人データ入力用!#REF!</f>
        <v>#REF!</v>
      </c>
      <c r="H102" s="396" t="e">
        <f>個人データ入力用!#REF!</f>
        <v>#REF!</v>
      </c>
      <c r="I102" s="396"/>
      <c r="J102" s="396" t="e">
        <f>個人データ入力用!#REF!</f>
        <v>#REF!</v>
      </c>
      <c r="K102" s="398" t="e">
        <f>個人データ入力用!#REF!</f>
        <v>#REF!</v>
      </c>
      <c r="L102" s="396"/>
      <c r="M102" s="396"/>
      <c r="N102" s="397">
        <v>3</v>
      </c>
      <c r="O102" s="396"/>
      <c r="P102" s="397" t="e">
        <f>個人データ入力用!#REF!</f>
        <v>#REF!</v>
      </c>
      <c r="Q102" s="583" t="e">
        <f>個人データ入力用!#REF!</f>
        <v>#REF!</v>
      </c>
      <c r="R102" s="396"/>
      <c r="S102" s="396"/>
      <c r="T102" s="397" t="e">
        <f>個人データ入力用!#REF!</f>
        <v>#REF!</v>
      </c>
      <c r="U102" s="398" t="e">
        <f>個人データ入力用!#REF!</f>
        <v>#REF!</v>
      </c>
      <c r="V102" s="396"/>
      <c r="W102" s="396"/>
      <c r="X102" s="397" t="e">
        <f>個人データ入力用!#REF!</f>
        <v>#REF!</v>
      </c>
      <c r="Y102" s="398" t="e">
        <f>個人データ入力用!#REF!</f>
        <v>#REF!</v>
      </c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4" hidden="1" customHeight="1">
      <c r="A103" s="386" t="e">
        <f>個人データ入力用!#REF!</f>
        <v>#REF!</v>
      </c>
      <c r="B103" s="396" t="e">
        <f t="shared" si="1"/>
        <v>#REF!</v>
      </c>
      <c r="C103" s="396" t="e">
        <f>個人データ入力用!#REF!</f>
        <v>#REF!</v>
      </c>
      <c r="D103" s="396"/>
      <c r="E103" s="396"/>
      <c r="F103" s="397" t="e">
        <f>個人データ入力用!#REF!</f>
        <v>#REF!</v>
      </c>
      <c r="G103" s="396" t="e">
        <f>個人データ入力用!#REF!</f>
        <v>#REF!</v>
      </c>
      <c r="H103" s="396" t="e">
        <f>個人データ入力用!#REF!</f>
        <v>#REF!</v>
      </c>
      <c r="I103" s="396"/>
      <c r="J103" s="396" t="e">
        <f>個人データ入力用!#REF!</f>
        <v>#REF!</v>
      </c>
      <c r="K103" s="398" t="e">
        <f>個人データ入力用!#REF!</f>
        <v>#REF!</v>
      </c>
      <c r="L103" s="396"/>
      <c r="M103" s="396"/>
      <c r="N103" s="397">
        <v>3</v>
      </c>
      <c r="O103" s="396"/>
      <c r="P103" s="397" t="e">
        <f>個人データ入力用!#REF!</f>
        <v>#REF!</v>
      </c>
      <c r="Q103" s="583" t="e">
        <f>個人データ入力用!#REF!</f>
        <v>#REF!</v>
      </c>
      <c r="R103" s="396"/>
      <c r="S103" s="396"/>
      <c r="T103" s="397" t="e">
        <f>個人データ入力用!#REF!</f>
        <v>#REF!</v>
      </c>
      <c r="U103" s="398" t="e">
        <f>個人データ入力用!#REF!</f>
        <v>#REF!</v>
      </c>
      <c r="V103" s="396"/>
      <c r="W103" s="396"/>
      <c r="X103" s="397" t="e">
        <f>個人データ入力用!#REF!</f>
        <v>#REF!</v>
      </c>
      <c r="Y103" s="398" t="e">
        <f>個人データ入力用!#REF!</f>
        <v>#REF!</v>
      </c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</row>
    <row r="104" spans="1:37" ht="16.5" hidden="1">
      <c r="A104" s="386" t="e">
        <f>個人データ入力用!#REF!</f>
        <v>#REF!</v>
      </c>
      <c r="B104" s="396" t="e">
        <f t="shared" si="1"/>
        <v>#REF!</v>
      </c>
      <c r="C104" s="396" t="e">
        <f>個人データ入力用!#REF!</f>
        <v>#REF!</v>
      </c>
      <c r="D104" s="396"/>
      <c r="E104" s="396"/>
      <c r="F104" s="397" t="e">
        <f>個人データ入力用!#REF!</f>
        <v>#REF!</v>
      </c>
      <c r="G104" s="396" t="e">
        <f>個人データ入力用!#REF!</f>
        <v>#REF!</v>
      </c>
      <c r="H104" s="396" t="e">
        <f>個人データ入力用!#REF!</f>
        <v>#REF!</v>
      </c>
      <c r="I104" s="396"/>
      <c r="J104" s="396" t="e">
        <f>個人データ入力用!#REF!</f>
        <v>#REF!</v>
      </c>
      <c r="K104" s="398" t="e">
        <f>個人データ入力用!#REF!</f>
        <v>#REF!</v>
      </c>
      <c r="L104" s="396"/>
      <c r="M104" s="396"/>
      <c r="N104" s="397">
        <v>3</v>
      </c>
      <c r="O104" s="396"/>
      <c r="P104" s="397" t="e">
        <f>個人データ入力用!#REF!</f>
        <v>#REF!</v>
      </c>
      <c r="Q104" s="583" t="e">
        <f>個人データ入力用!#REF!</f>
        <v>#REF!</v>
      </c>
      <c r="R104" s="396"/>
      <c r="S104" s="396"/>
      <c r="T104" s="397" t="e">
        <f>個人データ入力用!#REF!</f>
        <v>#REF!</v>
      </c>
      <c r="U104" s="398" t="e">
        <f>個人データ入力用!#REF!</f>
        <v>#REF!</v>
      </c>
      <c r="V104" s="396"/>
      <c r="W104" s="396"/>
      <c r="X104" s="397" t="e">
        <f>個人データ入力用!#REF!</f>
        <v>#REF!</v>
      </c>
      <c r="Y104" s="398" t="e">
        <f>個人データ入力用!#REF!</f>
        <v>#REF!</v>
      </c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ht="16.5" hidden="1">
      <c r="A105" s="386" t="e">
        <f>個人データ入力用!#REF!</f>
        <v>#REF!</v>
      </c>
      <c r="B105" s="396" t="e">
        <f t="shared" si="1"/>
        <v>#REF!</v>
      </c>
      <c r="C105" s="396" t="e">
        <f>個人データ入力用!#REF!</f>
        <v>#REF!</v>
      </c>
      <c r="D105" s="396"/>
      <c r="E105" s="396"/>
      <c r="F105" s="397" t="e">
        <f>個人データ入力用!#REF!</f>
        <v>#REF!</v>
      </c>
      <c r="G105" s="396" t="e">
        <f>個人データ入力用!#REF!</f>
        <v>#REF!</v>
      </c>
      <c r="H105" s="396" t="e">
        <f>個人データ入力用!#REF!</f>
        <v>#REF!</v>
      </c>
      <c r="I105" s="396"/>
      <c r="J105" s="396" t="e">
        <f>個人データ入力用!#REF!</f>
        <v>#REF!</v>
      </c>
      <c r="K105" s="398" t="e">
        <f>個人データ入力用!#REF!</f>
        <v>#REF!</v>
      </c>
      <c r="L105" s="396"/>
      <c r="M105" s="396"/>
      <c r="N105" s="397">
        <v>3</v>
      </c>
      <c r="O105" s="396"/>
      <c r="P105" s="397" t="e">
        <f>個人データ入力用!#REF!</f>
        <v>#REF!</v>
      </c>
      <c r="Q105" s="583" t="e">
        <f>個人データ入力用!#REF!</f>
        <v>#REF!</v>
      </c>
      <c r="R105" s="396"/>
      <c r="S105" s="396"/>
      <c r="T105" s="397" t="e">
        <f>個人データ入力用!#REF!</f>
        <v>#REF!</v>
      </c>
      <c r="U105" s="398" t="e">
        <f>個人データ入力用!#REF!</f>
        <v>#REF!</v>
      </c>
      <c r="V105" s="396"/>
      <c r="W105" s="396"/>
      <c r="X105" s="397" t="e">
        <f>個人データ入力用!#REF!</f>
        <v>#REF!</v>
      </c>
      <c r="Y105" s="398" t="e">
        <f>個人データ入力用!#REF!</f>
        <v>#REF!</v>
      </c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ht="16.5" hidden="1">
      <c r="A106" s="386" t="e">
        <f>個人データ入力用!#REF!</f>
        <v>#REF!</v>
      </c>
      <c r="B106" s="396" t="e">
        <f t="shared" si="1"/>
        <v>#REF!</v>
      </c>
      <c r="C106" s="396" t="e">
        <f>個人データ入力用!#REF!</f>
        <v>#REF!</v>
      </c>
      <c r="D106" s="396"/>
      <c r="E106" s="396"/>
      <c r="F106" s="397" t="e">
        <f>個人データ入力用!#REF!</f>
        <v>#REF!</v>
      </c>
      <c r="G106" s="396" t="e">
        <f>個人データ入力用!#REF!</f>
        <v>#REF!</v>
      </c>
      <c r="H106" s="396" t="e">
        <f>個人データ入力用!#REF!</f>
        <v>#REF!</v>
      </c>
      <c r="I106" s="396"/>
      <c r="J106" s="396" t="e">
        <f>個人データ入力用!#REF!</f>
        <v>#REF!</v>
      </c>
      <c r="K106" s="398" t="e">
        <f>個人データ入力用!#REF!</f>
        <v>#REF!</v>
      </c>
      <c r="L106" s="396"/>
      <c r="M106" s="396"/>
      <c r="N106" s="397">
        <v>3</v>
      </c>
      <c r="O106" s="396"/>
      <c r="P106" s="397" t="e">
        <f>個人データ入力用!#REF!</f>
        <v>#REF!</v>
      </c>
      <c r="Q106" s="583" t="e">
        <f>個人データ入力用!#REF!</f>
        <v>#REF!</v>
      </c>
      <c r="R106" s="396"/>
      <c r="S106" s="396"/>
      <c r="T106" s="397" t="e">
        <f>個人データ入力用!#REF!</f>
        <v>#REF!</v>
      </c>
      <c r="U106" s="398" t="e">
        <f>個人データ入力用!#REF!</f>
        <v>#REF!</v>
      </c>
      <c r="V106" s="396"/>
      <c r="W106" s="396"/>
      <c r="X106" s="397" t="e">
        <f>個人データ入力用!#REF!</f>
        <v>#REF!</v>
      </c>
      <c r="Y106" s="398" t="e">
        <f>個人データ入力用!#REF!</f>
        <v>#REF!</v>
      </c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ht="16.5" hidden="1">
      <c r="A107" s="386" t="e">
        <f>個人データ入力用!#REF!</f>
        <v>#REF!</v>
      </c>
      <c r="B107" s="396" t="e">
        <f t="shared" si="1"/>
        <v>#REF!</v>
      </c>
      <c r="C107" s="396" t="e">
        <f>個人データ入力用!#REF!</f>
        <v>#REF!</v>
      </c>
      <c r="D107" s="396"/>
      <c r="E107" s="396"/>
      <c r="F107" s="397" t="e">
        <f>個人データ入力用!#REF!</f>
        <v>#REF!</v>
      </c>
      <c r="G107" s="396" t="e">
        <f>個人データ入力用!#REF!</f>
        <v>#REF!</v>
      </c>
      <c r="H107" s="396" t="e">
        <f>個人データ入力用!#REF!</f>
        <v>#REF!</v>
      </c>
      <c r="I107" s="396"/>
      <c r="J107" s="396" t="e">
        <f>個人データ入力用!#REF!</f>
        <v>#REF!</v>
      </c>
      <c r="K107" s="398" t="e">
        <f>個人データ入力用!#REF!</f>
        <v>#REF!</v>
      </c>
      <c r="L107" s="396"/>
      <c r="M107" s="396"/>
      <c r="N107" s="397">
        <v>3</v>
      </c>
      <c r="O107" s="396"/>
      <c r="P107" s="397" t="e">
        <f>個人データ入力用!#REF!</f>
        <v>#REF!</v>
      </c>
      <c r="Q107" s="583" t="e">
        <f>個人データ入力用!#REF!</f>
        <v>#REF!</v>
      </c>
      <c r="R107" s="396"/>
      <c r="S107" s="396"/>
      <c r="T107" s="397" t="e">
        <f>個人データ入力用!#REF!</f>
        <v>#REF!</v>
      </c>
      <c r="U107" s="398" t="e">
        <f>個人データ入力用!#REF!</f>
        <v>#REF!</v>
      </c>
      <c r="V107" s="396"/>
      <c r="W107" s="396"/>
      <c r="X107" s="397" t="e">
        <f>個人データ入力用!#REF!</f>
        <v>#REF!</v>
      </c>
      <c r="Y107" s="398" t="e">
        <f>個人データ入力用!#REF!</f>
        <v>#REF!</v>
      </c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ht="16.5" hidden="1">
      <c r="A108" s="386" t="e">
        <f>個人データ入力用!#REF!</f>
        <v>#REF!</v>
      </c>
      <c r="B108" s="396" t="e">
        <f t="shared" si="1"/>
        <v>#REF!</v>
      </c>
      <c r="C108" s="396" t="e">
        <f>個人データ入力用!#REF!</f>
        <v>#REF!</v>
      </c>
      <c r="D108" s="396"/>
      <c r="E108" s="396"/>
      <c r="F108" s="397" t="e">
        <f>個人データ入力用!#REF!</f>
        <v>#REF!</v>
      </c>
      <c r="G108" s="396" t="e">
        <f>個人データ入力用!#REF!</f>
        <v>#REF!</v>
      </c>
      <c r="H108" s="396" t="e">
        <f>個人データ入力用!#REF!</f>
        <v>#REF!</v>
      </c>
      <c r="I108" s="396"/>
      <c r="J108" s="396" t="e">
        <f>個人データ入力用!#REF!</f>
        <v>#REF!</v>
      </c>
      <c r="K108" s="398" t="e">
        <f>個人データ入力用!#REF!</f>
        <v>#REF!</v>
      </c>
      <c r="L108" s="396"/>
      <c r="M108" s="396"/>
      <c r="N108" s="397">
        <v>3</v>
      </c>
      <c r="O108" s="396"/>
      <c r="P108" s="397" t="e">
        <f>個人データ入力用!#REF!</f>
        <v>#REF!</v>
      </c>
      <c r="Q108" s="583" t="e">
        <f>個人データ入力用!#REF!</f>
        <v>#REF!</v>
      </c>
      <c r="R108" s="396"/>
      <c r="S108" s="396"/>
      <c r="T108" s="397" t="e">
        <f>個人データ入力用!#REF!</f>
        <v>#REF!</v>
      </c>
      <c r="U108" s="398" t="e">
        <f>個人データ入力用!#REF!</f>
        <v>#REF!</v>
      </c>
      <c r="V108" s="396"/>
      <c r="W108" s="396"/>
      <c r="X108" s="397" t="e">
        <f>個人データ入力用!#REF!</f>
        <v>#REF!</v>
      </c>
      <c r="Y108" s="398" t="e">
        <f>個人データ入力用!#REF!</f>
        <v>#REF!</v>
      </c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ht="16.5" hidden="1">
      <c r="B109" s="396">
        <f t="shared" si="1"/>
        <v>6000</v>
      </c>
      <c r="Y109" s="587"/>
    </row>
    <row r="110" spans="1:37">
      <c r="Y110" s="587"/>
    </row>
    <row r="111" spans="1:37" ht="30.75" customHeight="1">
      <c r="E111" s="1189"/>
      <c r="F111" s="1189"/>
      <c r="G111" s="1189"/>
      <c r="H111" s="1192" t="s">
        <v>9361</v>
      </c>
      <c r="I111" s="1192"/>
      <c r="J111" s="1192"/>
      <c r="K111" s="1192"/>
      <c r="L111" s="1192"/>
    </row>
    <row r="112" spans="1:37" ht="19">
      <c r="A112" s="1190" t="s">
        <v>8719</v>
      </c>
      <c r="B112" s="1191"/>
      <c r="C112" s="1191"/>
      <c r="D112" s="238"/>
    </row>
    <row r="113" spans="1:38" ht="16.5">
      <c r="A113" s="386"/>
      <c r="B113" s="389" t="s">
        <v>47</v>
      </c>
      <c r="C113" s="389" t="s">
        <v>48</v>
      </c>
      <c r="D113" s="389" t="s">
        <v>49</v>
      </c>
      <c r="E113" s="389" t="s">
        <v>50</v>
      </c>
      <c r="F113" s="390" t="s">
        <v>51</v>
      </c>
      <c r="G113" s="389" t="s">
        <v>52</v>
      </c>
      <c r="H113" s="389" t="s">
        <v>53</v>
      </c>
      <c r="I113" s="389" t="s">
        <v>54</v>
      </c>
      <c r="J113" s="389" t="s">
        <v>55</v>
      </c>
      <c r="K113" s="391" t="s">
        <v>56</v>
      </c>
      <c r="L113" s="389" t="s">
        <v>57</v>
      </c>
      <c r="M113" s="389" t="s">
        <v>58</v>
      </c>
      <c r="N113" s="390" t="s">
        <v>59</v>
      </c>
      <c r="O113" s="389" t="s">
        <v>60</v>
      </c>
      <c r="P113" s="390" t="s">
        <v>61</v>
      </c>
      <c r="Q113" s="391" t="s">
        <v>62</v>
      </c>
      <c r="R113" s="389" t="s">
        <v>63</v>
      </c>
      <c r="S113" s="389" t="s">
        <v>64</v>
      </c>
      <c r="T113" s="390" t="s">
        <v>65</v>
      </c>
      <c r="U113" s="391" t="s">
        <v>66</v>
      </c>
      <c r="V113" s="389" t="s">
        <v>67</v>
      </c>
      <c r="W113" s="389" t="s">
        <v>68</v>
      </c>
      <c r="X113" s="390" t="s">
        <v>69</v>
      </c>
      <c r="Y113" s="391" t="s">
        <v>70</v>
      </c>
      <c r="Z113" s="31" t="s">
        <v>71</v>
      </c>
      <c r="AA113" s="31" t="s">
        <v>72</v>
      </c>
      <c r="AB113" s="31" t="s">
        <v>73</v>
      </c>
      <c r="AC113" s="31" t="s">
        <v>74</v>
      </c>
      <c r="AD113" s="31" t="s">
        <v>75</v>
      </c>
      <c r="AE113" s="31" t="s">
        <v>76</v>
      </c>
      <c r="AF113" s="31" t="s">
        <v>77</v>
      </c>
      <c r="AG113" s="31" t="s">
        <v>78</v>
      </c>
      <c r="AH113" s="31" t="s">
        <v>79</v>
      </c>
      <c r="AI113" s="31" t="s">
        <v>80</v>
      </c>
    </row>
    <row r="114" spans="1:38" ht="25.25" customHeight="1">
      <c r="A114" s="386">
        <f>直接データ入力!AF13</f>
        <v>0</v>
      </c>
      <c r="B114" s="389">
        <f>F114+4000</f>
        <v>4000</v>
      </c>
      <c r="C114" s="399" t="str">
        <f>直接データ入力!AN13</f>
        <v/>
      </c>
      <c r="D114" s="399"/>
      <c r="E114" s="399"/>
      <c r="F114" s="400">
        <f>直接データ入力!AH13</f>
        <v>0</v>
      </c>
      <c r="G114" s="399">
        <f>直接データ入力!AJ13</f>
        <v>0</v>
      </c>
      <c r="H114" s="399">
        <f>直接データ入力!K13</f>
        <v>0</v>
      </c>
      <c r="I114" s="399"/>
      <c r="J114" s="399">
        <f>直接データ入力!AM13</f>
        <v>2</v>
      </c>
      <c r="K114" s="401">
        <f>直接データ入力!AI13</f>
        <v>0</v>
      </c>
      <c r="L114" s="399"/>
      <c r="M114" s="399"/>
      <c r="N114" s="400">
        <f>直接データ入力!AG13</f>
        <v>3</v>
      </c>
      <c r="O114" s="399"/>
      <c r="P114" s="400" t="str">
        <f>直接データ入力!BC13</f>
        <v/>
      </c>
      <c r="Q114" s="584">
        <f>直接データ入力!BD13</f>
        <v>0</v>
      </c>
      <c r="R114" s="389"/>
      <c r="S114" s="389"/>
      <c r="T114" s="390" t="str">
        <f>直接データ入力!BE13</f>
        <v/>
      </c>
      <c r="U114" s="584">
        <f>直接データ入力!BF13</f>
        <v>0</v>
      </c>
      <c r="V114" s="389"/>
      <c r="W114" s="389"/>
      <c r="X114" s="428" t="str">
        <f>直接データ入力!BG13</f>
        <v/>
      </c>
      <c r="Y114" s="584">
        <f>直接データ入力!BH13</f>
        <v>0</v>
      </c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1:38" ht="25.25" customHeight="1">
      <c r="A115" s="386">
        <f>直接データ入力!AF14</f>
        <v>0</v>
      </c>
      <c r="B115" s="389">
        <f t="shared" ref="B115:B133" si="2">F115+4000</f>
        <v>4000</v>
      </c>
      <c r="C115" s="399" t="str">
        <f>直接データ入力!AN14</f>
        <v/>
      </c>
      <c r="D115" s="399"/>
      <c r="E115" s="399"/>
      <c r="F115" s="400">
        <f>直接データ入力!AH14</f>
        <v>0</v>
      </c>
      <c r="G115" s="399">
        <f>直接データ入力!AJ14</f>
        <v>0</v>
      </c>
      <c r="H115" s="399">
        <f>直接データ入力!K14</f>
        <v>0</v>
      </c>
      <c r="I115" s="399"/>
      <c r="J115" s="399">
        <f>直接データ入力!AM14</f>
        <v>2</v>
      </c>
      <c r="K115" s="401">
        <f>直接データ入力!AI14</f>
        <v>0</v>
      </c>
      <c r="L115" s="399"/>
      <c r="M115" s="399"/>
      <c r="N115" s="400">
        <f>直接データ入力!AG14</f>
        <v>3</v>
      </c>
      <c r="O115" s="399"/>
      <c r="P115" s="400" t="str">
        <f>直接データ入力!BC14</f>
        <v/>
      </c>
      <c r="Q115" s="584">
        <f>直接データ入力!BD14</f>
        <v>0</v>
      </c>
      <c r="R115" s="389"/>
      <c r="S115" s="389"/>
      <c r="T115" s="390" t="str">
        <f>直接データ入力!BE14</f>
        <v/>
      </c>
      <c r="U115" s="584">
        <f>直接データ入力!BF14</f>
        <v>0</v>
      </c>
      <c r="V115" s="389"/>
      <c r="W115" s="389"/>
      <c r="X115" s="428" t="str">
        <f>直接データ入力!BG14</f>
        <v/>
      </c>
      <c r="Y115" s="584">
        <f>直接データ入力!BH14</f>
        <v>0</v>
      </c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1:38" ht="25.25" customHeight="1">
      <c r="A116" s="386">
        <f>直接データ入力!AF15</f>
        <v>0</v>
      </c>
      <c r="B116" s="389">
        <f t="shared" si="2"/>
        <v>4000</v>
      </c>
      <c r="C116" s="399" t="str">
        <f>直接データ入力!AN15</f>
        <v/>
      </c>
      <c r="D116" s="399"/>
      <c r="E116" s="399"/>
      <c r="F116" s="400">
        <f>直接データ入力!AH15</f>
        <v>0</v>
      </c>
      <c r="G116" s="399">
        <f>直接データ入力!AJ15</f>
        <v>0</v>
      </c>
      <c r="H116" s="399">
        <f>直接データ入力!K15</f>
        <v>0</v>
      </c>
      <c r="I116" s="399"/>
      <c r="J116" s="399">
        <f>直接データ入力!AM15</f>
        <v>2</v>
      </c>
      <c r="K116" s="401">
        <f>直接データ入力!AI15</f>
        <v>0</v>
      </c>
      <c r="L116" s="399"/>
      <c r="M116" s="399"/>
      <c r="N116" s="400">
        <f>直接データ入力!AG15</f>
        <v>3</v>
      </c>
      <c r="O116" s="399"/>
      <c r="P116" s="400" t="str">
        <f>直接データ入力!BC15</f>
        <v/>
      </c>
      <c r="Q116" s="584">
        <f>直接データ入力!BD15</f>
        <v>0</v>
      </c>
      <c r="R116" s="389"/>
      <c r="S116" s="389"/>
      <c r="T116" s="390" t="str">
        <f>直接データ入力!BE15</f>
        <v/>
      </c>
      <c r="U116" s="584">
        <f>直接データ入力!BF15</f>
        <v>0</v>
      </c>
      <c r="V116" s="389"/>
      <c r="W116" s="389"/>
      <c r="X116" s="428" t="str">
        <f>直接データ入力!BG15</f>
        <v/>
      </c>
      <c r="Y116" s="584">
        <f>直接データ入力!BH15</f>
        <v>0</v>
      </c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</row>
    <row r="117" spans="1:38" ht="25.25" customHeight="1">
      <c r="A117" s="386">
        <f>直接データ入力!AF16</f>
        <v>0</v>
      </c>
      <c r="B117" s="389">
        <f t="shared" si="2"/>
        <v>4000</v>
      </c>
      <c r="C117" s="399" t="str">
        <f>直接データ入力!AN16</f>
        <v/>
      </c>
      <c r="D117" s="399"/>
      <c r="E117" s="399"/>
      <c r="F117" s="400">
        <f>直接データ入力!AH16</f>
        <v>0</v>
      </c>
      <c r="G117" s="399">
        <f>直接データ入力!AJ16</f>
        <v>0</v>
      </c>
      <c r="H117" s="399">
        <f>直接データ入力!K16</f>
        <v>0</v>
      </c>
      <c r="I117" s="399"/>
      <c r="J117" s="399">
        <f>直接データ入力!AM16</f>
        <v>2</v>
      </c>
      <c r="K117" s="401">
        <f>直接データ入力!AI16</f>
        <v>0</v>
      </c>
      <c r="L117" s="399"/>
      <c r="M117" s="399"/>
      <c r="N117" s="400">
        <f>直接データ入力!AG16</f>
        <v>3</v>
      </c>
      <c r="O117" s="399"/>
      <c r="P117" s="400" t="str">
        <f>直接データ入力!BC16</f>
        <v/>
      </c>
      <c r="Q117" s="584">
        <f>直接データ入力!BD16</f>
        <v>0</v>
      </c>
      <c r="R117" s="389"/>
      <c r="S117" s="389"/>
      <c r="T117" s="390" t="str">
        <f>直接データ入力!BE16</f>
        <v/>
      </c>
      <c r="U117" s="584">
        <f>直接データ入力!BF16</f>
        <v>0</v>
      </c>
      <c r="V117" s="389"/>
      <c r="W117" s="389"/>
      <c r="X117" s="428" t="str">
        <f>直接データ入力!BG16</f>
        <v/>
      </c>
      <c r="Y117" s="584">
        <f>直接データ入力!BH16</f>
        <v>0</v>
      </c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</row>
    <row r="118" spans="1:38" ht="25.25" customHeight="1">
      <c r="A118" s="386">
        <f>直接データ入力!AF17</f>
        <v>0</v>
      </c>
      <c r="B118" s="389">
        <f t="shared" si="2"/>
        <v>4000</v>
      </c>
      <c r="C118" s="399" t="str">
        <f>直接データ入力!AN17</f>
        <v/>
      </c>
      <c r="D118" s="399"/>
      <c r="E118" s="399"/>
      <c r="F118" s="400">
        <f>直接データ入力!AH17</f>
        <v>0</v>
      </c>
      <c r="G118" s="399">
        <f>直接データ入力!AJ17</f>
        <v>0</v>
      </c>
      <c r="H118" s="399">
        <f>直接データ入力!K17</f>
        <v>0</v>
      </c>
      <c r="I118" s="399"/>
      <c r="J118" s="399">
        <f>直接データ入力!AM17</f>
        <v>2</v>
      </c>
      <c r="K118" s="401">
        <f>直接データ入力!AI17</f>
        <v>0</v>
      </c>
      <c r="L118" s="399"/>
      <c r="M118" s="399"/>
      <c r="N118" s="400">
        <f>直接データ入力!AG17</f>
        <v>3</v>
      </c>
      <c r="O118" s="399"/>
      <c r="P118" s="400" t="str">
        <f>直接データ入力!BC17</f>
        <v/>
      </c>
      <c r="Q118" s="584">
        <f>直接データ入力!BD17</f>
        <v>0</v>
      </c>
      <c r="R118" s="389"/>
      <c r="S118" s="389"/>
      <c r="T118" s="390" t="str">
        <f>直接データ入力!BE17</f>
        <v/>
      </c>
      <c r="U118" s="584">
        <f>直接データ入力!BF17</f>
        <v>0</v>
      </c>
      <c r="V118" s="389"/>
      <c r="W118" s="389"/>
      <c r="X118" s="428" t="str">
        <f>直接データ入力!BG17</f>
        <v/>
      </c>
      <c r="Y118" s="584">
        <f>直接データ入力!BH17</f>
        <v>0</v>
      </c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</row>
    <row r="119" spans="1:38" ht="25.25" customHeight="1">
      <c r="A119" s="386">
        <f>直接データ入力!AF18</f>
        <v>0</v>
      </c>
      <c r="B119" s="389">
        <f t="shared" si="2"/>
        <v>4000</v>
      </c>
      <c r="C119" s="399" t="str">
        <f>直接データ入力!AN18</f>
        <v/>
      </c>
      <c r="D119" s="399"/>
      <c r="E119" s="399"/>
      <c r="F119" s="400">
        <f>直接データ入力!AH18</f>
        <v>0</v>
      </c>
      <c r="G119" s="399">
        <f>直接データ入力!AJ18</f>
        <v>0</v>
      </c>
      <c r="H119" s="399">
        <f>直接データ入力!K18</f>
        <v>0</v>
      </c>
      <c r="I119" s="399"/>
      <c r="J119" s="399">
        <f>直接データ入力!AM18</f>
        <v>2</v>
      </c>
      <c r="K119" s="401">
        <f>直接データ入力!AI18</f>
        <v>0</v>
      </c>
      <c r="L119" s="399"/>
      <c r="M119" s="399"/>
      <c r="N119" s="400">
        <f>直接データ入力!AG18</f>
        <v>3</v>
      </c>
      <c r="O119" s="399"/>
      <c r="P119" s="400" t="str">
        <f>直接データ入力!BC18</f>
        <v/>
      </c>
      <c r="Q119" s="584">
        <f>直接データ入力!BD18</f>
        <v>0</v>
      </c>
      <c r="R119" s="389"/>
      <c r="S119" s="389"/>
      <c r="T119" s="390" t="str">
        <f>直接データ入力!BE18</f>
        <v/>
      </c>
      <c r="U119" s="584">
        <f>直接データ入力!BF18</f>
        <v>0</v>
      </c>
      <c r="V119" s="389"/>
      <c r="W119" s="389"/>
      <c r="X119" s="428" t="str">
        <f>直接データ入力!BG18</f>
        <v/>
      </c>
      <c r="Y119" s="584">
        <f>直接データ入力!BH18</f>
        <v>0</v>
      </c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</row>
    <row r="120" spans="1:38" ht="25.25" customHeight="1">
      <c r="A120" s="386">
        <f>直接データ入力!AF19</f>
        <v>0</v>
      </c>
      <c r="B120" s="389">
        <f t="shared" si="2"/>
        <v>4000</v>
      </c>
      <c r="C120" s="399" t="str">
        <f>直接データ入力!AN19</f>
        <v/>
      </c>
      <c r="D120" s="399"/>
      <c r="E120" s="399"/>
      <c r="F120" s="400">
        <f>直接データ入力!AH19</f>
        <v>0</v>
      </c>
      <c r="G120" s="399">
        <f>直接データ入力!AJ19</f>
        <v>0</v>
      </c>
      <c r="H120" s="399">
        <f>直接データ入力!K19</f>
        <v>0</v>
      </c>
      <c r="I120" s="399"/>
      <c r="J120" s="399">
        <f>直接データ入力!AM19</f>
        <v>2</v>
      </c>
      <c r="K120" s="401">
        <f>直接データ入力!AI19</f>
        <v>0</v>
      </c>
      <c r="L120" s="399"/>
      <c r="M120" s="399"/>
      <c r="N120" s="400">
        <f>直接データ入力!AG19</f>
        <v>3</v>
      </c>
      <c r="O120" s="399"/>
      <c r="P120" s="400" t="str">
        <f>直接データ入力!BC19</f>
        <v/>
      </c>
      <c r="Q120" s="584">
        <f>直接データ入力!BD19</f>
        <v>0</v>
      </c>
      <c r="R120" s="389"/>
      <c r="S120" s="389"/>
      <c r="T120" s="390" t="str">
        <f>直接データ入力!BE19</f>
        <v/>
      </c>
      <c r="U120" s="584">
        <f>直接データ入力!BF19</f>
        <v>0</v>
      </c>
      <c r="V120" s="389"/>
      <c r="W120" s="389"/>
      <c r="X120" s="428" t="str">
        <f>直接データ入力!BG19</f>
        <v/>
      </c>
      <c r="Y120" s="584">
        <f>直接データ入力!BH19</f>
        <v>0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</row>
    <row r="121" spans="1:38" ht="25.25" customHeight="1">
      <c r="A121" s="386">
        <f>直接データ入力!AF20</f>
        <v>0</v>
      </c>
      <c r="B121" s="389">
        <f t="shared" si="2"/>
        <v>4000</v>
      </c>
      <c r="C121" s="399" t="str">
        <f>直接データ入力!AN20</f>
        <v/>
      </c>
      <c r="D121" s="399"/>
      <c r="E121" s="399"/>
      <c r="F121" s="400">
        <f>直接データ入力!AH20</f>
        <v>0</v>
      </c>
      <c r="G121" s="399">
        <f>直接データ入力!AJ20</f>
        <v>0</v>
      </c>
      <c r="H121" s="399">
        <f>直接データ入力!K20</f>
        <v>0</v>
      </c>
      <c r="I121" s="399"/>
      <c r="J121" s="399">
        <f>直接データ入力!AM20</f>
        <v>2</v>
      </c>
      <c r="K121" s="401">
        <f>直接データ入力!AI20</f>
        <v>0</v>
      </c>
      <c r="L121" s="399"/>
      <c r="M121" s="399"/>
      <c r="N121" s="400">
        <f>直接データ入力!AG20</f>
        <v>3</v>
      </c>
      <c r="O121" s="399"/>
      <c r="P121" s="400" t="str">
        <f>直接データ入力!BC20</f>
        <v/>
      </c>
      <c r="Q121" s="584">
        <f>直接データ入力!BD20</f>
        <v>0</v>
      </c>
      <c r="R121" s="389"/>
      <c r="S121" s="389"/>
      <c r="T121" s="390" t="str">
        <f>直接データ入力!BE20</f>
        <v/>
      </c>
      <c r="U121" s="584">
        <f>直接データ入力!BF20</f>
        <v>0</v>
      </c>
      <c r="V121" s="389"/>
      <c r="W121" s="389"/>
      <c r="X121" s="428" t="str">
        <f>直接データ入力!BG20</f>
        <v/>
      </c>
      <c r="Y121" s="584">
        <f>直接データ入力!BH20</f>
        <v>0</v>
      </c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</row>
    <row r="122" spans="1:38" ht="25.25" customHeight="1">
      <c r="A122" s="386">
        <f>直接データ入力!AF21</f>
        <v>0</v>
      </c>
      <c r="B122" s="389">
        <f t="shared" si="2"/>
        <v>4000</v>
      </c>
      <c r="C122" s="399" t="str">
        <f>直接データ入力!AN21</f>
        <v/>
      </c>
      <c r="D122" s="399"/>
      <c r="E122" s="399"/>
      <c r="F122" s="400">
        <f>直接データ入力!AH21</f>
        <v>0</v>
      </c>
      <c r="G122" s="399">
        <f>直接データ入力!AJ21</f>
        <v>0</v>
      </c>
      <c r="H122" s="399">
        <f>直接データ入力!K21</f>
        <v>0</v>
      </c>
      <c r="I122" s="399"/>
      <c r="J122" s="399">
        <f>直接データ入力!AM21</f>
        <v>2</v>
      </c>
      <c r="K122" s="401">
        <f>直接データ入力!AI21</f>
        <v>0</v>
      </c>
      <c r="L122" s="399"/>
      <c r="M122" s="399"/>
      <c r="N122" s="400">
        <f>直接データ入力!AG21</f>
        <v>3</v>
      </c>
      <c r="O122" s="399"/>
      <c r="P122" s="400" t="str">
        <f>直接データ入力!BC21</f>
        <v/>
      </c>
      <c r="Q122" s="584">
        <f>直接データ入力!BD21</f>
        <v>0</v>
      </c>
      <c r="R122" s="389"/>
      <c r="S122" s="389"/>
      <c r="T122" s="390" t="str">
        <f>直接データ入力!BE21</f>
        <v/>
      </c>
      <c r="U122" s="584">
        <f>直接データ入力!BF21</f>
        <v>0</v>
      </c>
      <c r="V122" s="389"/>
      <c r="W122" s="389"/>
      <c r="X122" s="428" t="str">
        <f>直接データ入力!BG21</f>
        <v/>
      </c>
      <c r="Y122" s="584">
        <f>直接データ入力!BH21</f>
        <v>0</v>
      </c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1:38" ht="25.25" customHeight="1">
      <c r="A123" s="386">
        <f>直接データ入力!AF22</f>
        <v>0</v>
      </c>
      <c r="B123" s="389">
        <f t="shared" si="2"/>
        <v>4000</v>
      </c>
      <c r="C123" s="399" t="str">
        <f>直接データ入力!AN22</f>
        <v/>
      </c>
      <c r="D123" s="399"/>
      <c r="E123" s="399"/>
      <c r="F123" s="400">
        <f>直接データ入力!AH22</f>
        <v>0</v>
      </c>
      <c r="G123" s="399">
        <f>直接データ入力!AJ22</f>
        <v>0</v>
      </c>
      <c r="H123" s="399">
        <f>直接データ入力!K22</f>
        <v>0</v>
      </c>
      <c r="I123" s="399"/>
      <c r="J123" s="399">
        <f>直接データ入力!AM22</f>
        <v>2</v>
      </c>
      <c r="K123" s="401">
        <f>直接データ入力!AI22</f>
        <v>0</v>
      </c>
      <c r="L123" s="399"/>
      <c r="M123" s="399"/>
      <c r="N123" s="400">
        <f>直接データ入力!AG22</f>
        <v>3</v>
      </c>
      <c r="O123" s="399"/>
      <c r="P123" s="400" t="str">
        <f>直接データ入力!BC22</f>
        <v/>
      </c>
      <c r="Q123" s="584">
        <f>直接データ入力!BD22</f>
        <v>0</v>
      </c>
      <c r="R123" s="389"/>
      <c r="S123" s="389"/>
      <c r="T123" s="390" t="str">
        <f>直接データ入力!BE22</f>
        <v/>
      </c>
      <c r="U123" s="584">
        <f>直接データ入力!BF22</f>
        <v>0</v>
      </c>
      <c r="V123" s="389"/>
      <c r="W123" s="389"/>
      <c r="X123" s="428" t="str">
        <f>直接データ入力!BG22</f>
        <v/>
      </c>
      <c r="Y123" s="584">
        <f>直接データ入力!BH22</f>
        <v>0</v>
      </c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</row>
    <row r="124" spans="1:38" ht="25.25" customHeight="1">
      <c r="A124" s="386">
        <f>直接データ入力!AF23</f>
        <v>0</v>
      </c>
      <c r="B124" s="389">
        <f t="shared" si="2"/>
        <v>4000</v>
      </c>
      <c r="C124" s="399" t="str">
        <f>直接データ入力!AN23</f>
        <v/>
      </c>
      <c r="D124" s="399"/>
      <c r="E124" s="399"/>
      <c r="F124" s="400">
        <f>直接データ入力!AH23</f>
        <v>0</v>
      </c>
      <c r="G124" s="399">
        <f>直接データ入力!AJ23</f>
        <v>0</v>
      </c>
      <c r="H124" s="399">
        <f>直接データ入力!K23</f>
        <v>0</v>
      </c>
      <c r="I124" s="399"/>
      <c r="J124" s="399">
        <f>直接データ入力!AM23</f>
        <v>2</v>
      </c>
      <c r="K124" s="401">
        <f>直接データ入力!AI23</f>
        <v>0</v>
      </c>
      <c r="L124" s="399"/>
      <c r="M124" s="399"/>
      <c r="N124" s="400">
        <f>直接データ入力!AG23</f>
        <v>3</v>
      </c>
      <c r="O124" s="399"/>
      <c r="P124" s="400" t="str">
        <f>直接データ入力!BC23</f>
        <v/>
      </c>
      <c r="Q124" s="584">
        <f>直接データ入力!BD23</f>
        <v>0</v>
      </c>
      <c r="R124" s="389"/>
      <c r="S124" s="389"/>
      <c r="T124" s="390" t="str">
        <f>直接データ入力!BE23</f>
        <v/>
      </c>
      <c r="U124" s="584">
        <f>直接データ入力!BF23</f>
        <v>0</v>
      </c>
      <c r="V124" s="389"/>
      <c r="W124" s="389"/>
      <c r="X124" s="428" t="str">
        <f>直接データ入力!BG23</f>
        <v/>
      </c>
      <c r="Y124" s="584">
        <f>直接データ入力!BH23</f>
        <v>0</v>
      </c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1:38" ht="25.25" customHeight="1">
      <c r="A125" s="386">
        <f>直接データ入力!AF24</f>
        <v>0</v>
      </c>
      <c r="B125" s="389">
        <f t="shared" si="2"/>
        <v>4000</v>
      </c>
      <c r="C125" s="399" t="str">
        <f>直接データ入力!AN24</f>
        <v/>
      </c>
      <c r="D125" s="399"/>
      <c r="E125" s="399"/>
      <c r="F125" s="400">
        <f>直接データ入力!AH24</f>
        <v>0</v>
      </c>
      <c r="G125" s="399">
        <f>直接データ入力!AJ24</f>
        <v>0</v>
      </c>
      <c r="H125" s="399">
        <f>直接データ入力!K24</f>
        <v>0</v>
      </c>
      <c r="I125" s="399"/>
      <c r="J125" s="399">
        <f>直接データ入力!AM24</f>
        <v>2</v>
      </c>
      <c r="K125" s="401">
        <f>直接データ入力!AI24</f>
        <v>0</v>
      </c>
      <c r="L125" s="399"/>
      <c r="M125" s="399"/>
      <c r="N125" s="400">
        <f>直接データ入力!AG24</f>
        <v>3</v>
      </c>
      <c r="O125" s="399"/>
      <c r="P125" s="400" t="str">
        <f>直接データ入力!BC24</f>
        <v/>
      </c>
      <c r="Q125" s="584">
        <f>直接データ入力!BD24</f>
        <v>0</v>
      </c>
      <c r="R125" s="389"/>
      <c r="S125" s="389"/>
      <c r="T125" s="390" t="str">
        <f>直接データ入力!BE24</f>
        <v/>
      </c>
      <c r="U125" s="584">
        <f>直接データ入力!BF24</f>
        <v>0</v>
      </c>
      <c r="V125" s="389"/>
      <c r="W125" s="389"/>
      <c r="X125" s="428" t="str">
        <f>直接データ入力!BG24</f>
        <v/>
      </c>
      <c r="Y125" s="584">
        <f>直接データ入力!BH24</f>
        <v>0</v>
      </c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</row>
    <row r="126" spans="1:38" ht="25.25" customHeight="1">
      <c r="A126" s="386">
        <f>直接データ入力!AF25</f>
        <v>0</v>
      </c>
      <c r="B126" s="389">
        <f t="shared" si="2"/>
        <v>4000</v>
      </c>
      <c r="C126" s="399" t="str">
        <f>直接データ入力!AN25</f>
        <v/>
      </c>
      <c r="D126" s="399"/>
      <c r="E126" s="399"/>
      <c r="F126" s="400">
        <f>直接データ入力!AH25</f>
        <v>0</v>
      </c>
      <c r="G126" s="399">
        <f>直接データ入力!AJ25</f>
        <v>0</v>
      </c>
      <c r="H126" s="399">
        <f>直接データ入力!K25</f>
        <v>0</v>
      </c>
      <c r="I126" s="399"/>
      <c r="J126" s="399">
        <f>直接データ入力!AM25</f>
        <v>2</v>
      </c>
      <c r="K126" s="401">
        <f>直接データ入力!AI25</f>
        <v>0</v>
      </c>
      <c r="L126" s="399"/>
      <c r="M126" s="399"/>
      <c r="N126" s="400">
        <f>直接データ入力!AG25</f>
        <v>3</v>
      </c>
      <c r="O126" s="399"/>
      <c r="P126" s="400" t="str">
        <f>直接データ入力!BC25</f>
        <v/>
      </c>
      <c r="Q126" s="584">
        <f>直接データ入力!BD25</f>
        <v>0</v>
      </c>
      <c r="R126" s="389"/>
      <c r="S126" s="389"/>
      <c r="T126" s="390" t="str">
        <f>直接データ入力!BE25</f>
        <v/>
      </c>
      <c r="U126" s="584">
        <f>直接データ入力!BF25</f>
        <v>0</v>
      </c>
      <c r="V126" s="389"/>
      <c r="W126" s="389"/>
      <c r="X126" s="428" t="str">
        <f>直接データ入力!BG25</f>
        <v/>
      </c>
      <c r="Y126" s="584">
        <f>直接データ入力!BH25</f>
        <v>0</v>
      </c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</row>
    <row r="127" spans="1:38" ht="25.25" customHeight="1">
      <c r="A127" s="386">
        <f>直接データ入力!AF26</f>
        <v>0</v>
      </c>
      <c r="B127" s="389">
        <f t="shared" si="2"/>
        <v>4000</v>
      </c>
      <c r="C127" s="399" t="str">
        <f>直接データ入力!AN26</f>
        <v/>
      </c>
      <c r="D127" s="399"/>
      <c r="E127" s="399"/>
      <c r="F127" s="400">
        <f>直接データ入力!AH26</f>
        <v>0</v>
      </c>
      <c r="G127" s="399">
        <f>直接データ入力!AJ26</f>
        <v>0</v>
      </c>
      <c r="H127" s="399">
        <f>直接データ入力!K26</f>
        <v>0</v>
      </c>
      <c r="I127" s="399"/>
      <c r="J127" s="399">
        <f>直接データ入力!AM26</f>
        <v>2</v>
      </c>
      <c r="K127" s="401">
        <f>直接データ入力!AI26</f>
        <v>0</v>
      </c>
      <c r="L127" s="399"/>
      <c r="M127" s="399"/>
      <c r="N127" s="400">
        <f>直接データ入力!AG26</f>
        <v>3</v>
      </c>
      <c r="O127" s="399"/>
      <c r="P127" s="400" t="str">
        <f>直接データ入力!BC26</f>
        <v/>
      </c>
      <c r="Q127" s="584">
        <f>直接データ入力!BD26</f>
        <v>0</v>
      </c>
      <c r="R127" s="389"/>
      <c r="S127" s="389"/>
      <c r="T127" s="390" t="str">
        <f>直接データ入力!BE26</f>
        <v/>
      </c>
      <c r="U127" s="584">
        <f>直接データ入力!BF26</f>
        <v>0</v>
      </c>
      <c r="V127" s="389"/>
      <c r="W127" s="389"/>
      <c r="X127" s="428" t="str">
        <f>直接データ入力!BG26</f>
        <v/>
      </c>
      <c r="Y127" s="584">
        <f>直接データ入力!BH26</f>
        <v>0</v>
      </c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:38" ht="25.25" customHeight="1">
      <c r="A128" s="386">
        <f>直接データ入力!AF27</f>
        <v>0</v>
      </c>
      <c r="B128" s="389">
        <f t="shared" si="2"/>
        <v>4000</v>
      </c>
      <c r="C128" s="399" t="str">
        <f>直接データ入力!AN27</f>
        <v/>
      </c>
      <c r="D128" s="399"/>
      <c r="E128" s="399"/>
      <c r="F128" s="400">
        <f>直接データ入力!AH27</f>
        <v>0</v>
      </c>
      <c r="G128" s="399">
        <f>直接データ入力!AJ27</f>
        <v>0</v>
      </c>
      <c r="H128" s="399">
        <f>直接データ入力!K27</f>
        <v>0</v>
      </c>
      <c r="I128" s="399"/>
      <c r="J128" s="399">
        <f>直接データ入力!AM27</f>
        <v>2</v>
      </c>
      <c r="K128" s="401">
        <f>直接データ入力!AI27</f>
        <v>0</v>
      </c>
      <c r="L128" s="399"/>
      <c r="M128" s="399"/>
      <c r="N128" s="400">
        <f>直接データ入力!AG27</f>
        <v>3</v>
      </c>
      <c r="O128" s="399"/>
      <c r="P128" s="400" t="str">
        <f>直接データ入力!BC27</f>
        <v/>
      </c>
      <c r="Q128" s="584">
        <f>直接データ入力!BD27</f>
        <v>0</v>
      </c>
      <c r="R128" s="389"/>
      <c r="S128" s="389"/>
      <c r="T128" s="390" t="str">
        <f>直接データ入力!BE27</f>
        <v/>
      </c>
      <c r="U128" s="584">
        <f>直接データ入力!BF27</f>
        <v>0</v>
      </c>
      <c r="V128" s="389"/>
      <c r="W128" s="389"/>
      <c r="X128" s="428" t="str">
        <f>直接データ入力!BG27</f>
        <v/>
      </c>
      <c r="Y128" s="584">
        <f>直接データ入力!BH27</f>
        <v>0</v>
      </c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</row>
    <row r="129" spans="1:38" ht="25.25" customHeight="1">
      <c r="A129" s="386">
        <f>直接データ入力!AF28</f>
        <v>0</v>
      </c>
      <c r="B129" s="389">
        <f t="shared" si="2"/>
        <v>4000</v>
      </c>
      <c r="C129" s="399" t="str">
        <f>直接データ入力!AN28</f>
        <v/>
      </c>
      <c r="D129" s="399"/>
      <c r="E129" s="399"/>
      <c r="F129" s="400">
        <f>直接データ入力!AH28</f>
        <v>0</v>
      </c>
      <c r="G129" s="399">
        <f>直接データ入力!AJ28</f>
        <v>0</v>
      </c>
      <c r="H129" s="399">
        <f>直接データ入力!K28</f>
        <v>0</v>
      </c>
      <c r="I129" s="399"/>
      <c r="J129" s="399">
        <f>直接データ入力!AM28</f>
        <v>2</v>
      </c>
      <c r="K129" s="401">
        <f>直接データ入力!AI28</f>
        <v>0</v>
      </c>
      <c r="L129" s="399"/>
      <c r="M129" s="399"/>
      <c r="N129" s="400">
        <f>直接データ入力!AG28</f>
        <v>3</v>
      </c>
      <c r="O129" s="399"/>
      <c r="P129" s="400" t="str">
        <f>直接データ入力!BC28</f>
        <v/>
      </c>
      <c r="Q129" s="584">
        <f>直接データ入力!BD28</f>
        <v>0</v>
      </c>
      <c r="R129" s="389"/>
      <c r="S129" s="389"/>
      <c r="T129" s="390" t="str">
        <f>直接データ入力!BE28</f>
        <v/>
      </c>
      <c r="U129" s="584">
        <f>直接データ入力!BF28</f>
        <v>0</v>
      </c>
      <c r="V129" s="389"/>
      <c r="W129" s="389"/>
      <c r="X129" s="428" t="str">
        <f>直接データ入力!BG28</f>
        <v/>
      </c>
      <c r="Y129" s="584">
        <f>直接データ入力!BH28</f>
        <v>0</v>
      </c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1:38" ht="25.25" customHeight="1">
      <c r="A130" s="386">
        <f>直接データ入力!AF29</f>
        <v>0</v>
      </c>
      <c r="B130" s="389">
        <f t="shared" si="2"/>
        <v>4000</v>
      </c>
      <c r="C130" s="399" t="str">
        <f>直接データ入力!AN29</f>
        <v/>
      </c>
      <c r="D130" s="399"/>
      <c r="E130" s="399"/>
      <c r="F130" s="400">
        <f>直接データ入力!AH29</f>
        <v>0</v>
      </c>
      <c r="G130" s="399">
        <f>直接データ入力!AJ29</f>
        <v>0</v>
      </c>
      <c r="H130" s="399">
        <f>直接データ入力!K29</f>
        <v>0</v>
      </c>
      <c r="I130" s="399"/>
      <c r="J130" s="399">
        <f>直接データ入力!AM29</f>
        <v>2</v>
      </c>
      <c r="K130" s="401">
        <f>直接データ入力!AI29</f>
        <v>0</v>
      </c>
      <c r="L130" s="399"/>
      <c r="M130" s="399"/>
      <c r="N130" s="400">
        <f>直接データ入力!AG29</f>
        <v>3</v>
      </c>
      <c r="O130" s="399"/>
      <c r="P130" s="400" t="str">
        <f>直接データ入力!BC29</f>
        <v/>
      </c>
      <c r="Q130" s="584">
        <f>直接データ入力!BD29</f>
        <v>0</v>
      </c>
      <c r="R130" s="389"/>
      <c r="S130" s="389"/>
      <c r="T130" s="390" t="str">
        <f>直接データ入力!BE29</f>
        <v/>
      </c>
      <c r="U130" s="584">
        <f>直接データ入力!BF29</f>
        <v>0</v>
      </c>
      <c r="V130" s="389"/>
      <c r="W130" s="389"/>
      <c r="X130" s="428" t="str">
        <f>直接データ入力!BG29</f>
        <v/>
      </c>
      <c r="Y130" s="584">
        <f>直接データ入力!BH29</f>
        <v>0</v>
      </c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:38" ht="25.25" customHeight="1">
      <c r="A131" s="386">
        <f>直接データ入力!AF30</f>
        <v>0</v>
      </c>
      <c r="B131" s="389">
        <f t="shared" si="2"/>
        <v>4000</v>
      </c>
      <c r="C131" s="399" t="str">
        <f>直接データ入力!AN30</f>
        <v/>
      </c>
      <c r="D131" s="399"/>
      <c r="E131" s="399"/>
      <c r="F131" s="400">
        <f>直接データ入力!AH30</f>
        <v>0</v>
      </c>
      <c r="G131" s="399">
        <f>直接データ入力!AJ30</f>
        <v>0</v>
      </c>
      <c r="H131" s="399">
        <f>直接データ入力!K30</f>
        <v>0</v>
      </c>
      <c r="I131" s="399"/>
      <c r="J131" s="399">
        <f>直接データ入力!AM30</f>
        <v>2</v>
      </c>
      <c r="K131" s="401">
        <f>直接データ入力!AI30</f>
        <v>0</v>
      </c>
      <c r="L131" s="399"/>
      <c r="M131" s="399"/>
      <c r="N131" s="400">
        <f>直接データ入力!AG30</f>
        <v>3</v>
      </c>
      <c r="O131" s="399"/>
      <c r="P131" s="400" t="str">
        <f>直接データ入力!BC30</f>
        <v/>
      </c>
      <c r="Q131" s="584">
        <f>直接データ入力!BD30</f>
        <v>0</v>
      </c>
      <c r="R131" s="389"/>
      <c r="S131" s="389"/>
      <c r="T131" s="390" t="str">
        <f>直接データ入力!BE30</f>
        <v/>
      </c>
      <c r="U131" s="584">
        <f>直接データ入力!BF30</f>
        <v>0</v>
      </c>
      <c r="V131" s="389"/>
      <c r="W131" s="389"/>
      <c r="X131" s="428" t="str">
        <f>直接データ入力!BG30</f>
        <v/>
      </c>
      <c r="Y131" s="584">
        <f>直接データ入力!BH30</f>
        <v>0</v>
      </c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1:38" ht="25.25" customHeight="1">
      <c r="A132" s="386">
        <f>直接データ入力!AF31</f>
        <v>0</v>
      </c>
      <c r="B132" s="389">
        <f t="shared" si="2"/>
        <v>4000</v>
      </c>
      <c r="C132" s="399" t="str">
        <f>直接データ入力!AN31</f>
        <v/>
      </c>
      <c r="D132" s="399"/>
      <c r="E132" s="399"/>
      <c r="F132" s="400">
        <f>直接データ入力!AH31</f>
        <v>0</v>
      </c>
      <c r="G132" s="399">
        <f>直接データ入力!AJ31</f>
        <v>0</v>
      </c>
      <c r="H132" s="399">
        <f>直接データ入力!K31</f>
        <v>0</v>
      </c>
      <c r="I132" s="399"/>
      <c r="J132" s="399">
        <f>直接データ入力!AM31</f>
        <v>2</v>
      </c>
      <c r="K132" s="401">
        <f>直接データ入力!AI31</f>
        <v>0</v>
      </c>
      <c r="L132" s="399"/>
      <c r="M132" s="399"/>
      <c r="N132" s="400">
        <f>直接データ入力!AG31</f>
        <v>3</v>
      </c>
      <c r="O132" s="399"/>
      <c r="P132" s="400" t="str">
        <f>直接データ入力!BC31</f>
        <v/>
      </c>
      <c r="Q132" s="584">
        <f>直接データ入力!BD31</f>
        <v>0</v>
      </c>
      <c r="R132" s="389"/>
      <c r="S132" s="389"/>
      <c r="T132" s="390" t="str">
        <f>直接データ入力!BE31</f>
        <v/>
      </c>
      <c r="U132" s="584">
        <f>直接データ入力!BF31</f>
        <v>0</v>
      </c>
      <c r="V132" s="389"/>
      <c r="W132" s="389"/>
      <c r="X132" s="428" t="str">
        <f>直接データ入力!BG31</f>
        <v/>
      </c>
      <c r="Y132" s="584">
        <f>直接データ入力!BH31</f>
        <v>0</v>
      </c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1:38" ht="25.25" customHeight="1">
      <c r="A133" s="386">
        <f>直接データ入力!AF32</f>
        <v>0</v>
      </c>
      <c r="B133" s="389">
        <f t="shared" si="2"/>
        <v>4000</v>
      </c>
      <c r="C133" s="399" t="str">
        <f>直接データ入力!AN32</f>
        <v/>
      </c>
      <c r="D133" s="399"/>
      <c r="E133" s="399"/>
      <c r="F133" s="400">
        <f>直接データ入力!AH32</f>
        <v>0</v>
      </c>
      <c r="G133" s="399">
        <f>直接データ入力!AJ32</f>
        <v>0</v>
      </c>
      <c r="H133" s="399">
        <f>直接データ入力!K32</f>
        <v>0</v>
      </c>
      <c r="I133" s="399"/>
      <c r="J133" s="399">
        <f>直接データ入力!AM32</f>
        <v>2</v>
      </c>
      <c r="K133" s="401">
        <f>直接データ入力!AI32</f>
        <v>0</v>
      </c>
      <c r="L133" s="399"/>
      <c r="M133" s="399"/>
      <c r="N133" s="400">
        <f>直接データ入力!AG32</f>
        <v>3</v>
      </c>
      <c r="O133" s="399"/>
      <c r="P133" s="400" t="str">
        <f>直接データ入力!BC32</f>
        <v/>
      </c>
      <c r="Q133" s="584">
        <f>直接データ入力!BD32</f>
        <v>0</v>
      </c>
      <c r="R133" s="389"/>
      <c r="S133" s="389"/>
      <c r="T133" s="390" t="str">
        <f>直接データ入力!BE32</f>
        <v/>
      </c>
      <c r="U133" s="584">
        <f>直接データ入力!BF32</f>
        <v>0</v>
      </c>
      <c r="V133" s="389"/>
      <c r="W133" s="389"/>
      <c r="X133" s="428" t="str">
        <f>直接データ入力!BG32</f>
        <v/>
      </c>
      <c r="Y133" s="584">
        <f>直接データ入力!BH32</f>
        <v>0</v>
      </c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:38" ht="25.25" hidden="1" customHeight="1">
      <c r="A134" s="386">
        <f>直接データ入力!AF33</f>
        <v>0</v>
      </c>
      <c r="B134" s="399">
        <v>21</v>
      </c>
      <c r="C134" s="399" t="str">
        <f>直接データ入力!AO33</f>
        <v/>
      </c>
      <c r="D134" s="399"/>
      <c r="E134" s="399"/>
      <c r="F134" s="400">
        <f>直接データ入力!AH33</f>
        <v>0</v>
      </c>
      <c r="G134" s="399">
        <f>直接データ入力!AJ33</f>
        <v>0</v>
      </c>
      <c r="H134" s="399">
        <f>直接データ入力!K33</f>
        <v>0</v>
      </c>
      <c r="I134" s="399"/>
      <c r="J134" s="399" t="e">
        <f>直接データ入力!AM33</f>
        <v>#N/A</v>
      </c>
      <c r="K134" s="401">
        <f>直接データ入力!AI33</f>
        <v>0</v>
      </c>
      <c r="L134" s="399"/>
      <c r="M134" s="399"/>
      <c r="N134" s="400">
        <f>直接データ入力!AG33</f>
        <v>3</v>
      </c>
      <c r="O134" s="399"/>
      <c r="P134" s="400" t="str">
        <f>直接データ入力!BC33</f>
        <v/>
      </c>
      <c r="Q134" s="584">
        <f>直接データ入力!BD33</f>
        <v>0</v>
      </c>
      <c r="R134" s="389"/>
      <c r="S134" s="389"/>
      <c r="T134" s="390" t="str">
        <f>直接データ入力!BE33</f>
        <v/>
      </c>
      <c r="U134" s="584">
        <f>直接データ入力!BF33</f>
        <v>0</v>
      </c>
      <c r="V134" s="389"/>
      <c r="W134" s="389"/>
      <c r="X134" s="428" t="str">
        <f>直接データ入力!BG33</f>
        <v/>
      </c>
      <c r="Y134" s="584">
        <f>直接データ入力!BH33</f>
        <v>0</v>
      </c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</row>
    <row r="135" spans="1:38" ht="25.25" hidden="1" customHeight="1">
      <c r="A135" s="386">
        <f>直接データ入力!AF34</f>
        <v>0</v>
      </c>
      <c r="B135" s="399">
        <v>22</v>
      </c>
      <c r="C135" s="399" t="str">
        <f>直接データ入力!AO34</f>
        <v/>
      </c>
      <c r="D135" s="399"/>
      <c r="E135" s="399"/>
      <c r="F135" s="400">
        <f>直接データ入力!AH34</f>
        <v>0</v>
      </c>
      <c r="G135" s="399">
        <f>直接データ入力!AJ34</f>
        <v>0</v>
      </c>
      <c r="H135" s="399">
        <f>直接データ入力!K34</f>
        <v>0</v>
      </c>
      <c r="I135" s="399"/>
      <c r="J135" s="399" t="e">
        <f>直接データ入力!AM34</f>
        <v>#N/A</v>
      </c>
      <c r="K135" s="401">
        <f>直接データ入力!AI34</f>
        <v>0</v>
      </c>
      <c r="L135" s="399"/>
      <c r="M135" s="399"/>
      <c r="N135" s="400">
        <f>直接データ入力!AG34</f>
        <v>3</v>
      </c>
      <c r="O135" s="399"/>
      <c r="P135" s="400" t="str">
        <f>直接データ入力!BC34</f>
        <v/>
      </c>
      <c r="Q135" s="584">
        <f>直接データ入力!BD34</f>
        <v>0</v>
      </c>
      <c r="R135" s="389"/>
      <c r="S135" s="389"/>
      <c r="T135" s="390" t="str">
        <f>直接データ入力!BE34</f>
        <v/>
      </c>
      <c r="U135" s="584">
        <f>直接データ入力!BF34</f>
        <v>0</v>
      </c>
      <c r="V135" s="389"/>
      <c r="W135" s="389"/>
      <c r="X135" s="428" t="str">
        <f>直接データ入力!BG34</f>
        <v/>
      </c>
      <c r="Y135" s="584">
        <f>直接データ入力!BH34</f>
        <v>0</v>
      </c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</row>
    <row r="136" spans="1:38" ht="25.25" hidden="1" customHeight="1">
      <c r="A136" s="386">
        <f>直接データ入力!AF35</f>
        <v>0</v>
      </c>
      <c r="B136" s="399">
        <v>23</v>
      </c>
      <c r="C136" s="399" t="str">
        <f>直接データ入力!AO35</f>
        <v/>
      </c>
      <c r="D136" s="399"/>
      <c r="E136" s="399"/>
      <c r="F136" s="400">
        <f>直接データ入力!AH35</f>
        <v>0</v>
      </c>
      <c r="G136" s="399">
        <f>直接データ入力!AJ35</f>
        <v>0</v>
      </c>
      <c r="H136" s="399">
        <f>直接データ入力!K35</f>
        <v>0</v>
      </c>
      <c r="I136" s="399"/>
      <c r="J136" s="399" t="e">
        <f>直接データ入力!AM35</f>
        <v>#N/A</v>
      </c>
      <c r="K136" s="401">
        <f>直接データ入力!AI35</f>
        <v>0</v>
      </c>
      <c r="L136" s="399"/>
      <c r="M136" s="399"/>
      <c r="N136" s="400">
        <f>直接データ入力!AG35</f>
        <v>3</v>
      </c>
      <c r="O136" s="399"/>
      <c r="P136" s="400" t="str">
        <f>直接データ入力!BC35</f>
        <v/>
      </c>
      <c r="Q136" s="584">
        <f>直接データ入力!BD35</f>
        <v>0</v>
      </c>
      <c r="R136" s="389"/>
      <c r="S136" s="389"/>
      <c r="T136" s="390" t="str">
        <f>直接データ入力!BE35</f>
        <v/>
      </c>
      <c r="U136" s="584">
        <f>直接データ入力!BF35</f>
        <v>0</v>
      </c>
      <c r="V136" s="389"/>
      <c r="W136" s="389"/>
      <c r="X136" s="428" t="str">
        <f>直接データ入力!BG35</f>
        <v/>
      </c>
      <c r="Y136" s="584">
        <f>直接データ入力!BH35</f>
        <v>0</v>
      </c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1:38" ht="25.25" hidden="1" customHeight="1">
      <c r="A137" s="386">
        <f>直接データ入力!AF36</f>
        <v>0</v>
      </c>
      <c r="B137" s="399">
        <v>24</v>
      </c>
      <c r="C137" s="399" t="str">
        <f>直接データ入力!AO36</f>
        <v/>
      </c>
      <c r="D137" s="399"/>
      <c r="E137" s="399"/>
      <c r="F137" s="400">
        <f>直接データ入力!AH36</f>
        <v>0</v>
      </c>
      <c r="G137" s="399">
        <f>直接データ入力!AJ36</f>
        <v>0</v>
      </c>
      <c r="H137" s="399">
        <f>直接データ入力!K36</f>
        <v>0</v>
      </c>
      <c r="I137" s="399"/>
      <c r="J137" s="399" t="e">
        <f>直接データ入力!AM36</f>
        <v>#N/A</v>
      </c>
      <c r="K137" s="401">
        <f>直接データ入力!AI36</f>
        <v>0</v>
      </c>
      <c r="L137" s="399"/>
      <c r="M137" s="399"/>
      <c r="N137" s="400">
        <f>直接データ入力!AG36</f>
        <v>3</v>
      </c>
      <c r="O137" s="399"/>
      <c r="P137" s="400" t="str">
        <f>直接データ入力!BC36</f>
        <v/>
      </c>
      <c r="Q137" s="584">
        <f>直接データ入力!BD36</f>
        <v>0</v>
      </c>
      <c r="R137" s="389"/>
      <c r="S137" s="389"/>
      <c r="T137" s="390" t="str">
        <f>直接データ入力!BE36</f>
        <v/>
      </c>
      <c r="U137" s="584">
        <f>直接データ入力!BF36</f>
        <v>0</v>
      </c>
      <c r="V137" s="389"/>
      <c r="W137" s="389"/>
      <c r="X137" s="428" t="str">
        <f>直接データ入力!BG36</f>
        <v/>
      </c>
      <c r="Y137" s="584">
        <f>直接データ入力!BH36</f>
        <v>0</v>
      </c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</row>
    <row r="138" spans="1:38" ht="25.25" hidden="1" customHeight="1">
      <c r="A138" s="386">
        <f>直接データ入力!AF37</f>
        <v>0</v>
      </c>
      <c r="B138" s="399">
        <v>25</v>
      </c>
      <c r="C138" s="399" t="str">
        <f>直接データ入力!AO37</f>
        <v/>
      </c>
      <c r="D138" s="399"/>
      <c r="E138" s="399"/>
      <c r="F138" s="400">
        <f>直接データ入力!AH37</f>
        <v>0</v>
      </c>
      <c r="G138" s="399">
        <f>直接データ入力!AJ37</f>
        <v>0</v>
      </c>
      <c r="H138" s="399">
        <f>直接データ入力!K37</f>
        <v>0</v>
      </c>
      <c r="I138" s="399"/>
      <c r="J138" s="399" t="e">
        <f>直接データ入力!AM37</f>
        <v>#N/A</v>
      </c>
      <c r="K138" s="401">
        <f>直接データ入力!AI37</f>
        <v>0</v>
      </c>
      <c r="L138" s="399"/>
      <c r="M138" s="399"/>
      <c r="N138" s="400">
        <f>直接データ入力!AG37</f>
        <v>3</v>
      </c>
      <c r="O138" s="399"/>
      <c r="P138" s="400" t="str">
        <f>直接データ入力!BC37</f>
        <v/>
      </c>
      <c r="Q138" s="584">
        <f>直接データ入力!BD37</f>
        <v>0</v>
      </c>
      <c r="R138" s="389"/>
      <c r="S138" s="389"/>
      <c r="T138" s="390" t="str">
        <f>直接データ入力!BE37</f>
        <v/>
      </c>
      <c r="U138" s="584">
        <f>直接データ入力!BF37</f>
        <v>0</v>
      </c>
      <c r="V138" s="389"/>
      <c r="W138" s="389"/>
      <c r="X138" s="428" t="str">
        <f>直接データ入力!BG37</f>
        <v/>
      </c>
      <c r="Y138" s="584">
        <f>直接データ入力!BH37</f>
        <v>0</v>
      </c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:38" ht="25.25" customHeight="1">
      <c r="A139" s="386"/>
      <c r="B139" s="402"/>
      <c r="C139" s="402"/>
      <c r="D139" s="402"/>
      <c r="E139" s="402"/>
      <c r="F139" s="403"/>
      <c r="G139" s="402"/>
      <c r="H139" s="402"/>
      <c r="I139" s="402"/>
      <c r="J139" s="402"/>
      <c r="K139" s="404"/>
      <c r="L139" s="402"/>
      <c r="M139" s="402"/>
      <c r="N139" s="403"/>
      <c r="O139" s="402"/>
      <c r="P139" s="403"/>
      <c r="Q139" s="585"/>
      <c r="R139" s="402"/>
      <c r="S139" s="402"/>
      <c r="T139" s="403"/>
      <c r="U139" s="588"/>
      <c r="V139" s="386"/>
      <c r="W139" s="386"/>
      <c r="X139" s="392"/>
      <c r="Y139" s="585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1:38" ht="25.25" customHeight="1">
      <c r="A140" s="386"/>
      <c r="B140" s="402"/>
      <c r="C140" s="402"/>
      <c r="D140" s="402"/>
      <c r="E140" s="1189"/>
      <c r="F140" s="1189"/>
      <c r="G140" s="1189"/>
      <c r="H140" s="1193" t="s">
        <v>9359</v>
      </c>
      <c r="I140" s="1194"/>
      <c r="J140" s="1194"/>
      <c r="K140" s="1194"/>
      <c r="L140" s="1195"/>
      <c r="M140" s="402"/>
      <c r="N140" s="403"/>
      <c r="O140" s="402"/>
      <c r="P140" s="403"/>
      <c r="Q140" s="585"/>
      <c r="R140" s="402"/>
      <c r="S140" s="402"/>
      <c r="T140" s="403"/>
      <c r="U140" s="588"/>
      <c r="V140" s="386"/>
      <c r="W140" s="386"/>
      <c r="X140" s="392"/>
      <c r="Y140" s="585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ht="25.25" customHeight="1">
      <c r="A141" s="1190" t="s">
        <v>8719</v>
      </c>
      <c r="B141" s="1191"/>
      <c r="C141" s="1191"/>
      <c r="D141" s="240"/>
      <c r="E141" s="240"/>
      <c r="F141" s="241"/>
      <c r="G141" s="240"/>
      <c r="H141" s="240"/>
      <c r="I141" s="240"/>
      <c r="J141" s="240"/>
      <c r="K141" s="242"/>
      <c r="L141" s="240"/>
      <c r="M141" s="240"/>
      <c r="N141" s="241"/>
      <c r="O141" s="240"/>
      <c r="P141" s="241"/>
      <c r="Q141" s="586"/>
      <c r="R141" s="240"/>
      <c r="S141" s="240"/>
      <c r="T141" s="241"/>
      <c r="U141" s="586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</row>
    <row r="142" spans="1:38" ht="25.25" customHeight="1">
      <c r="A142" s="386">
        <f>直接データ入力!AF40</f>
        <v>0</v>
      </c>
      <c r="B142" s="396">
        <f>F142+6000</f>
        <v>6000</v>
      </c>
      <c r="C142" s="396" t="str">
        <f>直接データ入力!AN40</f>
        <v/>
      </c>
      <c r="D142" s="396"/>
      <c r="E142" s="396"/>
      <c r="F142" s="397">
        <f>直接データ入力!AH40</f>
        <v>0</v>
      </c>
      <c r="G142" s="396">
        <f>直接データ入力!AJ40</f>
        <v>0</v>
      </c>
      <c r="H142" s="396">
        <f>直接データ入力!K40</f>
        <v>0</v>
      </c>
      <c r="I142" s="396"/>
      <c r="J142" s="396">
        <f>直接データ入力!AM40</f>
        <v>1</v>
      </c>
      <c r="K142" s="398">
        <f>直接データ入力!AI40</f>
        <v>0</v>
      </c>
      <c r="L142" s="396"/>
      <c r="M142" s="396"/>
      <c r="N142" s="397">
        <f>直接データ入力!AG40</f>
        <v>3</v>
      </c>
      <c r="O142" s="396"/>
      <c r="P142" s="397" t="str">
        <f>直接データ入力!BC40</f>
        <v/>
      </c>
      <c r="Q142" s="583">
        <f>直接データ入力!AR40</f>
        <v>0</v>
      </c>
      <c r="R142" s="396"/>
      <c r="S142" s="396"/>
      <c r="T142" s="397" t="str">
        <f>直接データ入力!BE40</f>
        <v/>
      </c>
      <c r="U142" s="583">
        <f>直接データ入力!R40</f>
        <v>0</v>
      </c>
      <c r="V142" s="396"/>
      <c r="W142" s="396"/>
      <c r="X142" s="397" t="str">
        <f>直接データ入力!BG40</f>
        <v/>
      </c>
      <c r="Y142" s="583">
        <f>直接データ入力!BH40</f>
        <v>0</v>
      </c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ht="25.25" customHeight="1">
      <c r="A143" s="386">
        <f>直接データ入力!AF41</f>
        <v>0</v>
      </c>
      <c r="B143" s="396">
        <f t="shared" ref="B143:B161" si="3">F143+6000</f>
        <v>6000</v>
      </c>
      <c r="C143" s="396" t="str">
        <f>直接データ入力!AN41</f>
        <v/>
      </c>
      <c r="D143" s="396"/>
      <c r="E143" s="396"/>
      <c r="F143" s="397">
        <f>直接データ入力!AH41</f>
        <v>0</v>
      </c>
      <c r="G143" s="396">
        <f>直接データ入力!AJ41</f>
        <v>0</v>
      </c>
      <c r="H143" s="396">
        <f>直接データ入力!K41</f>
        <v>0</v>
      </c>
      <c r="I143" s="396"/>
      <c r="J143" s="396">
        <f>直接データ入力!AM41</f>
        <v>1</v>
      </c>
      <c r="K143" s="398">
        <f>直接データ入力!AI41</f>
        <v>0</v>
      </c>
      <c r="L143" s="396"/>
      <c r="M143" s="396"/>
      <c r="N143" s="397">
        <f>直接データ入力!AG41</f>
        <v>3</v>
      </c>
      <c r="O143" s="396"/>
      <c r="P143" s="397" t="str">
        <f>直接データ入力!BC41</f>
        <v/>
      </c>
      <c r="Q143" s="583">
        <f>直接データ入力!AR41</f>
        <v>0</v>
      </c>
      <c r="R143" s="396"/>
      <c r="S143" s="396"/>
      <c r="T143" s="397" t="str">
        <f>直接データ入力!BE41</f>
        <v/>
      </c>
      <c r="U143" s="583">
        <f>直接データ入力!R41</f>
        <v>0</v>
      </c>
      <c r="V143" s="396"/>
      <c r="W143" s="396"/>
      <c r="X143" s="397" t="str">
        <f>直接データ入力!BG41</f>
        <v/>
      </c>
      <c r="Y143" s="583">
        <f>直接データ入力!BH41</f>
        <v>0</v>
      </c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25.25" customHeight="1">
      <c r="A144" s="386">
        <f>直接データ入力!AF42</f>
        <v>0</v>
      </c>
      <c r="B144" s="396">
        <f t="shared" si="3"/>
        <v>6000</v>
      </c>
      <c r="C144" s="396" t="str">
        <f>直接データ入力!AN42</f>
        <v/>
      </c>
      <c r="D144" s="396"/>
      <c r="E144" s="396"/>
      <c r="F144" s="397">
        <f>直接データ入力!AH42</f>
        <v>0</v>
      </c>
      <c r="G144" s="396">
        <f>直接データ入力!AJ42</f>
        <v>0</v>
      </c>
      <c r="H144" s="396">
        <f>直接データ入力!K42</f>
        <v>0</v>
      </c>
      <c r="I144" s="396"/>
      <c r="J144" s="396">
        <f>直接データ入力!AM42</f>
        <v>1</v>
      </c>
      <c r="K144" s="398">
        <f>直接データ入力!AI42</f>
        <v>0</v>
      </c>
      <c r="L144" s="396"/>
      <c r="M144" s="396"/>
      <c r="N144" s="397">
        <f>直接データ入力!AG42</f>
        <v>3</v>
      </c>
      <c r="O144" s="396"/>
      <c r="P144" s="397" t="str">
        <f>直接データ入力!BC42</f>
        <v/>
      </c>
      <c r="Q144" s="583">
        <f>直接データ入力!AR42</f>
        <v>0</v>
      </c>
      <c r="R144" s="396"/>
      <c r="S144" s="396"/>
      <c r="T144" s="397" t="str">
        <f>直接データ入力!BE42</f>
        <v/>
      </c>
      <c r="U144" s="583">
        <f>直接データ入力!R42</f>
        <v>0</v>
      </c>
      <c r="V144" s="396"/>
      <c r="W144" s="396"/>
      <c r="X144" s="397" t="str">
        <f>直接データ入力!BG42</f>
        <v/>
      </c>
      <c r="Y144" s="583">
        <f>直接データ入力!BH42</f>
        <v>0</v>
      </c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ht="25.25" customHeight="1">
      <c r="A145" s="386">
        <f>直接データ入力!AF43</f>
        <v>0</v>
      </c>
      <c r="B145" s="396">
        <f t="shared" si="3"/>
        <v>6000</v>
      </c>
      <c r="C145" s="396" t="str">
        <f>直接データ入力!AN43</f>
        <v/>
      </c>
      <c r="D145" s="396"/>
      <c r="E145" s="396"/>
      <c r="F145" s="397">
        <f>直接データ入力!AH43</f>
        <v>0</v>
      </c>
      <c r="G145" s="396">
        <f>直接データ入力!AJ43</f>
        <v>0</v>
      </c>
      <c r="H145" s="396">
        <f>直接データ入力!K43</f>
        <v>0</v>
      </c>
      <c r="I145" s="396"/>
      <c r="J145" s="396">
        <f>直接データ入力!AM43</f>
        <v>1</v>
      </c>
      <c r="K145" s="398">
        <f>直接データ入力!AI43</f>
        <v>0</v>
      </c>
      <c r="L145" s="396"/>
      <c r="M145" s="396"/>
      <c r="N145" s="397">
        <f>直接データ入力!AG43</f>
        <v>3</v>
      </c>
      <c r="O145" s="396"/>
      <c r="P145" s="397" t="str">
        <f>直接データ入力!BC43</f>
        <v/>
      </c>
      <c r="Q145" s="583">
        <f>直接データ入力!AR43</f>
        <v>0</v>
      </c>
      <c r="R145" s="396"/>
      <c r="S145" s="396"/>
      <c r="T145" s="397" t="str">
        <f>直接データ入力!BE43</f>
        <v/>
      </c>
      <c r="U145" s="583">
        <f>直接データ入力!R43</f>
        <v>0</v>
      </c>
      <c r="V145" s="396"/>
      <c r="W145" s="396"/>
      <c r="X145" s="397" t="str">
        <f>直接データ入力!BG43</f>
        <v/>
      </c>
      <c r="Y145" s="583">
        <f>直接データ入力!BH43</f>
        <v>0</v>
      </c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ht="25.25" customHeight="1">
      <c r="A146" s="386">
        <f>直接データ入力!AF44</f>
        <v>0</v>
      </c>
      <c r="B146" s="396">
        <f t="shared" si="3"/>
        <v>6000</v>
      </c>
      <c r="C146" s="396" t="str">
        <f>直接データ入力!AN44</f>
        <v/>
      </c>
      <c r="D146" s="396"/>
      <c r="E146" s="396"/>
      <c r="F146" s="397">
        <f>直接データ入力!AH44</f>
        <v>0</v>
      </c>
      <c r="G146" s="396">
        <f>直接データ入力!AJ44</f>
        <v>0</v>
      </c>
      <c r="H146" s="396">
        <f>直接データ入力!K44</f>
        <v>0</v>
      </c>
      <c r="I146" s="396"/>
      <c r="J146" s="396">
        <f>直接データ入力!AM44</f>
        <v>1</v>
      </c>
      <c r="K146" s="398">
        <f>直接データ入力!AI44</f>
        <v>0</v>
      </c>
      <c r="L146" s="396"/>
      <c r="M146" s="396"/>
      <c r="N146" s="397">
        <f>直接データ入力!AG44</f>
        <v>3</v>
      </c>
      <c r="O146" s="396"/>
      <c r="P146" s="397" t="str">
        <f>直接データ入力!BC44</f>
        <v/>
      </c>
      <c r="Q146" s="583">
        <f>直接データ入力!AR44</f>
        <v>0</v>
      </c>
      <c r="R146" s="396"/>
      <c r="S146" s="396"/>
      <c r="T146" s="397" t="str">
        <f>直接データ入力!BE44</f>
        <v/>
      </c>
      <c r="U146" s="583">
        <f>直接データ入力!R44</f>
        <v>0</v>
      </c>
      <c r="V146" s="396"/>
      <c r="W146" s="396"/>
      <c r="X146" s="397" t="str">
        <f>直接データ入力!BG44</f>
        <v/>
      </c>
      <c r="Y146" s="583">
        <f>直接データ入力!BH44</f>
        <v>0</v>
      </c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ht="25.25" customHeight="1">
      <c r="A147" s="386">
        <f>直接データ入力!AF45</f>
        <v>0</v>
      </c>
      <c r="B147" s="396">
        <f t="shared" si="3"/>
        <v>6000</v>
      </c>
      <c r="C147" s="396" t="str">
        <f>直接データ入力!AN45</f>
        <v/>
      </c>
      <c r="D147" s="396"/>
      <c r="E147" s="396"/>
      <c r="F147" s="397">
        <f>直接データ入力!AH45</f>
        <v>0</v>
      </c>
      <c r="G147" s="396">
        <f>直接データ入力!AJ45</f>
        <v>0</v>
      </c>
      <c r="H147" s="396">
        <f>直接データ入力!K45</f>
        <v>0</v>
      </c>
      <c r="I147" s="396"/>
      <c r="J147" s="396">
        <f>直接データ入力!AM45</f>
        <v>1</v>
      </c>
      <c r="K147" s="398">
        <f>直接データ入力!AI45</f>
        <v>0</v>
      </c>
      <c r="L147" s="396"/>
      <c r="M147" s="396"/>
      <c r="N147" s="397">
        <f>直接データ入力!AG45</f>
        <v>3</v>
      </c>
      <c r="O147" s="396"/>
      <c r="P147" s="397" t="str">
        <f>直接データ入力!BC45</f>
        <v/>
      </c>
      <c r="Q147" s="583">
        <f>直接データ入力!AR45</f>
        <v>0</v>
      </c>
      <c r="R147" s="396"/>
      <c r="S147" s="396"/>
      <c r="T147" s="397" t="str">
        <f>直接データ入力!BE45</f>
        <v/>
      </c>
      <c r="U147" s="583">
        <f>直接データ入力!R45</f>
        <v>0</v>
      </c>
      <c r="V147" s="396"/>
      <c r="W147" s="396"/>
      <c r="X147" s="397" t="str">
        <f>直接データ入力!BG45</f>
        <v/>
      </c>
      <c r="Y147" s="583">
        <f>直接データ入力!BH45</f>
        <v>0</v>
      </c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1:38" ht="25.25" customHeight="1">
      <c r="A148" s="386">
        <f>直接データ入力!AF46</f>
        <v>0</v>
      </c>
      <c r="B148" s="396">
        <f t="shared" si="3"/>
        <v>6000</v>
      </c>
      <c r="C148" s="396" t="str">
        <f>直接データ入力!AN46</f>
        <v/>
      </c>
      <c r="D148" s="396"/>
      <c r="E148" s="396"/>
      <c r="F148" s="397">
        <f>直接データ入力!AH46</f>
        <v>0</v>
      </c>
      <c r="G148" s="396">
        <f>直接データ入力!AJ46</f>
        <v>0</v>
      </c>
      <c r="H148" s="396">
        <f>直接データ入力!K46</f>
        <v>0</v>
      </c>
      <c r="I148" s="396"/>
      <c r="J148" s="396">
        <f>直接データ入力!AM46</f>
        <v>1</v>
      </c>
      <c r="K148" s="398">
        <f>直接データ入力!AI46</f>
        <v>0</v>
      </c>
      <c r="L148" s="396"/>
      <c r="M148" s="396"/>
      <c r="N148" s="397">
        <f>直接データ入力!AG46</f>
        <v>3</v>
      </c>
      <c r="O148" s="396"/>
      <c r="P148" s="397" t="str">
        <f>直接データ入力!BC46</f>
        <v/>
      </c>
      <c r="Q148" s="583">
        <f>直接データ入力!AR46</f>
        <v>0</v>
      </c>
      <c r="R148" s="396"/>
      <c r="S148" s="396"/>
      <c r="T148" s="397" t="str">
        <f>直接データ入力!BE46</f>
        <v/>
      </c>
      <c r="U148" s="583">
        <f>直接データ入力!R46</f>
        <v>0</v>
      </c>
      <c r="V148" s="396"/>
      <c r="W148" s="396"/>
      <c r="X148" s="397" t="str">
        <f>直接データ入力!BG46</f>
        <v/>
      </c>
      <c r="Y148" s="583">
        <f>直接データ入力!BH46</f>
        <v>0</v>
      </c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 ht="25.25" customHeight="1">
      <c r="A149" s="386">
        <f>直接データ入力!AF47</f>
        <v>0</v>
      </c>
      <c r="B149" s="396">
        <f t="shared" si="3"/>
        <v>6000</v>
      </c>
      <c r="C149" s="396" t="str">
        <f>直接データ入力!AN47</f>
        <v/>
      </c>
      <c r="D149" s="396"/>
      <c r="E149" s="396"/>
      <c r="F149" s="397">
        <f>直接データ入力!AH47</f>
        <v>0</v>
      </c>
      <c r="G149" s="396">
        <f>直接データ入力!AJ47</f>
        <v>0</v>
      </c>
      <c r="H149" s="396">
        <f>直接データ入力!K47</f>
        <v>0</v>
      </c>
      <c r="I149" s="396"/>
      <c r="J149" s="396">
        <f>直接データ入力!AM47</f>
        <v>1</v>
      </c>
      <c r="K149" s="398">
        <f>直接データ入力!AI47</f>
        <v>0</v>
      </c>
      <c r="L149" s="396"/>
      <c r="M149" s="396"/>
      <c r="N149" s="397">
        <f>直接データ入力!AG47</f>
        <v>3</v>
      </c>
      <c r="O149" s="396"/>
      <c r="P149" s="397" t="str">
        <f>直接データ入力!BC47</f>
        <v/>
      </c>
      <c r="Q149" s="583">
        <f>直接データ入力!AR47</f>
        <v>0</v>
      </c>
      <c r="R149" s="396"/>
      <c r="S149" s="396"/>
      <c r="T149" s="397" t="str">
        <f>直接データ入力!BE47</f>
        <v/>
      </c>
      <c r="U149" s="583">
        <f>直接データ入力!R47</f>
        <v>0</v>
      </c>
      <c r="V149" s="396"/>
      <c r="W149" s="396"/>
      <c r="X149" s="397" t="str">
        <f>直接データ入力!BG47</f>
        <v/>
      </c>
      <c r="Y149" s="583">
        <f>直接データ入力!BH47</f>
        <v>0</v>
      </c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 ht="25.25" customHeight="1">
      <c r="A150" s="386">
        <f>直接データ入力!AF48</f>
        <v>0</v>
      </c>
      <c r="B150" s="396">
        <f t="shared" si="3"/>
        <v>6000</v>
      </c>
      <c r="C150" s="396" t="str">
        <f>直接データ入力!AN48</f>
        <v/>
      </c>
      <c r="D150" s="396"/>
      <c r="E150" s="396"/>
      <c r="F150" s="397">
        <f>直接データ入力!AH48</f>
        <v>0</v>
      </c>
      <c r="G150" s="396">
        <f>直接データ入力!AJ48</f>
        <v>0</v>
      </c>
      <c r="H150" s="396">
        <f>直接データ入力!K48</f>
        <v>0</v>
      </c>
      <c r="I150" s="396"/>
      <c r="J150" s="396">
        <f>直接データ入力!AM48</f>
        <v>1</v>
      </c>
      <c r="K150" s="398">
        <f>直接データ入力!AI48</f>
        <v>0</v>
      </c>
      <c r="L150" s="396"/>
      <c r="M150" s="396"/>
      <c r="N150" s="397">
        <f>直接データ入力!AG48</f>
        <v>3</v>
      </c>
      <c r="O150" s="396"/>
      <c r="P150" s="397" t="str">
        <f>直接データ入力!BC48</f>
        <v/>
      </c>
      <c r="Q150" s="583">
        <f>直接データ入力!AR48</f>
        <v>0</v>
      </c>
      <c r="R150" s="396"/>
      <c r="S150" s="396"/>
      <c r="T150" s="397" t="str">
        <f>直接データ入力!BE48</f>
        <v/>
      </c>
      <c r="U150" s="583">
        <f>直接データ入力!R48</f>
        <v>0</v>
      </c>
      <c r="V150" s="396"/>
      <c r="W150" s="396"/>
      <c r="X150" s="397" t="str">
        <f>直接データ入力!BG48</f>
        <v/>
      </c>
      <c r="Y150" s="583">
        <f>直接データ入力!BH48</f>
        <v>0</v>
      </c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1:38" ht="25.25" customHeight="1">
      <c r="A151" s="386">
        <f>直接データ入力!AF49</f>
        <v>0</v>
      </c>
      <c r="B151" s="396">
        <f t="shared" si="3"/>
        <v>6000</v>
      </c>
      <c r="C151" s="396" t="str">
        <f>直接データ入力!AN49</f>
        <v/>
      </c>
      <c r="D151" s="396"/>
      <c r="E151" s="396"/>
      <c r="F151" s="397">
        <f>直接データ入力!AH49</f>
        <v>0</v>
      </c>
      <c r="G151" s="396">
        <f>直接データ入力!AJ49</f>
        <v>0</v>
      </c>
      <c r="H151" s="396">
        <f>直接データ入力!K49</f>
        <v>0</v>
      </c>
      <c r="I151" s="396"/>
      <c r="J151" s="396">
        <f>直接データ入力!AM49</f>
        <v>1</v>
      </c>
      <c r="K151" s="398">
        <f>直接データ入力!AI49</f>
        <v>0</v>
      </c>
      <c r="L151" s="396"/>
      <c r="M151" s="396"/>
      <c r="N151" s="397">
        <f>直接データ入力!AG49</f>
        <v>3</v>
      </c>
      <c r="O151" s="396"/>
      <c r="P151" s="397" t="str">
        <f>直接データ入力!BC49</f>
        <v/>
      </c>
      <c r="Q151" s="583">
        <f>直接データ入力!AR49</f>
        <v>0</v>
      </c>
      <c r="R151" s="396"/>
      <c r="S151" s="396"/>
      <c r="T151" s="397" t="str">
        <f>直接データ入力!BE49</f>
        <v/>
      </c>
      <c r="U151" s="583">
        <f>直接データ入力!R49</f>
        <v>0</v>
      </c>
      <c r="V151" s="396"/>
      <c r="W151" s="396"/>
      <c r="X151" s="397" t="str">
        <f>直接データ入力!BG49</f>
        <v/>
      </c>
      <c r="Y151" s="583">
        <f>直接データ入力!BH49</f>
        <v>0</v>
      </c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1:38" ht="25.25" customHeight="1">
      <c r="A152" s="386">
        <f>直接データ入力!AF50</f>
        <v>0</v>
      </c>
      <c r="B152" s="396">
        <f t="shared" si="3"/>
        <v>6000</v>
      </c>
      <c r="C152" s="396" t="str">
        <f>直接データ入力!AN50</f>
        <v/>
      </c>
      <c r="D152" s="396"/>
      <c r="E152" s="396"/>
      <c r="F152" s="397">
        <f>直接データ入力!AH50</f>
        <v>0</v>
      </c>
      <c r="G152" s="396">
        <f>直接データ入力!AJ50</f>
        <v>0</v>
      </c>
      <c r="H152" s="396">
        <f>直接データ入力!K50</f>
        <v>0</v>
      </c>
      <c r="I152" s="396"/>
      <c r="J152" s="396">
        <f>直接データ入力!AM50</f>
        <v>1</v>
      </c>
      <c r="K152" s="398">
        <f>直接データ入力!AI50</f>
        <v>0</v>
      </c>
      <c r="L152" s="396"/>
      <c r="M152" s="396"/>
      <c r="N152" s="397">
        <f>直接データ入力!AG50</f>
        <v>3</v>
      </c>
      <c r="O152" s="396"/>
      <c r="P152" s="397" t="str">
        <f>直接データ入力!BC50</f>
        <v/>
      </c>
      <c r="Q152" s="583">
        <f>直接データ入力!AR50</f>
        <v>0</v>
      </c>
      <c r="R152" s="396"/>
      <c r="S152" s="396"/>
      <c r="T152" s="397" t="str">
        <f>直接データ入力!BE50</f>
        <v/>
      </c>
      <c r="U152" s="583">
        <f>直接データ入力!R50</f>
        <v>0</v>
      </c>
      <c r="V152" s="396"/>
      <c r="W152" s="396"/>
      <c r="X152" s="397" t="str">
        <f>直接データ入力!BG50</f>
        <v/>
      </c>
      <c r="Y152" s="583">
        <f>直接データ入力!BH50</f>
        <v>0</v>
      </c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1:38" ht="25.25" customHeight="1">
      <c r="A153" s="386">
        <f>直接データ入力!AF51</f>
        <v>0</v>
      </c>
      <c r="B153" s="396">
        <f t="shared" si="3"/>
        <v>6000</v>
      </c>
      <c r="C153" s="396" t="str">
        <f>直接データ入力!AN51</f>
        <v/>
      </c>
      <c r="D153" s="396"/>
      <c r="E153" s="396"/>
      <c r="F153" s="397">
        <f>直接データ入力!AH51</f>
        <v>0</v>
      </c>
      <c r="G153" s="396">
        <f>直接データ入力!AJ51</f>
        <v>0</v>
      </c>
      <c r="H153" s="396">
        <f>直接データ入力!K51</f>
        <v>0</v>
      </c>
      <c r="I153" s="396"/>
      <c r="J153" s="396">
        <f>直接データ入力!AM51</f>
        <v>1</v>
      </c>
      <c r="K153" s="398">
        <f>直接データ入力!AI51</f>
        <v>0</v>
      </c>
      <c r="L153" s="396"/>
      <c r="M153" s="396"/>
      <c r="N153" s="397">
        <f>直接データ入力!AG51</f>
        <v>3</v>
      </c>
      <c r="O153" s="396"/>
      <c r="P153" s="397" t="str">
        <f>直接データ入力!BC51</f>
        <v/>
      </c>
      <c r="Q153" s="583">
        <f>直接データ入力!AR51</f>
        <v>0</v>
      </c>
      <c r="R153" s="396"/>
      <c r="S153" s="396"/>
      <c r="T153" s="397" t="str">
        <f>直接データ入力!BE51</f>
        <v/>
      </c>
      <c r="U153" s="583">
        <f>直接データ入力!R51</f>
        <v>0</v>
      </c>
      <c r="V153" s="396"/>
      <c r="W153" s="396"/>
      <c r="X153" s="397" t="str">
        <f>直接データ入力!BG51</f>
        <v/>
      </c>
      <c r="Y153" s="583">
        <f>直接データ入力!BH51</f>
        <v>0</v>
      </c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1:38" ht="25.25" customHeight="1">
      <c r="A154" s="386">
        <f>直接データ入力!AF52</f>
        <v>0</v>
      </c>
      <c r="B154" s="396">
        <f t="shared" si="3"/>
        <v>6000</v>
      </c>
      <c r="C154" s="396" t="str">
        <f>直接データ入力!AN52</f>
        <v/>
      </c>
      <c r="D154" s="396"/>
      <c r="E154" s="396"/>
      <c r="F154" s="397">
        <f>直接データ入力!AH52</f>
        <v>0</v>
      </c>
      <c r="G154" s="396">
        <f>直接データ入力!AJ52</f>
        <v>0</v>
      </c>
      <c r="H154" s="396">
        <f>直接データ入力!K52</f>
        <v>0</v>
      </c>
      <c r="I154" s="396"/>
      <c r="J154" s="396">
        <f>直接データ入力!AM52</f>
        <v>1</v>
      </c>
      <c r="K154" s="398">
        <f>直接データ入力!AI52</f>
        <v>0</v>
      </c>
      <c r="L154" s="396"/>
      <c r="M154" s="396"/>
      <c r="N154" s="397">
        <f>直接データ入力!AG52</f>
        <v>3</v>
      </c>
      <c r="O154" s="396"/>
      <c r="P154" s="397" t="str">
        <f>直接データ入力!BC52</f>
        <v/>
      </c>
      <c r="Q154" s="583">
        <f>直接データ入力!AR52</f>
        <v>0</v>
      </c>
      <c r="R154" s="396"/>
      <c r="S154" s="396"/>
      <c r="T154" s="397" t="str">
        <f>直接データ入力!BE52</f>
        <v/>
      </c>
      <c r="U154" s="583">
        <f>直接データ入力!R52</f>
        <v>0</v>
      </c>
      <c r="V154" s="396"/>
      <c r="W154" s="396"/>
      <c r="X154" s="397" t="str">
        <f>直接データ入力!BG52</f>
        <v/>
      </c>
      <c r="Y154" s="583">
        <f>直接データ入力!BH52</f>
        <v>0</v>
      </c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1:38" ht="25.25" customHeight="1">
      <c r="A155" s="386">
        <f>直接データ入力!AF53</f>
        <v>0</v>
      </c>
      <c r="B155" s="396">
        <f t="shared" si="3"/>
        <v>6000</v>
      </c>
      <c r="C155" s="396" t="str">
        <f>直接データ入力!AN53</f>
        <v/>
      </c>
      <c r="D155" s="396"/>
      <c r="E155" s="396"/>
      <c r="F155" s="397">
        <f>直接データ入力!AH53</f>
        <v>0</v>
      </c>
      <c r="G155" s="396">
        <f>直接データ入力!AJ53</f>
        <v>0</v>
      </c>
      <c r="H155" s="396">
        <f>直接データ入力!K53</f>
        <v>0</v>
      </c>
      <c r="I155" s="396"/>
      <c r="J155" s="396">
        <f>直接データ入力!AM53</f>
        <v>1</v>
      </c>
      <c r="K155" s="398">
        <f>直接データ入力!AI53</f>
        <v>0</v>
      </c>
      <c r="L155" s="396"/>
      <c r="M155" s="396"/>
      <c r="N155" s="397">
        <f>直接データ入力!AG53</f>
        <v>3</v>
      </c>
      <c r="O155" s="396"/>
      <c r="P155" s="397" t="str">
        <f>直接データ入力!BC53</f>
        <v/>
      </c>
      <c r="Q155" s="583">
        <f>直接データ入力!AR53</f>
        <v>0</v>
      </c>
      <c r="R155" s="396"/>
      <c r="S155" s="396"/>
      <c r="T155" s="397" t="str">
        <f>直接データ入力!BE53</f>
        <v/>
      </c>
      <c r="U155" s="583">
        <f>直接データ入力!R53</f>
        <v>0</v>
      </c>
      <c r="V155" s="396"/>
      <c r="W155" s="396"/>
      <c r="X155" s="397" t="str">
        <f>直接データ入力!BG53</f>
        <v/>
      </c>
      <c r="Y155" s="583">
        <f>直接データ入力!BH53</f>
        <v>0</v>
      </c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1:38" ht="25.25" customHeight="1">
      <c r="A156" s="386">
        <f>直接データ入力!AF54</f>
        <v>0</v>
      </c>
      <c r="B156" s="396">
        <f t="shared" si="3"/>
        <v>6000</v>
      </c>
      <c r="C156" s="396" t="str">
        <f>直接データ入力!AN54</f>
        <v/>
      </c>
      <c r="D156" s="396"/>
      <c r="E156" s="396"/>
      <c r="F156" s="397">
        <f>直接データ入力!AH54</f>
        <v>0</v>
      </c>
      <c r="G156" s="396">
        <f>直接データ入力!AJ54</f>
        <v>0</v>
      </c>
      <c r="H156" s="396">
        <f>直接データ入力!K54</f>
        <v>0</v>
      </c>
      <c r="I156" s="396"/>
      <c r="J156" s="396">
        <f>直接データ入力!AM54</f>
        <v>1</v>
      </c>
      <c r="K156" s="398">
        <f>直接データ入力!AI54</f>
        <v>0</v>
      </c>
      <c r="L156" s="396"/>
      <c r="M156" s="396"/>
      <c r="N156" s="397">
        <f>直接データ入力!AG54</f>
        <v>3</v>
      </c>
      <c r="O156" s="396"/>
      <c r="P156" s="397" t="str">
        <f>直接データ入力!BC54</f>
        <v/>
      </c>
      <c r="Q156" s="583">
        <f>直接データ入力!AR54</f>
        <v>0</v>
      </c>
      <c r="R156" s="396"/>
      <c r="S156" s="396"/>
      <c r="T156" s="397" t="str">
        <f>直接データ入力!BE54</f>
        <v/>
      </c>
      <c r="U156" s="583">
        <f>直接データ入力!R54</f>
        <v>0</v>
      </c>
      <c r="V156" s="396"/>
      <c r="W156" s="396"/>
      <c r="X156" s="397" t="str">
        <f>直接データ入力!BG54</f>
        <v/>
      </c>
      <c r="Y156" s="583">
        <f>直接データ入力!BH54</f>
        <v>0</v>
      </c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1:38" ht="25.25" customHeight="1">
      <c r="A157" s="386">
        <f>直接データ入力!AF55</f>
        <v>0</v>
      </c>
      <c r="B157" s="396">
        <f t="shared" si="3"/>
        <v>6000</v>
      </c>
      <c r="C157" s="396" t="str">
        <f>直接データ入力!AN55</f>
        <v/>
      </c>
      <c r="D157" s="396"/>
      <c r="E157" s="396"/>
      <c r="F157" s="397">
        <f>直接データ入力!AH55</f>
        <v>0</v>
      </c>
      <c r="G157" s="396">
        <f>直接データ入力!AJ55</f>
        <v>0</v>
      </c>
      <c r="H157" s="396">
        <f>直接データ入力!K55</f>
        <v>0</v>
      </c>
      <c r="I157" s="396"/>
      <c r="J157" s="396">
        <f>直接データ入力!AM55</f>
        <v>1</v>
      </c>
      <c r="K157" s="398">
        <f>直接データ入力!AI55</f>
        <v>0</v>
      </c>
      <c r="L157" s="396"/>
      <c r="M157" s="396"/>
      <c r="N157" s="397">
        <f>直接データ入力!AG55</f>
        <v>3</v>
      </c>
      <c r="O157" s="396"/>
      <c r="P157" s="397" t="str">
        <f>直接データ入力!BC55</f>
        <v/>
      </c>
      <c r="Q157" s="583">
        <f>直接データ入力!AR55</f>
        <v>0</v>
      </c>
      <c r="R157" s="396"/>
      <c r="S157" s="396"/>
      <c r="T157" s="397" t="str">
        <f>直接データ入力!BE55</f>
        <v/>
      </c>
      <c r="U157" s="583">
        <f>直接データ入力!R55</f>
        <v>0</v>
      </c>
      <c r="V157" s="396"/>
      <c r="W157" s="396"/>
      <c r="X157" s="397" t="str">
        <f>直接データ入力!BG55</f>
        <v/>
      </c>
      <c r="Y157" s="583">
        <f>直接データ入力!BH55</f>
        <v>0</v>
      </c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1:38" ht="25.25" customHeight="1">
      <c r="A158" s="386">
        <f>直接データ入力!AF56</f>
        <v>0</v>
      </c>
      <c r="B158" s="396">
        <f t="shared" si="3"/>
        <v>6000</v>
      </c>
      <c r="C158" s="396" t="str">
        <f>直接データ入力!AN56</f>
        <v/>
      </c>
      <c r="D158" s="396"/>
      <c r="E158" s="396"/>
      <c r="F158" s="397">
        <f>直接データ入力!AH56</f>
        <v>0</v>
      </c>
      <c r="G158" s="396">
        <f>直接データ入力!AJ56</f>
        <v>0</v>
      </c>
      <c r="H158" s="396">
        <f>直接データ入力!K56</f>
        <v>0</v>
      </c>
      <c r="I158" s="396"/>
      <c r="J158" s="396">
        <f>直接データ入力!AM56</f>
        <v>1</v>
      </c>
      <c r="K158" s="398">
        <f>直接データ入力!AI56</f>
        <v>0</v>
      </c>
      <c r="L158" s="396"/>
      <c r="M158" s="396"/>
      <c r="N158" s="397">
        <f>直接データ入力!AG56</f>
        <v>3</v>
      </c>
      <c r="O158" s="396"/>
      <c r="P158" s="397" t="str">
        <f>直接データ入力!BC56</f>
        <v/>
      </c>
      <c r="Q158" s="583">
        <f>直接データ入力!AR56</f>
        <v>0</v>
      </c>
      <c r="R158" s="396"/>
      <c r="S158" s="396"/>
      <c r="T158" s="397" t="str">
        <f>直接データ入力!BE56</f>
        <v/>
      </c>
      <c r="U158" s="583">
        <f>直接データ入力!R56</f>
        <v>0</v>
      </c>
      <c r="V158" s="396"/>
      <c r="W158" s="396"/>
      <c r="X158" s="397" t="str">
        <f>直接データ入力!BG56</f>
        <v/>
      </c>
      <c r="Y158" s="583">
        <f>直接データ入力!BH56</f>
        <v>0</v>
      </c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1:38" ht="25.25" customHeight="1">
      <c r="A159" s="386">
        <f>直接データ入力!AF57</f>
        <v>0</v>
      </c>
      <c r="B159" s="396">
        <f t="shared" si="3"/>
        <v>6000</v>
      </c>
      <c r="C159" s="396" t="str">
        <f>直接データ入力!AN57</f>
        <v/>
      </c>
      <c r="D159" s="396"/>
      <c r="E159" s="396"/>
      <c r="F159" s="397">
        <f>直接データ入力!AH57</f>
        <v>0</v>
      </c>
      <c r="G159" s="396">
        <f>直接データ入力!AJ57</f>
        <v>0</v>
      </c>
      <c r="H159" s="396">
        <f>直接データ入力!K57</f>
        <v>0</v>
      </c>
      <c r="I159" s="396"/>
      <c r="J159" s="396">
        <f>直接データ入力!AM57</f>
        <v>1</v>
      </c>
      <c r="K159" s="398">
        <f>直接データ入力!AI57</f>
        <v>0</v>
      </c>
      <c r="L159" s="396"/>
      <c r="M159" s="396"/>
      <c r="N159" s="397">
        <f>直接データ入力!AG57</f>
        <v>3</v>
      </c>
      <c r="O159" s="396"/>
      <c r="P159" s="397" t="str">
        <f>直接データ入力!BC57</f>
        <v/>
      </c>
      <c r="Q159" s="583">
        <f>直接データ入力!AR57</f>
        <v>0</v>
      </c>
      <c r="R159" s="396"/>
      <c r="S159" s="396"/>
      <c r="T159" s="397" t="str">
        <f>直接データ入力!BE57</f>
        <v/>
      </c>
      <c r="U159" s="583">
        <f>直接データ入力!R57</f>
        <v>0</v>
      </c>
      <c r="V159" s="396"/>
      <c r="W159" s="396"/>
      <c r="X159" s="397" t="str">
        <f>直接データ入力!BG57</f>
        <v/>
      </c>
      <c r="Y159" s="583">
        <f>直接データ入力!BH57</f>
        <v>0</v>
      </c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1:38" ht="25.75" customHeight="1">
      <c r="A160" s="386">
        <f>直接データ入力!AF58</f>
        <v>0</v>
      </c>
      <c r="B160" s="396">
        <f t="shared" si="3"/>
        <v>6000</v>
      </c>
      <c r="C160" s="396" t="str">
        <f>直接データ入力!AN58</f>
        <v/>
      </c>
      <c r="D160" s="396"/>
      <c r="E160" s="396"/>
      <c r="F160" s="397">
        <f>直接データ入力!AH58</f>
        <v>0</v>
      </c>
      <c r="G160" s="396">
        <f>直接データ入力!AJ58</f>
        <v>0</v>
      </c>
      <c r="H160" s="396">
        <f>直接データ入力!K58</f>
        <v>0</v>
      </c>
      <c r="I160" s="396"/>
      <c r="J160" s="396">
        <f>直接データ入力!AM58</f>
        <v>1</v>
      </c>
      <c r="K160" s="398">
        <f>直接データ入力!AI58</f>
        <v>0</v>
      </c>
      <c r="L160" s="396"/>
      <c r="M160" s="396"/>
      <c r="N160" s="397">
        <f>直接データ入力!AG58</f>
        <v>3</v>
      </c>
      <c r="O160" s="396"/>
      <c r="P160" s="397" t="str">
        <f>直接データ入力!BC58</f>
        <v/>
      </c>
      <c r="Q160" s="583">
        <f>直接データ入力!AR58</f>
        <v>0</v>
      </c>
      <c r="R160" s="396"/>
      <c r="S160" s="396"/>
      <c r="T160" s="397" t="str">
        <f>直接データ入力!BE58</f>
        <v/>
      </c>
      <c r="U160" s="583">
        <f>直接データ入力!R58</f>
        <v>0</v>
      </c>
      <c r="V160" s="396"/>
      <c r="W160" s="396"/>
      <c r="X160" s="397" t="str">
        <f>直接データ入力!BG58</f>
        <v/>
      </c>
      <c r="Y160" s="583">
        <f>直接データ入力!BH58</f>
        <v>0</v>
      </c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1:38" ht="25.75" customHeight="1">
      <c r="A161" s="386">
        <f>直接データ入力!AF59</f>
        <v>0</v>
      </c>
      <c r="B161" s="396">
        <f t="shared" si="3"/>
        <v>6000</v>
      </c>
      <c r="C161" s="396" t="str">
        <f>直接データ入力!AN59</f>
        <v/>
      </c>
      <c r="D161" s="396"/>
      <c r="E161" s="396"/>
      <c r="F161" s="397">
        <f>直接データ入力!AH59</f>
        <v>0</v>
      </c>
      <c r="G161" s="396">
        <f>直接データ入力!AJ59</f>
        <v>0</v>
      </c>
      <c r="H161" s="396">
        <f>直接データ入力!K59</f>
        <v>0</v>
      </c>
      <c r="I161" s="396"/>
      <c r="J161" s="396">
        <f>直接データ入力!AM59</f>
        <v>1</v>
      </c>
      <c r="K161" s="398">
        <f>直接データ入力!AI59</f>
        <v>0</v>
      </c>
      <c r="L161" s="396"/>
      <c r="M161" s="396"/>
      <c r="N161" s="397">
        <f>直接データ入力!AG59</f>
        <v>3</v>
      </c>
      <c r="O161" s="396"/>
      <c r="P161" s="397" t="str">
        <f>直接データ入力!BC59</f>
        <v/>
      </c>
      <c r="Q161" s="583">
        <f>直接データ入力!AR59</f>
        <v>0</v>
      </c>
      <c r="R161" s="396"/>
      <c r="S161" s="396"/>
      <c r="T161" s="397" t="str">
        <f>直接データ入力!BE59</f>
        <v/>
      </c>
      <c r="U161" s="583">
        <f>直接データ入力!R59</f>
        <v>0</v>
      </c>
      <c r="V161" s="396"/>
      <c r="W161" s="396"/>
      <c r="X161" s="397" t="str">
        <f>直接データ入力!BG59</f>
        <v/>
      </c>
      <c r="Y161" s="583">
        <f>直接データ入力!BH59</f>
        <v>0</v>
      </c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ht="25.75" hidden="1" customHeight="1">
      <c r="A162" s="386">
        <f>直接データ入力!AF60</f>
        <v>0</v>
      </c>
      <c r="B162" s="396">
        <v>21</v>
      </c>
      <c r="C162" s="396" t="str">
        <f>直接データ入力!AO60</f>
        <v/>
      </c>
      <c r="D162" s="396"/>
      <c r="E162" s="396"/>
      <c r="F162" s="397">
        <f>直接データ入力!AH60</f>
        <v>0</v>
      </c>
      <c r="G162" s="396">
        <f>直接データ入力!AJ60</f>
        <v>0</v>
      </c>
      <c r="H162" s="396">
        <f>直接データ入力!K60</f>
        <v>0</v>
      </c>
      <c r="I162" s="396"/>
      <c r="J162" s="396">
        <f>直接データ入力!AM60</f>
        <v>1</v>
      </c>
      <c r="K162" s="398">
        <f>直接データ入力!AI60</f>
        <v>0</v>
      </c>
      <c r="L162" s="396"/>
      <c r="M162" s="396"/>
      <c r="N162" s="397">
        <f>直接データ入力!AG60</f>
        <v>3</v>
      </c>
      <c r="O162" s="396"/>
      <c r="P162" s="397" t="str">
        <f>直接データ入力!BC60</f>
        <v/>
      </c>
      <c r="Q162" s="583">
        <f>直接データ入力!AR60</f>
        <v>0</v>
      </c>
      <c r="R162" s="396"/>
      <c r="S162" s="396"/>
      <c r="T162" s="397" t="str">
        <f>直接データ入力!BE60</f>
        <v/>
      </c>
      <c r="U162" s="583">
        <f>直接データ入力!R60</f>
        <v>0</v>
      </c>
      <c r="V162" s="396"/>
      <c r="W162" s="396"/>
      <c r="X162" s="397" t="str">
        <f>直接データ入力!BG60</f>
        <v/>
      </c>
      <c r="Y162" s="583">
        <f>直接データ入力!BH60</f>
        <v>0</v>
      </c>
    </row>
    <row r="163" spans="1:38" ht="25.75" hidden="1" customHeight="1">
      <c r="A163" s="386">
        <f>直接データ入力!AF61</f>
        <v>0</v>
      </c>
      <c r="B163" s="396">
        <v>22</v>
      </c>
      <c r="C163" s="396" t="str">
        <f>直接データ入力!AO61</f>
        <v/>
      </c>
      <c r="D163" s="396"/>
      <c r="E163" s="396"/>
      <c r="F163" s="397">
        <f>直接データ入力!AH61</f>
        <v>0</v>
      </c>
      <c r="G163" s="396">
        <f>直接データ入力!AJ61</f>
        <v>0</v>
      </c>
      <c r="H163" s="396">
        <f>直接データ入力!K61</f>
        <v>0</v>
      </c>
      <c r="I163" s="396"/>
      <c r="J163" s="396">
        <f>直接データ入力!AM61</f>
        <v>1</v>
      </c>
      <c r="K163" s="398">
        <f>直接データ入力!AI61</f>
        <v>0</v>
      </c>
      <c r="L163" s="396"/>
      <c r="M163" s="396"/>
      <c r="N163" s="397">
        <f>直接データ入力!AG61</f>
        <v>3</v>
      </c>
      <c r="O163" s="396"/>
      <c r="P163" s="397" t="str">
        <f>直接データ入力!BC61</f>
        <v/>
      </c>
      <c r="Q163" s="583">
        <f>直接データ入力!AR61</f>
        <v>0</v>
      </c>
      <c r="R163" s="396"/>
      <c r="S163" s="396"/>
      <c r="T163" s="397" t="str">
        <f>直接データ入力!BE61</f>
        <v/>
      </c>
      <c r="U163" s="583">
        <f>直接データ入力!R61</f>
        <v>0</v>
      </c>
      <c r="V163" s="396"/>
      <c r="W163" s="396"/>
      <c r="X163" s="397" t="str">
        <f>直接データ入力!BG61</f>
        <v/>
      </c>
      <c r="Y163" s="583">
        <f>直接データ入力!BH61</f>
        <v>0</v>
      </c>
    </row>
    <row r="164" spans="1:38" ht="25.75" hidden="1" customHeight="1">
      <c r="A164" s="386">
        <f>直接データ入力!AF62</f>
        <v>0</v>
      </c>
      <c r="B164" s="396">
        <v>23</v>
      </c>
      <c r="C164" s="396" t="str">
        <f>直接データ入力!AO62</f>
        <v/>
      </c>
      <c r="D164" s="396"/>
      <c r="E164" s="396"/>
      <c r="F164" s="397">
        <f>直接データ入力!AH62</f>
        <v>0</v>
      </c>
      <c r="G164" s="396">
        <f>直接データ入力!AJ62</f>
        <v>0</v>
      </c>
      <c r="H164" s="396">
        <f>直接データ入力!K62</f>
        <v>0</v>
      </c>
      <c r="I164" s="396"/>
      <c r="J164" s="396">
        <f>直接データ入力!AM62</f>
        <v>1</v>
      </c>
      <c r="K164" s="398">
        <f>直接データ入力!AI62</f>
        <v>0</v>
      </c>
      <c r="L164" s="396"/>
      <c r="M164" s="396"/>
      <c r="N164" s="397">
        <f>直接データ入力!AG62</f>
        <v>3</v>
      </c>
      <c r="O164" s="396"/>
      <c r="P164" s="397" t="str">
        <f>直接データ入力!BC62</f>
        <v/>
      </c>
      <c r="Q164" s="583">
        <f>直接データ入力!AR62</f>
        <v>0</v>
      </c>
      <c r="R164" s="396"/>
      <c r="S164" s="396"/>
      <c r="T164" s="397" t="str">
        <f>直接データ入力!BE62</f>
        <v/>
      </c>
      <c r="U164" s="583">
        <f>直接データ入力!R62</f>
        <v>0</v>
      </c>
      <c r="V164" s="396"/>
      <c r="W164" s="396"/>
      <c r="X164" s="397" t="str">
        <f>直接データ入力!BG62</f>
        <v/>
      </c>
      <c r="Y164" s="583">
        <f>直接データ入力!BH62</f>
        <v>0</v>
      </c>
    </row>
    <row r="165" spans="1:38" ht="25.75" hidden="1" customHeight="1">
      <c r="A165" s="386">
        <f>直接データ入力!AF63</f>
        <v>0</v>
      </c>
      <c r="B165" s="396">
        <v>24</v>
      </c>
      <c r="C165" s="396" t="str">
        <f>直接データ入力!AO63</f>
        <v/>
      </c>
      <c r="D165" s="396"/>
      <c r="E165" s="396"/>
      <c r="F165" s="397">
        <f>直接データ入力!AH63</f>
        <v>0</v>
      </c>
      <c r="G165" s="396">
        <f>直接データ入力!AJ63</f>
        <v>0</v>
      </c>
      <c r="H165" s="396">
        <f>直接データ入力!K63</f>
        <v>0</v>
      </c>
      <c r="I165" s="396"/>
      <c r="J165" s="396">
        <f>直接データ入力!AM63</f>
        <v>1</v>
      </c>
      <c r="K165" s="398">
        <f>直接データ入力!AI63</f>
        <v>0</v>
      </c>
      <c r="L165" s="396"/>
      <c r="M165" s="396"/>
      <c r="N165" s="397">
        <f>直接データ入力!AG63</f>
        <v>3</v>
      </c>
      <c r="O165" s="396"/>
      <c r="P165" s="397" t="str">
        <f>直接データ入力!BC63</f>
        <v/>
      </c>
      <c r="Q165" s="583">
        <f>直接データ入力!AR63</f>
        <v>0</v>
      </c>
      <c r="R165" s="396"/>
      <c r="S165" s="396"/>
      <c r="T165" s="397" t="str">
        <f>直接データ入力!BE63</f>
        <v/>
      </c>
      <c r="U165" s="583">
        <f>直接データ入力!R63</f>
        <v>0</v>
      </c>
      <c r="V165" s="396"/>
      <c r="W165" s="396"/>
      <c r="X165" s="397" t="str">
        <f>直接データ入力!BG63</f>
        <v/>
      </c>
      <c r="Y165" s="583">
        <f>直接データ入力!BH63</f>
        <v>0</v>
      </c>
    </row>
    <row r="166" spans="1:38" ht="25.75" hidden="1" customHeight="1">
      <c r="A166" s="386">
        <f>直接データ入力!AF64</f>
        <v>0</v>
      </c>
      <c r="B166" s="396">
        <v>25</v>
      </c>
      <c r="C166" s="396" t="str">
        <f>直接データ入力!AO64</f>
        <v/>
      </c>
      <c r="D166" s="396"/>
      <c r="E166" s="396"/>
      <c r="F166" s="397">
        <f>直接データ入力!AH64</f>
        <v>0</v>
      </c>
      <c r="G166" s="396">
        <f>直接データ入力!AJ64</f>
        <v>0</v>
      </c>
      <c r="H166" s="396">
        <f>直接データ入力!K64</f>
        <v>0</v>
      </c>
      <c r="I166" s="396"/>
      <c r="J166" s="396">
        <f>直接データ入力!AM64</f>
        <v>1</v>
      </c>
      <c r="K166" s="398">
        <f>直接データ入力!AI64</f>
        <v>0</v>
      </c>
      <c r="L166" s="396"/>
      <c r="M166" s="396"/>
      <c r="N166" s="397">
        <f>直接データ入力!AG64</f>
        <v>3</v>
      </c>
      <c r="O166" s="396"/>
      <c r="P166" s="397" t="str">
        <f>直接データ入力!BC64</f>
        <v/>
      </c>
      <c r="Q166" s="583">
        <f>直接データ入力!AR64</f>
        <v>0</v>
      </c>
      <c r="R166" s="396"/>
      <c r="S166" s="396"/>
      <c r="T166" s="397" t="str">
        <f>直接データ入力!BE64</f>
        <v/>
      </c>
      <c r="U166" s="583">
        <f>直接データ入力!R64</f>
        <v>0</v>
      </c>
      <c r="V166" s="396"/>
      <c r="W166" s="396"/>
      <c r="X166" s="397" t="str">
        <f>直接データ入力!BG64</f>
        <v/>
      </c>
      <c r="Y166" s="583">
        <f>直接データ入力!BH64</f>
        <v>0</v>
      </c>
    </row>
    <row r="167" spans="1:38" ht="16.5">
      <c r="A167" s="386"/>
      <c r="B167" s="386"/>
      <c r="C167" s="386"/>
      <c r="D167" s="386"/>
      <c r="E167" s="386"/>
      <c r="F167" s="392"/>
      <c r="G167" s="386"/>
      <c r="H167" s="386"/>
      <c r="I167" s="386"/>
      <c r="J167" s="386"/>
      <c r="K167" s="393"/>
      <c r="L167" s="386"/>
      <c r="M167" s="386"/>
      <c r="N167" s="392"/>
      <c r="O167" s="386"/>
      <c r="P167" s="392"/>
      <c r="Q167" s="585"/>
      <c r="R167" s="386"/>
      <c r="S167" s="386"/>
      <c r="T167" s="392"/>
      <c r="U167" s="393"/>
      <c r="V167" s="386"/>
      <c r="W167" s="386"/>
      <c r="X167" s="392"/>
      <c r="Y167" s="393"/>
    </row>
    <row r="178" spans="1:24">
      <c r="A178" s="31"/>
      <c r="E178" s="32"/>
      <c r="F178" s="31"/>
      <c r="J178" s="33"/>
      <c r="K178" s="31"/>
      <c r="M178" s="32"/>
      <c r="N178" s="31"/>
      <c r="O178" s="32"/>
      <c r="S178" s="32"/>
      <c r="T178" s="31"/>
      <c r="W178" s="32"/>
      <c r="X178" s="31"/>
    </row>
    <row r="179" spans="1:24">
      <c r="A179" s="31"/>
      <c r="E179" s="32"/>
      <c r="F179" s="31"/>
      <c r="J179" s="33"/>
      <c r="K179" s="31"/>
      <c r="M179" s="32"/>
      <c r="N179" s="31"/>
      <c r="O179" s="32"/>
      <c r="S179" s="32"/>
      <c r="T179" s="31"/>
      <c r="W179" s="32"/>
      <c r="X179" s="31"/>
    </row>
    <row r="180" spans="1:24">
      <c r="A180" s="31"/>
      <c r="E180" s="32"/>
      <c r="F180" s="31"/>
      <c r="J180" s="33"/>
      <c r="K180" s="31"/>
      <c r="M180" s="32"/>
      <c r="N180" s="31"/>
      <c r="O180" s="32"/>
      <c r="S180" s="32"/>
      <c r="T180" s="31"/>
      <c r="W180" s="32"/>
      <c r="X180" s="31"/>
    </row>
    <row r="181" spans="1:24">
      <c r="A181" s="31"/>
      <c r="E181" s="32"/>
      <c r="F181" s="31"/>
      <c r="J181" s="33"/>
      <c r="K181" s="31"/>
      <c r="M181" s="32"/>
      <c r="N181" s="31"/>
      <c r="O181" s="32"/>
      <c r="S181" s="32"/>
      <c r="T181" s="31"/>
      <c r="W181" s="32"/>
      <c r="X181" s="31"/>
    </row>
    <row r="182" spans="1:24">
      <c r="A182" s="31"/>
      <c r="E182" s="32"/>
      <c r="F182" s="31"/>
      <c r="J182" s="33"/>
      <c r="K182" s="31"/>
      <c r="M182" s="32"/>
      <c r="N182" s="31"/>
      <c r="O182" s="32"/>
      <c r="S182" s="32"/>
      <c r="T182" s="31"/>
      <c r="W182" s="32"/>
      <c r="X182" s="31"/>
    </row>
    <row r="183" spans="1:24">
      <c r="A183" s="31"/>
      <c r="E183" s="32"/>
      <c r="F183" s="31"/>
      <c r="J183" s="33"/>
      <c r="K183" s="31"/>
      <c r="M183" s="32"/>
      <c r="N183" s="31"/>
      <c r="O183" s="32"/>
      <c r="S183" s="32"/>
      <c r="T183" s="31"/>
      <c r="W183" s="32"/>
      <c r="X183" s="31"/>
    </row>
    <row r="184" spans="1:24">
      <c r="A184" s="31"/>
      <c r="E184" s="32"/>
      <c r="F184" s="31"/>
      <c r="J184" s="33"/>
      <c r="K184" s="31"/>
      <c r="M184" s="32"/>
      <c r="N184" s="31"/>
      <c r="O184" s="32"/>
      <c r="S184" s="32"/>
      <c r="T184" s="31"/>
      <c r="W184" s="32"/>
      <c r="X184" s="31"/>
    </row>
    <row r="185" spans="1:24">
      <c r="A185" s="31"/>
      <c r="E185" s="32"/>
      <c r="F185" s="31"/>
      <c r="J185" s="33"/>
      <c r="K185" s="31"/>
      <c r="M185" s="32"/>
      <c r="N185" s="31"/>
      <c r="O185" s="32"/>
      <c r="S185" s="32"/>
      <c r="T185" s="31"/>
      <c r="W185" s="32"/>
      <c r="X185" s="31"/>
    </row>
    <row r="186" spans="1:24">
      <c r="A186" s="31"/>
      <c r="E186" s="32"/>
      <c r="F186" s="31"/>
      <c r="J186" s="33"/>
      <c r="K186" s="31"/>
      <c r="M186" s="32"/>
      <c r="N186" s="31"/>
      <c r="O186" s="32"/>
      <c r="S186" s="32"/>
      <c r="T186" s="31"/>
      <c r="W186" s="32"/>
      <c r="X186" s="31"/>
    </row>
    <row r="187" spans="1:24">
      <c r="A187" s="31"/>
      <c r="E187" s="32"/>
      <c r="F187" s="31"/>
      <c r="J187" s="33"/>
      <c r="K187" s="31"/>
      <c r="M187" s="32"/>
      <c r="N187" s="31"/>
      <c r="O187" s="32"/>
      <c r="S187" s="32"/>
      <c r="T187" s="31"/>
      <c r="W187" s="32"/>
      <c r="X187" s="31"/>
    </row>
    <row r="188" spans="1:24">
      <c r="A188" s="31"/>
      <c r="E188" s="32"/>
      <c r="F188" s="31"/>
      <c r="J188" s="33"/>
      <c r="K188" s="31"/>
      <c r="M188" s="32"/>
      <c r="N188" s="31"/>
      <c r="O188" s="32"/>
      <c r="S188" s="32"/>
      <c r="T188" s="31"/>
      <c r="W188" s="32"/>
      <c r="X188" s="31"/>
    </row>
    <row r="189" spans="1:24">
      <c r="A189" s="31"/>
      <c r="E189" s="32"/>
      <c r="F189" s="31"/>
      <c r="J189" s="33"/>
      <c r="K189" s="31"/>
      <c r="M189" s="32"/>
      <c r="N189" s="31"/>
      <c r="O189" s="32"/>
      <c r="S189" s="32"/>
      <c r="T189" s="31"/>
      <c r="W189" s="32"/>
      <c r="X189" s="31"/>
    </row>
    <row r="190" spans="1:24">
      <c r="A190" s="31"/>
      <c r="E190" s="32"/>
      <c r="F190" s="31"/>
      <c r="J190" s="33"/>
      <c r="K190" s="31"/>
      <c r="M190" s="32"/>
      <c r="N190" s="31"/>
      <c r="O190" s="32"/>
      <c r="S190" s="32"/>
      <c r="T190" s="31"/>
      <c r="W190" s="32"/>
      <c r="X190" s="31"/>
    </row>
    <row r="191" spans="1:24">
      <c r="A191" s="31"/>
      <c r="E191" s="32"/>
      <c r="F191" s="31"/>
      <c r="J191" s="33"/>
      <c r="K191" s="31"/>
      <c r="M191" s="32"/>
      <c r="N191" s="31"/>
      <c r="O191" s="32"/>
      <c r="S191" s="32"/>
      <c r="T191" s="31"/>
      <c r="W191" s="32"/>
      <c r="X191" s="31"/>
    </row>
    <row r="192" spans="1:24">
      <c r="A192" s="31"/>
      <c r="E192" s="32"/>
      <c r="F192" s="31"/>
      <c r="J192" s="33"/>
      <c r="K192" s="31"/>
      <c r="M192" s="32"/>
      <c r="N192" s="31"/>
      <c r="O192" s="32"/>
      <c r="S192" s="32"/>
      <c r="T192" s="31"/>
      <c r="W192" s="32"/>
      <c r="X192" s="31"/>
    </row>
    <row r="193" spans="1:24">
      <c r="A193" s="31"/>
      <c r="E193" s="32"/>
      <c r="F193" s="31"/>
      <c r="J193" s="33"/>
      <c r="K193" s="31"/>
      <c r="M193" s="32"/>
      <c r="N193" s="31"/>
      <c r="O193" s="32"/>
      <c r="S193" s="32"/>
      <c r="T193" s="31"/>
      <c r="W193" s="32"/>
      <c r="X193" s="31"/>
    </row>
    <row r="194" spans="1:24">
      <c r="A194" s="31"/>
      <c r="E194" s="32"/>
      <c r="F194" s="31"/>
      <c r="J194" s="33"/>
      <c r="K194" s="31"/>
      <c r="M194" s="32"/>
      <c r="N194" s="31"/>
      <c r="O194" s="32"/>
      <c r="S194" s="32"/>
      <c r="T194" s="31"/>
      <c r="W194" s="32"/>
      <c r="X194" s="31"/>
    </row>
    <row r="195" spans="1:24">
      <c r="A195" s="31"/>
      <c r="E195" s="32"/>
      <c r="F195" s="31"/>
      <c r="J195" s="33"/>
      <c r="K195" s="31"/>
      <c r="M195" s="32"/>
      <c r="N195" s="31"/>
      <c r="O195" s="32"/>
      <c r="S195" s="32"/>
      <c r="T195" s="31"/>
      <c r="W195" s="32"/>
      <c r="X195" s="31"/>
    </row>
    <row r="196" spans="1:24">
      <c r="A196" s="31"/>
      <c r="E196" s="32"/>
      <c r="F196" s="31"/>
      <c r="J196" s="33"/>
      <c r="K196" s="31"/>
      <c r="M196" s="32"/>
      <c r="N196" s="31"/>
      <c r="O196" s="32"/>
      <c r="S196" s="32"/>
      <c r="T196" s="31"/>
      <c r="W196" s="32"/>
      <c r="X196" s="31"/>
    </row>
    <row r="197" spans="1:24">
      <c r="A197" s="31"/>
      <c r="E197" s="32"/>
      <c r="F197" s="31"/>
      <c r="J197" s="33"/>
      <c r="K197" s="31"/>
      <c r="M197" s="32"/>
      <c r="N197" s="31"/>
      <c r="O197" s="32"/>
      <c r="S197" s="32"/>
      <c r="T197" s="31"/>
      <c r="W197" s="32"/>
      <c r="X197" s="31"/>
    </row>
    <row r="198" spans="1:24">
      <c r="A198" s="31"/>
      <c r="E198" s="32"/>
      <c r="F198" s="31"/>
      <c r="J198" s="33"/>
      <c r="K198" s="31"/>
      <c r="M198" s="32"/>
      <c r="N198" s="31"/>
      <c r="O198" s="32"/>
      <c r="S198" s="32"/>
      <c r="T198" s="31"/>
      <c r="W198" s="32"/>
      <c r="X198" s="31"/>
    </row>
    <row r="199" spans="1:24">
      <c r="A199" s="31"/>
      <c r="E199" s="32"/>
      <c r="F199" s="31"/>
      <c r="J199" s="33"/>
      <c r="K199" s="31"/>
      <c r="M199" s="32"/>
      <c r="N199" s="31"/>
      <c r="O199" s="32"/>
      <c r="S199" s="32"/>
      <c r="T199" s="31"/>
      <c r="W199" s="32"/>
      <c r="X199" s="31"/>
    </row>
    <row r="200" spans="1:24">
      <c r="A200" s="31"/>
      <c r="E200" s="32"/>
      <c r="F200" s="31"/>
      <c r="J200" s="33"/>
      <c r="K200" s="31"/>
      <c r="M200" s="32"/>
      <c r="N200" s="31"/>
      <c r="O200" s="32"/>
      <c r="S200" s="32"/>
      <c r="T200" s="31"/>
      <c r="W200" s="32"/>
      <c r="X200" s="31"/>
    </row>
    <row r="201" spans="1:24">
      <c r="A201" s="31"/>
      <c r="E201" s="32"/>
      <c r="F201" s="31"/>
      <c r="J201" s="33"/>
      <c r="K201" s="31"/>
      <c r="M201" s="32"/>
      <c r="N201" s="31"/>
      <c r="O201" s="32"/>
      <c r="S201" s="32"/>
      <c r="T201" s="31"/>
      <c r="W201" s="32"/>
      <c r="X201" s="31"/>
    </row>
    <row r="202" spans="1:24">
      <c r="A202" s="31"/>
      <c r="E202" s="32"/>
      <c r="F202" s="31"/>
      <c r="J202" s="33"/>
      <c r="K202" s="31"/>
      <c r="M202" s="32"/>
      <c r="N202" s="31"/>
      <c r="O202" s="32"/>
      <c r="S202" s="32"/>
      <c r="T202" s="31"/>
      <c r="W202" s="32"/>
      <c r="X202" s="31"/>
    </row>
    <row r="203" spans="1:24">
      <c r="A203" s="31"/>
      <c r="E203" s="32"/>
      <c r="F203" s="31"/>
      <c r="J203" s="33"/>
      <c r="K203" s="31"/>
      <c r="M203" s="32"/>
      <c r="N203" s="31"/>
      <c r="O203" s="32"/>
      <c r="S203" s="32"/>
      <c r="T203" s="31"/>
      <c r="W203" s="32"/>
      <c r="X203" s="31"/>
    </row>
    <row r="204" spans="1:24">
      <c r="A204" s="31"/>
      <c r="E204" s="32"/>
      <c r="F204" s="31"/>
      <c r="J204" s="33"/>
      <c r="K204" s="31"/>
      <c r="M204" s="32"/>
      <c r="N204" s="31"/>
      <c r="O204" s="32"/>
      <c r="S204" s="32"/>
      <c r="T204" s="31"/>
      <c r="W204" s="32"/>
      <c r="X204" s="31"/>
    </row>
    <row r="205" spans="1:24">
      <c r="A205" s="31"/>
      <c r="E205" s="32"/>
      <c r="F205" s="31"/>
      <c r="J205" s="33"/>
      <c r="K205" s="31"/>
      <c r="M205" s="32"/>
      <c r="N205" s="31"/>
      <c r="O205" s="32"/>
      <c r="S205" s="32"/>
      <c r="T205" s="31"/>
      <c r="W205" s="32"/>
      <c r="X205" s="31"/>
    </row>
    <row r="206" spans="1:24">
      <c r="A206" s="31"/>
      <c r="E206" s="32"/>
      <c r="F206" s="31"/>
      <c r="J206" s="33"/>
      <c r="K206" s="31"/>
      <c r="M206" s="32"/>
      <c r="N206" s="31"/>
      <c r="O206" s="32"/>
      <c r="S206" s="32"/>
      <c r="T206" s="31"/>
      <c r="W206" s="32"/>
      <c r="X206" s="31"/>
    </row>
    <row r="207" spans="1:24">
      <c r="A207" s="31"/>
      <c r="E207" s="32"/>
      <c r="F207" s="31"/>
      <c r="J207" s="33"/>
      <c r="K207" s="31"/>
      <c r="M207" s="32"/>
      <c r="N207" s="31"/>
      <c r="O207" s="32"/>
      <c r="S207" s="32"/>
      <c r="T207" s="31"/>
      <c r="W207" s="32"/>
      <c r="X207" s="31"/>
    </row>
    <row r="208" spans="1:24">
      <c r="A208" s="31"/>
      <c r="E208" s="32"/>
      <c r="F208" s="31"/>
      <c r="J208" s="33"/>
      <c r="K208" s="31"/>
      <c r="M208" s="32"/>
      <c r="N208" s="31"/>
      <c r="O208" s="32"/>
      <c r="S208" s="32"/>
      <c r="T208" s="31"/>
      <c r="W208" s="32"/>
      <c r="X208" s="31"/>
    </row>
    <row r="209" spans="1:24">
      <c r="A209" s="31"/>
      <c r="E209" s="32"/>
      <c r="F209" s="31"/>
      <c r="J209" s="33"/>
      <c r="K209" s="31"/>
      <c r="M209" s="32"/>
      <c r="N209" s="31"/>
      <c r="O209" s="32"/>
      <c r="S209" s="32"/>
      <c r="T209" s="31"/>
      <c r="W209" s="32"/>
      <c r="X209" s="31"/>
    </row>
    <row r="210" spans="1:24">
      <c r="A210" s="31"/>
      <c r="E210" s="32"/>
      <c r="F210" s="31"/>
      <c r="J210" s="33"/>
      <c r="K210" s="31"/>
      <c r="M210" s="32"/>
      <c r="N210" s="31"/>
      <c r="O210" s="32"/>
      <c r="S210" s="32"/>
      <c r="T210" s="31"/>
      <c r="W210" s="32"/>
      <c r="X210" s="31"/>
    </row>
    <row r="211" spans="1:24">
      <c r="A211" s="31"/>
      <c r="E211" s="32"/>
      <c r="F211" s="31"/>
      <c r="J211" s="33"/>
      <c r="K211" s="31"/>
      <c r="M211" s="32"/>
      <c r="N211" s="31"/>
      <c r="O211" s="32"/>
      <c r="S211" s="32"/>
      <c r="T211" s="31"/>
      <c r="W211" s="32"/>
      <c r="X211" s="31"/>
    </row>
    <row r="212" spans="1:24">
      <c r="A212" s="31"/>
      <c r="E212" s="32"/>
      <c r="F212" s="31"/>
      <c r="J212" s="33"/>
      <c r="K212" s="31"/>
      <c r="M212" s="32"/>
      <c r="N212" s="31"/>
      <c r="O212" s="32"/>
      <c r="S212" s="32"/>
      <c r="T212" s="31"/>
      <c r="W212" s="32"/>
      <c r="X212" s="31"/>
    </row>
    <row r="213" spans="1:24">
      <c r="A213" s="31"/>
      <c r="E213" s="32"/>
      <c r="F213" s="31"/>
      <c r="J213" s="33"/>
      <c r="K213" s="31"/>
      <c r="M213" s="32"/>
      <c r="N213" s="31"/>
      <c r="O213" s="32"/>
      <c r="S213" s="32"/>
      <c r="T213" s="31"/>
      <c r="W213" s="32"/>
      <c r="X213" s="31"/>
    </row>
    <row r="214" spans="1:24">
      <c r="A214" s="31"/>
      <c r="E214" s="32"/>
      <c r="F214" s="31"/>
      <c r="J214" s="33"/>
      <c r="K214" s="31"/>
      <c r="M214" s="32"/>
      <c r="N214" s="31"/>
      <c r="O214" s="32"/>
      <c r="S214" s="32"/>
      <c r="T214" s="31"/>
      <c r="W214" s="32"/>
      <c r="X214" s="31"/>
    </row>
    <row r="215" spans="1:24">
      <c r="A215" s="31"/>
      <c r="E215" s="32"/>
      <c r="F215" s="31"/>
      <c r="J215" s="33"/>
      <c r="K215" s="31"/>
      <c r="M215" s="32"/>
      <c r="N215" s="31"/>
      <c r="O215" s="32"/>
      <c r="S215" s="32"/>
      <c r="T215" s="31"/>
      <c r="W215" s="32"/>
      <c r="X215" s="31"/>
    </row>
    <row r="216" spans="1:24">
      <c r="A216" s="31"/>
      <c r="E216" s="32"/>
      <c r="F216" s="31"/>
      <c r="J216" s="33"/>
      <c r="K216" s="31"/>
      <c r="M216" s="32"/>
      <c r="N216" s="31"/>
      <c r="O216" s="32"/>
      <c r="S216" s="32"/>
      <c r="T216" s="31"/>
      <c r="W216" s="32"/>
      <c r="X216" s="31"/>
    </row>
    <row r="217" spans="1:24">
      <c r="A217" s="31"/>
      <c r="E217" s="32"/>
      <c r="F217" s="31"/>
      <c r="J217" s="33"/>
      <c r="K217" s="31"/>
      <c r="M217" s="32"/>
      <c r="N217" s="31"/>
      <c r="O217" s="32"/>
      <c r="S217" s="32"/>
      <c r="T217" s="31"/>
      <c r="W217" s="32"/>
      <c r="X217" s="31"/>
    </row>
    <row r="218" spans="1:24">
      <c r="A218" s="31"/>
      <c r="E218" s="32"/>
      <c r="F218" s="31"/>
      <c r="J218" s="33"/>
      <c r="K218" s="31"/>
      <c r="M218" s="32"/>
      <c r="N218" s="31"/>
      <c r="O218" s="32"/>
      <c r="S218" s="32"/>
      <c r="T218" s="31"/>
      <c r="W218" s="32"/>
      <c r="X218" s="31"/>
    </row>
    <row r="219" spans="1:24">
      <c r="A219" s="31"/>
      <c r="E219" s="32"/>
      <c r="F219" s="31"/>
      <c r="J219" s="33"/>
      <c r="K219" s="31"/>
      <c r="M219" s="32"/>
      <c r="N219" s="31"/>
      <c r="O219" s="32"/>
      <c r="S219" s="32"/>
      <c r="T219" s="31"/>
      <c r="W219" s="32"/>
      <c r="X219" s="31"/>
    </row>
    <row r="220" spans="1:24">
      <c r="A220" s="31"/>
      <c r="E220" s="32"/>
      <c r="F220" s="31"/>
      <c r="J220" s="33"/>
      <c r="K220" s="31"/>
      <c r="M220" s="32"/>
      <c r="N220" s="31"/>
      <c r="O220" s="32"/>
      <c r="S220" s="32"/>
      <c r="T220" s="31"/>
      <c r="W220" s="32"/>
      <c r="X220" s="31"/>
    </row>
    <row r="221" spans="1:24">
      <c r="A221" s="31"/>
      <c r="E221" s="32"/>
      <c r="F221" s="31"/>
      <c r="J221" s="33"/>
      <c r="K221" s="31"/>
      <c r="M221" s="32"/>
      <c r="N221" s="31"/>
      <c r="O221" s="32"/>
      <c r="S221" s="32"/>
      <c r="T221" s="31"/>
      <c r="W221" s="32"/>
      <c r="X221" s="31"/>
    </row>
    <row r="222" spans="1:24">
      <c r="A222" s="31"/>
      <c r="E222" s="32"/>
      <c r="F222" s="31"/>
      <c r="J222" s="33"/>
      <c r="K222" s="31"/>
      <c r="M222" s="32"/>
      <c r="N222" s="31"/>
      <c r="O222" s="32"/>
      <c r="S222" s="32"/>
      <c r="T222" s="31"/>
      <c r="W222" s="32"/>
      <c r="X222" s="31"/>
    </row>
    <row r="223" spans="1:24">
      <c r="A223" s="31"/>
      <c r="E223" s="32"/>
      <c r="F223" s="31"/>
      <c r="J223" s="33"/>
      <c r="K223" s="31"/>
      <c r="M223" s="32"/>
      <c r="N223" s="31"/>
      <c r="O223" s="32"/>
      <c r="S223" s="32"/>
      <c r="T223" s="31"/>
      <c r="W223" s="32"/>
      <c r="X223" s="31"/>
    </row>
    <row r="224" spans="1:24">
      <c r="A224" s="31"/>
      <c r="E224" s="32"/>
      <c r="F224" s="31"/>
      <c r="J224" s="33"/>
      <c r="K224" s="31"/>
      <c r="M224" s="32"/>
      <c r="N224" s="31"/>
      <c r="O224" s="32"/>
      <c r="S224" s="32"/>
      <c r="T224" s="31"/>
      <c r="W224" s="32"/>
      <c r="X224" s="31"/>
    </row>
    <row r="225" spans="1:24">
      <c r="A225" s="31"/>
      <c r="E225" s="32"/>
      <c r="F225" s="31"/>
      <c r="J225" s="33"/>
      <c r="K225" s="31"/>
      <c r="M225" s="32"/>
      <c r="N225" s="31"/>
      <c r="O225" s="32"/>
      <c r="S225" s="32"/>
      <c r="T225" s="31"/>
      <c r="W225" s="32"/>
      <c r="X225" s="31"/>
    </row>
    <row r="226" spans="1:24">
      <c r="A226" s="31"/>
      <c r="E226" s="32"/>
      <c r="F226" s="31"/>
      <c r="J226" s="33"/>
      <c r="K226" s="31"/>
      <c r="M226" s="32"/>
      <c r="N226" s="31"/>
      <c r="O226" s="32"/>
      <c r="S226" s="32"/>
      <c r="T226" s="31"/>
      <c r="W226" s="32"/>
      <c r="X226" s="31"/>
    </row>
    <row r="227" spans="1:24">
      <c r="A227" s="31"/>
      <c r="E227" s="32"/>
      <c r="F227" s="31"/>
      <c r="J227" s="33"/>
      <c r="K227" s="31"/>
      <c r="M227" s="32"/>
      <c r="N227" s="31"/>
      <c r="O227" s="32"/>
      <c r="S227" s="32"/>
      <c r="T227" s="31"/>
      <c r="W227" s="32"/>
      <c r="X227" s="31"/>
    </row>
    <row r="228" spans="1:24">
      <c r="A228" s="31"/>
      <c r="E228" s="32"/>
      <c r="F228" s="31"/>
      <c r="J228" s="33"/>
      <c r="K228" s="31"/>
      <c r="M228" s="32"/>
      <c r="N228" s="31"/>
      <c r="O228" s="32"/>
      <c r="S228" s="32"/>
      <c r="T228" s="31"/>
      <c r="W228" s="32"/>
      <c r="X228" s="31"/>
    </row>
  </sheetData>
  <sheetProtection algorithmName="SHA-512" hashValue="q5kV9MwqIym7l6rRAzV29IYJAQIjNS2lkt2gjC3OlSXddSwdoRHOqzt64rjuU4tL0wfINzJSyYLGmpdvmtYOLg==" saltValue="n7uxnQiC+KTJwvdOiZng1g==" spinCount="100000" sheet="1" objects="1" scenarios="1"/>
  <mergeCells count="12">
    <mergeCell ref="G56:H56"/>
    <mergeCell ref="G2:H2"/>
    <mergeCell ref="A2:C2"/>
    <mergeCell ref="E111:G111"/>
    <mergeCell ref="I2:K2"/>
    <mergeCell ref="I56:K56"/>
    <mergeCell ref="A56:C56"/>
    <mergeCell ref="E140:G140"/>
    <mergeCell ref="A112:C112"/>
    <mergeCell ref="H111:L111"/>
    <mergeCell ref="A141:C141"/>
    <mergeCell ref="H140:L140"/>
  </mergeCells>
  <phoneticPr fontId="3"/>
  <pageMargins left="0.23622047244094491" right="0.23622047244094491" top="0.74803149606299213" bottom="0.74803149606299213" header="0.31496062992125984" footer="0.31496062992125984"/>
  <pageSetup paperSize="9" scale="44" orientation="landscape" horizontalDpi="4294967293" r:id="rId1"/>
  <rowBreaks count="1" manualBreakCount="1">
    <brk id="110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O63"/>
  <sheetViews>
    <sheetView view="pageBreakPreview" zoomScaleNormal="100" zoomScaleSheetLayoutView="100" workbookViewId="0">
      <selection activeCell="K20" sqref="K20"/>
    </sheetView>
  </sheetViews>
  <sheetFormatPr defaultRowHeight="14"/>
  <cols>
    <col min="1" max="1" width="9.6640625" customWidth="1"/>
    <col min="4" max="4" width="14.6640625" customWidth="1"/>
    <col min="6" max="6" width="15.5" customWidth="1"/>
    <col min="10" max="10" width="13.9140625" customWidth="1"/>
    <col min="11" max="11" width="15.08203125" customWidth="1"/>
  </cols>
  <sheetData>
    <row r="1" spans="1:15" ht="14.5" thickBot="1">
      <c r="G1" s="1207" t="s">
        <v>8712</v>
      </c>
      <c r="H1" s="1208"/>
    </row>
    <row r="2" spans="1:15" ht="17" thickBot="1">
      <c r="B2" s="1205" t="s">
        <v>8668</v>
      </c>
      <c r="C2" s="1206"/>
      <c r="G2" s="1209"/>
      <c r="H2" s="1210"/>
    </row>
    <row r="4" spans="1:15">
      <c r="A4" s="758" t="s">
        <v>9353</v>
      </c>
      <c r="B4" s="11" t="s">
        <v>403</v>
      </c>
      <c r="C4" s="11" t="s">
        <v>404</v>
      </c>
      <c r="D4" s="11" t="s">
        <v>405</v>
      </c>
      <c r="E4" s="11" t="s">
        <v>406</v>
      </c>
      <c r="F4" s="11" t="s">
        <v>407</v>
      </c>
      <c r="G4" s="21" t="s">
        <v>408</v>
      </c>
      <c r="H4" s="11" t="s">
        <v>409</v>
      </c>
      <c r="I4" s="11" t="s">
        <v>47</v>
      </c>
      <c r="J4" s="11" t="s">
        <v>52</v>
      </c>
      <c r="K4" s="11" t="s">
        <v>410</v>
      </c>
      <c r="L4" s="11" t="s">
        <v>411</v>
      </c>
      <c r="M4" s="11" t="s">
        <v>412</v>
      </c>
      <c r="N4" s="14" t="s">
        <v>413</v>
      </c>
      <c r="O4" s="45"/>
    </row>
    <row r="5" spans="1:15">
      <c r="A5" s="46">
        <f>'男子リレ-入力'!E13</f>
        <v>0</v>
      </c>
      <c r="B5" s="761" t="e">
        <f>'男子リレ-入力'!$J$15</f>
        <v>#VALUE!</v>
      </c>
      <c r="C5" s="762" t="str">
        <f>'男子リレ-入力'!$I$13</f>
        <v/>
      </c>
      <c r="D5" s="761" t="str">
        <f>'男子リレ-入力'!$G$13</f>
        <v/>
      </c>
      <c r="E5" s="761"/>
      <c r="F5" s="761">
        <f>'男子リレ-入力'!$H$13</f>
        <v>0</v>
      </c>
      <c r="G5" s="763"/>
      <c r="H5" s="761">
        <f>'男子リレ-入力'!D13</f>
        <v>1</v>
      </c>
      <c r="I5" s="462">
        <f>A5+6000</f>
        <v>6000</v>
      </c>
      <c r="J5" s="462" t="str">
        <f>'男子リレ-入力'!F13</f>
        <v/>
      </c>
      <c r="K5" s="761">
        <v>59</v>
      </c>
      <c r="L5" s="777">
        <f>'男子リレ-入力'!I10</f>
        <v>0</v>
      </c>
      <c r="M5" s="462"/>
      <c r="N5" s="45"/>
      <c r="O5" s="45"/>
    </row>
    <row r="6" spans="1:15">
      <c r="A6" s="46">
        <f>'男子リレ-入力'!E14</f>
        <v>0</v>
      </c>
      <c r="B6" s="761" t="e">
        <f>'男子リレ-入力'!$J$15</f>
        <v>#VALUE!</v>
      </c>
      <c r="C6" s="762" t="str">
        <f>'男子リレ-入力'!$I$13</f>
        <v/>
      </c>
      <c r="D6" s="761" t="str">
        <f>'男子リレ-入力'!$G$13</f>
        <v/>
      </c>
      <c r="E6" s="761"/>
      <c r="F6" s="761">
        <f>'男子リレ-入力'!$H$13</f>
        <v>0</v>
      </c>
      <c r="G6" s="763"/>
      <c r="H6" s="761">
        <f>'男子リレ-入力'!D14</f>
        <v>2</v>
      </c>
      <c r="I6" s="462">
        <f t="shared" ref="I6:I57" si="0">A6+6000</f>
        <v>6000</v>
      </c>
      <c r="J6" s="462" t="str">
        <f>'男子リレ-入力'!F14</f>
        <v/>
      </c>
      <c r="K6" s="761">
        <v>59</v>
      </c>
      <c r="L6" s="462"/>
      <c r="M6" s="462"/>
      <c r="N6" s="45"/>
      <c r="O6" s="45"/>
    </row>
    <row r="7" spans="1:15">
      <c r="A7" s="46">
        <f>'男子リレ-入力'!E15</f>
        <v>0</v>
      </c>
      <c r="B7" s="761" t="e">
        <f>'男子リレ-入力'!$J$15</f>
        <v>#VALUE!</v>
      </c>
      <c r="C7" s="762" t="str">
        <f>'男子リレ-入力'!$I$13</f>
        <v/>
      </c>
      <c r="D7" s="761" t="str">
        <f>'男子リレ-入力'!$G$13</f>
        <v/>
      </c>
      <c r="E7" s="761"/>
      <c r="F7" s="761">
        <f>'男子リレ-入力'!$H$13</f>
        <v>0</v>
      </c>
      <c r="G7" s="763"/>
      <c r="H7" s="761">
        <f>'男子リレ-入力'!D15</f>
        <v>3</v>
      </c>
      <c r="I7" s="462">
        <f t="shared" si="0"/>
        <v>6000</v>
      </c>
      <c r="J7" s="462" t="str">
        <f>'男子リレ-入力'!F15</f>
        <v/>
      </c>
      <c r="K7" s="761">
        <v>59</v>
      </c>
      <c r="L7" s="462"/>
      <c r="M7" s="462"/>
      <c r="N7" s="45"/>
      <c r="O7" s="45"/>
    </row>
    <row r="8" spans="1:15">
      <c r="A8" s="46">
        <f>'男子リレ-入力'!E16</f>
        <v>0</v>
      </c>
      <c r="B8" s="761" t="e">
        <f>'男子リレ-入力'!$J$15</f>
        <v>#VALUE!</v>
      </c>
      <c r="C8" s="762" t="str">
        <f>'男子リレ-入力'!$I$13</f>
        <v/>
      </c>
      <c r="D8" s="761" t="str">
        <f>'男子リレ-入力'!$G$13</f>
        <v/>
      </c>
      <c r="E8" s="761"/>
      <c r="F8" s="761">
        <f>'男子リレ-入力'!$H$13</f>
        <v>0</v>
      </c>
      <c r="G8" s="763"/>
      <c r="H8" s="761">
        <f>'男子リレ-入力'!D16</f>
        <v>4</v>
      </c>
      <c r="I8" s="462">
        <f t="shared" si="0"/>
        <v>6000</v>
      </c>
      <c r="J8" s="462" t="str">
        <f>'男子リレ-入力'!F16</f>
        <v/>
      </c>
      <c r="K8" s="761">
        <v>59</v>
      </c>
      <c r="L8" s="462"/>
      <c r="M8" s="462"/>
      <c r="N8" s="45"/>
      <c r="O8" s="45"/>
    </row>
    <row r="9" spans="1:15">
      <c r="A9" s="46">
        <f>'男子リレ-入力'!E17</f>
        <v>0</v>
      </c>
      <c r="B9" s="761" t="e">
        <f>'男子リレ-入力'!$J$15</f>
        <v>#VALUE!</v>
      </c>
      <c r="C9" s="762" t="str">
        <f>'男子リレ-入力'!$I$13</f>
        <v/>
      </c>
      <c r="D9" s="761" t="str">
        <f>'男子リレ-入力'!$G$13</f>
        <v/>
      </c>
      <c r="E9" s="761"/>
      <c r="F9" s="761">
        <f>'男子リレ-入力'!$H$13</f>
        <v>0</v>
      </c>
      <c r="G9" s="763"/>
      <c r="H9" s="761">
        <f>'男子リレ-入力'!D17</f>
        <v>5</v>
      </c>
      <c r="I9" s="462">
        <f t="shared" si="0"/>
        <v>6000</v>
      </c>
      <c r="J9" s="462" t="str">
        <f>'男子リレ-入力'!F17</f>
        <v/>
      </c>
      <c r="K9" s="761">
        <v>59</v>
      </c>
      <c r="L9" s="462"/>
      <c r="M9" s="462"/>
      <c r="N9" s="45"/>
      <c r="O9" s="45"/>
    </row>
    <row r="10" spans="1:15">
      <c r="A10" s="46">
        <f>'男子リレ-入力'!E18</f>
        <v>0</v>
      </c>
      <c r="B10" s="761" t="e">
        <f>'男子リレ-入力'!$J$15</f>
        <v>#VALUE!</v>
      </c>
      <c r="C10" s="762" t="str">
        <f>'男子リレ-入力'!$I$13</f>
        <v/>
      </c>
      <c r="D10" s="761" t="str">
        <f>'男子リレ-入力'!$G$13</f>
        <v/>
      </c>
      <c r="E10" s="761"/>
      <c r="F10" s="761">
        <f>'男子リレ-入力'!$H$13</f>
        <v>0</v>
      </c>
      <c r="G10" s="763"/>
      <c r="H10" s="761">
        <f>'男子リレ-入力'!D18</f>
        <v>6</v>
      </c>
      <c r="I10" s="462">
        <f t="shared" si="0"/>
        <v>6000</v>
      </c>
      <c r="J10" s="462" t="str">
        <f>'男子リレ-入力'!F18</f>
        <v/>
      </c>
      <c r="K10" s="761">
        <v>59</v>
      </c>
      <c r="L10" s="462"/>
      <c r="M10" s="462"/>
      <c r="N10" s="45"/>
      <c r="O10" s="45"/>
    </row>
    <row r="11" spans="1:15">
      <c r="A11" s="91">
        <f>'男子リレ-入力'!E24</f>
        <v>0</v>
      </c>
      <c r="B11" s="91" t="e">
        <f>'男子リレ-入力'!$J$26</f>
        <v>#VALUE!</v>
      </c>
      <c r="C11" s="92" t="str">
        <f>'男子リレ-入力'!$I$24</f>
        <v/>
      </c>
      <c r="D11" s="91" t="str">
        <f>'男子リレ-入力'!$G$24</f>
        <v/>
      </c>
      <c r="E11" s="93"/>
      <c r="F11" s="91">
        <f>'男子リレ-入力'!$H$24</f>
        <v>0</v>
      </c>
      <c r="G11" s="93"/>
      <c r="H11" s="91">
        <f>'男子リレ-入力'!D24</f>
        <v>1</v>
      </c>
      <c r="I11" s="93">
        <f t="shared" si="0"/>
        <v>6000</v>
      </c>
      <c r="J11" s="93" t="str">
        <f>'男子リレ-入力'!F24</f>
        <v/>
      </c>
      <c r="K11" s="91">
        <v>59</v>
      </c>
      <c r="L11" s="773">
        <f>'男子リレ-入力'!I21</f>
        <v>0</v>
      </c>
      <c r="M11" s="93"/>
      <c r="N11" s="45"/>
      <c r="O11" s="45"/>
    </row>
    <row r="12" spans="1:15">
      <c r="A12" s="91">
        <f>'男子リレ-入力'!E25</f>
        <v>0</v>
      </c>
      <c r="B12" s="91" t="e">
        <f>'男子リレ-入力'!$J$26</f>
        <v>#VALUE!</v>
      </c>
      <c r="C12" s="92" t="str">
        <f>'男子リレ-入力'!$I$24</f>
        <v/>
      </c>
      <c r="D12" s="91" t="str">
        <f>'男子リレ-入力'!$G$24</f>
        <v/>
      </c>
      <c r="E12" s="93"/>
      <c r="F12" s="91">
        <f>'男子リレ-入力'!$H$24</f>
        <v>0</v>
      </c>
      <c r="G12" s="93"/>
      <c r="H12" s="91">
        <f>'男子リレ-入力'!D25</f>
        <v>2</v>
      </c>
      <c r="I12" s="93">
        <f t="shared" si="0"/>
        <v>6000</v>
      </c>
      <c r="J12" s="93" t="str">
        <f>'男子リレ-入力'!F25</f>
        <v/>
      </c>
      <c r="K12" s="91">
        <v>59</v>
      </c>
      <c r="L12" s="93"/>
      <c r="M12" s="93"/>
      <c r="N12" s="45"/>
      <c r="O12" s="45"/>
    </row>
    <row r="13" spans="1:15">
      <c r="A13" s="91">
        <f>'男子リレ-入力'!E26</f>
        <v>0</v>
      </c>
      <c r="B13" s="91" t="e">
        <f>'男子リレ-入力'!$J$26</f>
        <v>#VALUE!</v>
      </c>
      <c r="C13" s="92" t="str">
        <f>'男子リレ-入力'!$I$24</f>
        <v/>
      </c>
      <c r="D13" s="91" t="str">
        <f>'男子リレ-入力'!$G$24</f>
        <v/>
      </c>
      <c r="E13" s="93"/>
      <c r="F13" s="91">
        <f>'男子リレ-入力'!$H$24</f>
        <v>0</v>
      </c>
      <c r="G13" s="93"/>
      <c r="H13" s="91">
        <f>'男子リレ-入力'!D26</f>
        <v>3</v>
      </c>
      <c r="I13" s="93">
        <f t="shared" si="0"/>
        <v>6000</v>
      </c>
      <c r="J13" s="93" t="str">
        <f>'男子リレ-入力'!F26</f>
        <v/>
      </c>
      <c r="K13" s="91">
        <v>59</v>
      </c>
      <c r="L13" s="93"/>
      <c r="M13" s="93"/>
      <c r="N13" s="45"/>
      <c r="O13" s="45"/>
    </row>
    <row r="14" spans="1:15">
      <c r="A14" s="91">
        <f>'男子リレ-入力'!E27</f>
        <v>0</v>
      </c>
      <c r="B14" s="91" t="e">
        <f>'男子リレ-入力'!$J$26</f>
        <v>#VALUE!</v>
      </c>
      <c r="C14" s="92" t="str">
        <f>'男子リレ-入力'!$I$24</f>
        <v/>
      </c>
      <c r="D14" s="91" t="str">
        <f>'男子リレ-入力'!$G$24</f>
        <v/>
      </c>
      <c r="E14" s="93"/>
      <c r="F14" s="91">
        <f>'男子リレ-入力'!$H$24</f>
        <v>0</v>
      </c>
      <c r="G14" s="93"/>
      <c r="H14" s="91">
        <f>'男子リレ-入力'!D27</f>
        <v>4</v>
      </c>
      <c r="I14" s="93">
        <f t="shared" si="0"/>
        <v>6000</v>
      </c>
      <c r="J14" s="93" t="str">
        <f>'男子リレ-入力'!F27</f>
        <v/>
      </c>
      <c r="K14" s="91">
        <v>59</v>
      </c>
      <c r="L14" s="93"/>
      <c r="M14" s="93"/>
      <c r="N14" s="45"/>
      <c r="O14" s="45"/>
    </row>
    <row r="15" spans="1:15">
      <c r="A15" s="91">
        <f>'男子リレ-入力'!E28</f>
        <v>0</v>
      </c>
      <c r="B15" s="91" t="e">
        <f>'男子リレ-入力'!$J$26</f>
        <v>#VALUE!</v>
      </c>
      <c r="C15" s="92" t="str">
        <f>'男子リレ-入力'!$I$24</f>
        <v/>
      </c>
      <c r="D15" s="91" t="str">
        <f>'男子リレ-入力'!$G$24</f>
        <v/>
      </c>
      <c r="E15" s="93"/>
      <c r="F15" s="91">
        <f>'男子リレ-入力'!$H$24</f>
        <v>0</v>
      </c>
      <c r="G15" s="93"/>
      <c r="H15" s="91">
        <f>'男子リレ-入力'!D28</f>
        <v>5</v>
      </c>
      <c r="I15" s="93">
        <f t="shared" si="0"/>
        <v>6000</v>
      </c>
      <c r="J15" s="93" t="str">
        <f>'男子リレ-入力'!F28</f>
        <v/>
      </c>
      <c r="K15" s="91">
        <v>59</v>
      </c>
      <c r="L15" s="93"/>
      <c r="M15" s="93"/>
      <c r="N15" s="45"/>
      <c r="O15" s="45"/>
    </row>
    <row r="16" spans="1:15">
      <c r="A16" s="91">
        <f>'男子リレ-入力'!E29</f>
        <v>0</v>
      </c>
      <c r="B16" s="91" t="e">
        <f>'男子リレ-入力'!$J$26</f>
        <v>#VALUE!</v>
      </c>
      <c r="C16" s="92" t="str">
        <f>'男子リレ-入力'!$I$24</f>
        <v/>
      </c>
      <c r="D16" s="91" t="str">
        <f>'男子リレ-入力'!$G$24</f>
        <v/>
      </c>
      <c r="E16" s="93"/>
      <c r="F16" s="91">
        <f>'男子リレ-入力'!$H$24</f>
        <v>0</v>
      </c>
      <c r="G16" s="93"/>
      <c r="H16" s="91">
        <f>'男子リレ-入力'!D29</f>
        <v>6</v>
      </c>
      <c r="I16" s="93">
        <f t="shared" si="0"/>
        <v>6000</v>
      </c>
      <c r="J16" s="93" t="str">
        <f>'男子リレ-入力'!F29</f>
        <v/>
      </c>
      <c r="K16" s="91">
        <v>59</v>
      </c>
      <c r="L16" s="93"/>
      <c r="M16" s="93"/>
      <c r="N16" s="45"/>
      <c r="O16" s="45"/>
    </row>
    <row r="17" spans="1:15">
      <c r="A17" s="46">
        <f>'男子リレ-入力'!E36</f>
        <v>0</v>
      </c>
      <c r="B17" s="13" t="e">
        <f>'男子リレ-入力'!$J$38</f>
        <v>#VALUE!</v>
      </c>
      <c r="C17" s="30" t="str">
        <f>'男子リレ-入力'!$I$38</f>
        <v/>
      </c>
      <c r="D17" s="13">
        <f>'男子リレ-入力'!$G$36</f>
        <v>0</v>
      </c>
      <c r="E17" s="104"/>
      <c r="F17" s="13">
        <f>'男子リレ-入力'!$H$36</f>
        <v>0</v>
      </c>
      <c r="G17" s="104"/>
      <c r="H17" s="13">
        <f>'男子リレ-入力'!D36</f>
        <v>1</v>
      </c>
      <c r="I17" s="104">
        <f t="shared" si="0"/>
        <v>6000</v>
      </c>
      <c r="J17" s="104">
        <f>'男子リレ-入力'!F36</f>
        <v>0</v>
      </c>
      <c r="K17" s="13">
        <v>59</v>
      </c>
      <c r="L17" s="474">
        <f>'男子リレ-入力'!I32</f>
        <v>0</v>
      </c>
      <c r="M17" s="104"/>
      <c r="N17" s="45"/>
      <c r="O17" s="45"/>
    </row>
    <row r="18" spans="1:15">
      <c r="A18" s="46">
        <f>'男子リレ-入力'!E37</f>
        <v>0</v>
      </c>
      <c r="B18" s="13" t="e">
        <f>'男子リレ-入力'!$J$38</f>
        <v>#VALUE!</v>
      </c>
      <c r="C18" s="30" t="str">
        <f>'男子リレ-入力'!$I$38</f>
        <v/>
      </c>
      <c r="D18" s="13">
        <f>'男子リレ-入力'!$G$36</f>
        <v>0</v>
      </c>
      <c r="E18" s="104"/>
      <c r="F18" s="13">
        <f>'男子リレ-入力'!$H$36</f>
        <v>0</v>
      </c>
      <c r="G18" s="104"/>
      <c r="H18" s="13">
        <f>'男子リレ-入力'!D37</f>
        <v>2</v>
      </c>
      <c r="I18" s="104">
        <f t="shared" si="0"/>
        <v>6000</v>
      </c>
      <c r="J18" s="104">
        <f>'男子リレ-入力'!F37</f>
        <v>0</v>
      </c>
      <c r="K18" s="13">
        <v>59</v>
      </c>
      <c r="L18" s="104"/>
      <c r="M18" s="104"/>
      <c r="N18" s="45"/>
      <c r="O18" s="45"/>
    </row>
    <row r="19" spans="1:15">
      <c r="A19" s="46">
        <f>'男子リレ-入力'!E38</f>
        <v>0</v>
      </c>
      <c r="B19" s="13" t="e">
        <f>'男子リレ-入力'!$J$38</f>
        <v>#VALUE!</v>
      </c>
      <c r="C19" s="30" t="str">
        <f>'男子リレ-入力'!$I$38</f>
        <v/>
      </c>
      <c r="D19" s="13">
        <f>'男子リレ-入力'!$G$36</f>
        <v>0</v>
      </c>
      <c r="E19" s="104"/>
      <c r="F19" s="13">
        <f>'男子リレ-入力'!$H$36</f>
        <v>0</v>
      </c>
      <c r="G19" s="104"/>
      <c r="H19" s="13">
        <f>'男子リレ-入力'!D38</f>
        <v>3</v>
      </c>
      <c r="I19" s="104">
        <f t="shared" si="0"/>
        <v>6000</v>
      </c>
      <c r="J19" s="104">
        <f>'男子リレ-入力'!F38</f>
        <v>0</v>
      </c>
      <c r="K19" s="13">
        <v>59</v>
      </c>
      <c r="L19" s="104"/>
      <c r="M19" s="104"/>
      <c r="N19" s="45"/>
      <c r="O19" s="45"/>
    </row>
    <row r="20" spans="1:15">
      <c r="A20" s="46">
        <f>'男子リレ-入力'!E39</f>
        <v>0</v>
      </c>
      <c r="B20" s="13" t="e">
        <f>'男子リレ-入力'!$J$38</f>
        <v>#VALUE!</v>
      </c>
      <c r="C20" s="30" t="str">
        <f>'男子リレ-入力'!$I$38</f>
        <v/>
      </c>
      <c r="D20" s="13">
        <f>'男子リレ-入力'!$G$36</f>
        <v>0</v>
      </c>
      <c r="E20" s="104"/>
      <c r="F20" s="13">
        <f>'男子リレ-入力'!$H$36</f>
        <v>0</v>
      </c>
      <c r="G20" s="104"/>
      <c r="H20" s="13">
        <f>'男子リレ-入力'!D39</f>
        <v>4</v>
      </c>
      <c r="I20" s="104">
        <f t="shared" si="0"/>
        <v>6000</v>
      </c>
      <c r="J20" s="104">
        <f>'男子リレ-入力'!F39</f>
        <v>0</v>
      </c>
      <c r="K20" s="13">
        <v>59</v>
      </c>
      <c r="L20" s="104"/>
      <c r="M20" s="104"/>
      <c r="N20" s="45"/>
      <c r="O20" s="45"/>
    </row>
    <row r="21" spans="1:15">
      <c r="A21" s="46">
        <f>'男子リレ-入力'!E40</f>
        <v>0</v>
      </c>
      <c r="B21" s="13" t="e">
        <f>'男子リレ-入力'!$J$38</f>
        <v>#VALUE!</v>
      </c>
      <c r="C21" s="30" t="str">
        <f>'男子リレ-入力'!$I$38</f>
        <v/>
      </c>
      <c r="D21" s="13">
        <f>'男子リレ-入力'!$G$36</f>
        <v>0</v>
      </c>
      <c r="E21" s="104"/>
      <c r="F21" s="13">
        <f>'男子リレ-入力'!$H$36</f>
        <v>0</v>
      </c>
      <c r="G21" s="104"/>
      <c r="H21" s="13">
        <f>'男子リレ-入力'!D40</f>
        <v>5</v>
      </c>
      <c r="I21" s="104">
        <f t="shared" si="0"/>
        <v>6000</v>
      </c>
      <c r="J21" s="104">
        <f>'男子リレ-入力'!F40</f>
        <v>0</v>
      </c>
      <c r="K21" s="13">
        <v>59</v>
      </c>
      <c r="L21" s="104"/>
      <c r="M21" s="104"/>
      <c r="N21" s="45"/>
      <c r="O21" s="45"/>
    </row>
    <row r="22" spans="1:15">
      <c r="A22" s="46">
        <f>'男子リレ-入力'!E41</f>
        <v>0</v>
      </c>
      <c r="B22" s="13" t="e">
        <f>'男子リレ-入力'!$J$38</f>
        <v>#VALUE!</v>
      </c>
      <c r="C22" s="30" t="str">
        <f>'男子リレ-入力'!$I$38</f>
        <v/>
      </c>
      <c r="D22" s="13">
        <f>'男子リレ-入力'!$G$36</f>
        <v>0</v>
      </c>
      <c r="E22" s="104"/>
      <c r="F22" s="13">
        <f>'男子リレ-入力'!$H$36</f>
        <v>0</v>
      </c>
      <c r="G22" s="104"/>
      <c r="H22" s="13">
        <f>'男子リレ-入力'!D41</f>
        <v>6</v>
      </c>
      <c r="I22" s="104">
        <f t="shared" si="0"/>
        <v>6000</v>
      </c>
      <c r="J22" s="104">
        <f>'男子リレ-入力'!F41</f>
        <v>0</v>
      </c>
      <c r="K22" s="13">
        <v>59</v>
      </c>
      <c r="L22" s="104"/>
      <c r="M22" s="104"/>
      <c r="N22" s="45"/>
      <c r="O22" s="45"/>
    </row>
    <row r="23" spans="1:15">
      <c r="A23" s="46">
        <f>'男子リレ-入力'!E47</f>
        <v>0</v>
      </c>
      <c r="B23" s="764" t="e">
        <f>'男子リレ-入力'!$J$49</f>
        <v>#VALUE!</v>
      </c>
      <c r="C23" s="765" t="str">
        <f>'男子リレ-入力'!$I$47</f>
        <v/>
      </c>
      <c r="D23" s="764">
        <f>'男子リレ-入力'!$G$47</f>
        <v>0</v>
      </c>
      <c r="E23" s="766"/>
      <c r="F23" s="764">
        <f>'男子リレ-入力'!$H$47</f>
        <v>0</v>
      </c>
      <c r="G23" s="766"/>
      <c r="H23" s="764">
        <f>'男子リレ-入力'!D47</f>
        <v>1</v>
      </c>
      <c r="I23" s="766">
        <f t="shared" si="0"/>
        <v>6000</v>
      </c>
      <c r="J23" s="766">
        <f>'男子リレ-入力'!F47</f>
        <v>0</v>
      </c>
      <c r="K23" s="764">
        <v>59</v>
      </c>
      <c r="L23" s="778">
        <f>'男子リレ-入力'!I43</f>
        <v>0</v>
      </c>
      <c r="M23" s="766"/>
      <c r="N23" s="45"/>
      <c r="O23" s="45"/>
    </row>
    <row r="24" spans="1:15">
      <c r="A24" s="46">
        <f>'男子リレ-入力'!E48</f>
        <v>0</v>
      </c>
      <c r="B24" s="764" t="e">
        <f>'男子リレ-入力'!$J$49</f>
        <v>#VALUE!</v>
      </c>
      <c r="C24" s="765" t="str">
        <f>'男子リレ-入力'!$I$47</f>
        <v/>
      </c>
      <c r="D24" s="764">
        <f>'男子リレ-入力'!$G$47</f>
        <v>0</v>
      </c>
      <c r="E24" s="766"/>
      <c r="F24" s="764">
        <f>'男子リレ-入力'!$H$47</f>
        <v>0</v>
      </c>
      <c r="G24" s="766"/>
      <c r="H24" s="764">
        <f>'男子リレ-入力'!D48</f>
        <v>2</v>
      </c>
      <c r="I24" s="766">
        <f t="shared" si="0"/>
        <v>6000</v>
      </c>
      <c r="J24" s="766">
        <f>'男子リレ-入力'!F48</f>
        <v>0</v>
      </c>
      <c r="K24" s="764">
        <v>59</v>
      </c>
      <c r="L24" s="766"/>
      <c r="M24" s="766"/>
      <c r="N24" s="45"/>
      <c r="O24" s="45"/>
    </row>
    <row r="25" spans="1:15">
      <c r="A25" s="46">
        <f>'男子リレ-入力'!E49</f>
        <v>0</v>
      </c>
      <c r="B25" s="764" t="e">
        <f>'男子リレ-入力'!$J$49</f>
        <v>#VALUE!</v>
      </c>
      <c r="C25" s="765" t="str">
        <f>'男子リレ-入力'!$I$47</f>
        <v/>
      </c>
      <c r="D25" s="764">
        <f>'男子リレ-入力'!$G$47</f>
        <v>0</v>
      </c>
      <c r="E25" s="766"/>
      <c r="F25" s="764">
        <f>'男子リレ-入力'!$H$47</f>
        <v>0</v>
      </c>
      <c r="G25" s="766"/>
      <c r="H25" s="764">
        <f>'男子リレ-入力'!D49</f>
        <v>3</v>
      </c>
      <c r="I25" s="766">
        <f t="shared" si="0"/>
        <v>6000</v>
      </c>
      <c r="J25" s="766">
        <f>'男子リレ-入力'!F49</f>
        <v>0</v>
      </c>
      <c r="K25" s="764">
        <v>59</v>
      </c>
      <c r="L25" s="766"/>
      <c r="M25" s="766"/>
      <c r="N25" s="45"/>
      <c r="O25" s="45"/>
    </row>
    <row r="26" spans="1:15">
      <c r="A26" s="46">
        <f>'男子リレ-入力'!E50</f>
        <v>0</v>
      </c>
      <c r="B26" s="764" t="e">
        <f>'男子リレ-入力'!$J$49</f>
        <v>#VALUE!</v>
      </c>
      <c r="C26" s="765" t="str">
        <f>'男子リレ-入力'!$I$47</f>
        <v/>
      </c>
      <c r="D26" s="764">
        <f>'男子リレ-入力'!$G$47</f>
        <v>0</v>
      </c>
      <c r="E26" s="766"/>
      <c r="F26" s="764">
        <f>'男子リレ-入力'!$H$47</f>
        <v>0</v>
      </c>
      <c r="G26" s="766"/>
      <c r="H26" s="764">
        <f>'男子リレ-入力'!D50</f>
        <v>4</v>
      </c>
      <c r="I26" s="766">
        <f t="shared" si="0"/>
        <v>6000</v>
      </c>
      <c r="J26" s="766">
        <f>'男子リレ-入力'!F50</f>
        <v>0</v>
      </c>
      <c r="K26" s="764">
        <v>59</v>
      </c>
      <c r="L26" s="766"/>
      <c r="M26" s="766"/>
      <c r="N26" s="45"/>
      <c r="O26" s="45"/>
    </row>
    <row r="27" spans="1:15">
      <c r="A27" s="46">
        <f>'男子リレ-入力'!E51</f>
        <v>0</v>
      </c>
      <c r="B27" s="764" t="e">
        <f>'男子リレ-入力'!$J$49</f>
        <v>#VALUE!</v>
      </c>
      <c r="C27" s="765" t="str">
        <f>'男子リレ-入力'!$I$47</f>
        <v/>
      </c>
      <c r="D27" s="764">
        <f>'男子リレ-入力'!$G$47</f>
        <v>0</v>
      </c>
      <c r="E27" s="766"/>
      <c r="F27" s="764">
        <f>'男子リレ-入力'!$H$47</f>
        <v>0</v>
      </c>
      <c r="G27" s="766"/>
      <c r="H27" s="764">
        <f>'男子リレ-入力'!D51</f>
        <v>5</v>
      </c>
      <c r="I27" s="766">
        <f t="shared" si="0"/>
        <v>6000</v>
      </c>
      <c r="J27" s="766">
        <f>'男子リレ-入力'!F51</f>
        <v>0</v>
      </c>
      <c r="K27" s="764">
        <v>59</v>
      </c>
      <c r="L27" s="766"/>
      <c r="M27" s="766"/>
      <c r="N27" s="45"/>
      <c r="O27" s="45"/>
    </row>
    <row r="28" spans="1:15">
      <c r="A28" s="46">
        <f>'男子リレ-入力'!E52</f>
        <v>0</v>
      </c>
      <c r="B28" s="764" t="e">
        <f>'男子リレ-入力'!$J$49</f>
        <v>#VALUE!</v>
      </c>
      <c r="C28" s="765" t="str">
        <f>'男子リレ-入力'!$I$47</f>
        <v/>
      </c>
      <c r="D28" s="764">
        <f>'男子リレ-入力'!$G$47</f>
        <v>0</v>
      </c>
      <c r="E28" s="766"/>
      <c r="F28" s="764">
        <f>'男子リレ-入力'!$H$47</f>
        <v>0</v>
      </c>
      <c r="G28" s="766"/>
      <c r="H28" s="764">
        <f>'男子リレ-入力'!D52</f>
        <v>6</v>
      </c>
      <c r="I28" s="766">
        <f t="shared" si="0"/>
        <v>6000</v>
      </c>
      <c r="J28" s="766">
        <f>'男子リレ-入力'!F52</f>
        <v>0</v>
      </c>
      <c r="K28" s="764">
        <v>59</v>
      </c>
      <c r="L28" s="766"/>
      <c r="M28" s="766"/>
      <c r="N28" s="45"/>
      <c r="O28" s="45"/>
    </row>
    <row r="29" spans="1:15">
      <c r="B29" s="11"/>
    </row>
    <row r="30" spans="1:15" ht="14.5" thickBot="1">
      <c r="B30" s="11"/>
    </row>
    <row r="31" spans="1:15" ht="17" thickBot="1">
      <c r="B31" s="1205" t="s">
        <v>8665</v>
      </c>
      <c r="C31" s="1206"/>
    </row>
    <row r="32" spans="1:15">
      <c r="B32" s="11"/>
    </row>
    <row r="33" spans="1:15">
      <c r="A33" s="758" t="s">
        <v>9353</v>
      </c>
      <c r="B33" s="11" t="s">
        <v>403</v>
      </c>
      <c r="C33" s="11" t="s">
        <v>404</v>
      </c>
      <c r="D33" s="11" t="s">
        <v>405</v>
      </c>
      <c r="E33" s="11" t="s">
        <v>406</v>
      </c>
      <c r="F33" s="11" t="s">
        <v>407</v>
      </c>
      <c r="G33" s="21" t="s">
        <v>408</v>
      </c>
      <c r="H33" s="11" t="s">
        <v>409</v>
      </c>
      <c r="I33" s="11" t="s">
        <v>47</v>
      </c>
      <c r="J33" s="11" t="s">
        <v>52</v>
      </c>
      <c r="K33" s="11" t="s">
        <v>410</v>
      </c>
      <c r="L33" s="11" t="s">
        <v>411</v>
      </c>
      <c r="M33" s="11" t="s">
        <v>412</v>
      </c>
      <c r="N33" s="46" t="s">
        <v>413</v>
      </c>
      <c r="O33" s="47"/>
    </row>
    <row r="34" spans="1:15">
      <c r="A34" s="95">
        <f>'男子リレ-入力'!Q13</f>
        <v>0</v>
      </c>
      <c r="B34" s="95" t="e">
        <f>'男子リレ-入力'!$V$15</f>
        <v>#VALUE!</v>
      </c>
      <c r="C34" s="96" t="str">
        <f>'男子リレ-入力'!$U$13</f>
        <v/>
      </c>
      <c r="D34" s="95" t="str">
        <f>'男子リレ-入力'!$S$13</f>
        <v/>
      </c>
      <c r="E34" s="95"/>
      <c r="F34" s="95">
        <f>'男子リレ-入力'!$T$13</f>
        <v>0</v>
      </c>
      <c r="G34" s="98"/>
      <c r="H34" s="95">
        <f>'男子リレ-入力'!P13</f>
        <v>1</v>
      </c>
      <c r="I34" s="781">
        <f t="shared" si="0"/>
        <v>6000</v>
      </c>
      <c r="J34" s="97" t="str">
        <f>'男子リレ-入力'!R13</f>
        <v/>
      </c>
      <c r="K34" s="95">
        <v>60</v>
      </c>
      <c r="L34" s="776">
        <f>'男子リレ-入力'!U10</f>
        <v>0</v>
      </c>
      <c r="M34" s="97"/>
      <c r="N34" s="47"/>
      <c r="O34" s="47"/>
    </row>
    <row r="35" spans="1:15">
      <c r="A35" s="95">
        <f>'男子リレ-入力'!Q14</f>
        <v>0</v>
      </c>
      <c r="B35" s="95" t="e">
        <f>'男子リレ-入力'!$V$15</f>
        <v>#VALUE!</v>
      </c>
      <c r="C35" s="96" t="str">
        <f>'男子リレ-入力'!$U$13</f>
        <v/>
      </c>
      <c r="D35" s="95" t="str">
        <f>'男子リレ-入力'!$S$13</f>
        <v/>
      </c>
      <c r="E35" s="95"/>
      <c r="F35" s="95">
        <f>'男子リレ-入力'!$T$13</f>
        <v>0</v>
      </c>
      <c r="G35" s="98"/>
      <c r="H35" s="95">
        <f>'男子リレ-入力'!P14</f>
        <v>2</v>
      </c>
      <c r="I35" s="781">
        <f t="shared" si="0"/>
        <v>6000</v>
      </c>
      <c r="J35" s="97" t="str">
        <f>'男子リレ-入力'!R14</f>
        <v/>
      </c>
      <c r="K35" s="95">
        <v>60</v>
      </c>
      <c r="L35" s="97"/>
      <c r="M35" s="97"/>
      <c r="N35" s="47"/>
      <c r="O35" s="47"/>
    </row>
    <row r="36" spans="1:15">
      <c r="A36" s="95">
        <f>'男子リレ-入力'!Q15</f>
        <v>0</v>
      </c>
      <c r="B36" s="95" t="e">
        <f>'男子リレ-入力'!$V$15</f>
        <v>#VALUE!</v>
      </c>
      <c r="C36" s="96" t="str">
        <f>'男子リレ-入力'!$U$13</f>
        <v/>
      </c>
      <c r="D36" s="95" t="str">
        <f>'男子リレ-入力'!$S$13</f>
        <v/>
      </c>
      <c r="E36" s="95"/>
      <c r="F36" s="95">
        <f>'男子リレ-入力'!$T$13</f>
        <v>0</v>
      </c>
      <c r="G36" s="98"/>
      <c r="H36" s="95">
        <f>'男子リレ-入力'!P15</f>
        <v>3</v>
      </c>
      <c r="I36" s="781">
        <f t="shared" si="0"/>
        <v>6000</v>
      </c>
      <c r="J36" s="97" t="str">
        <f>'男子リレ-入力'!R15</f>
        <v/>
      </c>
      <c r="K36" s="95">
        <v>60</v>
      </c>
      <c r="L36" s="97"/>
      <c r="M36" s="97"/>
      <c r="N36" s="47"/>
      <c r="O36" s="47"/>
    </row>
    <row r="37" spans="1:15">
      <c r="A37" s="95">
        <f>'男子リレ-入力'!Q16</f>
        <v>0</v>
      </c>
      <c r="B37" s="95" t="e">
        <f>'男子リレ-入力'!$V$15</f>
        <v>#VALUE!</v>
      </c>
      <c r="C37" s="96" t="str">
        <f>'男子リレ-入力'!$U$13</f>
        <v/>
      </c>
      <c r="D37" s="95" t="str">
        <f>'男子リレ-入力'!$S$13</f>
        <v/>
      </c>
      <c r="E37" s="95"/>
      <c r="F37" s="95">
        <f>'男子リレ-入力'!$T$13</f>
        <v>0</v>
      </c>
      <c r="G37" s="98"/>
      <c r="H37" s="95">
        <f>'男子リレ-入力'!P16</f>
        <v>4</v>
      </c>
      <c r="I37" s="781">
        <f t="shared" si="0"/>
        <v>6000</v>
      </c>
      <c r="J37" s="97" t="str">
        <f>'男子リレ-入力'!R16</f>
        <v/>
      </c>
      <c r="K37" s="95">
        <v>60</v>
      </c>
      <c r="L37" s="97"/>
      <c r="M37" s="97"/>
      <c r="N37" s="47"/>
      <c r="O37" s="47"/>
    </row>
    <row r="38" spans="1:15">
      <c r="A38" s="95">
        <f>'男子リレ-入力'!Q17</f>
        <v>0</v>
      </c>
      <c r="B38" s="95" t="e">
        <f>'男子リレ-入力'!$V$15</f>
        <v>#VALUE!</v>
      </c>
      <c r="C38" s="96" t="str">
        <f>'男子リレ-入力'!$U$13</f>
        <v/>
      </c>
      <c r="D38" s="95" t="str">
        <f>'男子リレ-入力'!$S$13</f>
        <v/>
      </c>
      <c r="E38" s="95"/>
      <c r="F38" s="95">
        <f>'男子リレ-入力'!$T$13</f>
        <v>0</v>
      </c>
      <c r="G38" s="98"/>
      <c r="H38" s="95">
        <f>'男子リレ-入力'!P17</f>
        <v>5</v>
      </c>
      <c r="I38" s="781">
        <f t="shared" si="0"/>
        <v>6000</v>
      </c>
      <c r="J38" s="97" t="str">
        <f>'男子リレ-入力'!R17</f>
        <v/>
      </c>
      <c r="K38" s="95">
        <v>60</v>
      </c>
      <c r="L38" s="97"/>
      <c r="M38" s="97"/>
      <c r="N38" s="47"/>
      <c r="O38" s="47"/>
    </row>
    <row r="39" spans="1:15">
      <c r="A39" s="95">
        <f>'男子リレ-入力'!Q18</f>
        <v>0</v>
      </c>
      <c r="B39" s="95" t="e">
        <f>'男子リレ-入力'!$V$15</f>
        <v>#VALUE!</v>
      </c>
      <c r="C39" s="96" t="str">
        <f>'男子リレ-入力'!$U$13</f>
        <v/>
      </c>
      <c r="D39" s="95" t="str">
        <f>'男子リレ-入力'!$S$13</f>
        <v/>
      </c>
      <c r="E39" s="95"/>
      <c r="F39" s="95">
        <f>'男子リレ-入力'!$T$13</f>
        <v>0</v>
      </c>
      <c r="G39" s="98"/>
      <c r="H39" s="95">
        <f>'男子リレ-入力'!P18</f>
        <v>6</v>
      </c>
      <c r="I39" s="781">
        <f t="shared" si="0"/>
        <v>6000</v>
      </c>
      <c r="J39" s="97" t="str">
        <f>'男子リレ-入力'!R18</f>
        <v/>
      </c>
      <c r="K39" s="95">
        <v>60</v>
      </c>
      <c r="L39" s="97"/>
      <c r="M39" s="97"/>
      <c r="N39" s="47"/>
      <c r="O39" s="47"/>
    </row>
    <row r="40" spans="1:15">
      <c r="A40" s="46">
        <f>'男子リレ-入力'!Q24</f>
        <v>0</v>
      </c>
      <c r="B40" s="91" t="e">
        <f>'男子リレ-入力'!$V$26</f>
        <v>#VALUE!</v>
      </c>
      <c r="C40" s="92" t="str">
        <f>'男子リレ-入力'!$U$24</f>
        <v/>
      </c>
      <c r="D40" s="91" t="str">
        <f>'男子リレ-入力'!$S$24</f>
        <v/>
      </c>
      <c r="E40" s="93"/>
      <c r="F40" s="91">
        <f>'男子リレ-入力'!$T$24</f>
        <v>0</v>
      </c>
      <c r="G40" s="93"/>
      <c r="H40" s="91">
        <f>'男子リレ-入力'!P24</f>
        <v>1</v>
      </c>
      <c r="I40" s="93">
        <f t="shared" si="0"/>
        <v>6000</v>
      </c>
      <c r="J40" s="93" t="str">
        <f>'男子リレ-入力'!R24</f>
        <v/>
      </c>
      <c r="K40" s="91">
        <v>60</v>
      </c>
      <c r="L40" s="773">
        <f>'男子リレ-入力'!U21</f>
        <v>0</v>
      </c>
      <c r="M40" s="93"/>
      <c r="N40" s="47"/>
      <c r="O40" s="47"/>
    </row>
    <row r="41" spans="1:15">
      <c r="A41" s="46">
        <f>'男子リレ-入力'!Q25</f>
        <v>0</v>
      </c>
      <c r="B41" s="91" t="e">
        <f>'男子リレ-入力'!$V$26</f>
        <v>#VALUE!</v>
      </c>
      <c r="C41" s="92" t="str">
        <f>'男子リレ-入力'!$U$24</f>
        <v/>
      </c>
      <c r="D41" s="91" t="str">
        <f>'男子リレ-入力'!$S$24</f>
        <v/>
      </c>
      <c r="E41" s="93"/>
      <c r="F41" s="91">
        <f>'男子リレ-入力'!$T$24</f>
        <v>0</v>
      </c>
      <c r="G41" s="93"/>
      <c r="H41" s="91">
        <f>'男子リレ-入力'!P25</f>
        <v>2</v>
      </c>
      <c r="I41" s="93">
        <f t="shared" si="0"/>
        <v>6000</v>
      </c>
      <c r="J41" s="93" t="str">
        <f>'男子リレ-入力'!R25</f>
        <v/>
      </c>
      <c r="K41" s="91">
        <v>60</v>
      </c>
      <c r="L41" s="93"/>
      <c r="M41" s="93"/>
      <c r="N41" s="47"/>
      <c r="O41" s="47"/>
    </row>
    <row r="42" spans="1:15">
      <c r="A42" s="46">
        <f>'男子リレ-入力'!Q26</f>
        <v>0</v>
      </c>
      <c r="B42" s="91" t="e">
        <f>'男子リレ-入力'!$V$26</f>
        <v>#VALUE!</v>
      </c>
      <c r="C42" s="92" t="str">
        <f>'男子リレ-入力'!$U$24</f>
        <v/>
      </c>
      <c r="D42" s="91" t="str">
        <f>'男子リレ-入力'!$S$24</f>
        <v/>
      </c>
      <c r="E42" s="93"/>
      <c r="F42" s="91">
        <f>'男子リレ-入力'!$T$24</f>
        <v>0</v>
      </c>
      <c r="G42" s="93"/>
      <c r="H42" s="91">
        <f>'男子リレ-入力'!P26</f>
        <v>3</v>
      </c>
      <c r="I42" s="93">
        <f t="shared" si="0"/>
        <v>6000</v>
      </c>
      <c r="J42" s="93" t="str">
        <f>'男子リレ-入力'!R26</f>
        <v/>
      </c>
      <c r="K42" s="91">
        <v>60</v>
      </c>
      <c r="L42" s="93"/>
      <c r="M42" s="93"/>
      <c r="N42" s="47"/>
      <c r="O42" s="47"/>
    </row>
    <row r="43" spans="1:15">
      <c r="A43" s="46">
        <f>'男子リレ-入力'!Q27</f>
        <v>0</v>
      </c>
      <c r="B43" s="91" t="e">
        <f>'男子リレ-入力'!$V$26</f>
        <v>#VALUE!</v>
      </c>
      <c r="C43" s="92" t="str">
        <f>'男子リレ-入力'!$U$24</f>
        <v/>
      </c>
      <c r="D43" s="91" t="str">
        <f>'男子リレ-入力'!$S$24</f>
        <v/>
      </c>
      <c r="E43" s="93"/>
      <c r="F43" s="91">
        <f>'男子リレ-入力'!$T$24</f>
        <v>0</v>
      </c>
      <c r="G43" s="93"/>
      <c r="H43" s="91">
        <f>'男子リレ-入力'!P27</f>
        <v>4</v>
      </c>
      <c r="I43" s="93">
        <f t="shared" si="0"/>
        <v>6000</v>
      </c>
      <c r="J43" s="93" t="str">
        <f>'男子リレ-入力'!R27</f>
        <v/>
      </c>
      <c r="K43" s="91">
        <v>60</v>
      </c>
      <c r="L43" s="93"/>
      <c r="M43" s="93"/>
      <c r="N43" s="47"/>
      <c r="O43" s="47"/>
    </row>
    <row r="44" spans="1:15">
      <c r="A44" s="46">
        <f>'男子リレ-入力'!Q28</f>
        <v>0</v>
      </c>
      <c r="B44" s="91" t="e">
        <f>'男子リレ-入力'!$V$26</f>
        <v>#VALUE!</v>
      </c>
      <c r="C44" s="92" t="str">
        <f>'男子リレ-入力'!$U$24</f>
        <v/>
      </c>
      <c r="D44" s="91" t="str">
        <f>'男子リレ-入力'!$S$24</f>
        <v/>
      </c>
      <c r="E44" s="93"/>
      <c r="F44" s="91">
        <f>'男子リレ-入力'!$T$24</f>
        <v>0</v>
      </c>
      <c r="G44" s="93"/>
      <c r="H44" s="91">
        <f>'男子リレ-入力'!P28</f>
        <v>5</v>
      </c>
      <c r="I44" s="93">
        <f t="shared" si="0"/>
        <v>6000</v>
      </c>
      <c r="J44" s="93" t="str">
        <f>'男子リレ-入力'!R28</f>
        <v/>
      </c>
      <c r="K44" s="91">
        <v>60</v>
      </c>
      <c r="L44" s="93"/>
      <c r="M44" s="93"/>
      <c r="N44" s="47"/>
      <c r="O44" s="47"/>
    </row>
    <row r="45" spans="1:15">
      <c r="A45" s="46">
        <f>'男子リレ-入力'!Q29</f>
        <v>0</v>
      </c>
      <c r="B45" s="91" t="e">
        <f>'男子リレ-入力'!$V$26</f>
        <v>#VALUE!</v>
      </c>
      <c r="C45" s="92" t="str">
        <f>'男子リレ-入力'!$U$24</f>
        <v/>
      </c>
      <c r="D45" s="91" t="str">
        <f>'男子リレ-入力'!$S$24</f>
        <v/>
      </c>
      <c r="E45" s="93"/>
      <c r="F45" s="91">
        <f>'男子リレ-入力'!$T$24</f>
        <v>0</v>
      </c>
      <c r="G45" s="93"/>
      <c r="H45" s="91">
        <f>'男子リレ-入力'!P29</f>
        <v>6</v>
      </c>
      <c r="I45" s="93">
        <f t="shared" si="0"/>
        <v>6000</v>
      </c>
      <c r="J45" s="93" t="str">
        <f>'男子リレ-入力'!R29</f>
        <v/>
      </c>
      <c r="K45" s="91">
        <v>60</v>
      </c>
      <c r="L45" s="93"/>
      <c r="M45" s="93"/>
      <c r="N45" s="46"/>
      <c r="O45" s="47"/>
    </row>
    <row r="46" spans="1:15">
      <c r="A46" s="46">
        <f>'男子リレ-入力'!Q36</f>
        <v>0</v>
      </c>
      <c r="B46" s="759" t="e">
        <f>'男子リレ-入力'!$V$38</f>
        <v>#VALUE!</v>
      </c>
      <c r="C46" s="760" t="str">
        <f>'男子リレ-入力'!$U$36</f>
        <v/>
      </c>
      <c r="D46" s="759">
        <f>'男子リレ-入力'!$S$36</f>
        <v>0</v>
      </c>
      <c r="E46" s="433"/>
      <c r="F46" s="759">
        <f>'男子リレ-入力'!$T$36</f>
        <v>0</v>
      </c>
      <c r="G46" s="433"/>
      <c r="H46" s="759">
        <f>'男子リレ-入力'!P36</f>
        <v>1</v>
      </c>
      <c r="I46" s="433">
        <f t="shared" si="0"/>
        <v>6000</v>
      </c>
      <c r="J46" s="433">
        <f>'男子リレ-入力'!R36</f>
        <v>0</v>
      </c>
      <c r="K46" s="759">
        <v>60</v>
      </c>
      <c r="L46" s="779">
        <f>'男子リレ-入力'!U32</f>
        <v>0</v>
      </c>
      <c r="M46" s="433"/>
      <c r="N46" s="46"/>
      <c r="O46" s="47"/>
    </row>
    <row r="47" spans="1:15">
      <c r="A47" s="46">
        <f>'男子リレ-入力'!Q37</f>
        <v>0</v>
      </c>
      <c r="B47" s="759" t="e">
        <f>'男子リレ-入力'!$V$38</f>
        <v>#VALUE!</v>
      </c>
      <c r="C47" s="760" t="str">
        <f>'男子リレ-入力'!$U$36</f>
        <v/>
      </c>
      <c r="D47" s="759">
        <f>'男子リレ-入力'!$S$36</f>
        <v>0</v>
      </c>
      <c r="E47" s="433"/>
      <c r="F47" s="759">
        <f>'男子リレ-入力'!$T$36</f>
        <v>0</v>
      </c>
      <c r="G47" s="433"/>
      <c r="H47" s="759">
        <f>'男子リレ-入力'!P37</f>
        <v>2</v>
      </c>
      <c r="I47" s="433">
        <f t="shared" si="0"/>
        <v>6000</v>
      </c>
      <c r="J47" s="433">
        <f>'男子リレ-入力'!R37</f>
        <v>0</v>
      </c>
      <c r="K47" s="759">
        <v>60</v>
      </c>
      <c r="L47" s="433"/>
      <c r="M47" s="433"/>
      <c r="N47" s="46"/>
      <c r="O47" s="47"/>
    </row>
    <row r="48" spans="1:15">
      <c r="A48" s="46">
        <f>'男子リレ-入力'!Q38</f>
        <v>0</v>
      </c>
      <c r="B48" s="759" t="e">
        <f>'男子リレ-入力'!$V$38</f>
        <v>#VALUE!</v>
      </c>
      <c r="C48" s="760" t="str">
        <f>'男子リレ-入力'!$U$36</f>
        <v/>
      </c>
      <c r="D48" s="759">
        <f>'男子リレ-入力'!$S$36</f>
        <v>0</v>
      </c>
      <c r="E48" s="433"/>
      <c r="F48" s="759">
        <f>'男子リレ-入力'!$T$36</f>
        <v>0</v>
      </c>
      <c r="G48" s="433"/>
      <c r="H48" s="759">
        <f>'男子リレ-入力'!P38</f>
        <v>3</v>
      </c>
      <c r="I48" s="433">
        <f t="shared" si="0"/>
        <v>6000</v>
      </c>
      <c r="J48" s="433">
        <f>'男子リレ-入力'!R38</f>
        <v>0</v>
      </c>
      <c r="K48" s="759">
        <v>60</v>
      </c>
      <c r="L48" s="433"/>
      <c r="M48" s="433"/>
      <c r="N48" s="46"/>
      <c r="O48" s="47"/>
    </row>
    <row r="49" spans="1:15">
      <c r="A49" s="46">
        <f>'男子リレ-入力'!Q39</f>
        <v>0</v>
      </c>
      <c r="B49" s="759" t="e">
        <f>'男子リレ-入力'!$V$38</f>
        <v>#VALUE!</v>
      </c>
      <c r="C49" s="760" t="str">
        <f>'男子リレ-入力'!$U$36</f>
        <v/>
      </c>
      <c r="D49" s="759">
        <f>'男子リレ-入力'!$S$36</f>
        <v>0</v>
      </c>
      <c r="E49" s="433"/>
      <c r="F49" s="759">
        <f>'男子リレ-入力'!$T$36</f>
        <v>0</v>
      </c>
      <c r="G49" s="433"/>
      <c r="H49" s="759">
        <f>'男子リレ-入力'!P39</f>
        <v>4</v>
      </c>
      <c r="I49" s="433">
        <f t="shared" si="0"/>
        <v>6000</v>
      </c>
      <c r="J49" s="433">
        <f>'男子リレ-入力'!R39</f>
        <v>0</v>
      </c>
      <c r="K49" s="759">
        <v>60</v>
      </c>
      <c r="L49" s="433"/>
      <c r="M49" s="433"/>
      <c r="N49" s="46"/>
      <c r="O49" s="47"/>
    </row>
    <row r="50" spans="1:15">
      <c r="A50" s="46">
        <f>'男子リレ-入力'!Q40</f>
        <v>0</v>
      </c>
      <c r="B50" s="759" t="e">
        <f>'男子リレ-入力'!$V$38</f>
        <v>#VALUE!</v>
      </c>
      <c r="C50" s="760" t="str">
        <f>'男子リレ-入力'!$U$36</f>
        <v/>
      </c>
      <c r="D50" s="759">
        <f>'男子リレ-入力'!$S$36</f>
        <v>0</v>
      </c>
      <c r="E50" s="433"/>
      <c r="F50" s="759">
        <f>'男子リレ-入力'!$T$36</f>
        <v>0</v>
      </c>
      <c r="G50" s="433"/>
      <c r="H50" s="759">
        <f>'男子リレ-入力'!P40</f>
        <v>5</v>
      </c>
      <c r="I50" s="433">
        <f t="shared" si="0"/>
        <v>6000</v>
      </c>
      <c r="J50" s="433">
        <f>'男子リレ-入力'!R40</f>
        <v>0</v>
      </c>
      <c r="K50" s="759">
        <v>60</v>
      </c>
      <c r="L50" s="433"/>
      <c r="M50" s="433"/>
      <c r="N50" s="46"/>
      <c r="O50" s="47"/>
    </row>
    <row r="51" spans="1:15">
      <c r="A51" s="46">
        <f>'男子リレ-入力'!Q41</f>
        <v>0</v>
      </c>
      <c r="B51" s="759" t="e">
        <f>'男子リレ-入力'!$V$38</f>
        <v>#VALUE!</v>
      </c>
      <c r="C51" s="760" t="str">
        <f>'男子リレ-入力'!$U$36</f>
        <v/>
      </c>
      <c r="D51" s="759">
        <f>'男子リレ-入力'!$S$36</f>
        <v>0</v>
      </c>
      <c r="E51" s="433"/>
      <c r="F51" s="759">
        <f>'男子リレ-入力'!$T$36</f>
        <v>0</v>
      </c>
      <c r="G51" s="433"/>
      <c r="H51" s="759">
        <f>'男子リレ-入力'!P41</f>
        <v>6</v>
      </c>
      <c r="I51" s="433">
        <f t="shared" si="0"/>
        <v>6000</v>
      </c>
      <c r="J51" s="433">
        <f>'男子リレ-入力'!R41</f>
        <v>0</v>
      </c>
      <c r="K51" s="759">
        <v>60</v>
      </c>
      <c r="L51" s="433"/>
      <c r="M51" s="433"/>
      <c r="N51" s="47"/>
      <c r="O51" s="47"/>
    </row>
    <row r="52" spans="1:15">
      <c r="A52" s="46">
        <f>'男子リレ-入力'!Q47</f>
        <v>0</v>
      </c>
      <c r="B52" s="761" t="e">
        <f>'男子リレ-入力'!$V$49</f>
        <v>#VALUE!</v>
      </c>
      <c r="C52" s="762" t="str">
        <f>'男子リレ-入力'!$U$47</f>
        <v/>
      </c>
      <c r="D52" s="761">
        <f>'男子リレ-入力'!$S$47</f>
        <v>0</v>
      </c>
      <c r="E52" s="462"/>
      <c r="F52" s="761">
        <f>'男子リレ-入力'!$T$47</f>
        <v>0</v>
      </c>
      <c r="G52" s="462"/>
      <c r="H52" s="761">
        <f>'男子リレ-入力'!P47</f>
        <v>1</v>
      </c>
      <c r="I52" s="462">
        <f t="shared" si="0"/>
        <v>6000</v>
      </c>
      <c r="J52" s="462">
        <f>'男子リレ-入力'!R47</f>
        <v>0</v>
      </c>
      <c r="K52" s="761">
        <v>60</v>
      </c>
      <c r="L52" s="780">
        <f>'男子リレ-入力'!U43</f>
        <v>0</v>
      </c>
      <c r="M52" s="462"/>
      <c r="N52" s="47"/>
      <c r="O52" s="47"/>
    </row>
    <row r="53" spans="1:15">
      <c r="A53" s="46">
        <f>'男子リレ-入力'!Q48</f>
        <v>0</v>
      </c>
      <c r="B53" s="761" t="e">
        <f>'男子リレ-入力'!$V$49</f>
        <v>#VALUE!</v>
      </c>
      <c r="C53" s="762" t="str">
        <f>'男子リレ-入力'!$U$47</f>
        <v/>
      </c>
      <c r="D53" s="761">
        <f>'男子リレ-入力'!$S$47</f>
        <v>0</v>
      </c>
      <c r="E53" s="462"/>
      <c r="F53" s="761">
        <f>'男子リレ-入力'!$T$47</f>
        <v>0</v>
      </c>
      <c r="G53" s="462"/>
      <c r="H53" s="761">
        <f>'男子リレ-入力'!P48</f>
        <v>2</v>
      </c>
      <c r="I53" s="462">
        <f t="shared" si="0"/>
        <v>6000</v>
      </c>
      <c r="J53" s="462">
        <f>'男子リレ-入力'!R48</f>
        <v>0</v>
      </c>
      <c r="K53" s="761">
        <v>60</v>
      </c>
      <c r="L53" s="462"/>
      <c r="M53" s="462"/>
      <c r="N53" s="47"/>
      <c r="O53" s="47"/>
    </row>
    <row r="54" spans="1:15">
      <c r="A54" s="46">
        <f>'男子リレ-入力'!Q49</f>
        <v>0</v>
      </c>
      <c r="B54" s="761" t="e">
        <f>'男子リレ-入力'!$V$49</f>
        <v>#VALUE!</v>
      </c>
      <c r="C54" s="762" t="str">
        <f>'男子リレ-入力'!$U$47</f>
        <v/>
      </c>
      <c r="D54" s="761">
        <f>'男子リレ-入力'!$S$47</f>
        <v>0</v>
      </c>
      <c r="E54" s="462"/>
      <c r="F54" s="761">
        <f>'男子リレ-入力'!$T$47</f>
        <v>0</v>
      </c>
      <c r="G54" s="462"/>
      <c r="H54" s="761">
        <f>'男子リレ-入力'!P49</f>
        <v>3</v>
      </c>
      <c r="I54" s="462">
        <f t="shared" si="0"/>
        <v>6000</v>
      </c>
      <c r="J54" s="462">
        <f>'男子リレ-入力'!R49</f>
        <v>0</v>
      </c>
      <c r="K54" s="761">
        <v>60</v>
      </c>
      <c r="L54" s="462"/>
      <c r="M54" s="462"/>
      <c r="N54" s="47"/>
      <c r="O54" s="47"/>
    </row>
    <row r="55" spans="1:15">
      <c r="A55" s="46">
        <f>'男子リレ-入力'!Q50</f>
        <v>0</v>
      </c>
      <c r="B55" s="761" t="e">
        <f>'男子リレ-入力'!$V$49</f>
        <v>#VALUE!</v>
      </c>
      <c r="C55" s="762" t="str">
        <f>'男子リレ-入力'!$U$47</f>
        <v/>
      </c>
      <c r="D55" s="761">
        <f>'男子リレ-入力'!$S$47</f>
        <v>0</v>
      </c>
      <c r="E55" s="462"/>
      <c r="F55" s="761">
        <f>'男子リレ-入力'!$T$47</f>
        <v>0</v>
      </c>
      <c r="G55" s="462"/>
      <c r="H55" s="761">
        <f>'男子リレ-入力'!P50</f>
        <v>4</v>
      </c>
      <c r="I55" s="462">
        <f t="shared" si="0"/>
        <v>6000</v>
      </c>
      <c r="J55" s="462">
        <f>'男子リレ-入力'!R50</f>
        <v>0</v>
      </c>
      <c r="K55" s="761">
        <v>60</v>
      </c>
      <c r="L55" s="462"/>
      <c r="M55" s="462"/>
      <c r="N55" s="47"/>
      <c r="O55" s="47"/>
    </row>
    <row r="56" spans="1:15">
      <c r="A56" s="46">
        <f>'男子リレ-入力'!Q51</f>
        <v>0</v>
      </c>
      <c r="B56" s="761" t="e">
        <f>'男子リレ-入力'!$V$49</f>
        <v>#VALUE!</v>
      </c>
      <c r="C56" s="762" t="str">
        <f>'男子リレ-入力'!$U$47</f>
        <v/>
      </c>
      <c r="D56" s="761">
        <f>'男子リレ-入力'!$S$47</f>
        <v>0</v>
      </c>
      <c r="E56" s="462"/>
      <c r="F56" s="761">
        <f>'男子リレ-入力'!$T$47</f>
        <v>0</v>
      </c>
      <c r="G56" s="462"/>
      <c r="H56" s="761">
        <f>'男子リレ-入力'!P51</f>
        <v>5</v>
      </c>
      <c r="I56" s="462">
        <f t="shared" si="0"/>
        <v>6000</v>
      </c>
      <c r="J56" s="462">
        <f>'男子リレ-入力'!R51</f>
        <v>0</v>
      </c>
      <c r="K56" s="761">
        <v>60</v>
      </c>
      <c r="L56" s="462"/>
      <c r="M56" s="462"/>
      <c r="N56" s="47"/>
      <c r="O56" s="47"/>
    </row>
    <row r="57" spans="1:15">
      <c r="A57" s="46">
        <f>'男子リレ-入力'!Q52</f>
        <v>0</v>
      </c>
      <c r="B57" s="761" t="e">
        <f>'男子リレ-入力'!$V$49</f>
        <v>#VALUE!</v>
      </c>
      <c r="C57" s="762" t="str">
        <f>'男子リレ-入力'!$U$47</f>
        <v/>
      </c>
      <c r="D57" s="761">
        <f>'男子リレ-入力'!$S$47</f>
        <v>0</v>
      </c>
      <c r="E57" s="462"/>
      <c r="F57" s="761">
        <f>'男子リレ-入力'!$T$47</f>
        <v>0</v>
      </c>
      <c r="G57" s="462"/>
      <c r="H57" s="761">
        <f>'男子リレ-入力'!P52</f>
        <v>6</v>
      </c>
      <c r="I57" s="462">
        <f t="shared" si="0"/>
        <v>6000</v>
      </c>
      <c r="J57" s="462">
        <f>'男子リレ-入力'!R52</f>
        <v>0</v>
      </c>
      <c r="K57" s="761">
        <v>60</v>
      </c>
      <c r="L57" s="462"/>
      <c r="M57" s="462"/>
      <c r="N57" s="47"/>
      <c r="O57" s="47"/>
    </row>
    <row r="58" spans="1:15">
      <c r="N58" s="47"/>
      <c r="O58" s="47"/>
    </row>
    <row r="59" spans="1:15">
      <c r="N59" s="47"/>
      <c r="O59" s="47"/>
    </row>
    <row r="60" spans="1:15">
      <c r="N60" s="47"/>
      <c r="O60" s="47"/>
    </row>
    <row r="61" spans="1:15">
      <c r="N61" s="47"/>
      <c r="O61" s="47"/>
    </row>
    <row r="62" spans="1:15">
      <c r="N62" s="47"/>
      <c r="O62" s="47"/>
    </row>
    <row r="63" spans="1:15">
      <c r="N63" s="47"/>
      <c r="O63" s="47"/>
    </row>
  </sheetData>
  <sheetProtection password="F475" sheet="1" objects="1" scenarios="1"/>
  <mergeCells count="3">
    <mergeCell ref="B2:C2"/>
    <mergeCell ref="B31:C31"/>
    <mergeCell ref="G1:H2"/>
  </mergeCells>
  <phoneticPr fontId="3"/>
  <pageMargins left="0.23622047244094491" right="0.23622047244094491" top="0.74803149606299213" bottom="0.74803149606299213" header="0.31496062992125984" footer="0.31496062992125984"/>
  <pageSetup paperSize="9" scale="85" fitToWidth="0" orientation="landscape" r:id="rId1"/>
  <rowBreaks count="1" manualBreakCount="1">
    <brk id="29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O58"/>
  <sheetViews>
    <sheetView view="pageBreakPreview" zoomScaleNormal="100" zoomScaleSheetLayoutView="100" workbookViewId="0">
      <selection activeCell="M21" sqref="M21"/>
    </sheetView>
  </sheetViews>
  <sheetFormatPr defaultRowHeight="14"/>
  <cols>
    <col min="1" max="1" width="9.6640625" customWidth="1"/>
    <col min="4" max="4" width="14.6640625" customWidth="1"/>
    <col min="6" max="6" width="15.5" customWidth="1"/>
    <col min="10" max="10" width="16.1640625" customWidth="1"/>
    <col min="11" max="11" width="15.08203125" customWidth="1"/>
  </cols>
  <sheetData>
    <row r="1" spans="1:15">
      <c r="G1" s="1213" t="s">
        <v>8711</v>
      </c>
      <c r="H1" s="1214"/>
    </row>
    <row r="2" spans="1:15" ht="14.5" thickBot="1">
      <c r="G2" s="1215"/>
      <c r="H2" s="1216"/>
    </row>
    <row r="3" spans="1:15" ht="17" thickBot="1">
      <c r="B3" s="1211" t="s">
        <v>8666</v>
      </c>
      <c r="C3" s="1212"/>
    </row>
    <row r="5" spans="1:15">
      <c r="A5" s="758" t="s">
        <v>9357</v>
      </c>
      <c r="B5" s="11" t="s">
        <v>403</v>
      </c>
      <c r="C5" s="11" t="s">
        <v>404</v>
      </c>
      <c r="D5" s="11" t="s">
        <v>405</v>
      </c>
      <c r="E5" s="11" t="s">
        <v>406</v>
      </c>
      <c r="F5" s="11" t="s">
        <v>407</v>
      </c>
      <c r="G5" s="21" t="s">
        <v>408</v>
      </c>
      <c r="H5" s="11" t="s">
        <v>409</v>
      </c>
      <c r="I5" s="11" t="s">
        <v>47</v>
      </c>
      <c r="J5" s="11" t="s">
        <v>52</v>
      </c>
      <c r="K5" s="11" t="s">
        <v>410</v>
      </c>
      <c r="L5" s="11" t="s">
        <v>411</v>
      </c>
      <c r="M5" s="11" t="s">
        <v>412</v>
      </c>
      <c r="N5" s="11" t="s">
        <v>413</v>
      </c>
    </row>
    <row r="6" spans="1:15">
      <c r="A6" s="28">
        <f>'女子リレ-入力'!E13</f>
        <v>0</v>
      </c>
      <c r="B6" s="28" t="e">
        <f>'女子リレ-入力'!$J$15</f>
        <v>#VALUE!</v>
      </c>
      <c r="C6" s="29" t="str">
        <f>'女子リレ-入力'!$I$13</f>
        <v/>
      </c>
      <c r="D6" s="28" t="str">
        <f>'女子リレ-入力'!$G$13</f>
        <v/>
      </c>
      <c r="E6" s="28"/>
      <c r="F6" s="28">
        <f>'女子リレ-入力'!$H$13</f>
        <v>0</v>
      </c>
      <c r="G6" s="90"/>
      <c r="H6" s="28">
        <f>'女子リレ-入力'!D13</f>
        <v>1</v>
      </c>
      <c r="I6">
        <f>A6+4000</f>
        <v>4000</v>
      </c>
      <c r="J6" s="27" t="str">
        <f>'女子リレ-入力'!F13</f>
        <v/>
      </c>
      <c r="K6" s="28">
        <v>134</v>
      </c>
      <c r="L6" s="771">
        <f>'女子リレ-入力'!I10</f>
        <v>0</v>
      </c>
      <c r="M6" s="27"/>
      <c r="N6" s="27"/>
      <c r="O6" s="27"/>
    </row>
    <row r="7" spans="1:15">
      <c r="A7" s="28">
        <f>'女子リレ-入力'!E14</f>
        <v>0</v>
      </c>
      <c r="B7" s="28" t="e">
        <f>'女子リレ-入力'!$J$15</f>
        <v>#VALUE!</v>
      </c>
      <c r="C7" s="29" t="str">
        <f>'女子リレ-入力'!$I$13</f>
        <v/>
      </c>
      <c r="D7" s="28" t="str">
        <f>'女子リレ-入力'!$G$13</f>
        <v/>
      </c>
      <c r="E7" s="28"/>
      <c r="F7" s="28">
        <f>'女子リレ-入力'!$H$13</f>
        <v>0</v>
      </c>
      <c r="G7" s="90"/>
      <c r="H7" s="28">
        <f>'女子リレ-入力'!D14</f>
        <v>2</v>
      </c>
      <c r="I7">
        <f t="shared" ref="I7:I58" si="0">A7+4000</f>
        <v>4000</v>
      </c>
      <c r="J7" s="27" t="str">
        <f>'女子リレ-入力'!F14</f>
        <v/>
      </c>
      <c r="K7" s="28">
        <v>134</v>
      </c>
      <c r="L7" s="771"/>
      <c r="M7" s="27"/>
      <c r="N7" s="27"/>
      <c r="O7" s="27"/>
    </row>
    <row r="8" spans="1:15">
      <c r="A8" s="28">
        <f>'女子リレ-入力'!E15</f>
        <v>0</v>
      </c>
      <c r="B8" s="28" t="e">
        <f>'女子リレ-入力'!$J$15</f>
        <v>#VALUE!</v>
      </c>
      <c r="C8" s="29" t="str">
        <f>'女子リレ-入力'!$I$13</f>
        <v/>
      </c>
      <c r="D8" s="28" t="str">
        <f>'女子リレ-入力'!$G$13</f>
        <v/>
      </c>
      <c r="E8" s="28"/>
      <c r="F8" s="28">
        <f>'女子リレ-入力'!$H$13</f>
        <v>0</v>
      </c>
      <c r="G8" s="90"/>
      <c r="H8" s="28">
        <f>'女子リレ-入力'!D15</f>
        <v>3</v>
      </c>
      <c r="I8">
        <f t="shared" si="0"/>
        <v>4000</v>
      </c>
      <c r="J8" s="27" t="str">
        <f>'女子リレ-入力'!F15</f>
        <v/>
      </c>
      <c r="K8" s="28">
        <v>134</v>
      </c>
      <c r="L8" s="771"/>
      <c r="M8" s="27"/>
      <c r="N8" s="27"/>
      <c r="O8" s="27"/>
    </row>
    <row r="9" spans="1:15">
      <c r="A9" s="28">
        <f>'女子リレ-入力'!E16</f>
        <v>0</v>
      </c>
      <c r="B9" s="28" t="e">
        <f>'女子リレ-入力'!$J$15</f>
        <v>#VALUE!</v>
      </c>
      <c r="C9" s="29" t="str">
        <f>'女子リレ-入力'!$I$13</f>
        <v/>
      </c>
      <c r="D9" s="28" t="str">
        <f>'女子リレ-入力'!$G$13</f>
        <v/>
      </c>
      <c r="E9" s="28"/>
      <c r="F9" s="28">
        <f>'女子リレ-入力'!$H$13</f>
        <v>0</v>
      </c>
      <c r="G9" s="90"/>
      <c r="H9" s="28">
        <f>'女子リレ-入力'!D16</f>
        <v>4</v>
      </c>
      <c r="I9">
        <f t="shared" si="0"/>
        <v>4000</v>
      </c>
      <c r="J9" s="27" t="str">
        <f>'女子リレ-入力'!F16</f>
        <v/>
      </c>
      <c r="K9" s="28">
        <v>134</v>
      </c>
      <c r="L9" s="771"/>
      <c r="M9" s="27"/>
      <c r="N9" s="27"/>
      <c r="O9" s="27"/>
    </row>
    <row r="10" spans="1:15">
      <c r="A10" s="28">
        <f>'女子リレ-入力'!E17</f>
        <v>0</v>
      </c>
      <c r="B10" s="28" t="e">
        <f>'女子リレ-入力'!$J$15</f>
        <v>#VALUE!</v>
      </c>
      <c r="C10" s="29" t="str">
        <f>'女子リレ-入力'!$I$13</f>
        <v/>
      </c>
      <c r="D10" s="28" t="str">
        <f>'女子リレ-入力'!$G$13</f>
        <v/>
      </c>
      <c r="E10" s="28"/>
      <c r="F10" s="28">
        <f>'女子リレ-入力'!$H$13</f>
        <v>0</v>
      </c>
      <c r="G10" s="90"/>
      <c r="H10" s="28">
        <f>'女子リレ-入力'!D17</f>
        <v>5</v>
      </c>
      <c r="I10">
        <f t="shared" si="0"/>
        <v>4000</v>
      </c>
      <c r="J10" s="27" t="str">
        <f>'女子リレ-入力'!F17</f>
        <v/>
      </c>
      <c r="K10" s="28">
        <v>134</v>
      </c>
      <c r="L10" s="771"/>
      <c r="M10" s="27"/>
      <c r="N10" s="27"/>
      <c r="O10" s="27"/>
    </row>
    <row r="11" spans="1:15">
      <c r="A11" s="28">
        <f>'女子リレ-入力'!E18</f>
        <v>0</v>
      </c>
      <c r="B11" s="28" t="e">
        <f>'女子リレ-入力'!$J$15</f>
        <v>#VALUE!</v>
      </c>
      <c r="C11" s="29" t="str">
        <f>'女子リレ-入力'!$I$13</f>
        <v/>
      </c>
      <c r="D11" s="28" t="str">
        <f>'女子リレ-入力'!$G$13</f>
        <v/>
      </c>
      <c r="E11" s="28"/>
      <c r="F11" s="28">
        <f>'女子リレ-入力'!$H$13</f>
        <v>0</v>
      </c>
      <c r="G11" s="90"/>
      <c r="H11" s="28">
        <f>'女子リレ-入力'!D18</f>
        <v>6</v>
      </c>
      <c r="I11">
        <f t="shared" si="0"/>
        <v>4000</v>
      </c>
      <c r="J11" s="27" t="str">
        <f>'女子リレ-入力'!F18</f>
        <v/>
      </c>
      <c r="K11" s="28">
        <v>134</v>
      </c>
      <c r="L11" s="771"/>
      <c r="M11" s="27"/>
      <c r="N11" s="27"/>
      <c r="O11" s="27"/>
    </row>
    <row r="12" spans="1:15">
      <c r="A12" s="49">
        <f>'女子リレ-入力'!E25</f>
        <v>0</v>
      </c>
      <c r="B12" s="49" t="e">
        <f>'女子リレ-入力'!$J$27</f>
        <v>#VALUE!</v>
      </c>
      <c r="C12" s="50" t="str">
        <f>'女子リレ-入力'!$I$25</f>
        <v/>
      </c>
      <c r="D12" s="49" t="str">
        <f>'女子リレ-入力'!$G$25</f>
        <v/>
      </c>
      <c r="E12" s="51"/>
      <c r="F12" s="49">
        <f>'女子リレ-入力'!$H$25</f>
        <v>0</v>
      </c>
      <c r="G12" s="51"/>
      <c r="H12" s="49">
        <f>'女子リレ-入力'!D25</f>
        <v>1</v>
      </c>
      <c r="I12">
        <f t="shared" si="0"/>
        <v>4000</v>
      </c>
      <c r="J12" s="51" t="str">
        <f>'女子リレ-入力'!F25</f>
        <v/>
      </c>
      <c r="K12" s="49">
        <v>134</v>
      </c>
      <c r="L12" s="772">
        <f>'女子リレ-入力'!I21</f>
        <v>0</v>
      </c>
      <c r="M12" s="51"/>
      <c r="N12" s="51"/>
      <c r="O12" s="51"/>
    </row>
    <row r="13" spans="1:15">
      <c r="A13" s="49">
        <f>'女子リレ-入力'!E26</f>
        <v>0</v>
      </c>
      <c r="B13" s="49" t="e">
        <f>'女子リレ-入力'!$J$27</f>
        <v>#VALUE!</v>
      </c>
      <c r="C13" s="50" t="str">
        <f>'女子リレ-入力'!$I$25</f>
        <v/>
      </c>
      <c r="D13" s="49" t="str">
        <f>'女子リレ-入力'!$G$25</f>
        <v/>
      </c>
      <c r="E13" s="51"/>
      <c r="F13" s="49">
        <f>'女子リレ-入力'!$H$25</f>
        <v>0</v>
      </c>
      <c r="G13" s="51"/>
      <c r="H13" s="49">
        <f>'女子リレ-入力'!D26</f>
        <v>2</v>
      </c>
      <c r="I13">
        <f t="shared" si="0"/>
        <v>4000</v>
      </c>
      <c r="J13" s="51" t="str">
        <f>'女子リレ-入力'!F26</f>
        <v/>
      </c>
      <c r="K13" s="49">
        <v>134</v>
      </c>
      <c r="L13" s="51"/>
      <c r="M13" s="51"/>
      <c r="N13" s="51"/>
      <c r="O13" s="51"/>
    </row>
    <row r="14" spans="1:15">
      <c r="A14" s="49">
        <f>'女子リレ-入力'!E27</f>
        <v>0</v>
      </c>
      <c r="B14" s="49" t="e">
        <f>'女子リレ-入力'!$J$27</f>
        <v>#VALUE!</v>
      </c>
      <c r="C14" s="50" t="str">
        <f>'女子リレ-入力'!$I$25</f>
        <v/>
      </c>
      <c r="D14" s="49" t="str">
        <f>'女子リレ-入力'!$G$25</f>
        <v/>
      </c>
      <c r="E14" s="51"/>
      <c r="F14" s="49">
        <f>'女子リレ-入力'!$H$25</f>
        <v>0</v>
      </c>
      <c r="G14" s="51"/>
      <c r="H14" s="49">
        <f>'女子リレ-入力'!D27</f>
        <v>3</v>
      </c>
      <c r="I14">
        <f t="shared" si="0"/>
        <v>4000</v>
      </c>
      <c r="J14" s="51" t="str">
        <f>'女子リレ-入力'!F27</f>
        <v/>
      </c>
      <c r="K14" s="49">
        <v>134</v>
      </c>
      <c r="L14" s="51"/>
      <c r="M14" s="51"/>
      <c r="N14" s="51"/>
      <c r="O14" s="51"/>
    </row>
    <row r="15" spans="1:15">
      <c r="A15" s="49">
        <f>'女子リレ-入力'!E28</f>
        <v>0</v>
      </c>
      <c r="B15" s="49" t="e">
        <f>'女子リレ-入力'!$J$27</f>
        <v>#VALUE!</v>
      </c>
      <c r="C15" s="50" t="str">
        <f>'女子リレ-入力'!$I$25</f>
        <v/>
      </c>
      <c r="D15" s="49" t="str">
        <f>'女子リレ-入力'!$G$25</f>
        <v/>
      </c>
      <c r="E15" s="51"/>
      <c r="F15" s="49">
        <f>'女子リレ-入力'!$H$25</f>
        <v>0</v>
      </c>
      <c r="G15" s="51"/>
      <c r="H15" s="49">
        <f>'女子リレ-入力'!D28</f>
        <v>4</v>
      </c>
      <c r="I15">
        <f t="shared" si="0"/>
        <v>4000</v>
      </c>
      <c r="J15" s="51" t="str">
        <f>'女子リレ-入力'!F28</f>
        <v/>
      </c>
      <c r="K15" s="49">
        <v>134</v>
      </c>
      <c r="L15" s="51"/>
      <c r="M15" s="51"/>
      <c r="N15" s="51"/>
      <c r="O15" s="51"/>
    </row>
    <row r="16" spans="1:15">
      <c r="A16" s="49">
        <f>'女子リレ-入力'!E29</f>
        <v>0</v>
      </c>
      <c r="B16" s="49" t="e">
        <f>'女子リレ-入力'!$J$27</f>
        <v>#VALUE!</v>
      </c>
      <c r="C16" s="50" t="str">
        <f>'女子リレ-入力'!$I$25</f>
        <v/>
      </c>
      <c r="D16" s="49" t="str">
        <f>'女子リレ-入力'!$G$25</f>
        <v/>
      </c>
      <c r="E16" s="51"/>
      <c r="F16" s="49">
        <f>'女子リレ-入力'!$H$25</f>
        <v>0</v>
      </c>
      <c r="G16" s="51"/>
      <c r="H16" s="49">
        <f>'女子リレ-入力'!D29</f>
        <v>5</v>
      </c>
      <c r="I16">
        <f t="shared" si="0"/>
        <v>4000</v>
      </c>
      <c r="J16" s="51" t="str">
        <f>'女子リレ-入力'!F29</f>
        <v/>
      </c>
      <c r="K16" s="49">
        <v>134</v>
      </c>
      <c r="L16" s="51"/>
      <c r="M16" s="51"/>
      <c r="N16" s="51"/>
      <c r="O16" s="51"/>
    </row>
    <row r="17" spans="1:15">
      <c r="A17" s="49">
        <f>'女子リレ-入力'!E30</f>
        <v>0</v>
      </c>
      <c r="B17" s="49" t="e">
        <f>'女子リレ-入力'!$J$27</f>
        <v>#VALUE!</v>
      </c>
      <c r="C17" s="50" t="str">
        <f>'女子リレ-入力'!$I$25</f>
        <v/>
      </c>
      <c r="D17" s="49" t="str">
        <f>'女子リレ-入力'!$G$25</f>
        <v/>
      </c>
      <c r="E17" s="51"/>
      <c r="F17" s="49">
        <f>'女子リレ-入力'!$H$25</f>
        <v>0</v>
      </c>
      <c r="G17" s="51"/>
      <c r="H17" s="49">
        <f>'女子リレ-入力'!D30</f>
        <v>6</v>
      </c>
      <c r="I17">
        <f t="shared" si="0"/>
        <v>4000</v>
      </c>
      <c r="J17" s="51" t="str">
        <f>'女子リレ-入力'!F30</f>
        <v/>
      </c>
      <c r="K17" s="49">
        <v>134</v>
      </c>
      <c r="L17" s="51"/>
      <c r="M17" s="51"/>
      <c r="N17" s="51"/>
      <c r="O17" s="51"/>
    </row>
    <row r="18" spans="1:15">
      <c r="A18" s="91">
        <f>'女子リレ-入力'!E37</f>
        <v>0</v>
      </c>
      <c r="B18" s="91" t="e">
        <f>'女子リレ-入力'!$J$39</f>
        <v>#VALUE!</v>
      </c>
      <c r="C18" s="92" t="str">
        <f>'女子リレ-入力'!$I$37</f>
        <v/>
      </c>
      <c r="D18" s="91">
        <f>'女子リレ-入力'!$G$37</f>
        <v>0</v>
      </c>
      <c r="E18" s="93"/>
      <c r="F18" s="91">
        <f>'女子リレ-入力'!$H$37</f>
        <v>0</v>
      </c>
      <c r="G18" s="93"/>
      <c r="H18" s="91">
        <f>'女子リレ-入力'!D37</f>
        <v>1</v>
      </c>
      <c r="I18">
        <f t="shared" si="0"/>
        <v>4000</v>
      </c>
      <c r="J18" s="93">
        <f>'女子リレ-入力'!F37</f>
        <v>0</v>
      </c>
      <c r="K18" s="91">
        <v>134</v>
      </c>
      <c r="L18" s="773">
        <f>'女子リレ-入力'!I33</f>
        <v>0</v>
      </c>
      <c r="M18" s="93"/>
      <c r="N18" s="93"/>
      <c r="O18" s="93"/>
    </row>
    <row r="19" spans="1:15">
      <c r="A19" s="91">
        <f>'女子リレ-入力'!E38</f>
        <v>0</v>
      </c>
      <c r="B19" s="91" t="e">
        <f>'女子リレ-入力'!$J$39</f>
        <v>#VALUE!</v>
      </c>
      <c r="C19" s="92" t="str">
        <f>'女子リレ-入力'!$I$37</f>
        <v/>
      </c>
      <c r="D19" s="91">
        <f>'女子リレ-入力'!$G$37</f>
        <v>0</v>
      </c>
      <c r="E19" s="93"/>
      <c r="F19" s="91">
        <f>'女子リレ-入力'!$H$37</f>
        <v>0</v>
      </c>
      <c r="G19" s="93"/>
      <c r="H19" s="91">
        <f>'女子リレ-入力'!D38</f>
        <v>2</v>
      </c>
      <c r="I19">
        <f t="shared" si="0"/>
        <v>4000</v>
      </c>
      <c r="J19" s="93">
        <f>'女子リレ-入力'!F38</f>
        <v>0</v>
      </c>
      <c r="K19" s="91">
        <v>134</v>
      </c>
      <c r="L19" s="93"/>
      <c r="M19" s="93"/>
      <c r="N19" s="93"/>
      <c r="O19" s="93"/>
    </row>
    <row r="20" spans="1:15">
      <c r="A20" s="91">
        <f>'女子リレ-入力'!E39</f>
        <v>0</v>
      </c>
      <c r="B20" s="91" t="e">
        <f>'女子リレ-入力'!$J$39</f>
        <v>#VALUE!</v>
      </c>
      <c r="C20" s="92" t="str">
        <f>'女子リレ-入力'!$I$37</f>
        <v/>
      </c>
      <c r="D20" s="91">
        <f>'女子リレ-入力'!$G$37</f>
        <v>0</v>
      </c>
      <c r="E20" s="93"/>
      <c r="F20" s="91">
        <f>'女子リレ-入力'!$H$37</f>
        <v>0</v>
      </c>
      <c r="G20" s="93"/>
      <c r="H20" s="91">
        <f>'女子リレ-入力'!D39</f>
        <v>3</v>
      </c>
      <c r="I20">
        <f t="shared" si="0"/>
        <v>4000</v>
      </c>
      <c r="J20" s="93">
        <f>'女子リレ-入力'!F39</f>
        <v>0</v>
      </c>
      <c r="K20" s="91">
        <v>134</v>
      </c>
      <c r="L20" s="93"/>
      <c r="M20" s="93"/>
      <c r="N20" s="93"/>
      <c r="O20" s="93"/>
    </row>
    <row r="21" spans="1:15">
      <c r="A21" s="91">
        <f>'女子リレ-入力'!E40</f>
        <v>0</v>
      </c>
      <c r="B21" s="91" t="e">
        <f>'女子リレ-入力'!$J$39</f>
        <v>#VALUE!</v>
      </c>
      <c r="C21" s="92" t="str">
        <f>'女子リレ-入力'!$I$37</f>
        <v/>
      </c>
      <c r="D21" s="91">
        <f>'女子リレ-入力'!$G$37</f>
        <v>0</v>
      </c>
      <c r="E21" s="93"/>
      <c r="F21" s="91">
        <f>'女子リレ-入力'!$H$37</f>
        <v>0</v>
      </c>
      <c r="G21" s="93"/>
      <c r="H21" s="91">
        <f>'女子リレ-入力'!D40</f>
        <v>4</v>
      </c>
      <c r="I21">
        <f t="shared" si="0"/>
        <v>4000</v>
      </c>
      <c r="J21" s="93">
        <f>'女子リレ-入力'!F40</f>
        <v>0</v>
      </c>
      <c r="K21" s="91">
        <v>134</v>
      </c>
      <c r="L21" s="93"/>
      <c r="M21" s="93"/>
      <c r="N21" s="93"/>
      <c r="O21" s="93"/>
    </row>
    <row r="22" spans="1:15">
      <c r="A22" s="91">
        <f>'女子リレ-入力'!E41</f>
        <v>0</v>
      </c>
      <c r="B22" s="91" t="e">
        <f>'女子リレ-入力'!$J$39</f>
        <v>#VALUE!</v>
      </c>
      <c r="C22" s="92" t="str">
        <f>'女子リレ-入力'!$I$37</f>
        <v/>
      </c>
      <c r="D22" s="91">
        <f>'女子リレ-入力'!$G$37</f>
        <v>0</v>
      </c>
      <c r="E22" s="93"/>
      <c r="F22" s="91">
        <f>'女子リレ-入力'!$H$37</f>
        <v>0</v>
      </c>
      <c r="G22" s="93"/>
      <c r="H22" s="91">
        <f>'女子リレ-入力'!D41</f>
        <v>5</v>
      </c>
      <c r="I22">
        <f t="shared" si="0"/>
        <v>4000</v>
      </c>
      <c r="J22" s="93">
        <f>'女子リレ-入力'!F41</f>
        <v>0</v>
      </c>
      <c r="K22" s="91">
        <v>134</v>
      </c>
      <c r="L22" s="93"/>
      <c r="M22" s="93"/>
      <c r="N22" s="93"/>
      <c r="O22" s="93"/>
    </row>
    <row r="23" spans="1:15">
      <c r="A23" s="91">
        <f>'女子リレ-入力'!E42</f>
        <v>0</v>
      </c>
      <c r="B23" s="91" t="e">
        <f>'女子リレ-入力'!$J$39</f>
        <v>#VALUE!</v>
      </c>
      <c r="C23" s="92" t="str">
        <f>'女子リレ-入力'!$I$37</f>
        <v/>
      </c>
      <c r="D23" s="91">
        <f>'女子リレ-入力'!$G$37</f>
        <v>0</v>
      </c>
      <c r="E23" s="93"/>
      <c r="F23" s="91">
        <f>'女子リレ-入力'!$H$37</f>
        <v>0</v>
      </c>
      <c r="G23" s="93"/>
      <c r="H23" s="91">
        <f>'女子リレ-入力'!D42</f>
        <v>6</v>
      </c>
      <c r="I23">
        <f t="shared" si="0"/>
        <v>4000</v>
      </c>
      <c r="J23" s="93">
        <f>'女子リレ-入力'!F42</f>
        <v>0</v>
      </c>
      <c r="K23" s="91">
        <v>134</v>
      </c>
      <c r="L23" s="93"/>
      <c r="M23" s="93"/>
      <c r="N23" s="93"/>
      <c r="O23" s="93"/>
    </row>
    <row r="24" spans="1:15">
      <c r="A24" s="49">
        <f>'女子リレ-入力'!E49</f>
        <v>0</v>
      </c>
      <c r="B24" s="49" t="e">
        <f>'女子リレ-入力'!$J$51</f>
        <v>#VALUE!</v>
      </c>
      <c r="C24" s="50" t="str">
        <f>'女子リレ-入力'!$I$49</f>
        <v/>
      </c>
      <c r="D24" s="49">
        <f>'女子リレ-入力'!$G$49</f>
        <v>0</v>
      </c>
      <c r="E24" s="51"/>
      <c r="F24" s="49">
        <f>'女子リレ-入力'!$H$49</f>
        <v>0</v>
      </c>
      <c r="G24" s="51"/>
      <c r="H24" s="49">
        <f>'女子リレ-入力'!D49</f>
        <v>1</v>
      </c>
      <c r="I24">
        <f t="shared" si="0"/>
        <v>4000</v>
      </c>
      <c r="J24" s="51">
        <f>'女子リレ-入力'!F49</f>
        <v>0</v>
      </c>
      <c r="K24" s="49">
        <v>134</v>
      </c>
      <c r="L24" s="772">
        <f>'女子リレ-入力'!I45</f>
        <v>0</v>
      </c>
      <c r="M24" s="51"/>
      <c r="N24" s="51"/>
      <c r="O24" s="51"/>
    </row>
    <row r="25" spans="1:15">
      <c r="A25" s="49">
        <f>'女子リレ-入力'!E50</f>
        <v>0</v>
      </c>
      <c r="B25" s="49" t="e">
        <f>'女子リレ-入力'!$J$51</f>
        <v>#VALUE!</v>
      </c>
      <c r="C25" s="50" t="str">
        <f>'女子リレ-入力'!$I$49</f>
        <v/>
      </c>
      <c r="D25" s="49">
        <f>'女子リレ-入力'!$G$49</f>
        <v>0</v>
      </c>
      <c r="E25" s="51"/>
      <c r="F25" s="49">
        <f>'女子リレ-入力'!$H$49</f>
        <v>0</v>
      </c>
      <c r="G25" s="51"/>
      <c r="H25" s="49">
        <f>'女子リレ-入力'!D50</f>
        <v>2</v>
      </c>
      <c r="I25">
        <f t="shared" si="0"/>
        <v>4000</v>
      </c>
      <c r="J25" s="51">
        <f>'女子リレ-入力'!F50</f>
        <v>0</v>
      </c>
      <c r="K25" s="49">
        <v>134</v>
      </c>
      <c r="L25" s="51"/>
      <c r="M25" s="51"/>
      <c r="N25" s="51"/>
      <c r="O25" s="51"/>
    </row>
    <row r="26" spans="1:15">
      <c r="A26" s="49">
        <f>'女子リレ-入力'!E51</f>
        <v>0</v>
      </c>
      <c r="B26" s="49" t="e">
        <f>'女子リレ-入力'!$J$51</f>
        <v>#VALUE!</v>
      </c>
      <c r="C26" s="50" t="str">
        <f>'女子リレ-入力'!$I$49</f>
        <v/>
      </c>
      <c r="D26" s="49">
        <f>'女子リレ-入力'!$G$49</f>
        <v>0</v>
      </c>
      <c r="E26" s="51"/>
      <c r="F26" s="49">
        <f>'女子リレ-入力'!$H$49</f>
        <v>0</v>
      </c>
      <c r="G26" s="51"/>
      <c r="H26" s="49">
        <f>'女子リレ-入力'!D51</f>
        <v>3</v>
      </c>
      <c r="I26">
        <f t="shared" si="0"/>
        <v>4000</v>
      </c>
      <c r="J26" s="51">
        <f>'女子リレ-入力'!F51</f>
        <v>0</v>
      </c>
      <c r="K26" s="49">
        <v>134</v>
      </c>
      <c r="L26" s="51"/>
      <c r="M26" s="51"/>
      <c r="N26" s="51"/>
      <c r="O26" s="51"/>
    </row>
    <row r="27" spans="1:15">
      <c r="A27" s="49">
        <f>'女子リレ-入力'!E52</f>
        <v>0</v>
      </c>
      <c r="B27" s="49" t="e">
        <f>'女子リレ-入力'!$J$51</f>
        <v>#VALUE!</v>
      </c>
      <c r="C27" s="50" t="str">
        <f>'女子リレ-入力'!$I$49</f>
        <v/>
      </c>
      <c r="D27" s="49">
        <f>'女子リレ-入力'!$G$49</f>
        <v>0</v>
      </c>
      <c r="E27" s="51"/>
      <c r="F27" s="49">
        <f>'女子リレ-入力'!$H$49</f>
        <v>0</v>
      </c>
      <c r="G27" s="51"/>
      <c r="H27" s="49">
        <f>'女子リレ-入力'!D52</f>
        <v>4</v>
      </c>
      <c r="I27">
        <f t="shared" si="0"/>
        <v>4000</v>
      </c>
      <c r="J27" s="51">
        <f>'女子リレ-入力'!F52</f>
        <v>0</v>
      </c>
      <c r="K27" s="49">
        <v>134</v>
      </c>
      <c r="L27" s="51"/>
      <c r="M27" s="51"/>
      <c r="N27" s="51"/>
      <c r="O27" s="51"/>
    </row>
    <row r="28" spans="1:15">
      <c r="A28" s="49">
        <f>'女子リレ-入力'!E53</f>
        <v>0</v>
      </c>
      <c r="B28" s="49" t="e">
        <f>'女子リレ-入力'!$J$51</f>
        <v>#VALUE!</v>
      </c>
      <c r="C28" s="50" t="str">
        <f>'女子リレ-入力'!$I$49</f>
        <v/>
      </c>
      <c r="D28" s="49">
        <f>'女子リレ-入力'!$G$49</f>
        <v>0</v>
      </c>
      <c r="E28" s="51"/>
      <c r="F28" s="49">
        <f>'女子リレ-入力'!$H$49</f>
        <v>0</v>
      </c>
      <c r="G28" s="51"/>
      <c r="H28" s="49">
        <f>'女子リレ-入力'!D53</f>
        <v>5</v>
      </c>
      <c r="I28">
        <f t="shared" si="0"/>
        <v>4000</v>
      </c>
      <c r="J28" s="51">
        <f>'女子リレ-入力'!F53</f>
        <v>0</v>
      </c>
      <c r="K28" s="49">
        <v>134</v>
      </c>
      <c r="L28" s="51"/>
      <c r="M28" s="51"/>
      <c r="N28" s="51"/>
      <c r="O28" s="51"/>
    </row>
    <row r="29" spans="1:15">
      <c r="A29" s="49">
        <f>'女子リレ-入力'!E54</f>
        <v>0</v>
      </c>
      <c r="B29" s="49" t="e">
        <f>'女子リレ-入力'!$J$51</f>
        <v>#VALUE!</v>
      </c>
      <c r="C29" s="50" t="str">
        <f>'女子リレ-入力'!$I$49</f>
        <v/>
      </c>
      <c r="D29" s="49">
        <f>'女子リレ-入力'!$G$49</f>
        <v>0</v>
      </c>
      <c r="E29" s="51"/>
      <c r="F29" s="49">
        <f>'女子リレ-入力'!$H$49</f>
        <v>0</v>
      </c>
      <c r="G29" s="51"/>
      <c r="H29" s="49">
        <f>'女子リレ-入力'!D54</f>
        <v>6</v>
      </c>
      <c r="I29">
        <f t="shared" si="0"/>
        <v>4000</v>
      </c>
      <c r="J29" s="51">
        <f>'女子リレ-入力'!F54</f>
        <v>0</v>
      </c>
      <c r="K29" s="49">
        <v>134</v>
      </c>
      <c r="L29" s="51"/>
      <c r="M29" s="51"/>
      <c r="N29" s="51"/>
      <c r="O29" s="51"/>
    </row>
    <row r="30" spans="1:15">
      <c r="B30" s="11"/>
      <c r="I30">
        <f t="shared" si="0"/>
        <v>4000</v>
      </c>
    </row>
    <row r="31" spans="1:15" ht="14.5" thickBot="1">
      <c r="B31" s="11"/>
    </row>
    <row r="32" spans="1:15" ht="17" thickBot="1">
      <c r="B32" s="1211" t="s">
        <v>8667</v>
      </c>
      <c r="C32" s="1212"/>
    </row>
    <row r="33" spans="1:15">
      <c r="B33" s="11"/>
    </row>
    <row r="34" spans="1:15">
      <c r="A34" s="758" t="s">
        <v>9357</v>
      </c>
      <c r="B34" s="11" t="s">
        <v>403</v>
      </c>
      <c r="C34" s="11" t="s">
        <v>404</v>
      </c>
      <c r="D34" s="11" t="s">
        <v>405</v>
      </c>
      <c r="E34" s="11" t="s">
        <v>406</v>
      </c>
      <c r="F34" s="11" t="s">
        <v>407</v>
      </c>
      <c r="G34" s="21" t="s">
        <v>408</v>
      </c>
      <c r="H34" s="11" t="s">
        <v>409</v>
      </c>
      <c r="I34" s="11" t="s">
        <v>47</v>
      </c>
      <c r="J34" s="11" t="s">
        <v>52</v>
      </c>
      <c r="K34" s="11" t="s">
        <v>410</v>
      </c>
      <c r="L34" s="11" t="s">
        <v>411</v>
      </c>
      <c r="M34" s="11" t="s">
        <v>412</v>
      </c>
      <c r="N34" s="11" t="s">
        <v>413</v>
      </c>
    </row>
    <row r="35" spans="1:15">
      <c r="A35" s="91">
        <f>'女子リレ-入力'!Q13</f>
        <v>0</v>
      </c>
      <c r="B35" s="91" t="e">
        <f>'女子リレ-入力'!$V$15</f>
        <v>#VALUE!</v>
      </c>
      <c r="C35" s="92" t="str">
        <f>'女子リレ-入力'!$U$13</f>
        <v/>
      </c>
      <c r="D35" s="91" t="str">
        <f>'女子リレ-入力'!$S$13</f>
        <v/>
      </c>
      <c r="E35" s="91"/>
      <c r="F35" s="91">
        <f>'女子リレ-入力'!$T$13</f>
        <v>0</v>
      </c>
      <c r="G35" s="94"/>
      <c r="H35" s="91">
        <f>'女子リレ-入力'!P13</f>
        <v>1</v>
      </c>
      <c r="I35">
        <f t="shared" si="0"/>
        <v>4000</v>
      </c>
      <c r="J35" s="93" t="str">
        <f>'女子リレ-入力'!R13</f>
        <v/>
      </c>
      <c r="K35" s="91">
        <v>135</v>
      </c>
      <c r="L35" s="773">
        <f>'女子リレ-入力'!U10</f>
        <v>0</v>
      </c>
      <c r="M35" s="93"/>
      <c r="N35" s="93"/>
      <c r="O35" s="93"/>
    </row>
    <row r="36" spans="1:15">
      <c r="A36" s="91">
        <f>'女子リレ-入力'!Q14</f>
        <v>0</v>
      </c>
      <c r="B36" s="91" t="e">
        <f>'女子リレ-入力'!$V$15</f>
        <v>#VALUE!</v>
      </c>
      <c r="C36" s="92" t="str">
        <f>'女子リレ-入力'!$U$13</f>
        <v/>
      </c>
      <c r="D36" s="91" t="str">
        <f>'女子リレ-入力'!$S$13</f>
        <v/>
      </c>
      <c r="E36" s="91"/>
      <c r="F36" s="91">
        <f>'女子リレ-入力'!$T$13</f>
        <v>0</v>
      </c>
      <c r="G36" s="94"/>
      <c r="H36" s="91">
        <f>'女子リレ-入力'!P14</f>
        <v>2</v>
      </c>
      <c r="I36">
        <f t="shared" si="0"/>
        <v>4000</v>
      </c>
      <c r="J36" s="93" t="str">
        <f>'女子リレ-入力'!R14</f>
        <v/>
      </c>
      <c r="K36" s="91">
        <v>135</v>
      </c>
      <c r="L36" s="93"/>
      <c r="M36" s="93"/>
      <c r="N36" s="93"/>
      <c r="O36" s="93"/>
    </row>
    <row r="37" spans="1:15">
      <c r="A37" s="91">
        <f>'女子リレ-入力'!Q15</f>
        <v>0</v>
      </c>
      <c r="B37" s="91" t="e">
        <f>'女子リレ-入力'!$V$15</f>
        <v>#VALUE!</v>
      </c>
      <c r="C37" s="92" t="str">
        <f>'女子リレ-入力'!$U$13</f>
        <v/>
      </c>
      <c r="D37" s="91" t="str">
        <f>'女子リレ-入力'!$S$13</f>
        <v/>
      </c>
      <c r="E37" s="91"/>
      <c r="F37" s="91">
        <f>'女子リレ-入力'!$T$13</f>
        <v>0</v>
      </c>
      <c r="G37" s="94"/>
      <c r="H37" s="91">
        <f>'女子リレ-入力'!P15</f>
        <v>3</v>
      </c>
      <c r="I37">
        <f t="shared" si="0"/>
        <v>4000</v>
      </c>
      <c r="J37" s="93" t="str">
        <f>'女子リレ-入力'!R15</f>
        <v/>
      </c>
      <c r="K37" s="91">
        <v>135</v>
      </c>
      <c r="L37" s="93"/>
      <c r="M37" s="93"/>
      <c r="N37" s="93"/>
      <c r="O37" s="93"/>
    </row>
    <row r="38" spans="1:15">
      <c r="A38" s="91">
        <f>'女子リレ-入力'!Q16</f>
        <v>0</v>
      </c>
      <c r="B38" s="91" t="e">
        <f>'女子リレ-入力'!$V$15</f>
        <v>#VALUE!</v>
      </c>
      <c r="C38" s="92" t="str">
        <f>'女子リレ-入力'!$U$13</f>
        <v/>
      </c>
      <c r="D38" s="91" t="str">
        <f>'女子リレ-入力'!$S$13</f>
        <v/>
      </c>
      <c r="E38" s="91"/>
      <c r="F38" s="91">
        <f>'女子リレ-入力'!$T$13</f>
        <v>0</v>
      </c>
      <c r="G38" s="94"/>
      <c r="H38" s="91">
        <f>'女子リレ-入力'!P16</f>
        <v>4</v>
      </c>
      <c r="I38">
        <f t="shared" si="0"/>
        <v>4000</v>
      </c>
      <c r="J38" s="93" t="str">
        <f>'女子リレ-入力'!R16</f>
        <v/>
      </c>
      <c r="K38" s="91">
        <v>135</v>
      </c>
      <c r="L38" s="93"/>
      <c r="M38" s="93"/>
      <c r="N38" s="93"/>
      <c r="O38" s="93"/>
    </row>
    <row r="39" spans="1:15">
      <c r="A39" s="91">
        <f>'女子リレ-入力'!Q17</f>
        <v>0</v>
      </c>
      <c r="B39" s="91" t="e">
        <f>'女子リレ-入力'!$V$15</f>
        <v>#VALUE!</v>
      </c>
      <c r="C39" s="92" t="str">
        <f>'女子リレ-入力'!$U$13</f>
        <v/>
      </c>
      <c r="D39" s="91" t="str">
        <f>'女子リレ-入力'!$S$13</f>
        <v/>
      </c>
      <c r="E39" s="91"/>
      <c r="F39" s="91">
        <f>'女子リレ-入力'!$T$13</f>
        <v>0</v>
      </c>
      <c r="G39" s="94"/>
      <c r="H39" s="91">
        <f>'女子リレ-入力'!P17</f>
        <v>5</v>
      </c>
      <c r="I39">
        <f t="shared" si="0"/>
        <v>4000</v>
      </c>
      <c r="J39" s="93" t="str">
        <f>'女子リレ-入力'!R17</f>
        <v/>
      </c>
      <c r="K39" s="91">
        <v>135</v>
      </c>
      <c r="L39" s="93"/>
      <c r="M39" s="93"/>
      <c r="N39" s="93"/>
      <c r="O39" s="93"/>
    </row>
    <row r="40" spans="1:15">
      <c r="A40" s="91">
        <f>'女子リレ-入力'!Q18</f>
        <v>0</v>
      </c>
      <c r="B40" s="91" t="e">
        <f>'女子リレ-入力'!$V$15</f>
        <v>#VALUE!</v>
      </c>
      <c r="C40" s="92" t="str">
        <f>'女子リレ-入力'!$U$13</f>
        <v/>
      </c>
      <c r="D40" s="91" t="str">
        <f>'女子リレ-入力'!$S$13</f>
        <v/>
      </c>
      <c r="E40" s="91"/>
      <c r="F40" s="91">
        <f>'女子リレ-入力'!$T$13</f>
        <v>0</v>
      </c>
      <c r="G40" s="94"/>
      <c r="H40" s="91">
        <f>'女子リレ-入力'!P18</f>
        <v>6</v>
      </c>
      <c r="I40">
        <f t="shared" si="0"/>
        <v>4000</v>
      </c>
      <c r="J40" s="93" t="str">
        <f>'女子リレ-入力'!R18</f>
        <v/>
      </c>
      <c r="K40" s="91">
        <v>135</v>
      </c>
      <c r="L40" s="93"/>
      <c r="M40" s="93"/>
      <c r="N40" s="93"/>
      <c r="O40" s="93"/>
    </row>
    <row r="41" spans="1:15">
      <c r="A41" s="52">
        <f>'女子リレ-入力'!Q25</f>
        <v>0</v>
      </c>
      <c r="B41" s="52" t="e">
        <f>'女子リレ-入力'!$V$27</f>
        <v>#VALUE!</v>
      </c>
      <c r="C41" s="54" t="str">
        <f>'女子リレ-入力'!$U$25</f>
        <v/>
      </c>
      <c r="D41" s="52" t="str">
        <f>'女子リレ-入力'!$S$25</f>
        <v/>
      </c>
      <c r="E41" s="53"/>
      <c r="F41" s="52">
        <f>'女子リレ-入力'!$T$25</f>
        <v>0</v>
      </c>
      <c r="G41" s="53"/>
      <c r="H41" s="52">
        <f>'女子リレ-入力'!P25</f>
        <v>1</v>
      </c>
      <c r="I41">
        <f t="shared" si="0"/>
        <v>4000</v>
      </c>
      <c r="J41" s="53" t="str">
        <f>'女子リレ-入力'!R25</f>
        <v/>
      </c>
      <c r="K41" s="52">
        <v>135</v>
      </c>
      <c r="L41" s="774">
        <f>'女子リレ-入力'!U21</f>
        <v>0</v>
      </c>
      <c r="M41" s="53"/>
      <c r="N41" s="53"/>
      <c r="O41" s="53"/>
    </row>
    <row r="42" spans="1:15">
      <c r="A42" s="52">
        <f>'女子リレ-入力'!Q26</f>
        <v>0</v>
      </c>
      <c r="B42" s="52" t="e">
        <f>'女子リレ-入力'!$V$27</f>
        <v>#VALUE!</v>
      </c>
      <c r="C42" s="54" t="str">
        <f>'女子リレ-入力'!$U$25</f>
        <v/>
      </c>
      <c r="D42" s="52" t="str">
        <f>'女子リレ-入力'!$S$25</f>
        <v/>
      </c>
      <c r="E42" s="53"/>
      <c r="F42" s="52">
        <f>'女子リレ-入力'!$T$25</f>
        <v>0</v>
      </c>
      <c r="G42" s="53"/>
      <c r="H42" s="52">
        <f>'女子リレ-入力'!P26</f>
        <v>2</v>
      </c>
      <c r="I42">
        <f t="shared" si="0"/>
        <v>4000</v>
      </c>
      <c r="J42" s="53" t="str">
        <f>'女子リレ-入力'!R26</f>
        <v/>
      </c>
      <c r="K42" s="52">
        <v>135</v>
      </c>
      <c r="L42" s="53"/>
      <c r="M42" s="53"/>
      <c r="N42" s="53"/>
      <c r="O42" s="53"/>
    </row>
    <row r="43" spans="1:15">
      <c r="A43" s="52">
        <f>'女子リレ-入力'!Q27</f>
        <v>0</v>
      </c>
      <c r="B43" s="52" t="e">
        <f>'女子リレ-入力'!$V$27</f>
        <v>#VALUE!</v>
      </c>
      <c r="C43" s="54" t="str">
        <f>'女子リレ-入力'!$U$25</f>
        <v/>
      </c>
      <c r="D43" s="52" t="str">
        <f>'女子リレ-入力'!$S$25</f>
        <v/>
      </c>
      <c r="E43" s="53"/>
      <c r="F43" s="52">
        <f>'女子リレ-入力'!$T$25</f>
        <v>0</v>
      </c>
      <c r="G43" s="53"/>
      <c r="H43" s="52">
        <f>'女子リレ-入力'!P27</f>
        <v>3</v>
      </c>
      <c r="I43">
        <f t="shared" si="0"/>
        <v>4000</v>
      </c>
      <c r="J43" s="53" t="str">
        <f>'女子リレ-入力'!R27</f>
        <v/>
      </c>
      <c r="K43" s="52">
        <v>135</v>
      </c>
      <c r="L43" s="53"/>
      <c r="M43" s="53"/>
      <c r="N43" s="53"/>
      <c r="O43" s="53"/>
    </row>
    <row r="44" spans="1:15">
      <c r="A44" s="52">
        <f>'女子リレ-入力'!Q28</f>
        <v>0</v>
      </c>
      <c r="B44" s="52" t="e">
        <f>'女子リレ-入力'!$V$27</f>
        <v>#VALUE!</v>
      </c>
      <c r="C44" s="54" t="str">
        <f>'女子リレ-入力'!$U$25</f>
        <v/>
      </c>
      <c r="D44" s="52" t="str">
        <f>'女子リレ-入力'!$S$25</f>
        <v/>
      </c>
      <c r="E44" s="53"/>
      <c r="F44" s="52">
        <f>'女子リレ-入力'!$T$25</f>
        <v>0</v>
      </c>
      <c r="G44" s="53"/>
      <c r="H44" s="52">
        <f>'女子リレ-入力'!P28</f>
        <v>4</v>
      </c>
      <c r="I44">
        <f t="shared" si="0"/>
        <v>4000</v>
      </c>
      <c r="J44" s="53" t="str">
        <f>'女子リレ-入力'!R28</f>
        <v/>
      </c>
      <c r="K44" s="52">
        <v>135</v>
      </c>
      <c r="L44" s="53"/>
      <c r="M44" s="53"/>
      <c r="N44" s="53"/>
      <c r="O44" s="53"/>
    </row>
    <row r="45" spans="1:15">
      <c r="A45" s="52">
        <f>'女子リレ-入力'!Q29</f>
        <v>0</v>
      </c>
      <c r="B45" s="52" t="e">
        <f>'女子リレ-入力'!$V$27</f>
        <v>#VALUE!</v>
      </c>
      <c r="C45" s="54" t="str">
        <f>'女子リレ-入力'!$U$25</f>
        <v/>
      </c>
      <c r="D45" s="52" t="str">
        <f>'女子リレ-入力'!$S$25</f>
        <v/>
      </c>
      <c r="E45" s="53"/>
      <c r="F45" s="52">
        <f>'女子リレ-入力'!$T$25</f>
        <v>0</v>
      </c>
      <c r="G45" s="53"/>
      <c r="H45" s="52">
        <f>'女子リレ-入力'!P29</f>
        <v>5</v>
      </c>
      <c r="I45">
        <f t="shared" si="0"/>
        <v>4000</v>
      </c>
      <c r="J45" s="53" t="str">
        <f>'女子リレ-入力'!R29</f>
        <v/>
      </c>
      <c r="K45" s="52">
        <v>135</v>
      </c>
      <c r="L45" s="53"/>
      <c r="M45" s="53"/>
      <c r="N45" s="53"/>
      <c r="O45" s="53"/>
    </row>
    <row r="46" spans="1:15">
      <c r="A46" s="52">
        <f>'女子リレ-入力'!Q30</f>
        <v>0</v>
      </c>
      <c r="B46" s="52" t="e">
        <f>'女子リレ-入力'!$V$27</f>
        <v>#VALUE!</v>
      </c>
      <c r="C46" s="54" t="str">
        <f>'女子リレ-入力'!$U$25</f>
        <v/>
      </c>
      <c r="D46" s="52" t="str">
        <f>'女子リレ-入力'!$S$25</f>
        <v/>
      </c>
      <c r="E46" s="53"/>
      <c r="F46" s="52">
        <f>'女子リレ-入力'!$T$25</f>
        <v>0</v>
      </c>
      <c r="G46" s="53"/>
      <c r="H46" s="52">
        <f>'女子リレ-入力'!P30</f>
        <v>6</v>
      </c>
      <c r="I46">
        <f t="shared" si="0"/>
        <v>4000</v>
      </c>
      <c r="J46" s="53" t="str">
        <f>'女子リレ-入力'!R30</f>
        <v/>
      </c>
      <c r="K46" s="52">
        <v>135</v>
      </c>
      <c r="L46" s="53"/>
      <c r="M46" s="53"/>
      <c r="N46" s="52"/>
      <c r="O46" s="53"/>
    </row>
    <row r="47" spans="1:15">
      <c r="A47" s="46">
        <f>'女子リレ-入力'!Q37</f>
        <v>0</v>
      </c>
      <c r="B47" s="46" t="e">
        <f>'女子リレ-入力'!$V$39</f>
        <v>#VALUE!</v>
      </c>
      <c r="C47" s="48" t="str">
        <f>'女子リレ-入力'!$U$37</f>
        <v/>
      </c>
      <c r="D47" s="46">
        <f>'女子リレ-入力'!$S$37</f>
        <v>0</v>
      </c>
      <c r="E47" s="47"/>
      <c r="F47" s="46">
        <f>'女子リレ-入力'!$T$37</f>
        <v>0</v>
      </c>
      <c r="G47" s="47"/>
      <c r="H47" s="46">
        <f>'女子リレ-入力'!P37</f>
        <v>1</v>
      </c>
      <c r="I47">
        <f t="shared" si="0"/>
        <v>4000</v>
      </c>
      <c r="J47" s="47">
        <f>'女子リレ-入力'!R37</f>
        <v>0</v>
      </c>
      <c r="K47" s="46">
        <v>135</v>
      </c>
      <c r="L47" s="775">
        <f>'女子リレ-入力'!U33</f>
        <v>0</v>
      </c>
      <c r="M47" s="47"/>
      <c r="N47" s="47"/>
      <c r="O47" s="47"/>
    </row>
    <row r="48" spans="1:15">
      <c r="A48" s="46">
        <f>'女子リレ-入力'!Q38</f>
        <v>0</v>
      </c>
      <c r="B48" s="46" t="e">
        <f>'女子リレ-入力'!$V$39</f>
        <v>#VALUE!</v>
      </c>
      <c r="C48" s="48" t="str">
        <f>'女子リレ-入力'!$U$37</f>
        <v/>
      </c>
      <c r="D48" s="46">
        <f>'女子リレ-入力'!$S$37</f>
        <v>0</v>
      </c>
      <c r="E48" s="47"/>
      <c r="F48" s="46">
        <f>'女子リレ-入力'!$T$37</f>
        <v>0</v>
      </c>
      <c r="G48" s="47"/>
      <c r="H48" s="46">
        <f>'女子リレ-入力'!P38</f>
        <v>2</v>
      </c>
      <c r="I48">
        <f t="shared" si="0"/>
        <v>4000</v>
      </c>
      <c r="J48" s="47">
        <f>'女子リレ-入力'!R38</f>
        <v>0</v>
      </c>
      <c r="K48" s="46">
        <v>135</v>
      </c>
      <c r="L48" s="47"/>
      <c r="M48" s="47"/>
      <c r="N48" s="47"/>
      <c r="O48" s="47"/>
    </row>
    <row r="49" spans="1:15">
      <c r="A49" s="46">
        <f>'女子リレ-入力'!Q39</f>
        <v>0</v>
      </c>
      <c r="B49" s="46" t="e">
        <f>'女子リレ-入力'!$V$39</f>
        <v>#VALUE!</v>
      </c>
      <c r="C49" s="48" t="str">
        <f>'女子リレ-入力'!$U$37</f>
        <v/>
      </c>
      <c r="D49" s="46">
        <f>'女子リレ-入力'!$S$37</f>
        <v>0</v>
      </c>
      <c r="E49" s="47"/>
      <c r="F49" s="46">
        <f>'女子リレ-入力'!$T$37</f>
        <v>0</v>
      </c>
      <c r="G49" s="47"/>
      <c r="H49" s="46">
        <f>'女子リレ-入力'!P39</f>
        <v>3</v>
      </c>
      <c r="I49">
        <f t="shared" si="0"/>
        <v>4000</v>
      </c>
      <c r="J49" s="47">
        <f>'女子リレ-入力'!R39</f>
        <v>0</v>
      </c>
      <c r="K49" s="46">
        <v>135</v>
      </c>
      <c r="L49" s="47"/>
      <c r="M49" s="47"/>
      <c r="N49" s="47"/>
      <c r="O49" s="47"/>
    </row>
    <row r="50" spans="1:15">
      <c r="A50" s="46">
        <f>'女子リレ-入力'!Q40</f>
        <v>0</v>
      </c>
      <c r="B50" s="46" t="e">
        <f>'女子リレ-入力'!$V$39</f>
        <v>#VALUE!</v>
      </c>
      <c r="C50" s="48" t="str">
        <f>'女子リレ-入力'!$U$37</f>
        <v/>
      </c>
      <c r="D50" s="46">
        <f>'女子リレ-入力'!$S$37</f>
        <v>0</v>
      </c>
      <c r="E50" s="47"/>
      <c r="F50" s="46">
        <f>'女子リレ-入力'!$T$37</f>
        <v>0</v>
      </c>
      <c r="G50" s="47"/>
      <c r="H50" s="46">
        <f>'女子リレ-入力'!P40</f>
        <v>4</v>
      </c>
      <c r="I50">
        <f t="shared" si="0"/>
        <v>4000</v>
      </c>
      <c r="J50" s="47">
        <f>'女子リレ-入力'!R40</f>
        <v>0</v>
      </c>
      <c r="K50" s="46">
        <v>135</v>
      </c>
      <c r="L50" s="47"/>
      <c r="M50" s="47"/>
      <c r="N50" s="47"/>
      <c r="O50" s="47"/>
    </row>
    <row r="51" spans="1:15">
      <c r="A51" s="46">
        <f>'女子リレ-入力'!Q41</f>
        <v>0</v>
      </c>
      <c r="B51" s="46" t="e">
        <f>'女子リレ-入力'!$V$39</f>
        <v>#VALUE!</v>
      </c>
      <c r="C51" s="48" t="str">
        <f>'女子リレ-入力'!$U$37</f>
        <v/>
      </c>
      <c r="D51" s="46">
        <f>'女子リレ-入力'!$S$37</f>
        <v>0</v>
      </c>
      <c r="E51" s="47"/>
      <c r="F51" s="46">
        <f>'女子リレ-入力'!$T$37</f>
        <v>0</v>
      </c>
      <c r="G51" s="47"/>
      <c r="H51" s="46">
        <f>'女子リレ-入力'!P41</f>
        <v>5</v>
      </c>
      <c r="I51">
        <f t="shared" si="0"/>
        <v>4000</v>
      </c>
      <c r="J51" s="47">
        <f>'女子リレ-入力'!R41</f>
        <v>0</v>
      </c>
      <c r="K51" s="46">
        <v>135</v>
      </c>
      <c r="L51" s="47"/>
      <c r="M51" s="47"/>
      <c r="N51" s="47"/>
      <c r="O51" s="47"/>
    </row>
    <row r="52" spans="1:15">
      <c r="A52" s="46">
        <f>'女子リレ-入力'!Q42</f>
        <v>0</v>
      </c>
      <c r="B52" s="46" t="e">
        <f>'女子リレ-入力'!$V$39</f>
        <v>#VALUE!</v>
      </c>
      <c r="C52" s="48" t="str">
        <f>'女子リレ-入力'!$U$37</f>
        <v/>
      </c>
      <c r="D52" s="46">
        <f>'女子リレ-入力'!$S$37</f>
        <v>0</v>
      </c>
      <c r="E52" s="47"/>
      <c r="F52" s="46">
        <f>'女子リレ-入力'!$T$37</f>
        <v>0</v>
      </c>
      <c r="G52" s="47"/>
      <c r="H52" s="46">
        <f>'女子リレ-入力'!P42</f>
        <v>6</v>
      </c>
      <c r="I52">
        <f t="shared" si="0"/>
        <v>4000</v>
      </c>
      <c r="J52" s="47">
        <f>'女子リレ-入力'!R42</f>
        <v>0</v>
      </c>
      <c r="K52" s="46">
        <v>135</v>
      </c>
      <c r="L52" s="47"/>
      <c r="M52" s="47"/>
      <c r="N52" s="47"/>
      <c r="O52" s="47"/>
    </row>
    <row r="53" spans="1:15">
      <c r="A53" s="95">
        <f>'女子リレ-入力'!Q49</f>
        <v>0</v>
      </c>
      <c r="B53" s="95" t="e">
        <f>'女子リレ-入力'!$V$51</f>
        <v>#VALUE!</v>
      </c>
      <c r="C53" s="96" t="str">
        <f>'女子リレ-入力'!$U$49</f>
        <v/>
      </c>
      <c r="D53" s="95">
        <f>'女子リレ-入力'!$S$49</f>
        <v>0</v>
      </c>
      <c r="E53" s="97"/>
      <c r="F53" s="95">
        <f>'女子リレ-入力'!$T$49</f>
        <v>0</v>
      </c>
      <c r="G53" s="97"/>
      <c r="H53" s="95">
        <f>'女子リレ-入力'!P49</f>
        <v>1</v>
      </c>
      <c r="I53">
        <f t="shared" si="0"/>
        <v>4000</v>
      </c>
      <c r="J53" s="97">
        <f>'女子リレ-入力'!R49</f>
        <v>0</v>
      </c>
      <c r="K53" s="95">
        <v>135</v>
      </c>
      <c r="L53" s="776">
        <f>'女子リレ-入力'!U45</f>
        <v>0</v>
      </c>
      <c r="M53" s="97"/>
      <c r="N53" s="97"/>
      <c r="O53" s="97"/>
    </row>
    <row r="54" spans="1:15">
      <c r="A54" s="95">
        <f>'女子リレ-入力'!Q50</f>
        <v>0</v>
      </c>
      <c r="B54" s="95" t="e">
        <f>'女子リレ-入力'!$V$51</f>
        <v>#VALUE!</v>
      </c>
      <c r="C54" s="96" t="str">
        <f>'女子リレ-入力'!$U$49</f>
        <v/>
      </c>
      <c r="D54" s="95">
        <f>'女子リレ-入力'!$S$49</f>
        <v>0</v>
      </c>
      <c r="E54" s="97"/>
      <c r="F54" s="95">
        <f>'女子リレ-入力'!$T$49</f>
        <v>0</v>
      </c>
      <c r="G54" s="97"/>
      <c r="H54" s="95">
        <f>'女子リレ-入力'!P50</f>
        <v>2</v>
      </c>
      <c r="I54">
        <f t="shared" si="0"/>
        <v>4000</v>
      </c>
      <c r="J54" s="97">
        <f>'女子リレ-入力'!R50</f>
        <v>0</v>
      </c>
      <c r="K54" s="95">
        <v>135</v>
      </c>
      <c r="L54" s="97"/>
      <c r="M54" s="97"/>
      <c r="N54" s="97"/>
      <c r="O54" s="97"/>
    </row>
    <row r="55" spans="1:15">
      <c r="A55" s="95">
        <f>'女子リレ-入力'!Q51</f>
        <v>0</v>
      </c>
      <c r="B55" s="95" t="e">
        <f>'女子リレ-入力'!$V$51</f>
        <v>#VALUE!</v>
      </c>
      <c r="C55" s="96" t="str">
        <f>'女子リレ-入力'!$U$49</f>
        <v/>
      </c>
      <c r="D55" s="95">
        <f>'女子リレ-入力'!$S$49</f>
        <v>0</v>
      </c>
      <c r="E55" s="97"/>
      <c r="F55" s="95">
        <f>'女子リレ-入力'!$T$49</f>
        <v>0</v>
      </c>
      <c r="G55" s="97"/>
      <c r="H55" s="95">
        <f>'女子リレ-入力'!P51</f>
        <v>3</v>
      </c>
      <c r="I55">
        <f t="shared" si="0"/>
        <v>4000</v>
      </c>
      <c r="J55" s="97">
        <f>'女子リレ-入力'!R51</f>
        <v>0</v>
      </c>
      <c r="K55" s="95">
        <v>135</v>
      </c>
      <c r="L55" s="97"/>
      <c r="M55" s="97"/>
      <c r="N55" s="97"/>
      <c r="O55" s="97"/>
    </row>
    <row r="56" spans="1:15">
      <c r="A56" s="95">
        <f>'女子リレ-入力'!Q52</f>
        <v>0</v>
      </c>
      <c r="B56" s="95" t="e">
        <f>'女子リレ-入力'!$V$51</f>
        <v>#VALUE!</v>
      </c>
      <c r="C56" s="96" t="str">
        <f>'女子リレ-入力'!$U$49</f>
        <v/>
      </c>
      <c r="D56" s="95">
        <f>'女子リレ-入力'!$S$49</f>
        <v>0</v>
      </c>
      <c r="E56" s="97"/>
      <c r="F56" s="95">
        <f>'女子リレ-入力'!$T$49</f>
        <v>0</v>
      </c>
      <c r="G56" s="97"/>
      <c r="H56" s="95">
        <f>'女子リレ-入力'!P52</f>
        <v>4</v>
      </c>
      <c r="I56">
        <f t="shared" si="0"/>
        <v>4000</v>
      </c>
      <c r="J56" s="97">
        <f>'女子リレ-入力'!R52</f>
        <v>0</v>
      </c>
      <c r="K56" s="95">
        <v>135</v>
      </c>
      <c r="L56" s="97"/>
      <c r="M56" s="97"/>
      <c r="N56" s="97"/>
      <c r="O56" s="97"/>
    </row>
    <row r="57" spans="1:15">
      <c r="A57" s="95">
        <f>'女子リレ-入力'!Q53</f>
        <v>0</v>
      </c>
      <c r="B57" s="95" t="e">
        <f>'女子リレ-入力'!$V$51</f>
        <v>#VALUE!</v>
      </c>
      <c r="C57" s="96" t="str">
        <f>'女子リレ-入力'!$U$49</f>
        <v/>
      </c>
      <c r="D57" s="95">
        <f>'女子リレ-入力'!$S$49</f>
        <v>0</v>
      </c>
      <c r="E57" s="97"/>
      <c r="F57" s="95">
        <f>'女子リレ-入力'!$T$49</f>
        <v>0</v>
      </c>
      <c r="G57" s="97"/>
      <c r="H57" s="95">
        <f>'女子リレ-入力'!P53</f>
        <v>5</v>
      </c>
      <c r="I57">
        <f t="shared" si="0"/>
        <v>4000</v>
      </c>
      <c r="J57" s="97">
        <f>'女子リレ-入力'!R53</f>
        <v>0</v>
      </c>
      <c r="K57" s="95">
        <v>135</v>
      </c>
      <c r="L57" s="97"/>
      <c r="M57" s="97"/>
      <c r="N57" s="97"/>
      <c r="O57" s="97"/>
    </row>
    <row r="58" spans="1:15">
      <c r="A58" s="95">
        <f>'女子リレ-入力'!Q54</f>
        <v>0</v>
      </c>
      <c r="B58" s="95" t="e">
        <f>'女子リレ-入力'!$V$51</f>
        <v>#VALUE!</v>
      </c>
      <c r="C58" s="96" t="str">
        <f>'女子リレ-入力'!$U$49</f>
        <v/>
      </c>
      <c r="D58" s="95">
        <f>'女子リレ-入力'!$S$49</f>
        <v>0</v>
      </c>
      <c r="E58" s="97"/>
      <c r="F58" s="95">
        <f>'女子リレ-入力'!$T$49</f>
        <v>0</v>
      </c>
      <c r="G58" s="97"/>
      <c r="H58" s="95">
        <f>'女子リレ-入力'!P54</f>
        <v>6</v>
      </c>
      <c r="I58">
        <f t="shared" si="0"/>
        <v>4000</v>
      </c>
      <c r="J58" s="97">
        <f>'女子リレ-入力'!R54</f>
        <v>0</v>
      </c>
      <c r="K58" s="95">
        <v>135</v>
      </c>
      <c r="L58" s="97"/>
      <c r="M58" s="97"/>
      <c r="N58" s="97"/>
      <c r="O58" s="97"/>
    </row>
  </sheetData>
  <sheetProtection password="F475" sheet="1" objects="1" scenarios="1"/>
  <mergeCells count="3">
    <mergeCell ref="B3:C3"/>
    <mergeCell ref="B32:C32"/>
    <mergeCell ref="G1:H2"/>
  </mergeCells>
  <phoneticPr fontId="3"/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223"/>
  <sheetViews>
    <sheetView topLeftCell="A2195" workbookViewId="0">
      <selection activeCell="F2444" sqref="F2444"/>
    </sheetView>
  </sheetViews>
  <sheetFormatPr defaultColWidth="8.6640625" defaultRowHeight="14"/>
  <cols>
    <col min="1" max="1" width="10.5" style="11" customWidth="1"/>
    <col min="2" max="2" width="8.6640625" style="11" customWidth="1"/>
    <col min="3" max="4" width="14.1640625" style="11" customWidth="1"/>
    <col min="5" max="5" width="20.4140625" style="11" customWidth="1"/>
    <col min="6" max="6" width="16" style="11" customWidth="1"/>
    <col min="7" max="8" width="8.6640625" style="11"/>
    <col min="9" max="9" width="11.6640625" style="11" customWidth="1"/>
    <col min="10" max="12" width="14.6640625" style="11" customWidth="1"/>
    <col min="13" max="16384" width="8.6640625" style="11"/>
  </cols>
  <sheetData>
    <row r="1" spans="1:12">
      <c r="A1" s="11" t="s">
        <v>47</v>
      </c>
      <c r="B1" s="11" t="s">
        <v>48</v>
      </c>
      <c r="C1" s="11" t="s">
        <v>51</v>
      </c>
      <c r="E1" s="11" t="s">
        <v>52</v>
      </c>
      <c r="F1" s="11" t="s">
        <v>53</v>
      </c>
      <c r="G1" s="11" t="s">
        <v>55</v>
      </c>
      <c r="H1" s="11" t="s">
        <v>56</v>
      </c>
      <c r="I1" s="11" t="s">
        <v>8606</v>
      </c>
      <c r="J1" s="11" t="s">
        <v>8608</v>
      </c>
      <c r="L1" s="11" t="s">
        <v>8609</v>
      </c>
    </row>
    <row r="2" spans="1:12">
      <c r="A2" s="11">
        <v>1001</v>
      </c>
      <c r="B2" s="11">
        <v>1001</v>
      </c>
      <c r="C2" s="11">
        <v>1</v>
      </c>
      <c r="E2" s="11" t="s">
        <v>579</v>
      </c>
      <c r="F2" s="11" t="s">
        <v>580</v>
      </c>
      <c r="G2" s="11">
        <v>2</v>
      </c>
      <c r="I2" s="24" t="e">
        <f>IF($B2="","",(VLOOKUP($B2,所属・種目コード!$E$3:$F$68,2)))</f>
        <v>#N/A</v>
      </c>
      <c r="J2" s="25" t="str">
        <f>IF($B2="","",(VLOOKUP($B2,所属・種目コード!$I$3:$J$119,2)))</f>
        <v>八幡平市陸協</v>
      </c>
      <c r="K2" s="26" t="e">
        <f>IF($B2="","",(VLOOKUP($B2,所属・種目コード!O3:P102,2)))</f>
        <v>#N/A</v>
      </c>
      <c r="L2" s="23" t="e">
        <f>IF($B2="","",(VLOOKUP($B2,所属・種目コード!$L$3:$M$59,2)))</f>
        <v>#N/A</v>
      </c>
    </row>
    <row r="3" spans="1:12">
      <c r="A3" s="11">
        <v>1003</v>
      </c>
      <c r="B3" s="11">
        <v>1001</v>
      </c>
      <c r="C3" s="11">
        <v>2</v>
      </c>
      <c r="E3" s="11" t="s">
        <v>583</v>
      </c>
      <c r="F3" s="11" t="s">
        <v>584</v>
      </c>
      <c r="G3" s="11">
        <v>2</v>
      </c>
      <c r="I3" s="24" t="e">
        <f>IF($B3="","",(VLOOKUP($B3,所属・種目コード!$E$3:$F$68,2)))</f>
        <v>#N/A</v>
      </c>
      <c r="J3" s="25" t="str">
        <f>IF($B3="","",(VLOOKUP($B3,所属・種目コード!$I$3:$J$119,2)))</f>
        <v>八幡平市陸協</v>
      </c>
      <c r="K3" s="26" t="e">
        <f>IF($B3="","",(VLOOKUP($B3,所属・種目コード!O3:P102,2)))</f>
        <v>#N/A</v>
      </c>
      <c r="L3" s="23" t="e">
        <f>IF($B3="","",(VLOOKUP($B3,所属・種目コード!$L$3:$M$59,2)))</f>
        <v>#N/A</v>
      </c>
    </row>
    <row r="4" spans="1:12">
      <c r="A4" s="11">
        <v>1004</v>
      </c>
      <c r="B4" s="11">
        <v>1001</v>
      </c>
      <c r="C4" s="11">
        <v>3</v>
      </c>
      <c r="E4" s="11" t="s">
        <v>585</v>
      </c>
      <c r="F4" s="11" t="s">
        <v>586</v>
      </c>
      <c r="G4" s="11">
        <v>1</v>
      </c>
      <c r="I4" s="24" t="e">
        <f>IF($B4="","",(VLOOKUP($B4,所属・種目コード!$E$3:$F$68,2)))</f>
        <v>#N/A</v>
      </c>
      <c r="J4" s="25" t="str">
        <f>IF($B4="","",(VLOOKUP($B4,所属・種目コード!$I$3:$J$119,2)))</f>
        <v>八幡平市陸協</v>
      </c>
      <c r="K4" s="26" t="e">
        <f>IF($B4="","",(VLOOKUP($B4,所属・種目コード!O4:P102,2)))</f>
        <v>#N/A</v>
      </c>
      <c r="L4" s="23" t="e">
        <f>IF($B4="","",(VLOOKUP($B4,所属・種目コード!$L$3:$M$59,2)))</f>
        <v>#N/A</v>
      </c>
    </row>
    <row r="5" spans="1:12">
      <c r="A5" s="11">
        <v>1005</v>
      </c>
      <c r="B5" s="11">
        <v>1001</v>
      </c>
      <c r="C5" s="11">
        <v>3</v>
      </c>
      <c r="E5" s="11" t="s">
        <v>587</v>
      </c>
      <c r="F5" s="11" t="s">
        <v>588</v>
      </c>
      <c r="G5" s="11">
        <v>2</v>
      </c>
      <c r="I5" s="24" t="e">
        <f>IF($B5="","",(VLOOKUP($B5,所属・種目コード!$E$3:$F$68,2)))</f>
        <v>#N/A</v>
      </c>
      <c r="J5" s="25" t="str">
        <f>IF($B5="","",(VLOOKUP($B5,所属・種目コード!$I$3:$J$119,2)))</f>
        <v>八幡平市陸協</v>
      </c>
      <c r="K5" s="26" t="e">
        <f>IF($B5="","",(VLOOKUP($B5,所属・種目コード!O5:P102,2)))</f>
        <v>#N/A</v>
      </c>
      <c r="L5" s="23" t="e">
        <f>IF($B5="","",(VLOOKUP($B5,所属・種目コード!$L$3:$M$59,2)))</f>
        <v>#N/A</v>
      </c>
    </row>
    <row r="6" spans="1:12">
      <c r="A6" s="11">
        <v>1006</v>
      </c>
      <c r="B6" s="11">
        <v>1001</v>
      </c>
      <c r="C6" s="11">
        <v>4</v>
      </c>
      <c r="E6" s="11" t="s">
        <v>589</v>
      </c>
      <c r="F6" s="11" t="s">
        <v>590</v>
      </c>
      <c r="G6" s="11">
        <v>1</v>
      </c>
      <c r="I6" s="24" t="e">
        <f>IF($B6="","",(VLOOKUP($B6,所属・種目コード!$E$3:$F$68,2)))</f>
        <v>#N/A</v>
      </c>
      <c r="J6" s="25" t="str">
        <f>IF($B6="","",(VLOOKUP($B6,所属・種目コード!$I$3:$J$119,2)))</f>
        <v>八幡平市陸協</v>
      </c>
      <c r="K6" s="26" t="e">
        <f>IF($B6="","",(VLOOKUP($B6,所属・種目コード!O6:P102,2)))</f>
        <v>#N/A</v>
      </c>
      <c r="L6" s="23" t="e">
        <f>IF($B6="","",(VLOOKUP($B6,所属・種目コード!$L$3:$M$59,2)))</f>
        <v>#N/A</v>
      </c>
    </row>
    <row r="7" spans="1:12">
      <c r="A7" s="11">
        <v>1007</v>
      </c>
      <c r="B7" s="11">
        <v>1001</v>
      </c>
      <c r="C7" s="11">
        <v>4</v>
      </c>
      <c r="E7" s="11" t="s">
        <v>591</v>
      </c>
      <c r="F7" s="11" t="s">
        <v>592</v>
      </c>
      <c r="G7" s="11">
        <v>2</v>
      </c>
      <c r="I7" s="24" t="e">
        <f>IF($B7="","",(VLOOKUP($B7,所属・種目コード!$E$3:$F$68,2)))</f>
        <v>#N/A</v>
      </c>
      <c r="J7" s="25" t="str">
        <f>IF($B7="","",(VLOOKUP($B7,所属・種目コード!$I$3:$J$119,2)))</f>
        <v>八幡平市陸協</v>
      </c>
      <c r="K7" s="26" t="e">
        <f>IF($B7="","",(VLOOKUP($B7,所属・種目コード!O7:P102,2)))</f>
        <v>#N/A</v>
      </c>
      <c r="L7" s="23" t="e">
        <f>IF($B7="","",(VLOOKUP($B7,所属・種目コード!$L$3:$M$59,2)))</f>
        <v>#N/A</v>
      </c>
    </row>
    <row r="8" spans="1:12">
      <c r="A8" s="11">
        <v>1008</v>
      </c>
      <c r="B8" s="11">
        <v>1001</v>
      </c>
      <c r="C8" s="11">
        <v>5</v>
      </c>
      <c r="E8" s="11" t="s">
        <v>593</v>
      </c>
      <c r="F8" s="11" t="s">
        <v>594</v>
      </c>
      <c r="G8" s="11">
        <v>1</v>
      </c>
      <c r="I8" s="24" t="e">
        <f>IF($B8="","",(VLOOKUP($B8,所属・種目コード!$E$3:$F$68,2)))</f>
        <v>#N/A</v>
      </c>
      <c r="J8" s="25" t="str">
        <f>IF($B8="","",(VLOOKUP($B8,所属・種目コード!$I$3:$J$119,2)))</f>
        <v>八幡平市陸協</v>
      </c>
      <c r="K8" s="26" t="e">
        <f>IF($B8="","",(VLOOKUP($B8,所属・種目コード!O8:P102,2)))</f>
        <v>#N/A</v>
      </c>
      <c r="L8" s="23" t="e">
        <f>IF($B8="","",(VLOOKUP($B8,所属・種目コード!$L$3:$M$59,2)))</f>
        <v>#N/A</v>
      </c>
    </row>
    <row r="9" spans="1:12">
      <c r="A9" s="11">
        <v>1010</v>
      </c>
      <c r="B9" s="11">
        <v>1001</v>
      </c>
      <c r="C9" s="11">
        <v>6</v>
      </c>
      <c r="E9" s="11" t="s">
        <v>597</v>
      </c>
      <c r="F9" s="11" t="s">
        <v>598</v>
      </c>
      <c r="G9" s="11">
        <v>1</v>
      </c>
      <c r="I9" s="24" t="e">
        <f>IF($B9="","",(VLOOKUP($B9,所属・種目コード!$E$3:$F$68,2)))</f>
        <v>#N/A</v>
      </c>
      <c r="J9" s="25" t="str">
        <f>IF($B9="","",(VLOOKUP($B9,所属・種目コード!$I$3:$J$119,2)))</f>
        <v>八幡平市陸協</v>
      </c>
      <c r="K9" s="26" t="e">
        <f>IF($B9="","",(VLOOKUP($B9,所属・種目コード!O9:P102,2)))</f>
        <v>#N/A</v>
      </c>
      <c r="L9" s="23" t="e">
        <f>IF($B9="","",(VLOOKUP($B9,所属・種目コード!$L$3:$M$59,2)))</f>
        <v>#N/A</v>
      </c>
    </row>
    <row r="10" spans="1:12">
      <c r="A10" s="11">
        <v>1012</v>
      </c>
      <c r="B10" s="11">
        <v>1001</v>
      </c>
      <c r="C10" s="11">
        <v>7</v>
      </c>
      <c r="E10" s="11" t="s">
        <v>601</v>
      </c>
      <c r="F10" s="11" t="s">
        <v>602</v>
      </c>
      <c r="G10" s="11">
        <v>1</v>
      </c>
      <c r="I10" s="24" t="e">
        <f>IF($B10="","",(VLOOKUP($B10,所属・種目コード!$E$3:$F$68,2)))</f>
        <v>#N/A</v>
      </c>
      <c r="J10" s="25" t="str">
        <f>IF($B10="","",(VLOOKUP($B10,所属・種目コード!$I$3:$J$119,2)))</f>
        <v>八幡平市陸協</v>
      </c>
      <c r="K10" s="26" t="e">
        <f>IF($B10="","",(VLOOKUP($B10,所属・種目コード!O10:P102,2)))</f>
        <v>#N/A</v>
      </c>
      <c r="L10" s="23" t="e">
        <f>IF($B10="","",(VLOOKUP($B10,所属・種目コード!$L$3:$M$59,2)))</f>
        <v>#N/A</v>
      </c>
    </row>
    <row r="11" spans="1:12">
      <c r="A11" s="11">
        <v>1014</v>
      </c>
      <c r="B11" s="11">
        <v>1001</v>
      </c>
      <c r="C11" s="11">
        <v>8</v>
      </c>
      <c r="E11" s="11" t="s">
        <v>605</v>
      </c>
      <c r="F11" s="11" t="s">
        <v>606</v>
      </c>
      <c r="G11" s="11">
        <v>1</v>
      </c>
      <c r="I11" s="24" t="e">
        <f>IF($B11="","",(VLOOKUP($B11,所属・種目コード!$E$3:$F$68,2)))</f>
        <v>#N/A</v>
      </c>
      <c r="J11" s="25" t="str">
        <f>IF($B11="","",(VLOOKUP($B11,所属・種目コード!$I$3:$J$119,2)))</f>
        <v>八幡平市陸協</v>
      </c>
      <c r="K11" s="26" t="e">
        <f>IF($B11="","",(VLOOKUP($B11,所属・種目コード!O11:P102,2)))</f>
        <v>#N/A</v>
      </c>
      <c r="L11" s="23" t="e">
        <f>IF($B11="","",(VLOOKUP($B11,所属・種目コード!$L$3:$M$59,2)))</f>
        <v>#N/A</v>
      </c>
    </row>
    <row r="12" spans="1:12">
      <c r="A12" s="11">
        <v>1016</v>
      </c>
      <c r="B12" s="11">
        <v>1001</v>
      </c>
      <c r="C12" s="11">
        <v>9</v>
      </c>
      <c r="E12" s="11" t="s">
        <v>609</v>
      </c>
      <c r="F12" s="11" t="s">
        <v>610</v>
      </c>
      <c r="G12" s="11">
        <v>1</v>
      </c>
      <c r="I12" s="24" t="e">
        <f>IF($B12="","",(VLOOKUP($B12,所属・種目コード!$E$3:$F$68,2)))</f>
        <v>#N/A</v>
      </c>
      <c r="J12" s="25" t="str">
        <f>IF($B12="","",(VLOOKUP($B12,所属・種目コード!$I$3:$J$119,2)))</f>
        <v>八幡平市陸協</v>
      </c>
      <c r="K12" s="26" t="e">
        <f>IF($B12="","",(VLOOKUP($B12,所属・種目コード!O12:P102,2)))</f>
        <v>#N/A</v>
      </c>
      <c r="L12" s="23" t="e">
        <f>IF($B12="","",(VLOOKUP($B12,所属・種目コード!$L$3:$M$59,2)))</f>
        <v>#N/A</v>
      </c>
    </row>
    <row r="13" spans="1:12">
      <c r="A13" s="11">
        <v>1018</v>
      </c>
      <c r="B13" s="11">
        <v>1001</v>
      </c>
      <c r="C13" s="11">
        <v>10</v>
      </c>
      <c r="E13" s="11" t="s">
        <v>613</v>
      </c>
      <c r="F13" s="11" t="s">
        <v>614</v>
      </c>
      <c r="G13" s="11">
        <v>1</v>
      </c>
      <c r="I13" s="24" t="e">
        <f>IF($B13="","",(VLOOKUP($B13,所属・種目コード!$E$3:$F$68,2)))</f>
        <v>#N/A</v>
      </c>
      <c r="J13" s="25" t="str">
        <f>IF($B13="","",(VLOOKUP($B13,所属・種目コード!$I$3:$J$119,2)))</f>
        <v>八幡平市陸協</v>
      </c>
      <c r="K13" s="26" t="e">
        <f>IF($B13="","",(VLOOKUP($B13,所属・種目コード!O13:P102,2)))</f>
        <v>#N/A</v>
      </c>
      <c r="L13" s="23" t="e">
        <f>IF($B13="","",(VLOOKUP($B13,所属・種目コード!$L$3:$M$59,2)))</f>
        <v>#N/A</v>
      </c>
    </row>
    <row r="14" spans="1:12">
      <c r="A14" s="11">
        <v>1021</v>
      </c>
      <c r="B14" s="11">
        <v>1001</v>
      </c>
      <c r="C14" s="11">
        <v>11</v>
      </c>
      <c r="E14" s="11" t="s">
        <v>619</v>
      </c>
      <c r="F14" s="11" t="s">
        <v>620</v>
      </c>
      <c r="G14" s="11">
        <v>1</v>
      </c>
      <c r="I14" s="24" t="e">
        <f>IF($B14="","",(VLOOKUP($B14,所属・種目コード!$E$3:$F$68,2)))</f>
        <v>#N/A</v>
      </c>
      <c r="J14" s="25" t="str">
        <f>IF($B14="","",(VLOOKUP($B14,所属・種目コード!$I$3:$J$119,2)))</f>
        <v>八幡平市陸協</v>
      </c>
      <c r="K14" s="26" t="e">
        <f>IF($B14="","",(VLOOKUP($B14,所属・種目コード!O14:P102,2)))</f>
        <v>#N/A</v>
      </c>
      <c r="L14" s="23" t="e">
        <f>IF($B14="","",(VLOOKUP($B14,所属・種目コード!$L$3:$M$59,2)))</f>
        <v>#N/A</v>
      </c>
    </row>
    <row r="15" spans="1:12">
      <c r="A15" s="11">
        <v>1022</v>
      </c>
      <c r="B15" s="11">
        <v>1001</v>
      </c>
      <c r="C15" s="11">
        <v>12</v>
      </c>
      <c r="E15" s="11" t="s">
        <v>621</v>
      </c>
      <c r="F15" s="11" t="s">
        <v>622</v>
      </c>
      <c r="G15" s="11">
        <v>1</v>
      </c>
      <c r="I15" s="24" t="e">
        <f>IF($B15="","",(VLOOKUP($B15,所属・種目コード!$E$3:$F$68,2)))</f>
        <v>#N/A</v>
      </c>
      <c r="J15" s="25" t="str">
        <f>IF($B15="","",(VLOOKUP($B15,所属・種目コード!$I$3:$J$119,2)))</f>
        <v>八幡平市陸協</v>
      </c>
      <c r="K15" s="26" t="e">
        <f>IF($B15="","",(VLOOKUP($B15,所属・種目コード!O15:P102,2)))</f>
        <v>#N/A</v>
      </c>
      <c r="L15" s="23" t="e">
        <f>IF($B15="","",(VLOOKUP($B15,所属・種目コード!$L$3:$M$59,2)))</f>
        <v>#N/A</v>
      </c>
    </row>
    <row r="16" spans="1:12">
      <c r="A16" s="11">
        <v>1025</v>
      </c>
      <c r="B16" s="11">
        <v>1001</v>
      </c>
      <c r="C16" s="11">
        <v>13</v>
      </c>
      <c r="E16" s="11" t="s">
        <v>627</v>
      </c>
      <c r="F16" s="11" t="s">
        <v>628</v>
      </c>
      <c r="G16" s="11">
        <v>1</v>
      </c>
      <c r="I16" s="24" t="e">
        <f>IF($B16="","",(VLOOKUP($B16,所属・種目コード!$E$3:$F$68,2)))</f>
        <v>#N/A</v>
      </c>
      <c r="J16" s="25" t="str">
        <f>IF($B16="","",(VLOOKUP($B16,所属・種目コード!$I$3:$J$119,2)))</f>
        <v>八幡平市陸協</v>
      </c>
      <c r="K16" s="26" t="e">
        <f>IF($B16="","",(VLOOKUP($B16,所属・種目コード!O16:P102,2)))</f>
        <v>#N/A</v>
      </c>
      <c r="L16" s="23" t="e">
        <f>IF($B16="","",(VLOOKUP($B16,所属・種目コード!$L$3:$M$59,2)))</f>
        <v>#N/A</v>
      </c>
    </row>
    <row r="17" spans="1:12">
      <c r="A17" s="11">
        <v>1027</v>
      </c>
      <c r="B17" s="11">
        <v>1001</v>
      </c>
      <c r="C17" s="11">
        <v>14</v>
      </c>
      <c r="E17" s="11" t="s">
        <v>631</v>
      </c>
      <c r="F17" s="11" t="s">
        <v>632</v>
      </c>
      <c r="G17" s="11">
        <v>1</v>
      </c>
      <c r="I17" s="24" t="e">
        <f>IF($B17="","",(VLOOKUP($B17,所属・種目コード!$E$3:$F$68,2)))</f>
        <v>#N/A</v>
      </c>
      <c r="J17" s="25" t="str">
        <f>IF($B17="","",(VLOOKUP($B17,所属・種目コード!$I$3:$J$119,2)))</f>
        <v>八幡平市陸協</v>
      </c>
      <c r="K17" s="26" t="e">
        <f>IF($B17="","",(VLOOKUP($B17,所属・種目コード!O17:P102,2)))</f>
        <v>#N/A</v>
      </c>
      <c r="L17" s="23" t="e">
        <f>IF($B17="","",(VLOOKUP($B17,所属・種目コード!$L$3:$M$59,2)))</f>
        <v>#N/A</v>
      </c>
    </row>
    <row r="18" spans="1:12">
      <c r="A18" s="11">
        <v>1028</v>
      </c>
      <c r="B18" s="11">
        <v>1001</v>
      </c>
      <c r="C18" s="11">
        <v>15</v>
      </c>
      <c r="E18" s="11" t="s">
        <v>633</v>
      </c>
      <c r="F18" s="11" t="s">
        <v>634</v>
      </c>
      <c r="G18" s="11">
        <v>1</v>
      </c>
      <c r="I18" s="24" t="e">
        <f>IF($B18="","",(VLOOKUP($B18,所属・種目コード!$E$3:$F$68,2)))</f>
        <v>#N/A</v>
      </c>
      <c r="J18" s="25" t="str">
        <f>IF($B18="","",(VLOOKUP($B18,所属・種目コード!$I$3:$J$119,2)))</f>
        <v>八幡平市陸協</v>
      </c>
      <c r="K18" s="26" t="e">
        <f>IF($B18="","",(VLOOKUP($B18,所属・種目コード!O18:P102,2)))</f>
        <v>#N/A</v>
      </c>
      <c r="L18" s="23" t="e">
        <f>IF($B18="","",(VLOOKUP($B18,所属・種目コード!$L$3:$M$59,2)))</f>
        <v>#N/A</v>
      </c>
    </row>
    <row r="19" spans="1:12">
      <c r="A19" s="11">
        <v>1031</v>
      </c>
      <c r="B19" s="11">
        <v>1001</v>
      </c>
      <c r="C19" s="11">
        <v>16</v>
      </c>
      <c r="E19" s="11" t="s">
        <v>639</v>
      </c>
      <c r="F19" s="11" t="s">
        <v>640</v>
      </c>
      <c r="G19" s="11">
        <v>1</v>
      </c>
      <c r="I19" s="24" t="e">
        <f>IF($B19="","",(VLOOKUP($B19,所属・種目コード!$E$3:$F$68,2)))</f>
        <v>#N/A</v>
      </c>
      <c r="J19" s="25" t="str">
        <f>IF($B19="","",(VLOOKUP($B19,所属・種目コード!$I$3:$J$119,2)))</f>
        <v>八幡平市陸協</v>
      </c>
      <c r="K19" s="26" t="e">
        <f>IF($B19="","",(VLOOKUP($B19,所属・種目コード!O19:P102,2)))</f>
        <v>#N/A</v>
      </c>
      <c r="L19" s="23" t="e">
        <f>IF($B19="","",(VLOOKUP($B19,所属・種目コード!$L$3:$M$59,2)))</f>
        <v>#N/A</v>
      </c>
    </row>
    <row r="20" spans="1:12">
      <c r="A20" s="11">
        <v>1002</v>
      </c>
      <c r="B20" s="11">
        <v>1002</v>
      </c>
      <c r="C20" s="11">
        <v>1</v>
      </c>
      <c r="E20" s="11" t="s">
        <v>581</v>
      </c>
      <c r="F20" s="11" t="s">
        <v>582</v>
      </c>
      <c r="G20" s="11">
        <v>1</v>
      </c>
      <c r="I20" s="24" t="e">
        <f>IF($B20="","",(VLOOKUP($B20,所属・種目コード!$E$3:$F$68,2)))</f>
        <v>#N/A</v>
      </c>
      <c r="J20" s="25" t="str">
        <f>IF($B20="","",(VLOOKUP($B20,所属・種目コード!$I$3:$J$119,2)))</f>
        <v>岩手陸協</v>
      </c>
      <c r="K20" s="26" t="e">
        <f>IF($B20="","",(VLOOKUP($B20,所属・種目コード!O20:P103,2)))</f>
        <v>#N/A</v>
      </c>
      <c r="L20" s="23" t="e">
        <f>IF($B20="","",(VLOOKUP($B20,所属・種目コード!$L$3:$M$59,2)))</f>
        <v>#N/A</v>
      </c>
    </row>
    <row r="21" spans="1:12">
      <c r="A21" s="11">
        <v>1020</v>
      </c>
      <c r="B21" s="11">
        <v>1002</v>
      </c>
      <c r="C21" s="11">
        <v>11</v>
      </c>
      <c r="E21" s="11" t="s">
        <v>617</v>
      </c>
      <c r="F21" s="11" t="s">
        <v>618</v>
      </c>
      <c r="G21" s="11">
        <v>2</v>
      </c>
      <c r="I21" s="24" t="e">
        <f>IF($B21="","",(VLOOKUP($B21,所属・種目コード!$E$3:$F$68,2)))</f>
        <v>#N/A</v>
      </c>
      <c r="J21" s="25" t="str">
        <f>IF($B21="","",(VLOOKUP($B21,所属・種目コード!$I$3:$J$119,2)))</f>
        <v>岩手陸協</v>
      </c>
      <c r="K21" s="26" t="e">
        <f>IF($B21="","",(VLOOKUP($B21,所属・種目コード!O21:P104,2)))</f>
        <v>#N/A</v>
      </c>
      <c r="L21" s="23" t="e">
        <f>IF($B21="","",(VLOOKUP($B21,所属・種目コード!$L$3:$M$59,2)))</f>
        <v>#N/A</v>
      </c>
    </row>
    <row r="22" spans="1:12">
      <c r="A22" s="11">
        <v>1053</v>
      </c>
      <c r="B22" s="11">
        <v>1002</v>
      </c>
      <c r="C22" s="11">
        <v>27</v>
      </c>
      <c r="E22" s="11" t="s">
        <v>683</v>
      </c>
      <c r="F22" s="11" t="s">
        <v>684</v>
      </c>
      <c r="G22" s="11">
        <v>2</v>
      </c>
      <c r="I22" s="24" t="e">
        <f>IF($B22="","",(VLOOKUP($B22,所属・種目コード!$E$3:$F$68,2)))</f>
        <v>#N/A</v>
      </c>
      <c r="J22" s="25" t="str">
        <f>IF($B22="","",(VLOOKUP($B22,所属・種目コード!$I$3:$J$119,2)))</f>
        <v>岩手陸協</v>
      </c>
      <c r="K22" s="26" t="e">
        <f>IF($B22="","",(VLOOKUP($B22,所属・種目コード!O22:P105,2)))</f>
        <v>#N/A</v>
      </c>
      <c r="L22" s="23" t="e">
        <f>IF($B22="","",(VLOOKUP($B22,所属・種目コード!$L$3:$M$59,2)))</f>
        <v>#N/A</v>
      </c>
    </row>
    <row r="23" spans="1:12">
      <c r="A23" s="11">
        <v>1063</v>
      </c>
      <c r="B23" s="11">
        <v>1002</v>
      </c>
      <c r="C23" s="11">
        <v>34</v>
      </c>
      <c r="E23" s="11" t="s">
        <v>703</v>
      </c>
      <c r="F23" s="11" t="s">
        <v>704</v>
      </c>
      <c r="G23" s="11">
        <v>2</v>
      </c>
      <c r="I23" s="24" t="e">
        <f>IF($B23="","",(VLOOKUP($B23,所属・種目コード!$E$3:$F$68,2)))</f>
        <v>#N/A</v>
      </c>
      <c r="J23" s="25" t="str">
        <f>IF($B23="","",(VLOOKUP($B23,所属・種目コード!$I$3:$J$119,2)))</f>
        <v>岩手陸協</v>
      </c>
      <c r="K23" s="26" t="e">
        <f>IF($B23="","",(VLOOKUP($B23,所属・種目コード!O23:P106,2)))</f>
        <v>#N/A</v>
      </c>
      <c r="L23" s="23" t="e">
        <f>IF($B23="","",(VLOOKUP($B23,所属・種目コード!$L$3:$M$59,2)))</f>
        <v>#N/A</v>
      </c>
    </row>
    <row r="24" spans="1:12">
      <c r="A24" s="11">
        <v>1064</v>
      </c>
      <c r="B24" s="11">
        <v>1002</v>
      </c>
      <c r="C24" s="11">
        <v>35</v>
      </c>
      <c r="E24" s="11" t="s">
        <v>705</v>
      </c>
      <c r="F24" s="11" t="s">
        <v>706</v>
      </c>
      <c r="G24" s="11">
        <v>2</v>
      </c>
      <c r="I24" s="24" t="e">
        <f>IF($B24="","",(VLOOKUP($B24,所属・種目コード!$E$3:$F$68,2)))</f>
        <v>#N/A</v>
      </c>
      <c r="J24" s="25" t="str">
        <f>IF($B24="","",(VLOOKUP($B24,所属・種目コード!$I$3:$J$119,2)))</f>
        <v>岩手陸協</v>
      </c>
      <c r="K24" s="26" t="e">
        <f>IF($B24="","",(VLOOKUP($B24,所属・種目コード!O24:P107,2)))</f>
        <v>#N/A</v>
      </c>
      <c r="L24" s="23" t="e">
        <f>IF($B24="","",(VLOOKUP($B24,所属・種目コード!$L$3:$M$59,2)))</f>
        <v>#N/A</v>
      </c>
    </row>
    <row r="25" spans="1:12">
      <c r="A25" s="11">
        <v>1084</v>
      </c>
      <c r="B25" s="11">
        <v>1002</v>
      </c>
      <c r="C25" s="11">
        <v>45</v>
      </c>
      <c r="E25" s="11" t="s">
        <v>744</v>
      </c>
      <c r="F25" s="11" t="s">
        <v>745</v>
      </c>
      <c r="G25" s="11">
        <v>2</v>
      </c>
      <c r="I25" s="24" t="e">
        <f>IF($B25="","",(VLOOKUP($B25,所属・種目コード!$E$3:$F$68,2)))</f>
        <v>#N/A</v>
      </c>
      <c r="J25" s="25" t="str">
        <f>IF($B25="","",(VLOOKUP($B25,所属・種目コード!$I$3:$J$119,2)))</f>
        <v>岩手陸協</v>
      </c>
      <c r="K25" s="26" t="e">
        <f>IF($B25="","",(VLOOKUP($B25,所属・種目コード!O25:P108,2)))</f>
        <v>#N/A</v>
      </c>
      <c r="L25" s="23" t="e">
        <f>IF($B25="","",(VLOOKUP($B25,所属・種目コード!$L$3:$M$59,2)))</f>
        <v>#N/A</v>
      </c>
    </row>
    <row r="26" spans="1:12">
      <c r="A26" s="11">
        <v>1168</v>
      </c>
      <c r="B26" s="11">
        <v>1002</v>
      </c>
      <c r="C26" s="11">
        <v>95</v>
      </c>
      <c r="E26" s="11" t="s">
        <v>911</v>
      </c>
      <c r="F26" s="11" t="s">
        <v>912</v>
      </c>
      <c r="G26" s="11">
        <v>2</v>
      </c>
      <c r="I26" s="24" t="e">
        <f>IF($B26="","",(VLOOKUP($B26,所属・種目コード!$E$3:$F$68,2)))</f>
        <v>#N/A</v>
      </c>
      <c r="J26" s="25" t="str">
        <f>IF($B26="","",(VLOOKUP($B26,所属・種目コード!$I$3:$J$119,2)))</f>
        <v>岩手陸協</v>
      </c>
      <c r="K26" s="26" t="e">
        <f>IF($B26="","",(VLOOKUP($B26,所属・種目コード!O26:P109,2)))</f>
        <v>#N/A</v>
      </c>
      <c r="L26" s="23" t="e">
        <f>IF($B26="","",(VLOOKUP($B26,所属・種目コード!$L$3:$M$59,2)))</f>
        <v>#N/A</v>
      </c>
    </row>
    <row r="27" spans="1:12">
      <c r="A27" s="11">
        <v>1178</v>
      </c>
      <c r="B27" s="11">
        <v>1002</v>
      </c>
      <c r="C27" s="11">
        <v>105</v>
      </c>
      <c r="E27" s="11" t="s">
        <v>931</v>
      </c>
      <c r="F27" s="11" t="s">
        <v>932</v>
      </c>
      <c r="G27" s="11">
        <v>1</v>
      </c>
      <c r="I27" s="24" t="e">
        <f>IF($B27="","",(VLOOKUP($B27,所属・種目コード!$E$3:$F$68,2)))</f>
        <v>#N/A</v>
      </c>
      <c r="J27" s="25" t="str">
        <f>IF($B27="","",(VLOOKUP($B27,所属・種目コード!$I$3:$J$119,2)))</f>
        <v>岩手陸協</v>
      </c>
      <c r="K27" s="26" t="e">
        <f>IF($B27="","",(VLOOKUP($B27,所属・種目コード!O27:P110,2)))</f>
        <v>#N/A</v>
      </c>
      <c r="L27" s="23" t="e">
        <f>IF($B27="","",(VLOOKUP($B27,所属・種目コード!$L$3:$M$59,2)))</f>
        <v>#N/A</v>
      </c>
    </row>
    <row r="28" spans="1:12">
      <c r="A28" s="11">
        <v>1179</v>
      </c>
      <c r="B28" s="11">
        <v>1002</v>
      </c>
      <c r="C28" s="11">
        <v>106</v>
      </c>
      <c r="E28" s="11" t="s">
        <v>933</v>
      </c>
      <c r="F28" s="11" t="s">
        <v>934</v>
      </c>
      <c r="G28" s="11">
        <v>1</v>
      </c>
      <c r="I28" s="24" t="e">
        <f>IF($B28="","",(VLOOKUP($B28,所属・種目コード!$E$3:$F$68,2)))</f>
        <v>#N/A</v>
      </c>
      <c r="J28" s="25" t="str">
        <f>IF($B28="","",(VLOOKUP($B28,所属・種目コード!$I$3:$J$119,2)))</f>
        <v>岩手陸協</v>
      </c>
      <c r="K28" s="26" t="e">
        <f>IF($B28="","",(VLOOKUP($B28,所属・種目コード!O28:P111,2)))</f>
        <v>#N/A</v>
      </c>
      <c r="L28" s="23" t="e">
        <f>IF($B28="","",(VLOOKUP($B28,所属・種目コード!$L$3:$M$59,2)))</f>
        <v>#N/A</v>
      </c>
    </row>
    <row r="29" spans="1:12">
      <c r="A29" s="11">
        <v>1180</v>
      </c>
      <c r="B29" s="11">
        <v>1002</v>
      </c>
      <c r="C29" s="11">
        <v>107</v>
      </c>
      <c r="E29" s="11" t="s">
        <v>935</v>
      </c>
      <c r="F29" s="11" t="s">
        <v>936</v>
      </c>
      <c r="G29" s="11">
        <v>1</v>
      </c>
      <c r="I29" s="24" t="e">
        <f>IF($B29="","",(VLOOKUP($B29,所属・種目コード!$E$3:$F$68,2)))</f>
        <v>#N/A</v>
      </c>
      <c r="J29" s="25" t="str">
        <f>IF($B29="","",(VLOOKUP($B29,所属・種目コード!$I$3:$J$119,2)))</f>
        <v>岩手陸協</v>
      </c>
      <c r="K29" s="26" t="e">
        <f>IF($B29="","",(VLOOKUP($B29,所属・種目コード!O29:P112,2)))</f>
        <v>#N/A</v>
      </c>
      <c r="L29" s="23" t="e">
        <f>IF($B29="","",(VLOOKUP($B29,所属・種目コード!$L$3:$M$59,2)))</f>
        <v>#N/A</v>
      </c>
    </row>
    <row r="30" spans="1:12">
      <c r="A30" s="11">
        <v>1181</v>
      </c>
      <c r="B30" s="11">
        <v>1002</v>
      </c>
      <c r="C30" s="11">
        <v>108</v>
      </c>
      <c r="E30" s="11" t="s">
        <v>937</v>
      </c>
      <c r="F30" s="11" t="s">
        <v>938</v>
      </c>
      <c r="G30" s="11">
        <v>1</v>
      </c>
      <c r="I30" s="24" t="e">
        <f>IF($B30="","",(VLOOKUP($B30,所属・種目コード!$E$3:$F$68,2)))</f>
        <v>#N/A</v>
      </c>
      <c r="J30" s="25" t="str">
        <f>IF($B30="","",(VLOOKUP($B30,所属・種目コード!$I$3:$J$119,2)))</f>
        <v>岩手陸協</v>
      </c>
      <c r="K30" s="26" t="e">
        <f>IF($B30="","",(VLOOKUP($B30,所属・種目コード!O30:P113,2)))</f>
        <v>#N/A</v>
      </c>
      <c r="L30" s="23" t="e">
        <f>IF($B30="","",(VLOOKUP($B30,所属・種目コード!$L$3:$M$59,2)))</f>
        <v>#N/A</v>
      </c>
    </row>
    <row r="31" spans="1:12">
      <c r="A31" s="11">
        <v>1197</v>
      </c>
      <c r="B31" s="11">
        <v>1002</v>
      </c>
      <c r="C31" s="11">
        <v>124</v>
      </c>
      <c r="E31" s="11" t="s">
        <v>969</v>
      </c>
      <c r="F31" s="11" t="s">
        <v>970</v>
      </c>
      <c r="G31" s="11">
        <v>1</v>
      </c>
      <c r="I31" s="24" t="e">
        <f>IF($B31="","",(VLOOKUP($B31,所属・種目コード!$E$3:$F$68,2)))</f>
        <v>#N/A</v>
      </c>
      <c r="J31" s="25" t="str">
        <f>IF($B31="","",(VLOOKUP($B31,所属・種目コード!$I$3:$J$119,2)))</f>
        <v>岩手陸協</v>
      </c>
      <c r="K31" s="26" t="e">
        <f>IF($B31="","",(VLOOKUP($B31,所属・種目コード!O31:P114,2)))</f>
        <v>#N/A</v>
      </c>
      <c r="L31" s="23" t="e">
        <f>IF($B31="","",(VLOOKUP($B31,所属・種目コード!$L$3:$M$59,2)))</f>
        <v>#N/A</v>
      </c>
    </row>
    <row r="32" spans="1:12">
      <c r="A32" s="11">
        <v>1198</v>
      </c>
      <c r="B32" s="11">
        <v>1002</v>
      </c>
      <c r="C32" s="11">
        <v>125</v>
      </c>
      <c r="E32" s="11" t="s">
        <v>971</v>
      </c>
      <c r="F32" s="11" t="s">
        <v>972</v>
      </c>
      <c r="G32" s="11">
        <v>1</v>
      </c>
      <c r="I32" s="24" t="e">
        <f>IF($B32="","",(VLOOKUP($B32,所属・種目コード!$E$3:$F$68,2)))</f>
        <v>#N/A</v>
      </c>
      <c r="J32" s="25" t="str">
        <f>IF($B32="","",(VLOOKUP($B32,所属・種目コード!$I$3:$J$119,2)))</f>
        <v>岩手陸協</v>
      </c>
      <c r="K32" s="26" t="e">
        <f>IF($B32="","",(VLOOKUP($B32,所属・種目コード!O32:P115,2)))</f>
        <v>#N/A</v>
      </c>
      <c r="L32" s="23" t="e">
        <f>IF($B32="","",(VLOOKUP($B32,所属・種目コード!$L$3:$M$59,2)))</f>
        <v>#N/A</v>
      </c>
    </row>
    <row r="33" spans="1:12">
      <c r="A33" s="11">
        <v>1199</v>
      </c>
      <c r="B33" s="11">
        <v>1002</v>
      </c>
      <c r="C33" s="11">
        <v>126</v>
      </c>
      <c r="E33" s="11" t="s">
        <v>973</v>
      </c>
      <c r="F33" s="11" t="s">
        <v>974</v>
      </c>
      <c r="G33" s="11">
        <v>1</v>
      </c>
      <c r="I33" s="24" t="e">
        <f>IF($B33="","",(VLOOKUP($B33,所属・種目コード!$E$3:$F$68,2)))</f>
        <v>#N/A</v>
      </c>
      <c r="J33" s="25" t="str">
        <f>IF($B33="","",(VLOOKUP($B33,所属・種目コード!$I$3:$J$119,2)))</f>
        <v>岩手陸協</v>
      </c>
      <c r="K33" s="26" t="e">
        <f>IF($B33="","",(VLOOKUP($B33,所属・種目コード!O33:P116,2)))</f>
        <v>#N/A</v>
      </c>
      <c r="L33" s="23" t="e">
        <f>IF($B33="","",(VLOOKUP($B33,所属・種目コード!$L$3:$M$59,2)))</f>
        <v>#N/A</v>
      </c>
    </row>
    <row r="34" spans="1:12">
      <c r="A34" s="11">
        <v>1200</v>
      </c>
      <c r="B34" s="11">
        <v>1002</v>
      </c>
      <c r="C34" s="11">
        <v>127</v>
      </c>
      <c r="E34" s="11" t="s">
        <v>975</v>
      </c>
      <c r="F34" s="11" t="s">
        <v>976</v>
      </c>
      <c r="G34" s="11">
        <v>1</v>
      </c>
      <c r="I34" s="24" t="e">
        <f>IF($B34="","",(VLOOKUP($B34,所属・種目コード!$E$3:$F$68,2)))</f>
        <v>#N/A</v>
      </c>
      <c r="J34" s="25" t="str">
        <f>IF($B34="","",(VLOOKUP($B34,所属・種目コード!$I$3:$J$119,2)))</f>
        <v>岩手陸協</v>
      </c>
      <c r="K34" s="26" t="e">
        <f>IF($B34="","",(VLOOKUP($B34,所属・種目コード!O34:P117,2)))</f>
        <v>#N/A</v>
      </c>
      <c r="L34" s="23" t="e">
        <f>IF($B34="","",(VLOOKUP($B34,所属・種目コード!$L$3:$M$59,2)))</f>
        <v>#N/A</v>
      </c>
    </row>
    <row r="35" spans="1:12">
      <c r="A35" s="11">
        <v>1201</v>
      </c>
      <c r="B35" s="11">
        <v>1002</v>
      </c>
      <c r="C35" s="11">
        <v>128</v>
      </c>
      <c r="E35" s="11" t="s">
        <v>977</v>
      </c>
      <c r="F35" s="11" t="s">
        <v>978</v>
      </c>
      <c r="G35" s="11">
        <v>1</v>
      </c>
      <c r="I35" s="24" t="e">
        <f>IF($B35="","",(VLOOKUP($B35,所属・種目コード!$E$3:$F$68,2)))</f>
        <v>#N/A</v>
      </c>
      <c r="J35" s="25" t="str">
        <f>IF($B35="","",(VLOOKUP($B35,所属・種目コード!$I$3:$J$119,2)))</f>
        <v>岩手陸協</v>
      </c>
      <c r="K35" s="26" t="e">
        <f>IF($B35="","",(VLOOKUP($B35,所属・種目コード!O35:P118,2)))</f>
        <v>#N/A</v>
      </c>
      <c r="L35" s="23" t="e">
        <f>IF($B35="","",(VLOOKUP($B35,所属・種目コード!$L$3:$M$59,2)))</f>
        <v>#N/A</v>
      </c>
    </row>
    <row r="36" spans="1:12">
      <c r="A36" s="11">
        <v>1202</v>
      </c>
      <c r="B36" s="11">
        <v>1002</v>
      </c>
      <c r="C36" s="11">
        <v>129</v>
      </c>
      <c r="E36" s="11" t="s">
        <v>979</v>
      </c>
      <c r="F36" s="11" t="s">
        <v>980</v>
      </c>
      <c r="G36" s="11">
        <v>1</v>
      </c>
      <c r="I36" s="24" t="e">
        <f>IF($B36="","",(VLOOKUP($B36,所属・種目コード!$E$3:$F$68,2)))</f>
        <v>#N/A</v>
      </c>
      <c r="J36" s="25" t="str">
        <f>IF($B36="","",(VLOOKUP($B36,所属・種目コード!$I$3:$J$119,2)))</f>
        <v>岩手陸協</v>
      </c>
      <c r="K36" s="26" t="e">
        <f>IF($B36="","",(VLOOKUP($B36,所属・種目コード!O36:P119,2)))</f>
        <v>#N/A</v>
      </c>
      <c r="L36" s="23" t="e">
        <f>IF($B36="","",(VLOOKUP($B36,所属・種目コード!$L$3:$M$59,2)))</f>
        <v>#N/A</v>
      </c>
    </row>
    <row r="37" spans="1:12">
      <c r="A37" s="11">
        <v>1203</v>
      </c>
      <c r="B37" s="11">
        <v>1002</v>
      </c>
      <c r="C37" s="11">
        <v>130</v>
      </c>
      <c r="E37" s="11" t="s">
        <v>981</v>
      </c>
      <c r="F37" s="11" t="s">
        <v>982</v>
      </c>
      <c r="G37" s="11">
        <v>1</v>
      </c>
      <c r="I37" s="24" t="e">
        <f>IF($B37="","",(VLOOKUP($B37,所属・種目コード!$E$3:$F$68,2)))</f>
        <v>#N/A</v>
      </c>
      <c r="J37" s="25" t="str">
        <f>IF($B37="","",(VLOOKUP($B37,所属・種目コード!$I$3:$J$119,2)))</f>
        <v>岩手陸協</v>
      </c>
      <c r="K37" s="26" t="e">
        <f>IF($B37="","",(VLOOKUP($B37,所属・種目コード!O37:P120,2)))</f>
        <v>#N/A</v>
      </c>
      <c r="L37" s="23" t="e">
        <f>IF($B37="","",(VLOOKUP($B37,所属・種目コード!$L$3:$M$59,2)))</f>
        <v>#N/A</v>
      </c>
    </row>
    <row r="38" spans="1:12">
      <c r="A38" s="11">
        <v>1204</v>
      </c>
      <c r="B38" s="11">
        <v>1002</v>
      </c>
      <c r="C38" s="11">
        <v>131</v>
      </c>
      <c r="E38" s="11" t="s">
        <v>983</v>
      </c>
      <c r="F38" s="11" t="s">
        <v>984</v>
      </c>
      <c r="G38" s="11">
        <v>1</v>
      </c>
      <c r="I38" s="24" t="e">
        <f>IF($B38="","",(VLOOKUP($B38,所属・種目コード!$E$3:$F$68,2)))</f>
        <v>#N/A</v>
      </c>
      <c r="J38" s="25" t="str">
        <f>IF($B38="","",(VLOOKUP($B38,所属・種目コード!$I$3:$J$119,2)))</f>
        <v>岩手陸協</v>
      </c>
      <c r="K38" s="26" t="e">
        <f>IF($B38="","",(VLOOKUP($B38,所属・種目コード!O38:P121,2)))</f>
        <v>#N/A</v>
      </c>
      <c r="L38" s="23" t="e">
        <f>IF($B38="","",(VLOOKUP($B38,所属・種目コード!$L$3:$M$59,2)))</f>
        <v>#N/A</v>
      </c>
    </row>
    <row r="39" spans="1:12">
      <c r="A39" s="11">
        <v>1205</v>
      </c>
      <c r="B39" s="11">
        <v>1002</v>
      </c>
      <c r="C39" s="11">
        <v>132</v>
      </c>
      <c r="E39" s="11" t="s">
        <v>985</v>
      </c>
      <c r="F39" s="11" t="s">
        <v>986</v>
      </c>
      <c r="G39" s="11">
        <v>1</v>
      </c>
      <c r="I39" s="24" t="e">
        <f>IF($B39="","",(VLOOKUP($B39,所属・種目コード!$E$3:$F$68,2)))</f>
        <v>#N/A</v>
      </c>
      <c r="J39" s="25" t="str">
        <f>IF($B39="","",(VLOOKUP($B39,所属・種目コード!$I$3:$J$119,2)))</f>
        <v>岩手陸協</v>
      </c>
      <c r="K39" s="26" t="e">
        <f>IF($B39="","",(VLOOKUP($B39,所属・種目コード!O39:P122,2)))</f>
        <v>#N/A</v>
      </c>
      <c r="L39" s="23" t="e">
        <f>IF($B39="","",(VLOOKUP($B39,所属・種目コード!$L$3:$M$59,2)))</f>
        <v>#N/A</v>
      </c>
    </row>
    <row r="40" spans="1:12">
      <c r="A40" s="11">
        <v>1206</v>
      </c>
      <c r="B40" s="11">
        <v>1002</v>
      </c>
      <c r="C40" s="11">
        <v>133</v>
      </c>
      <c r="E40" s="11" t="s">
        <v>987</v>
      </c>
      <c r="F40" s="11" t="s">
        <v>988</v>
      </c>
      <c r="G40" s="11">
        <v>1</v>
      </c>
      <c r="I40" s="24" t="e">
        <f>IF($B40="","",(VLOOKUP($B40,所属・種目コード!$E$3:$F$68,2)))</f>
        <v>#N/A</v>
      </c>
      <c r="J40" s="25" t="str">
        <f>IF($B40="","",(VLOOKUP($B40,所属・種目コード!$I$3:$J$119,2)))</f>
        <v>岩手陸協</v>
      </c>
      <c r="K40" s="26" t="e">
        <f>IF($B40="","",(VLOOKUP($B40,所属・種目コード!O40:P123,2)))</f>
        <v>#N/A</v>
      </c>
      <c r="L40" s="23" t="e">
        <f>IF($B40="","",(VLOOKUP($B40,所属・種目コード!$L$3:$M$59,2)))</f>
        <v>#N/A</v>
      </c>
    </row>
    <row r="41" spans="1:12">
      <c r="A41" s="11">
        <v>1207</v>
      </c>
      <c r="B41" s="11">
        <v>1002</v>
      </c>
      <c r="C41" s="11">
        <v>134</v>
      </c>
      <c r="E41" s="11" t="s">
        <v>989</v>
      </c>
      <c r="F41" s="11" t="s">
        <v>990</v>
      </c>
      <c r="G41" s="11">
        <v>1</v>
      </c>
      <c r="I41" s="24" t="e">
        <f>IF($B41="","",(VLOOKUP($B41,所属・種目コード!$E$3:$F$68,2)))</f>
        <v>#N/A</v>
      </c>
      <c r="J41" s="25" t="str">
        <f>IF($B41="","",(VLOOKUP($B41,所属・種目コード!$I$3:$J$119,2)))</f>
        <v>岩手陸協</v>
      </c>
      <c r="K41" s="26" t="e">
        <f>IF($B41="","",(VLOOKUP($B41,所属・種目コード!O41:P124,2)))</f>
        <v>#N/A</v>
      </c>
      <c r="L41" s="23" t="e">
        <f>IF($B41="","",(VLOOKUP($B41,所属・種目コード!$L$3:$M$59,2)))</f>
        <v>#N/A</v>
      </c>
    </row>
    <row r="42" spans="1:12">
      <c r="A42" s="11">
        <v>1208</v>
      </c>
      <c r="B42" s="11">
        <v>1002</v>
      </c>
      <c r="C42" s="11">
        <v>135</v>
      </c>
      <c r="E42" s="11" t="s">
        <v>991</v>
      </c>
      <c r="F42" s="11" t="s">
        <v>992</v>
      </c>
      <c r="G42" s="11">
        <v>1</v>
      </c>
      <c r="I42" s="24" t="e">
        <f>IF($B42="","",(VLOOKUP($B42,所属・種目コード!$E$3:$F$68,2)))</f>
        <v>#N/A</v>
      </c>
      <c r="J42" s="25" t="str">
        <f>IF($B42="","",(VLOOKUP($B42,所属・種目コード!$I$3:$J$119,2)))</f>
        <v>岩手陸協</v>
      </c>
      <c r="K42" s="26" t="e">
        <f>IF($B42="","",(VLOOKUP($B42,所属・種目コード!O42:P125,2)))</f>
        <v>#N/A</v>
      </c>
      <c r="L42" s="23" t="e">
        <f>IF($B42="","",(VLOOKUP($B42,所属・種目コード!$L$3:$M$59,2)))</f>
        <v>#N/A</v>
      </c>
    </row>
    <row r="43" spans="1:12">
      <c r="A43" s="11">
        <v>1209</v>
      </c>
      <c r="B43" s="11">
        <v>1002</v>
      </c>
      <c r="C43" s="11">
        <v>136</v>
      </c>
      <c r="E43" s="11" t="s">
        <v>993</v>
      </c>
      <c r="F43" s="11" t="s">
        <v>994</v>
      </c>
      <c r="G43" s="11">
        <v>1</v>
      </c>
      <c r="I43" s="24" t="e">
        <f>IF($B43="","",(VLOOKUP($B43,所属・種目コード!$E$3:$F$68,2)))</f>
        <v>#N/A</v>
      </c>
      <c r="J43" s="25" t="str">
        <f>IF($B43="","",(VLOOKUP($B43,所属・種目コード!$I$3:$J$119,2)))</f>
        <v>岩手陸協</v>
      </c>
      <c r="K43" s="26" t="e">
        <f>IF($B43="","",(VLOOKUP($B43,所属・種目コード!O43:P126,2)))</f>
        <v>#N/A</v>
      </c>
      <c r="L43" s="23" t="e">
        <f>IF($B43="","",(VLOOKUP($B43,所属・種目コード!$L$3:$M$59,2)))</f>
        <v>#N/A</v>
      </c>
    </row>
    <row r="44" spans="1:12">
      <c r="A44" s="11">
        <v>1210</v>
      </c>
      <c r="B44" s="11">
        <v>1002</v>
      </c>
      <c r="C44" s="11">
        <v>137</v>
      </c>
      <c r="E44" s="11" t="s">
        <v>995</v>
      </c>
      <c r="F44" s="11" t="s">
        <v>996</v>
      </c>
      <c r="G44" s="11">
        <v>1</v>
      </c>
      <c r="I44" s="24" t="e">
        <f>IF($B44="","",(VLOOKUP($B44,所属・種目コード!$E$3:$F$68,2)))</f>
        <v>#N/A</v>
      </c>
      <c r="J44" s="25" t="str">
        <f>IF($B44="","",(VLOOKUP($B44,所属・種目コード!$I$3:$J$119,2)))</f>
        <v>岩手陸協</v>
      </c>
      <c r="K44" s="26" t="e">
        <f>IF($B44="","",(VLOOKUP($B44,所属・種目コード!O44:P127,2)))</f>
        <v>#N/A</v>
      </c>
      <c r="L44" s="23" t="e">
        <f>IF($B44="","",(VLOOKUP($B44,所属・種目コード!$L$3:$M$59,2)))</f>
        <v>#N/A</v>
      </c>
    </row>
    <row r="45" spans="1:12">
      <c r="A45" s="11">
        <v>1268</v>
      </c>
      <c r="B45" s="11">
        <v>1002</v>
      </c>
      <c r="C45" s="11">
        <v>195</v>
      </c>
      <c r="E45" s="11" t="s">
        <v>1107</v>
      </c>
      <c r="F45" s="11" t="s">
        <v>1108</v>
      </c>
      <c r="G45" s="11">
        <v>1</v>
      </c>
      <c r="I45" s="24" t="e">
        <f>IF($B45="","",(VLOOKUP($B45,所属・種目コード!$E$3:$F$68,2)))</f>
        <v>#N/A</v>
      </c>
      <c r="J45" s="25" t="str">
        <f>IF($B45="","",(VLOOKUP($B45,所属・種目コード!$I$3:$J$119,2)))</f>
        <v>岩手陸協</v>
      </c>
      <c r="K45" s="26" t="e">
        <f>IF($B45="","",(VLOOKUP($B45,所属・種目コード!O45:P128,2)))</f>
        <v>#N/A</v>
      </c>
      <c r="L45" s="23" t="e">
        <f>IF($B45="","",(VLOOKUP($B45,所属・種目コード!$L$3:$M$59,2)))</f>
        <v>#N/A</v>
      </c>
    </row>
    <row r="46" spans="1:12">
      <c r="A46" s="11">
        <v>1288</v>
      </c>
      <c r="B46" s="11">
        <v>1002</v>
      </c>
      <c r="C46" s="11">
        <v>216</v>
      </c>
      <c r="E46" s="11" t="s">
        <v>1145</v>
      </c>
      <c r="F46" s="11" t="s">
        <v>1146</v>
      </c>
      <c r="G46" s="11">
        <v>1</v>
      </c>
      <c r="I46" s="24" t="e">
        <f>IF($B46="","",(VLOOKUP($B46,所属・種目コード!$E$3:$F$68,2)))</f>
        <v>#N/A</v>
      </c>
      <c r="J46" s="25" t="str">
        <f>IF($B46="","",(VLOOKUP($B46,所属・種目コード!$I$3:$J$119,2)))</f>
        <v>岩手陸協</v>
      </c>
      <c r="K46" s="26" t="e">
        <f>IF($B46="","",(VLOOKUP($B46,所属・種目コード!O46:P129,2)))</f>
        <v>#N/A</v>
      </c>
      <c r="L46" s="23" t="e">
        <f>IF($B46="","",(VLOOKUP($B46,所属・種目コード!$L$3:$M$59,2)))</f>
        <v>#N/A</v>
      </c>
    </row>
    <row r="47" spans="1:12">
      <c r="A47" s="11">
        <v>1289</v>
      </c>
      <c r="B47" s="11">
        <v>1002</v>
      </c>
      <c r="C47" s="11">
        <v>217</v>
      </c>
      <c r="E47" s="11" t="s">
        <v>1147</v>
      </c>
      <c r="F47" s="11" t="s">
        <v>1148</v>
      </c>
      <c r="G47" s="11">
        <v>1</v>
      </c>
      <c r="I47" s="24" t="e">
        <f>IF($B47="","",(VLOOKUP($B47,所属・種目コード!$E$3:$F$68,2)))</f>
        <v>#N/A</v>
      </c>
      <c r="J47" s="25" t="str">
        <f>IF($B47="","",(VLOOKUP($B47,所属・種目コード!$I$3:$J$119,2)))</f>
        <v>岩手陸協</v>
      </c>
      <c r="K47" s="26" t="e">
        <f>IF($B47="","",(VLOOKUP($B47,所属・種目コード!O47:P130,2)))</f>
        <v>#N/A</v>
      </c>
      <c r="L47" s="23" t="e">
        <f>IF($B47="","",(VLOOKUP($B47,所属・種目コード!$L$3:$M$59,2)))</f>
        <v>#N/A</v>
      </c>
    </row>
    <row r="48" spans="1:12">
      <c r="A48" s="11">
        <v>1290</v>
      </c>
      <c r="B48" s="11">
        <v>1002</v>
      </c>
      <c r="C48" s="11">
        <v>218</v>
      </c>
      <c r="E48" s="11" t="s">
        <v>1149</v>
      </c>
      <c r="F48" s="11" t="s">
        <v>1150</v>
      </c>
      <c r="G48" s="11">
        <v>1</v>
      </c>
      <c r="I48" s="24" t="e">
        <f>IF($B48="","",(VLOOKUP($B48,所属・種目コード!$E$3:$F$68,2)))</f>
        <v>#N/A</v>
      </c>
      <c r="J48" s="25" t="str">
        <f>IF($B48="","",(VLOOKUP($B48,所属・種目コード!$I$3:$J$119,2)))</f>
        <v>岩手陸協</v>
      </c>
      <c r="K48" s="26" t="e">
        <f>IF($B48="","",(VLOOKUP($B48,所属・種目コード!O48:P131,2)))</f>
        <v>#N/A</v>
      </c>
      <c r="L48" s="23" t="e">
        <f>IF($B48="","",(VLOOKUP($B48,所属・種目コード!$L$3:$M$59,2)))</f>
        <v>#N/A</v>
      </c>
    </row>
    <row r="49" spans="1:12">
      <c r="A49" s="11">
        <v>1291</v>
      </c>
      <c r="B49" s="11">
        <v>1002</v>
      </c>
      <c r="C49" s="11">
        <v>219</v>
      </c>
      <c r="E49" s="11" t="s">
        <v>1151</v>
      </c>
      <c r="F49" s="11" t="s">
        <v>1152</v>
      </c>
      <c r="G49" s="11">
        <v>1</v>
      </c>
      <c r="I49" s="24" t="e">
        <f>IF($B49="","",(VLOOKUP($B49,所属・種目コード!$E$3:$F$68,2)))</f>
        <v>#N/A</v>
      </c>
      <c r="J49" s="25" t="str">
        <f>IF($B49="","",(VLOOKUP($B49,所属・種目コード!$I$3:$J$119,2)))</f>
        <v>岩手陸協</v>
      </c>
      <c r="K49" s="26" t="e">
        <f>IF($B49="","",(VLOOKUP($B49,所属・種目コード!O49:P132,2)))</f>
        <v>#N/A</v>
      </c>
      <c r="L49" s="23" t="e">
        <f>IF($B49="","",(VLOOKUP($B49,所属・種目コード!$L$3:$M$59,2)))</f>
        <v>#N/A</v>
      </c>
    </row>
    <row r="50" spans="1:12">
      <c r="A50" s="11">
        <v>1322</v>
      </c>
      <c r="B50" s="11">
        <v>1002</v>
      </c>
      <c r="C50" s="11">
        <v>257</v>
      </c>
      <c r="E50" s="11" t="s">
        <v>1212</v>
      </c>
      <c r="F50" s="11" t="s">
        <v>1213</v>
      </c>
      <c r="G50" s="11">
        <v>1</v>
      </c>
      <c r="I50" s="24" t="e">
        <f>IF($B50="","",(VLOOKUP($B50,所属・種目コード!$E$3:$F$68,2)))</f>
        <v>#N/A</v>
      </c>
      <c r="J50" s="25" t="str">
        <f>IF($B50="","",(VLOOKUP($B50,所属・種目コード!$I$3:$J$119,2)))</f>
        <v>岩手陸協</v>
      </c>
      <c r="K50" s="26" t="e">
        <f>IF($B50="","",(VLOOKUP($B50,所属・種目コード!O50:P133,2)))</f>
        <v>#N/A</v>
      </c>
      <c r="L50" s="23" t="e">
        <f>IF($B50="","",(VLOOKUP($B50,所属・種目コード!$L$3:$M$59,2)))</f>
        <v>#N/A</v>
      </c>
    </row>
    <row r="51" spans="1:12">
      <c r="A51" s="11">
        <v>1323</v>
      </c>
      <c r="B51" s="11">
        <v>1002</v>
      </c>
      <c r="C51" s="11">
        <v>258</v>
      </c>
      <c r="E51" s="11" t="s">
        <v>1214</v>
      </c>
      <c r="F51" s="11" t="s">
        <v>1215</v>
      </c>
      <c r="G51" s="11">
        <v>1</v>
      </c>
      <c r="I51" s="24" t="e">
        <f>IF($B51="","",(VLOOKUP($B51,所属・種目コード!$E$3:$F$68,2)))</f>
        <v>#N/A</v>
      </c>
      <c r="J51" s="25" t="str">
        <f>IF($B51="","",(VLOOKUP($B51,所属・種目コード!$I$3:$J$119,2)))</f>
        <v>岩手陸協</v>
      </c>
      <c r="K51" s="26" t="e">
        <f>IF($B51="","",(VLOOKUP($B51,所属・種目コード!O51:P134,2)))</f>
        <v>#N/A</v>
      </c>
      <c r="L51" s="23" t="e">
        <f>IF($B51="","",(VLOOKUP($B51,所属・種目コード!$L$3:$M$59,2)))</f>
        <v>#N/A</v>
      </c>
    </row>
    <row r="52" spans="1:12">
      <c r="A52" s="11">
        <v>1324</v>
      </c>
      <c r="B52" s="11">
        <v>1002</v>
      </c>
      <c r="C52" s="11">
        <v>259</v>
      </c>
      <c r="E52" s="11" t="s">
        <v>1216</v>
      </c>
      <c r="F52" s="11" t="s">
        <v>1217</v>
      </c>
      <c r="G52" s="11">
        <v>1</v>
      </c>
      <c r="I52" s="24" t="e">
        <f>IF($B52="","",(VLOOKUP($B52,所属・種目コード!$E$3:$F$68,2)))</f>
        <v>#N/A</v>
      </c>
      <c r="J52" s="25" t="str">
        <f>IF($B52="","",(VLOOKUP($B52,所属・種目コード!$I$3:$J$119,2)))</f>
        <v>岩手陸協</v>
      </c>
      <c r="K52" s="26" t="e">
        <f>IF($B52="","",(VLOOKUP($B52,所属・種目コード!O52:P135,2)))</f>
        <v>#N/A</v>
      </c>
      <c r="L52" s="23" t="e">
        <f>IF($B52="","",(VLOOKUP($B52,所属・種目コード!$L$3:$M$59,2)))</f>
        <v>#N/A</v>
      </c>
    </row>
    <row r="53" spans="1:12">
      <c r="A53" s="11">
        <v>1325</v>
      </c>
      <c r="B53" s="11">
        <v>1002</v>
      </c>
      <c r="C53" s="11">
        <v>260</v>
      </c>
      <c r="E53" s="11" t="s">
        <v>1218</v>
      </c>
      <c r="F53" s="11" t="s">
        <v>1219</v>
      </c>
      <c r="G53" s="11">
        <v>1</v>
      </c>
      <c r="I53" s="24" t="e">
        <f>IF($B53="","",(VLOOKUP($B53,所属・種目コード!$E$3:$F$68,2)))</f>
        <v>#N/A</v>
      </c>
      <c r="J53" s="25" t="str">
        <f>IF($B53="","",(VLOOKUP($B53,所属・種目コード!$I$3:$J$119,2)))</f>
        <v>岩手陸協</v>
      </c>
      <c r="K53" s="26" t="e">
        <f>IF($B53="","",(VLOOKUP($B53,所属・種目コード!O53:P136,2)))</f>
        <v>#N/A</v>
      </c>
      <c r="L53" s="23" t="e">
        <f>IF($B53="","",(VLOOKUP($B53,所属・種目コード!$L$3:$M$59,2)))</f>
        <v>#N/A</v>
      </c>
    </row>
    <row r="54" spans="1:12">
      <c r="A54" s="11">
        <v>1326</v>
      </c>
      <c r="B54" s="11">
        <v>1002</v>
      </c>
      <c r="C54" s="11">
        <v>261</v>
      </c>
      <c r="E54" s="11" t="s">
        <v>1220</v>
      </c>
      <c r="F54" s="11" t="s">
        <v>1221</v>
      </c>
      <c r="G54" s="11">
        <v>1</v>
      </c>
      <c r="I54" s="24" t="e">
        <f>IF($B54="","",(VLOOKUP($B54,所属・種目コード!$E$3:$F$68,2)))</f>
        <v>#N/A</v>
      </c>
      <c r="J54" s="25" t="str">
        <f>IF($B54="","",(VLOOKUP($B54,所属・種目コード!$I$3:$J$119,2)))</f>
        <v>岩手陸協</v>
      </c>
      <c r="K54" s="26" t="e">
        <f>IF($B54="","",(VLOOKUP($B54,所属・種目コード!O54:P137,2)))</f>
        <v>#N/A</v>
      </c>
      <c r="L54" s="23" t="e">
        <f>IF($B54="","",(VLOOKUP($B54,所属・種目コード!$L$3:$M$59,2)))</f>
        <v>#N/A</v>
      </c>
    </row>
    <row r="55" spans="1:12">
      <c r="A55" s="11">
        <v>1367</v>
      </c>
      <c r="B55" s="11">
        <v>1002</v>
      </c>
      <c r="C55" s="11">
        <v>302</v>
      </c>
      <c r="E55" s="11" t="s">
        <v>1302</v>
      </c>
      <c r="F55" s="11" t="s">
        <v>1303</v>
      </c>
      <c r="G55" s="11">
        <v>1</v>
      </c>
      <c r="I55" s="24" t="e">
        <f>IF($B55="","",(VLOOKUP($B55,所属・種目コード!$E$3:$F$68,2)))</f>
        <v>#N/A</v>
      </c>
      <c r="J55" s="25" t="str">
        <f>IF($B55="","",(VLOOKUP($B55,所属・種目コード!$I$3:$J$119,2)))</f>
        <v>岩手陸協</v>
      </c>
      <c r="K55" s="26" t="e">
        <f>IF($B55="","",(VLOOKUP($B55,所属・種目コード!O55:P138,2)))</f>
        <v>#N/A</v>
      </c>
      <c r="L55" s="23" t="e">
        <f>IF($B55="","",(VLOOKUP($B55,所属・種目コード!$L$3:$M$59,2)))</f>
        <v>#N/A</v>
      </c>
    </row>
    <row r="56" spans="1:12">
      <c r="A56" s="11">
        <v>1411</v>
      </c>
      <c r="B56" s="11">
        <v>1002</v>
      </c>
      <c r="C56" s="11">
        <v>348</v>
      </c>
      <c r="E56" s="11" t="s">
        <v>1389</v>
      </c>
      <c r="F56" s="11" t="s">
        <v>1390</v>
      </c>
      <c r="G56" s="11">
        <v>1</v>
      </c>
      <c r="I56" s="24" t="e">
        <f>IF($B56="","",(VLOOKUP($B56,所属・種目コード!$E$3:$F$68,2)))</f>
        <v>#N/A</v>
      </c>
      <c r="J56" s="25" t="str">
        <f>IF($B56="","",(VLOOKUP($B56,所属・種目コード!$I$3:$J$119,2)))</f>
        <v>岩手陸協</v>
      </c>
      <c r="K56" s="26" t="e">
        <f>IF($B56="","",(VLOOKUP($B56,所属・種目コード!O56:P139,2)))</f>
        <v>#N/A</v>
      </c>
      <c r="L56" s="23" t="e">
        <f>IF($B56="","",(VLOOKUP($B56,所属・種目コード!$L$3:$M$59,2)))</f>
        <v>#N/A</v>
      </c>
    </row>
    <row r="57" spans="1:12">
      <c r="A57" s="11">
        <v>1412</v>
      </c>
      <c r="B57" s="11">
        <v>1002</v>
      </c>
      <c r="C57" s="11">
        <v>349</v>
      </c>
      <c r="E57" s="11" t="s">
        <v>1391</v>
      </c>
      <c r="F57" s="11" t="s">
        <v>1392</v>
      </c>
      <c r="G57" s="11">
        <v>1</v>
      </c>
      <c r="I57" s="24" t="e">
        <f>IF($B57="","",(VLOOKUP($B57,所属・種目コード!$E$3:$F$68,2)))</f>
        <v>#N/A</v>
      </c>
      <c r="J57" s="25" t="str">
        <f>IF($B57="","",(VLOOKUP($B57,所属・種目コード!$I$3:$J$119,2)))</f>
        <v>岩手陸協</v>
      </c>
      <c r="K57" s="26" t="e">
        <f>IF($B57="","",(VLOOKUP($B57,所属・種目コード!O57:P140,2)))</f>
        <v>#N/A</v>
      </c>
      <c r="L57" s="23" t="e">
        <f>IF($B57="","",(VLOOKUP($B57,所属・種目コード!$L$3:$M$59,2)))</f>
        <v>#N/A</v>
      </c>
    </row>
    <row r="58" spans="1:12">
      <c r="A58" s="11">
        <v>1458</v>
      </c>
      <c r="B58" s="11">
        <v>1002</v>
      </c>
      <c r="C58" s="11">
        <v>395</v>
      </c>
      <c r="E58" s="11" t="s">
        <v>1483</v>
      </c>
      <c r="F58" s="11" t="s">
        <v>1484</v>
      </c>
      <c r="G58" s="11">
        <v>1</v>
      </c>
      <c r="I58" s="24" t="e">
        <f>IF($B58="","",(VLOOKUP($B58,所属・種目コード!$E$3:$F$68,2)))</f>
        <v>#N/A</v>
      </c>
      <c r="J58" s="25" t="str">
        <f>IF($B58="","",(VLOOKUP($B58,所属・種目コード!$I$3:$J$119,2)))</f>
        <v>岩手陸協</v>
      </c>
      <c r="K58" s="26" t="e">
        <f>IF($B58="","",(VLOOKUP($B58,所属・種目コード!O58:P141,2)))</f>
        <v>#N/A</v>
      </c>
      <c r="L58" s="23" t="e">
        <f>IF($B58="","",(VLOOKUP($B58,所属・種目コード!$L$3:$M$59,2)))</f>
        <v>#N/A</v>
      </c>
    </row>
    <row r="59" spans="1:12">
      <c r="A59" s="11">
        <v>1459</v>
      </c>
      <c r="B59" s="11">
        <v>1002</v>
      </c>
      <c r="C59" s="11">
        <v>396</v>
      </c>
      <c r="E59" s="11" t="s">
        <v>1485</v>
      </c>
      <c r="F59" s="11" t="s">
        <v>1486</v>
      </c>
      <c r="G59" s="11">
        <v>1</v>
      </c>
      <c r="I59" s="24" t="e">
        <f>IF($B59="","",(VLOOKUP($B59,所属・種目コード!$E$3:$F$68,2)))</f>
        <v>#N/A</v>
      </c>
      <c r="J59" s="25" t="str">
        <f>IF($B59="","",(VLOOKUP($B59,所属・種目コード!$I$3:$J$119,2)))</f>
        <v>岩手陸協</v>
      </c>
      <c r="K59" s="26" t="e">
        <f>IF($B59="","",(VLOOKUP($B59,所属・種目コード!O59:P142,2)))</f>
        <v>#N/A</v>
      </c>
      <c r="L59" s="23" t="e">
        <f>IF($B59="","",(VLOOKUP($B59,所属・種目コード!$L$3:$M$59,2)))</f>
        <v>#N/A</v>
      </c>
    </row>
    <row r="60" spans="1:12">
      <c r="A60" s="11">
        <v>1491</v>
      </c>
      <c r="B60" s="11">
        <v>1002</v>
      </c>
      <c r="C60" s="11">
        <v>457</v>
      </c>
      <c r="E60" s="11" t="s">
        <v>1549</v>
      </c>
      <c r="F60" s="11" t="s">
        <v>1550</v>
      </c>
      <c r="G60" s="11">
        <v>1</v>
      </c>
      <c r="I60" s="24" t="e">
        <f>IF($B60="","",(VLOOKUP($B60,所属・種目コード!$E$3:$F$68,2)))</f>
        <v>#N/A</v>
      </c>
      <c r="J60" s="25" t="str">
        <f>IF($B60="","",(VLOOKUP($B60,所属・種目コード!$I$3:$J$119,2)))</f>
        <v>岩手陸協</v>
      </c>
      <c r="K60" s="26" t="e">
        <f>IF($B60="","",(VLOOKUP($B60,所属・種目コード!O60:P143,2)))</f>
        <v>#N/A</v>
      </c>
      <c r="L60" s="23" t="e">
        <f>IF($B60="","",(VLOOKUP($B60,所属・種目コード!$L$3:$M$59,2)))</f>
        <v>#N/A</v>
      </c>
    </row>
    <row r="61" spans="1:12">
      <c r="A61" s="11">
        <v>1492</v>
      </c>
      <c r="B61" s="11">
        <v>1002</v>
      </c>
      <c r="C61" s="11">
        <v>458</v>
      </c>
      <c r="E61" s="11" t="s">
        <v>1551</v>
      </c>
      <c r="F61" s="11" t="s">
        <v>1552</v>
      </c>
      <c r="G61" s="11">
        <v>1</v>
      </c>
      <c r="I61" s="24" t="e">
        <f>IF($B61="","",(VLOOKUP($B61,所属・種目コード!$E$3:$F$68,2)))</f>
        <v>#N/A</v>
      </c>
      <c r="J61" s="25" t="str">
        <f>IF($B61="","",(VLOOKUP($B61,所属・種目コード!$I$3:$J$119,2)))</f>
        <v>岩手陸協</v>
      </c>
      <c r="K61" s="26" t="e">
        <f>IF($B61="","",(VLOOKUP($B61,所属・種目コード!O61:P144,2)))</f>
        <v>#N/A</v>
      </c>
      <c r="L61" s="23" t="e">
        <f>IF($B61="","",(VLOOKUP($B61,所属・種目コード!$L$3:$M$59,2)))</f>
        <v>#N/A</v>
      </c>
    </row>
    <row r="62" spans="1:12">
      <c r="A62" s="11">
        <v>1493</v>
      </c>
      <c r="B62" s="11">
        <v>1002</v>
      </c>
      <c r="C62" s="11">
        <v>459</v>
      </c>
      <c r="E62" s="11" t="s">
        <v>1553</v>
      </c>
      <c r="F62" s="11" t="s">
        <v>1554</v>
      </c>
      <c r="G62" s="11">
        <v>1</v>
      </c>
      <c r="I62" s="24" t="e">
        <f>IF($B62="","",(VLOOKUP($B62,所属・種目コード!$E$3:$F$68,2)))</f>
        <v>#N/A</v>
      </c>
      <c r="J62" s="25" t="str">
        <f>IF($B62="","",(VLOOKUP($B62,所属・種目コード!$I$3:$J$119,2)))</f>
        <v>岩手陸協</v>
      </c>
      <c r="K62" s="26" t="e">
        <f>IF($B62="","",(VLOOKUP($B62,所属・種目コード!O62:P145,2)))</f>
        <v>#N/A</v>
      </c>
      <c r="L62" s="23" t="e">
        <f>IF($B62="","",(VLOOKUP($B62,所属・種目コード!$L$3:$M$59,2)))</f>
        <v>#N/A</v>
      </c>
    </row>
    <row r="63" spans="1:12">
      <c r="A63" s="11">
        <v>1499</v>
      </c>
      <c r="B63" s="11">
        <v>1002</v>
      </c>
      <c r="C63" s="11">
        <v>466</v>
      </c>
      <c r="E63" s="11" t="s">
        <v>1565</v>
      </c>
      <c r="F63" s="11" t="s">
        <v>1566</v>
      </c>
      <c r="G63" s="11">
        <v>1</v>
      </c>
      <c r="I63" s="24" t="e">
        <f>IF($B63="","",(VLOOKUP($B63,所属・種目コード!$E$3:$F$68,2)))</f>
        <v>#N/A</v>
      </c>
      <c r="J63" s="25" t="str">
        <f>IF($B63="","",(VLOOKUP($B63,所属・種目コード!$I$3:$J$119,2)))</f>
        <v>岩手陸協</v>
      </c>
      <c r="K63" s="26" t="e">
        <f>IF($B63="","",(VLOOKUP($B63,所属・種目コード!O63:P146,2)))</f>
        <v>#N/A</v>
      </c>
      <c r="L63" s="23" t="e">
        <f>IF($B63="","",(VLOOKUP($B63,所属・種目コード!$L$3:$M$59,2)))</f>
        <v>#N/A</v>
      </c>
    </row>
    <row r="64" spans="1:12">
      <c r="A64" s="11">
        <v>1520</v>
      </c>
      <c r="B64" s="11">
        <v>1002</v>
      </c>
      <c r="C64" s="11">
        <v>487</v>
      </c>
      <c r="E64" s="11" t="s">
        <v>1606</v>
      </c>
      <c r="F64" s="11" t="s">
        <v>1607</v>
      </c>
      <c r="G64" s="11">
        <v>1</v>
      </c>
      <c r="I64" s="24" t="e">
        <f>IF($B64="","",(VLOOKUP($B64,所属・種目コード!$E$3:$F$68,2)))</f>
        <v>#N/A</v>
      </c>
      <c r="J64" s="25" t="str">
        <f>IF($B64="","",(VLOOKUP($B64,所属・種目コード!$I$3:$J$119,2)))</f>
        <v>岩手陸協</v>
      </c>
      <c r="K64" s="26" t="e">
        <f>IF($B64="","",(VLOOKUP($B64,所属・種目コード!O64:P147,2)))</f>
        <v>#N/A</v>
      </c>
      <c r="L64" s="23" t="e">
        <f>IF($B64="","",(VLOOKUP($B64,所属・種目コード!$L$3:$M$59,2)))</f>
        <v>#N/A</v>
      </c>
    </row>
    <row r="65" spans="1:12">
      <c r="A65" s="11">
        <v>1521</v>
      </c>
      <c r="B65" s="11">
        <v>1002</v>
      </c>
      <c r="C65" s="11">
        <v>488</v>
      </c>
      <c r="E65" s="11" t="s">
        <v>1608</v>
      </c>
      <c r="F65" s="11" t="s">
        <v>1609</v>
      </c>
      <c r="G65" s="11">
        <v>1</v>
      </c>
      <c r="I65" s="24" t="e">
        <f>IF($B65="","",(VLOOKUP($B65,所属・種目コード!$E$3:$F$68,2)))</f>
        <v>#N/A</v>
      </c>
      <c r="J65" s="25" t="str">
        <f>IF($B65="","",(VLOOKUP($B65,所属・種目コード!$I$3:$J$119,2)))</f>
        <v>岩手陸協</v>
      </c>
      <c r="K65" s="26" t="e">
        <f>IF($B65="","",(VLOOKUP($B65,所属・種目コード!O65:P148,2)))</f>
        <v>#N/A</v>
      </c>
      <c r="L65" s="23" t="e">
        <f>IF($B65="","",(VLOOKUP($B65,所属・種目コード!$L$3:$M$59,2)))</f>
        <v>#N/A</v>
      </c>
    </row>
    <row r="66" spans="1:12">
      <c r="A66" s="11">
        <v>1522</v>
      </c>
      <c r="B66" s="11">
        <v>1002</v>
      </c>
      <c r="C66" s="11">
        <v>489</v>
      </c>
      <c r="E66" s="11" t="s">
        <v>1610</v>
      </c>
      <c r="F66" s="11" t="s">
        <v>1065</v>
      </c>
      <c r="G66" s="11">
        <v>1</v>
      </c>
      <c r="I66" s="24" t="e">
        <f>IF($B66="","",(VLOOKUP($B66,所属・種目コード!$E$3:$F$68,2)))</f>
        <v>#N/A</v>
      </c>
      <c r="J66" s="25" t="str">
        <f>IF($B66="","",(VLOOKUP($B66,所属・種目コード!$I$3:$J$119,2)))</f>
        <v>岩手陸協</v>
      </c>
      <c r="K66" s="26" t="e">
        <f>IF($B66="","",(VLOOKUP($B66,所属・種目コード!O66:P149,2)))</f>
        <v>#N/A</v>
      </c>
      <c r="L66" s="23" t="e">
        <f>IF($B66="","",(VLOOKUP($B66,所属・種目コード!$L$3:$M$59,2)))</f>
        <v>#N/A</v>
      </c>
    </row>
    <row r="67" spans="1:12">
      <c r="A67" s="11">
        <v>1548</v>
      </c>
      <c r="B67" s="11">
        <v>1002</v>
      </c>
      <c r="C67" s="11">
        <v>516</v>
      </c>
      <c r="E67" s="11" t="s">
        <v>1660</v>
      </c>
      <c r="F67" s="11" t="s">
        <v>1661</v>
      </c>
      <c r="G67" s="11">
        <v>1</v>
      </c>
      <c r="I67" s="24" t="e">
        <f>IF($B67="","",(VLOOKUP($B67,所属・種目コード!$E$3:$F$68,2)))</f>
        <v>#N/A</v>
      </c>
      <c r="J67" s="25" t="str">
        <f>IF($B67="","",(VLOOKUP($B67,所属・種目コード!$I$3:$J$119,2)))</f>
        <v>岩手陸協</v>
      </c>
      <c r="K67" s="26" t="e">
        <f>IF($B67="","",(VLOOKUP($B67,所属・種目コード!O67:P150,2)))</f>
        <v>#N/A</v>
      </c>
      <c r="L67" s="23" t="e">
        <f>IF($B67="","",(VLOOKUP($B67,所属・種目コード!$L$3:$M$59,2)))</f>
        <v>#N/A</v>
      </c>
    </row>
    <row r="68" spans="1:12">
      <c r="A68" s="11">
        <v>1549</v>
      </c>
      <c r="B68" s="11">
        <v>1002</v>
      </c>
      <c r="C68" s="11">
        <v>517</v>
      </c>
      <c r="E68" s="11" t="s">
        <v>1662</v>
      </c>
      <c r="F68" s="11" t="s">
        <v>1663</v>
      </c>
      <c r="G68" s="11">
        <v>1</v>
      </c>
      <c r="I68" s="24" t="e">
        <f>IF($B68="","",(VLOOKUP($B68,所属・種目コード!$E$3:$F$68,2)))</f>
        <v>#N/A</v>
      </c>
      <c r="J68" s="25" t="str">
        <f>IF($B68="","",(VLOOKUP($B68,所属・種目コード!$I$3:$J$119,2)))</f>
        <v>岩手陸協</v>
      </c>
      <c r="K68" s="26" t="e">
        <f>IF($B68="","",(VLOOKUP($B68,所属・種目コード!O68:P151,2)))</f>
        <v>#N/A</v>
      </c>
      <c r="L68" s="23" t="e">
        <f>IF($B68="","",(VLOOKUP($B68,所属・種目コード!$L$3:$M$59,2)))</f>
        <v>#N/A</v>
      </c>
    </row>
    <row r="69" spans="1:12">
      <c r="A69" s="11">
        <v>1571</v>
      </c>
      <c r="B69" s="11">
        <v>1002</v>
      </c>
      <c r="C69" s="11">
        <v>539</v>
      </c>
      <c r="E69" s="11" t="s">
        <v>1706</v>
      </c>
      <c r="F69" s="11" t="s">
        <v>1707</v>
      </c>
      <c r="G69" s="11">
        <v>1</v>
      </c>
      <c r="I69" s="24" t="e">
        <f>IF($B69="","",(VLOOKUP($B69,所属・種目コード!$E$3:$F$68,2)))</f>
        <v>#N/A</v>
      </c>
      <c r="J69" s="25" t="str">
        <f>IF($B69="","",(VLOOKUP($B69,所属・種目コード!$I$3:$J$119,2)))</f>
        <v>岩手陸協</v>
      </c>
      <c r="K69" s="26" t="e">
        <f>IF($B69="","",(VLOOKUP($B69,所属・種目コード!O69:P152,2)))</f>
        <v>#N/A</v>
      </c>
      <c r="L69" s="23" t="e">
        <f>IF($B69="","",(VLOOKUP($B69,所属・種目コード!$L$3:$M$59,2)))</f>
        <v>#N/A</v>
      </c>
    </row>
    <row r="70" spans="1:12">
      <c r="A70" s="11">
        <v>1585</v>
      </c>
      <c r="B70" s="11">
        <v>1002</v>
      </c>
      <c r="C70" s="11">
        <v>553</v>
      </c>
      <c r="E70" s="11" t="s">
        <v>1733</v>
      </c>
      <c r="F70" s="11" t="s">
        <v>1734</v>
      </c>
      <c r="G70" s="11">
        <v>1</v>
      </c>
      <c r="I70" s="24" t="e">
        <f>IF($B70="","",(VLOOKUP($B70,所属・種目コード!$E$3:$F$68,2)))</f>
        <v>#N/A</v>
      </c>
      <c r="J70" s="25" t="str">
        <f>IF($B70="","",(VLOOKUP($B70,所属・種目コード!$I$3:$J$119,2)))</f>
        <v>岩手陸協</v>
      </c>
      <c r="K70" s="26" t="e">
        <f>IF($B70="","",(VLOOKUP($B70,所属・種目コード!O70:P153,2)))</f>
        <v>#N/A</v>
      </c>
      <c r="L70" s="23" t="e">
        <f>IF($B70="","",(VLOOKUP($B70,所属・種目コード!$L$3:$M$59,2)))</f>
        <v>#N/A</v>
      </c>
    </row>
    <row r="71" spans="1:12">
      <c r="A71" s="11">
        <v>1616</v>
      </c>
      <c r="B71" s="11">
        <v>1002</v>
      </c>
      <c r="C71" s="11">
        <v>585</v>
      </c>
      <c r="E71" s="11" t="s">
        <v>1795</v>
      </c>
      <c r="F71" s="11" t="s">
        <v>1796</v>
      </c>
      <c r="G71" s="11">
        <v>1</v>
      </c>
      <c r="I71" s="24" t="e">
        <f>IF($B71="","",(VLOOKUP($B71,所属・種目コード!$E$3:$F$68,2)))</f>
        <v>#N/A</v>
      </c>
      <c r="J71" s="25" t="str">
        <f>IF($B71="","",(VLOOKUP($B71,所属・種目コード!$I$3:$J$119,2)))</f>
        <v>岩手陸協</v>
      </c>
      <c r="K71" s="26" t="e">
        <f>IF($B71="","",(VLOOKUP($B71,所属・種目コード!O71:P154,2)))</f>
        <v>#N/A</v>
      </c>
      <c r="L71" s="23" t="e">
        <f>IF($B71="","",(VLOOKUP($B71,所属・種目コード!$L$3:$M$59,2)))</f>
        <v>#N/A</v>
      </c>
    </row>
    <row r="72" spans="1:12">
      <c r="A72" s="11">
        <v>1617</v>
      </c>
      <c r="B72" s="11">
        <v>1002</v>
      </c>
      <c r="C72" s="11">
        <v>586</v>
      </c>
      <c r="E72" s="11" t="s">
        <v>1797</v>
      </c>
      <c r="F72" s="11" t="s">
        <v>1798</v>
      </c>
      <c r="G72" s="11">
        <v>1</v>
      </c>
      <c r="I72" s="24" t="e">
        <f>IF($B72="","",(VLOOKUP($B72,所属・種目コード!$E$3:$F$68,2)))</f>
        <v>#N/A</v>
      </c>
      <c r="J72" s="25" t="str">
        <f>IF($B72="","",(VLOOKUP($B72,所属・種目コード!$I$3:$J$119,2)))</f>
        <v>岩手陸協</v>
      </c>
      <c r="K72" s="26" t="e">
        <f>IF($B72="","",(VLOOKUP($B72,所属・種目コード!O72:P155,2)))</f>
        <v>#N/A</v>
      </c>
      <c r="L72" s="23" t="e">
        <f>IF($B72="","",(VLOOKUP($B72,所属・種目コード!$L$3:$M$59,2)))</f>
        <v>#N/A</v>
      </c>
    </row>
    <row r="73" spans="1:12">
      <c r="A73" s="11">
        <v>1618</v>
      </c>
      <c r="B73" s="11">
        <v>1002</v>
      </c>
      <c r="C73" s="11">
        <v>587</v>
      </c>
      <c r="E73" s="11" t="s">
        <v>1799</v>
      </c>
      <c r="F73" s="11" t="s">
        <v>1800</v>
      </c>
      <c r="G73" s="11">
        <v>1</v>
      </c>
      <c r="I73" s="24" t="e">
        <f>IF($B73="","",(VLOOKUP($B73,所属・種目コード!$E$3:$F$68,2)))</f>
        <v>#N/A</v>
      </c>
      <c r="J73" s="25" t="str">
        <f>IF($B73="","",(VLOOKUP($B73,所属・種目コード!$I$3:$J$119,2)))</f>
        <v>岩手陸協</v>
      </c>
      <c r="K73" s="26" t="e">
        <f>IF($B73="","",(VLOOKUP($B73,所属・種目コード!O73:P156,2)))</f>
        <v>#N/A</v>
      </c>
      <c r="L73" s="23" t="e">
        <f>IF($B73="","",(VLOOKUP($B73,所属・種目コード!$L$3:$M$59,2)))</f>
        <v>#N/A</v>
      </c>
    </row>
    <row r="74" spans="1:12">
      <c r="A74" s="11">
        <v>1619</v>
      </c>
      <c r="B74" s="11">
        <v>1002</v>
      </c>
      <c r="C74" s="11">
        <v>595</v>
      </c>
      <c r="E74" s="11" t="s">
        <v>1801</v>
      </c>
      <c r="F74" s="11" t="s">
        <v>1802</v>
      </c>
      <c r="G74" s="11">
        <v>1</v>
      </c>
      <c r="I74" s="24" t="e">
        <f>IF($B74="","",(VLOOKUP($B74,所属・種目コード!$E$3:$F$68,2)))</f>
        <v>#N/A</v>
      </c>
      <c r="J74" s="25" t="str">
        <f>IF($B74="","",(VLOOKUP($B74,所属・種目コード!$I$3:$J$119,2)))</f>
        <v>岩手陸協</v>
      </c>
      <c r="K74" s="26" t="e">
        <f>IF($B74="","",(VLOOKUP($B74,所属・種目コード!O74:P157,2)))</f>
        <v>#N/A</v>
      </c>
      <c r="L74" s="23" t="e">
        <f>IF($B74="","",(VLOOKUP($B74,所属・種目コード!$L$3:$M$59,2)))</f>
        <v>#N/A</v>
      </c>
    </row>
    <row r="75" spans="1:12">
      <c r="A75" s="11">
        <v>1628</v>
      </c>
      <c r="B75" s="11">
        <v>1002</v>
      </c>
      <c r="C75" s="11">
        <v>607</v>
      </c>
      <c r="E75" s="11" t="s">
        <v>1819</v>
      </c>
      <c r="F75" s="11" t="s">
        <v>1820</v>
      </c>
      <c r="G75" s="11">
        <v>1</v>
      </c>
      <c r="I75" s="24" t="e">
        <f>IF($B75="","",(VLOOKUP($B75,所属・種目コード!$E$3:$F$68,2)))</f>
        <v>#N/A</v>
      </c>
      <c r="J75" s="25" t="str">
        <f>IF($B75="","",(VLOOKUP($B75,所属・種目コード!$I$3:$J$119,2)))</f>
        <v>岩手陸協</v>
      </c>
      <c r="K75" s="26" t="e">
        <f>IF($B75="","",(VLOOKUP($B75,所属・種目コード!O75:P158,2)))</f>
        <v>#N/A</v>
      </c>
      <c r="L75" s="23" t="e">
        <f>IF($B75="","",(VLOOKUP($B75,所属・種目コード!$L$3:$M$59,2)))</f>
        <v>#N/A</v>
      </c>
    </row>
    <row r="76" spans="1:12">
      <c r="A76" s="11">
        <v>1629</v>
      </c>
      <c r="B76" s="11">
        <v>1002</v>
      </c>
      <c r="C76" s="11">
        <v>612</v>
      </c>
      <c r="E76" s="11" t="s">
        <v>1821</v>
      </c>
      <c r="F76" s="11" t="s">
        <v>1822</v>
      </c>
      <c r="G76" s="11">
        <v>1</v>
      </c>
      <c r="I76" s="24" t="e">
        <f>IF($B76="","",(VLOOKUP($B76,所属・種目コード!$E$3:$F$68,2)))</f>
        <v>#N/A</v>
      </c>
      <c r="J76" s="25" t="str">
        <f>IF($B76="","",(VLOOKUP($B76,所属・種目コード!$I$3:$J$119,2)))</f>
        <v>岩手陸協</v>
      </c>
      <c r="K76" s="26" t="e">
        <f>IF($B76="","",(VLOOKUP($B76,所属・種目コード!O76:P159,2)))</f>
        <v>#N/A</v>
      </c>
      <c r="L76" s="23" t="e">
        <f>IF($B76="","",(VLOOKUP($B76,所属・種目コード!$L$3:$M$59,2)))</f>
        <v>#N/A</v>
      </c>
    </row>
    <row r="77" spans="1:12">
      <c r="A77" s="11">
        <v>1630</v>
      </c>
      <c r="B77" s="11">
        <v>1002</v>
      </c>
      <c r="C77" s="11">
        <v>613</v>
      </c>
      <c r="E77" s="11" t="s">
        <v>1823</v>
      </c>
      <c r="F77" s="11" t="s">
        <v>1824</v>
      </c>
      <c r="G77" s="11">
        <v>1</v>
      </c>
      <c r="I77" s="24" t="e">
        <f>IF($B77="","",(VLOOKUP($B77,所属・種目コード!$E$3:$F$68,2)))</f>
        <v>#N/A</v>
      </c>
      <c r="J77" s="25" t="str">
        <f>IF($B77="","",(VLOOKUP($B77,所属・種目コード!$I$3:$J$119,2)))</f>
        <v>岩手陸協</v>
      </c>
      <c r="K77" s="26" t="e">
        <f>IF($B77="","",(VLOOKUP($B77,所属・種目コード!O77:P160,2)))</f>
        <v>#N/A</v>
      </c>
      <c r="L77" s="23" t="e">
        <f>IF($B77="","",(VLOOKUP($B77,所属・種目コード!$L$3:$M$59,2)))</f>
        <v>#N/A</v>
      </c>
    </row>
    <row r="78" spans="1:12">
      <c r="A78" s="11">
        <v>1631</v>
      </c>
      <c r="B78" s="11">
        <v>1002</v>
      </c>
      <c r="C78" s="11">
        <v>614</v>
      </c>
      <c r="E78" s="11" t="s">
        <v>1825</v>
      </c>
      <c r="F78" s="11" t="s">
        <v>1826</v>
      </c>
      <c r="G78" s="11">
        <v>1</v>
      </c>
      <c r="I78" s="24" t="e">
        <f>IF($B78="","",(VLOOKUP($B78,所属・種目コード!$E$3:$F$68,2)))</f>
        <v>#N/A</v>
      </c>
      <c r="J78" s="25" t="str">
        <f>IF($B78="","",(VLOOKUP($B78,所属・種目コード!$I$3:$J$119,2)))</f>
        <v>岩手陸協</v>
      </c>
      <c r="K78" s="26" t="e">
        <f>IF($B78="","",(VLOOKUP($B78,所属・種目コード!O78:P161,2)))</f>
        <v>#N/A</v>
      </c>
      <c r="L78" s="23" t="e">
        <f>IF($B78="","",(VLOOKUP($B78,所属・種目コード!$L$3:$M$59,2)))</f>
        <v>#N/A</v>
      </c>
    </row>
    <row r="79" spans="1:12">
      <c r="A79" s="11">
        <v>1632</v>
      </c>
      <c r="B79" s="11">
        <v>1002</v>
      </c>
      <c r="C79" s="11">
        <v>615</v>
      </c>
      <c r="E79" s="11" t="s">
        <v>1827</v>
      </c>
      <c r="F79" s="11" t="s">
        <v>1828</v>
      </c>
      <c r="G79" s="11">
        <v>1</v>
      </c>
      <c r="I79" s="24" t="e">
        <f>IF($B79="","",(VLOOKUP($B79,所属・種目コード!$E$3:$F$68,2)))</f>
        <v>#N/A</v>
      </c>
      <c r="J79" s="25" t="str">
        <f>IF($B79="","",(VLOOKUP($B79,所属・種目コード!$I$3:$J$119,2)))</f>
        <v>岩手陸協</v>
      </c>
      <c r="K79" s="26" t="e">
        <f>IF($B79="","",(VLOOKUP($B79,所属・種目コード!O79:P162,2)))</f>
        <v>#N/A</v>
      </c>
      <c r="L79" s="23" t="e">
        <f>IF($B79="","",(VLOOKUP($B79,所属・種目コード!$L$3:$M$59,2)))</f>
        <v>#N/A</v>
      </c>
    </row>
    <row r="80" spans="1:12">
      <c r="A80" s="11">
        <v>1633</v>
      </c>
      <c r="B80" s="11">
        <v>1002</v>
      </c>
      <c r="C80" s="11">
        <v>616</v>
      </c>
      <c r="E80" s="11" t="s">
        <v>1829</v>
      </c>
      <c r="F80" s="11" t="s">
        <v>1830</v>
      </c>
      <c r="G80" s="11">
        <v>1</v>
      </c>
      <c r="I80" s="24" t="e">
        <f>IF($B80="","",(VLOOKUP($B80,所属・種目コード!$E$3:$F$68,2)))</f>
        <v>#N/A</v>
      </c>
      <c r="J80" s="25" t="str">
        <f>IF($B80="","",(VLOOKUP($B80,所属・種目コード!$I$3:$J$119,2)))</f>
        <v>岩手陸協</v>
      </c>
      <c r="K80" s="26" t="e">
        <f>IF($B80="","",(VLOOKUP($B80,所属・種目コード!O80:P163,2)))</f>
        <v>#N/A</v>
      </c>
      <c r="L80" s="23" t="e">
        <f>IF($B80="","",(VLOOKUP($B80,所属・種目コード!$L$3:$M$59,2)))</f>
        <v>#N/A</v>
      </c>
    </row>
    <row r="81" spans="1:12">
      <c r="A81" s="11">
        <v>1634</v>
      </c>
      <c r="B81" s="11">
        <v>1002</v>
      </c>
      <c r="C81" s="11">
        <v>617</v>
      </c>
      <c r="E81" s="11" t="s">
        <v>1831</v>
      </c>
      <c r="F81" s="11" t="s">
        <v>1832</v>
      </c>
      <c r="G81" s="11">
        <v>1</v>
      </c>
      <c r="I81" s="24" t="e">
        <f>IF($B81="","",(VLOOKUP($B81,所属・種目コード!$E$3:$F$68,2)))</f>
        <v>#N/A</v>
      </c>
      <c r="J81" s="25" t="str">
        <f>IF($B81="","",(VLOOKUP($B81,所属・種目コード!$I$3:$J$119,2)))</f>
        <v>岩手陸協</v>
      </c>
      <c r="K81" s="26" t="e">
        <f>IF($B81="","",(VLOOKUP($B81,所属・種目コード!O81:P164,2)))</f>
        <v>#N/A</v>
      </c>
      <c r="L81" s="23" t="e">
        <f>IF($B81="","",(VLOOKUP($B81,所属・種目コード!$L$3:$M$59,2)))</f>
        <v>#N/A</v>
      </c>
    </row>
    <row r="82" spans="1:12">
      <c r="A82" s="11">
        <v>1635</v>
      </c>
      <c r="B82" s="11">
        <v>1002</v>
      </c>
      <c r="C82" s="11">
        <v>618</v>
      </c>
      <c r="E82" s="11" t="s">
        <v>1833</v>
      </c>
      <c r="F82" s="11" t="s">
        <v>1834</v>
      </c>
      <c r="G82" s="11">
        <v>1</v>
      </c>
      <c r="I82" s="24" t="e">
        <f>IF($B82="","",(VLOOKUP($B82,所属・種目コード!$E$3:$F$68,2)))</f>
        <v>#N/A</v>
      </c>
      <c r="J82" s="25" t="str">
        <f>IF($B82="","",(VLOOKUP($B82,所属・種目コード!$I$3:$J$119,2)))</f>
        <v>岩手陸協</v>
      </c>
      <c r="K82" s="26" t="e">
        <f>IF($B82="","",(VLOOKUP($B82,所属・種目コード!O82:P165,2)))</f>
        <v>#N/A</v>
      </c>
      <c r="L82" s="23" t="e">
        <f>IF($B82="","",(VLOOKUP($B82,所属・種目コード!$L$3:$M$59,2)))</f>
        <v>#N/A</v>
      </c>
    </row>
    <row r="83" spans="1:12">
      <c r="A83" s="11">
        <v>1637</v>
      </c>
      <c r="B83" s="11">
        <v>1002</v>
      </c>
      <c r="C83" s="11">
        <v>620</v>
      </c>
      <c r="E83" s="11" t="s">
        <v>1837</v>
      </c>
      <c r="F83" s="11" t="s">
        <v>1838</v>
      </c>
      <c r="G83" s="11">
        <v>1</v>
      </c>
      <c r="I83" s="24" t="e">
        <f>IF($B83="","",(VLOOKUP($B83,所属・種目コード!$E$3:$F$68,2)))</f>
        <v>#N/A</v>
      </c>
      <c r="J83" s="25" t="str">
        <f>IF($B83="","",(VLOOKUP($B83,所属・種目コード!$I$3:$J$119,2)))</f>
        <v>岩手陸協</v>
      </c>
      <c r="K83" s="26" t="e">
        <f>IF($B83="","",(VLOOKUP($B83,所属・種目コード!O83:P166,2)))</f>
        <v>#N/A</v>
      </c>
      <c r="L83" s="23" t="e">
        <f>IF($B83="","",(VLOOKUP($B83,所属・種目コード!$L$3:$M$59,2)))</f>
        <v>#N/A</v>
      </c>
    </row>
    <row r="84" spans="1:12">
      <c r="A84" s="11">
        <v>1638</v>
      </c>
      <c r="B84" s="11">
        <v>1002</v>
      </c>
      <c r="C84" s="11">
        <v>621</v>
      </c>
      <c r="E84" s="11" t="s">
        <v>1839</v>
      </c>
      <c r="F84" s="11" t="s">
        <v>1840</v>
      </c>
      <c r="G84" s="11">
        <v>1</v>
      </c>
      <c r="I84" s="24" t="e">
        <f>IF($B84="","",(VLOOKUP($B84,所属・種目コード!$E$3:$F$68,2)))</f>
        <v>#N/A</v>
      </c>
      <c r="J84" s="25" t="str">
        <f>IF($B84="","",(VLOOKUP($B84,所属・種目コード!$I$3:$J$119,2)))</f>
        <v>岩手陸協</v>
      </c>
      <c r="K84" s="26" t="e">
        <f>IF($B84="","",(VLOOKUP($B84,所属・種目コード!O84:P167,2)))</f>
        <v>#N/A</v>
      </c>
      <c r="L84" s="23" t="e">
        <f>IF($B84="","",(VLOOKUP($B84,所属・種目コード!$L$3:$M$59,2)))</f>
        <v>#N/A</v>
      </c>
    </row>
    <row r="85" spans="1:12">
      <c r="A85" s="11">
        <v>1640</v>
      </c>
      <c r="B85" s="11">
        <v>1002</v>
      </c>
      <c r="C85" s="11">
        <v>632</v>
      </c>
      <c r="E85" s="11" t="s">
        <v>1843</v>
      </c>
      <c r="F85" s="11" t="s">
        <v>1844</v>
      </c>
      <c r="G85" s="11">
        <v>1</v>
      </c>
      <c r="I85" s="24" t="e">
        <f>IF($B85="","",(VLOOKUP($B85,所属・種目コード!$E$3:$F$68,2)))</f>
        <v>#N/A</v>
      </c>
      <c r="J85" s="25" t="str">
        <f>IF($B85="","",(VLOOKUP($B85,所属・種目コード!$I$3:$J$119,2)))</f>
        <v>岩手陸協</v>
      </c>
      <c r="K85" s="26" t="e">
        <f>IF($B85="","",(VLOOKUP($B85,所属・種目コード!O85:P168,2)))</f>
        <v>#N/A</v>
      </c>
      <c r="L85" s="23" t="e">
        <f>IF($B85="","",(VLOOKUP($B85,所属・種目コード!$L$3:$M$59,2)))</f>
        <v>#N/A</v>
      </c>
    </row>
    <row r="86" spans="1:12">
      <c r="A86" s="11">
        <v>5099</v>
      </c>
      <c r="B86" s="11">
        <v>1002</v>
      </c>
      <c r="C86" s="11">
        <v>674</v>
      </c>
      <c r="E86" s="11" t="s">
        <v>8387</v>
      </c>
      <c r="F86" s="11" t="s">
        <v>8388</v>
      </c>
      <c r="G86" s="11">
        <v>1</v>
      </c>
      <c r="I86" s="24" t="e">
        <f>IF($B86="","",(VLOOKUP($B86,所属・種目コード!$E$3:$F$68,2)))</f>
        <v>#N/A</v>
      </c>
      <c r="J86" s="25" t="str">
        <f>IF($B86="","",(VLOOKUP($B86,所属・種目コード!$I$3:$J$119,2)))</f>
        <v>岩手陸協</v>
      </c>
      <c r="K86" s="26" t="e">
        <f>IF($B86="","",(VLOOKUP($B86,所属・種目コード!O86:P169,2)))</f>
        <v>#N/A</v>
      </c>
      <c r="L86" s="23" t="e">
        <f>IF($B86="","",(VLOOKUP($B86,所属・種目コード!$L$3:$M$59,2)))</f>
        <v>#N/A</v>
      </c>
    </row>
    <row r="87" spans="1:12">
      <c r="A87" s="11">
        <v>5100</v>
      </c>
      <c r="B87" s="11">
        <v>1002</v>
      </c>
      <c r="C87" s="11">
        <v>691</v>
      </c>
      <c r="E87" s="11" t="s">
        <v>8389</v>
      </c>
      <c r="F87" s="11" t="s">
        <v>8390</v>
      </c>
      <c r="G87" s="11">
        <v>1</v>
      </c>
      <c r="I87" s="24" t="e">
        <f>IF($B87="","",(VLOOKUP($B87,所属・種目コード!$E$3:$F$68,2)))</f>
        <v>#N/A</v>
      </c>
      <c r="J87" s="25" t="str">
        <f>IF($B87="","",(VLOOKUP($B87,所属・種目コード!$I$3:$J$119,2)))</f>
        <v>岩手陸協</v>
      </c>
      <c r="K87" s="26" t="e">
        <f>IF($B87="","",(VLOOKUP($B87,所属・種目コード!O87:P170,2)))</f>
        <v>#N/A</v>
      </c>
      <c r="L87" s="23" t="e">
        <f>IF($B87="","",(VLOOKUP($B87,所属・種目コード!$L$3:$M$59,2)))</f>
        <v>#N/A</v>
      </c>
    </row>
    <row r="88" spans="1:12">
      <c r="A88" s="11">
        <v>5112</v>
      </c>
      <c r="B88" s="11">
        <v>1002</v>
      </c>
      <c r="C88" s="11">
        <v>101</v>
      </c>
      <c r="E88" s="11" t="s">
        <v>8412</v>
      </c>
      <c r="F88" s="11" t="s">
        <v>8413</v>
      </c>
      <c r="G88" s="11">
        <v>2</v>
      </c>
      <c r="I88" s="24" t="e">
        <f>IF($B88="","",(VLOOKUP($B88,所属・種目コード!$E$3:$F$68,2)))</f>
        <v>#N/A</v>
      </c>
      <c r="J88" s="25" t="str">
        <f>IF($B88="","",(VLOOKUP($B88,所属・種目コード!$I$3:$J$119,2)))</f>
        <v>岩手陸協</v>
      </c>
      <c r="K88" s="26" t="e">
        <f>IF($B88="","",(VLOOKUP($B88,所属・種目コード!O88:P171,2)))</f>
        <v>#N/A</v>
      </c>
      <c r="L88" s="23" t="e">
        <f>IF($B88="","",(VLOOKUP($B88,所属・種目コード!$L$3:$M$59,2)))</f>
        <v>#N/A</v>
      </c>
    </row>
    <row r="89" spans="1:12">
      <c r="A89" s="11">
        <v>5233</v>
      </c>
      <c r="B89" s="11">
        <v>1002</v>
      </c>
      <c r="C89" s="11">
        <v>701</v>
      </c>
      <c r="E89" s="11" t="s">
        <v>8433</v>
      </c>
      <c r="F89" s="11" t="s">
        <v>1078</v>
      </c>
      <c r="G89" s="11">
        <v>1</v>
      </c>
      <c r="I89" s="24" t="e">
        <f>IF($B89="","",(VLOOKUP($B89,所属・種目コード!$E$3:$F$68,2)))</f>
        <v>#N/A</v>
      </c>
      <c r="J89" s="25" t="str">
        <f>IF($B89="","",(VLOOKUP($B89,所属・種目コード!$I$3:$J$119,2)))</f>
        <v>岩手陸協</v>
      </c>
      <c r="K89" s="26" t="e">
        <f>IF($B89="","",(VLOOKUP($B89,所属・種目コード!O89:P172,2)))</f>
        <v>#N/A</v>
      </c>
      <c r="L89" s="23" t="e">
        <f>IF($B89="","",(VLOOKUP($B89,所属・種目コード!$L$3:$M$59,2)))</f>
        <v>#N/A</v>
      </c>
    </row>
    <row r="90" spans="1:12">
      <c r="A90" s="11">
        <v>5234</v>
      </c>
      <c r="B90" s="11">
        <v>1002</v>
      </c>
      <c r="C90" s="11">
        <v>646</v>
      </c>
      <c r="E90" s="11" t="s">
        <v>8434</v>
      </c>
      <c r="F90" s="11" t="s">
        <v>8435</v>
      </c>
      <c r="G90" s="11">
        <v>1</v>
      </c>
      <c r="I90" s="24" t="e">
        <f>IF($B90="","",(VLOOKUP($B90,所属・種目コード!$E$3:$F$68,2)))</f>
        <v>#N/A</v>
      </c>
      <c r="J90" s="25" t="str">
        <f>IF($B90="","",(VLOOKUP($B90,所属・種目コード!$I$3:$J$119,2)))</f>
        <v>岩手陸協</v>
      </c>
      <c r="K90" s="26" t="e">
        <f>IF($B90="","",(VLOOKUP($B90,所属・種目コード!O90:P173,2)))</f>
        <v>#N/A</v>
      </c>
      <c r="L90" s="23" t="e">
        <f>IF($B90="","",(VLOOKUP($B90,所属・種目コード!$L$3:$M$59,2)))</f>
        <v>#N/A</v>
      </c>
    </row>
    <row r="91" spans="1:12">
      <c r="A91" s="11">
        <v>5239</v>
      </c>
      <c r="B91" s="11">
        <v>1002</v>
      </c>
      <c r="C91" s="11">
        <v>745</v>
      </c>
      <c r="E91" s="11" t="s">
        <v>8442</v>
      </c>
      <c r="F91" s="11" t="s">
        <v>8443</v>
      </c>
      <c r="G91" s="11">
        <v>1</v>
      </c>
      <c r="I91" s="24" t="e">
        <f>IF($B91="","",(VLOOKUP($B91,所属・種目コード!$E$3:$F$68,2)))</f>
        <v>#N/A</v>
      </c>
      <c r="J91" s="25" t="str">
        <f>IF($B91="","",(VLOOKUP($B91,所属・種目コード!$I$3:$J$119,2)))</f>
        <v>岩手陸協</v>
      </c>
      <c r="K91" s="26" t="e">
        <f>IF($B91="","",(VLOOKUP($B91,所属・種目コード!O91:P174,2)))</f>
        <v>#N/A</v>
      </c>
      <c r="L91" s="23" t="e">
        <f>IF($B91="","",(VLOOKUP($B91,所属・種目コード!$L$3:$M$59,2)))</f>
        <v>#N/A</v>
      </c>
    </row>
    <row r="92" spans="1:12">
      <c r="A92" s="11">
        <v>5240</v>
      </c>
      <c r="B92" s="11">
        <v>1002</v>
      </c>
      <c r="C92" s="11">
        <v>746</v>
      </c>
      <c r="E92" s="11" t="s">
        <v>8444</v>
      </c>
      <c r="F92" s="11" t="s">
        <v>1317</v>
      </c>
      <c r="G92" s="11">
        <v>1</v>
      </c>
      <c r="I92" s="24" t="e">
        <f>IF($B92="","",(VLOOKUP($B92,所属・種目コード!$E$3:$F$68,2)))</f>
        <v>#N/A</v>
      </c>
      <c r="J92" s="25" t="str">
        <f>IF($B92="","",(VLOOKUP($B92,所属・種目コード!$I$3:$J$119,2)))</f>
        <v>岩手陸協</v>
      </c>
      <c r="K92" s="26" t="e">
        <f>IF($B92="","",(VLOOKUP($B92,所属・種目コード!O92:P175,2)))</f>
        <v>#N/A</v>
      </c>
      <c r="L92" s="23" t="e">
        <f>IF($B92="","",(VLOOKUP($B92,所属・種目コード!$L$3:$M$59,2)))</f>
        <v>#N/A</v>
      </c>
    </row>
    <row r="93" spans="1:12">
      <c r="A93" s="11">
        <v>5270</v>
      </c>
      <c r="B93" s="11">
        <v>1002</v>
      </c>
      <c r="C93" s="11">
        <v>737</v>
      </c>
      <c r="E93" s="11" t="s">
        <v>8445</v>
      </c>
      <c r="F93" s="11" t="s">
        <v>8446</v>
      </c>
      <c r="G93" s="11">
        <v>1</v>
      </c>
      <c r="I93" s="24" t="e">
        <f>IF($B93="","",(VLOOKUP($B93,所属・種目コード!$E$3:$F$68,2)))</f>
        <v>#N/A</v>
      </c>
      <c r="J93" s="25" t="str">
        <f>IF($B93="","",(VLOOKUP($B93,所属・種目コード!$I$3:$J$119,2)))</f>
        <v>岩手陸協</v>
      </c>
      <c r="K93" s="26" t="e">
        <f>IF($B93="","",(VLOOKUP($B93,所属・種目コード!O93:P176,2)))</f>
        <v>#N/A</v>
      </c>
      <c r="L93" s="23" t="e">
        <f>IF($B93="","",(VLOOKUP($B93,所属・種目コード!$L$3:$M$59,2)))</f>
        <v>#N/A</v>
      </c>
    </row>
    <row r="94" spans="1:12">
      <c r="A94" s="11">
        <v>5294</v>
      </c>
      <c r="B94" s="11">
        <v>1002</v>
      </c>
      <c r="C94" s="11">
        <v>788</v>
      </c>
      <c r="E94" s="11" t="s">
        <v>8481</v>
      </c>
      <c r="F94" s="11" t="s">
        <v>8482</v>
      </c>
      <c r="G94" s="11">
        <v>1</v>
      </c>
      <c r="I94" s="24" t="e">
        <f>IF($B94="","",(VLOOKUP($B94,所属・種目コード!$E$3:$F$68,2)))</f>
        <v>#N/A</v>
      </c>
      <c r="J94" s="25" t="str">
        <f>IF($B94="","",(VLOOKUP($B94,所属・種目コード!$I$3:$J$119,2)))</f>
        <v>岩手陸協</v>
      </c>
      <c r="K94" s="26" t="e">
        <f>IF($B94="","",(VLOOKUP($B94,所属・種目コード!O94:P177,2)))</f>
        <v>#N/A</v>
      </c>
      <c r="L94" s="23" t="e">
        <f>IF($B94="","",(VLOOKUP($B94,所属・種目コード!$L$3:$M$59,2)))</f>
        <v>#N/A</v>
      </c>
    </row>
    <row r="95" spans="1:12">
      <c r="A95" s="11">
        <v>5299</v>
      </c>
      <c r="B95" s="11">
        <v>1002</v>
      </c>
      <c r="C95" s="11">
        <v>797</v>
      </c>
      <c r="E95" s="11" t="s">
        <v>8490</v>
      </c>
      <c r="F95" s="11" t="s">
        <v>8491</v>
      </c>
      <c r="G95" s="11">
        <v>1</v>
      </c>
      <c r="I95" s="24" t="e">
        <f>IF($B95="","",(VLOOKUP($B95,所属・種目コード!$E$3:$F$68,2)))</f>
        <v>#N/A</v>
      </c>
      <c r="J95" s="25" t="str">
        <f>IF($B95="","",(VLOOKUP($B95,所属・種目コード!$I$3:$J$119,2)))</f>
        <v>岩手陸協</v>
      </c>
      <c r="K95" s="26" t="e">
        <f>IF($B95="","",(VLOOKUP($B95,所属・種目コード!O95:P178,2)))</f>
        <v>#N/A</v>
      </c>
      <c r="L95" s="23" t="e">
        <f>IF($B95="","",(VLOOKUP($B95,所属・種目コード!$L$3:$M$59,2)))</f>
        <v>#N/A</v>
      </c>
    </row>
    <row r="96" spans="1:12">
      <c r="A96" s="11">
        <v>5300</v>
      </c>
      <c r="B96" s="11">
        <v>1002</v>
      </c>
      <c r="C96" s="11">
        <v>131</v>
      </c>
      <c r="E96" s="11" t="s">
        <v>8492</v>
      </c>
      <c r="F96" s="11" t="s">
        <v>8493</v>
      </c>
      <c r="G96" s="11">
        <v>2</v>
      </c>
      <c r="I96" s="24" t="e">
        <f>IF($B96="","",(VLOOKUP($B96,所属・種目コード!$E$3:$F$68,2)))</f>
        <v>#N/A</v>
      </c>
      <c r="J96" s="25" t="str">
        <f>IF($B96="","",(VLOOKUP($B96,所属・種目コード!$I$3:$J$119,2)))</f>
        <v>岩手陸協</v>
      </c>
      <c r="K96" s="26" t="e">
        <f>IF($B96="","",(VLOOKUP($B96,所属・種目コード!O96:P179,2)))</f>
        <v>#N/A</v>
      </c>
      <c r="L96" s="23" t="e">
        <f>IF($B96="","",(VLOOKUP($B96,所属・種目コード!$L$3:$M$59,2)))</f>
        <v>#N/A</v>
      </c>
    </row>
    <row r="97" spans="1:12">
      <c r="A97" s="11">
        <v>5325</v>
      </c>
      <c r="B97" s="11">
        <v>1002</v>
      </c>
      <c r="C97" s="11">
        <v>761</v>
      </c>
      <c r="E97" s="11" t="s">
        <v>8534</v>
      </c>
      <c r="F97" s="11" t="s">
        <v>8535</v>
      </c>
      <c r="G97" s="11">
        <v>1</v>
      </c>
      <c r="I97" s="24" t="e">
        <f>IF($B97="","",(VLOOKUP($B97,所属・種目コード!$E$3:$F$68,2)))</f>
        <v>#N/A</v>
      </c>
      <c r="J97" s="25" t="str">
        <f>IF($B97="","",(VLOOKUP($B97,所属・種目コード!$I$3:$J$119,2)))</f>
        <v>岩手陸協</v>
      </c>
      <c r="K97" s="26" t="e">
        <f>IF($B97="","",(VLOOKUP($B97,所属・種目コード!O97:P180,2)))</f>
        <v>#N/A</v>
      </c>
      <c r="L97" s="23" t="e">
        <f>IF($B97="","",(VLOOKUP($B97,所属・種目コード!$L$3:$M$59,2)))</f>
        <v>#N/A</v>
      </c>
    </row>
    <row r="98" spans="1:12">
      <c r="A98" s="11">
        <v>5328</v>
      </c>
      <c r="B98" s="11">
        <v>1002</v>
      </c>
      <c r="C98" s="11">
        <v>643</v>
      </c>
      <c r="E98" s="11" t="s">
        <v>8540</v>
      </c>
      <c r="F98" s="11" t="s">
        <v>8541</v>
      </c>
      <c r="G98" s="11">
        <v>1</v>
      </c>
      <c r="I98" s="24" t="e">
        <f>IF($B98="","",(VLOOKUP($B98,所属・種目コード!$E$3:$F$68,2)))</f>
        <v>#N/A</v>
      </c>
      <c r="J98" s="25" t="str">
        <f>IF($B98="","",(VLOOKUP($B98,所属・種目コード!$I$3:$J$119,2)))</f>
        <v>岩手陸協</v>
      </c>
      <c r="K98" s="26" t="e">
        <f>IF($B98="","",(VLOOKUP($B98,所属・種目コード!O98:P181,2)))</f>
        <v>#N/A</v>
      </c>
      <c r="L98" s="23" t="e">
        <f>IF($B98="","",(VLOOKUP($B98,所属・種目コード!$L$3:$M$59,2)))</f>
        <v>#N/A</v>
      </c>
    </row>
    <row r="99" spans="1:12">
      <c r="A99" s="11">
        <v>5355</v>
      </c>
      <c r="B99" s="11">
        <v>1002</v>
      </c>
      <c r="C99" s="11">
        <v>754</v>
      </c>
      <c r="E99" s="11" t="s">
        <v>8593</v>
      </c>
      <c r="F99" s="11" t="s">
        <v>8594</v>
      </c>
      <c r="G99" s="11">
        <v>1</v>
      </c>
      <c r="I99" s="24" t="e">
        <f>IF($B99="","",(VLOOKUP($B99,所属・種目コード!$E$3:$F$68,2)))</f>
        <v>#N/A</v>
      </c>
      <c r="J99" s="25" t="str">
        <f>IF($B99="","",(VLOOKUP($B99,所属・種目コード!$I$3:$J$119,2)))</f>
        <v>岩手陸協</v>
      </c>
      <c r="K99" s="26" t="e">
        <f>IF($B99="","",(VLOOKUP($B99,所属・種目コード!O99:P182,2)))</f>
        <v>#N/A</v>
      </c>
      <c r="L99" s="23" t="e">
        <f>IF($B99="","",(VLOOKUP($B99,所属・種目コード!$L$3:$M$59,2)))</f>
        <v>#N/A</v>
      </c>
    </row>
    <row r="100" spans="1:12">
      <c r="A100" s="11">
        <v>1009</v>
      </c>
      <c r="B100" s="11">
        <v>1003</v>
      </c>
      <c r="C100" s="11">
        <v>5</v>
      </c>
      <c r="E100" s="11" t="s">
        <v>595</v>
      </c>
      <c r="F100" s="11" t="s">
        <v>596</v>
      </c>
      <c r="G100" s="11">
        <v>2</v>
      </c>
      <c r="I100" s="24" t="e">
        <f>IF($B100="","",(VLOOKUP($B100,所属・種目コード!$E$3:$F$68,2)))</f>
        <v>#N/A</v>
      </c>
      <c r="J100" s="25" t="str">
        <f>IF($B100="","",(VLOOKUP($B100,所属・種目コード!$I$3:$J$119,2)))</f>
        <v>岩手自衛隊</v>
      </c>
      <c r="K100" s="26" t="e">
        <f>IF($B100="","",(VLOOKUP($B100,所属・種目コード!O100:P183,2)))</f>
        <v>#N/A</v>
      </c>
      <c r="L100" s="23" t="e">
        <f>IF($B100="","",(VLOOKUP($B100,所属・種目コード!$L$3:$M$59,2)))</f>
        <v>#N/A</v>
      </c>
    </row>
    <row r="101" spans="1:12">
      <c r="A101" s="11">
        <v>1011</v>
      </c>
      <c r="B101" s="11">
        <v>1003</v>
      </c>
      <c r="C101" s="11">
        <v>6</v>
      </c>
      <c r="E101" s="11" t="s">
        <v>599</v>
      </c>
      <c r="F101" s="11" t="s">
        <v>600</v>
      </c>
      <c r="G101" s="11">
        <v>2</v>
      </c>
      <c r="I101" s="24" t="e">
        <f>IF($B101="","",(VLOOKUP($B101,所属・種目コード!$E$3:$F$68,2)))</f>
        <v>#N/A</v>
      </c>
      <c r="J101" s="25" t="str">
        <f>IF($B101="","",(VLOOKUP($B101,所属・種目コード!$I$3:$J$119,2)))</f>
        <v>岩手自衛隊</v>
      </c>
      <c r="K101" s="26" t="e">
        <f>IF($B101="","",(VLOOKUP($B101,所属・種目コード!O101:P184,2)))</f>
        <v>#N/A</v>
      </c>
      <c r="L101" s="23" t="e">
        <f>IF($B101="","",(VLOOKUP($B101,所属・種目コード!$L$3:$M$59,2)))</f>
        <v>#N/A</v>
      </c>
    </row>
    <row r="102" spans="1:12">
      <c r="A102" s="11">
        <v>1013</v>
      </c>
      <c r="B102" s="11">
        <v>1003</v>
      </c>
      <c r="C102" s="11">
        <v>7</v>
      </c>
      <c r="E102" s="11" t="s">
        <v>603</v>
      </c>
      <c r="F102" s="11" t="s">
        <v>604</v>
      </c>
      <c r="G102" s="11">
        <v>2</v>
      </c>
      <c r="I102" s="24" t="e">
        <f>IF($B102="","",(VLOOKUP($B102,所属・種目コード!$E$3:$F$68,2)))</f>
        <v>#N/A</v>
      </c>
      <c r="J102" s="25" t="str">
        <f>IF($B102="","",(VLOOKUP($B102,所属・種目コード!$I$3:$J$119,2)))</f>
        <v>岩手自衛隊</v>
      </c>
      <c r="K102" s="26" t="e">
        <f>IF($B102="","",(VLOOKUP($B102,所属・種目コード!O102:P185,2)))</f>
        <v>#N/A</v>
      </c>
      <c r="L102" s="23" t="e">
        <f>IF($B102="","",(VLOOKUP($B102,所属・種目コード!$L$3:$M$59,2)))</f>
        <v>#N/A</v>
      </c>
    </row>
    <row r="103" spans="1:12">
      <c r="A103" s="11">
        <v>1015</v>
      </c>
      <c r="B103" s="11">
        <v>1003</v>
      </c>
      <c r="C103" s="11">
        <v>8</v>
      </c>
      <c r="E103" s="11" t="s">
        <v>607</v>
      </c>
      <c r="F103" s="11" t="s">
        <v>608</v>
      </c>
      <c r="G103" s="11">
        <v>2</v>
      </c>
      <c r="I103" s="24" t="e">
        <f>IF($B103="","",(VLOOKUP($B103,所属・種目コード!$E$3:$F$68,2)))</f>
        <v>#N/A</v>
      </c>
      <c r="J103" s="25" t="str">
        <f>IF($B103="","",(VLOOKUP($B103,所属・種目コード!$I$3:$J$119,2)))</f>
        <v>岩手自衛隊</v>
      </c>
      <c r="K103" s="26" t="e">
        <f>IF($B103="","",(VLOOKUP($B103,所属・種目コード!O103:P186,2)))</f>
        <v>#N/A</v>
      </c>
      <c r="L103" s="23" t="e">
        <f>IF($B103="","",(VLOOKUP($B103,所属・種目コード!$L$3:$M$59,2)))</f>
        <v>#N/A</v>
      </c>
    </row>
    <row r="104" spans="1:12">
      <c r="A104" s="11">
        <v>1017</v>
      </c>
      <c r="B104" s="11">
        <v>1003</v>
      </c>
      <c r="C104" s="11">
        <v>9</v>
      </c>
      <c r="E104" s="11" t="s">
        <v>611</v>
      </c>
      <c r="F104" s="11" t="s">
        <v>612</v>
      </c>
      <c r="G104" s="11">
        <v>2</v>
      </c>
      <c r="I104" s="24" t="e">
        <f>IF($B104="","",(VLOOKUP($B104,所属・種目コード!$E$3:$F$68,2)))</f>
        <v>#N/A</v>
      </c>
      <c r="J104" s="25" t="str">
        <f>IF($B104="","",(VLOOKUP($B104,所属・種目コード!$I$3:$J$119,2)))</f>
        <v>岩手自衛隊</v>
      </c>
      <c r="K104" s="26" t="e">
        <f>IF($B104="","",(VLOOKUP($B104,所属・種目コード!O103:P187,2)))</f>
        <v>#N/A</v>
      </c>
      <c r="L104" s="23" t="e">
        <f>IF($B104="","",(VLOOKUP($B104,所属・種目コード!$L$3:$M$59,2)))</f>
        <v>#N/A</v>
      </c>
    </row>
    <row r="105" spans="1:12">
      <c r="A105" s="11">
        <v>1019</v>
      </c>
      <c r="B105" s="11">
        <v>1003</v>
      </c>
      <c r="C105" s="11">
        <v>10</v>
      </c>
      <c r="E105" s="11" t="s">
        <v>615</v>
      </c>
      <c r="F105" s="11" t="s">
        <v>616</v>
      </c>
      <c r="G105" s="11">
        <v>2</v>
      </c>
      <c r="I105" s="24" t="e">
        <f>IF($B105="","",(VLOOKUP($B105,所属・種目コード!$E$3:$F$68,2)))</f>
        <v>#N/A</v>
      </c>
      <c r="J105" s="25" t="str">
        <f>IF($B105="","",(VLOOKUP($B105,所属・種目コード!$I$3:$J$119,2)))</f>
        <v>岩手自衛隊</v>
      </c>
      <c r="K105" s="26" t="e">
        <f>IF($B105="","",(VLOOKUP($B105,所属・種目コード!O103:P188,2)))</f>
        <v>#N/A</v>
      </c>
      <c r="L105" s="23" t="e">
        <f>IF($B105="","",(VLOOKUP($B105,所属・種目コード!$L$3:$M$59,2)))</f>
        <v>#N/A</v>
      </c>
    </row>
    <row r="106" spans="1:12">
      <c r="A106" s="11">
        <v>1075</v>
      </c>
      <c r="B106" s="11">
        <v>1003</v>
      </c>
      <c r="C106" s="11">
        <v>40</v>
      </c>
      <c r="E106" s="11" t="s">
        <v>727</v>
      </c>
      <c r="F106" s="11" t="s">
        <v>728</v>
      </c>
      <c r="G106" s="11">
        <v>1</v>
      </c>
      <c r="I106" s="24" t="e">
        <f>IF($B106="","",(VLOOKUP($B106,所属・種目コード!$E$3:$F$68,2)))</f>
        <v>#N/A</v>
      </c>
      <c r="J106" s="25" t="str">
        <f>IF($B106="","",(VLOOKUP($B106,所属・種目コード!$I$3:$J$119,2)))</f>
        <v>岩手自衛隊</v>
      </c>
      <c r="K106" s="26" t="e">
        <f>IF($B106="","",(VLOOKUP($B106,所属・種目コード!O103:P189,2)))</f>
        <v>#N/A</v>
      </c>
      <c r="L106" s="23" t="e">
        <f>IF($B106="","",(VLOOKUP($B106,所属・種目コード!$L$3:$M$59,2)))</f>
        <v>#N/A</v>
      </c>
    </row>
    <row r="107" spans="1:12">
      <c r="A107" s="11">
        <v>1077</v>
      </c>
      <c r="B107" s="11">
        <v>1003</v>
      </c>
      <c r="C107" s="11">
        <v>41</v>
      </c>
      <c r="E107" s="11" t="s">
        <v>731</v>
      </c>
      <c r="F107" s="11" t="s">
        <v>732</v>
      </c>
      <c r="G107" s="11">
        <v>1</v>
      </c>
      <c r="I107" s="24" t="e">
        <f>IF($B107="","",(VLOOKUP($B107,所属・種目コード!$E$3:$F$68,2)))</f>
        <v>#N/A</v>
      </c>
      <c r="J107" s="25" t="str">
        <f>IF($B107="","",(VLOOKUP($B107,所属・種目コード!$I$3:$J$119,2)))</f>
        <v>岩手自衛隊</v>
      </c>
      <c r="K107" s="26" t="e">
        <f>IF($B107="","",(VLOOKUP($B107,所属・種目コード!O103:P190,2)))</f>
        <v>#N/A</v>
      </c>
      <c r="L107" s="23" t="e">
        <f>IF($B107="","",(VLOOKUP($B107,所属・種目コード!$L$3:$M$59,2)))</f>
        <v>#N/A</v>
      </c>
    </row>
    <row r="108" spans="1:12">
      <c r="A108" s="11">
        <v>1079</v>
      </c>
      <c r="B108" s="11">
        <v>1003</v>
      </c>
      <c r="C108" s="11">
        <v>42</v>
      </c>
      <c r="E108" s="11" t="s">
        <v>735</v>
      </c>
      <c r="F108" s="11" t="s">
        <v>680</v>
      </c>
      <c r="G108" s="11">
        <v>1</v>
      </c>
      <c r="I108" s="24" t="e">
        <f>IF($B108="","",(VLOOKUP($B108,所属・種目コード!$E$3:$F$68,2)))</f>
        <v>#N/A</v>
      </c>
      <c r="J108" s="25" t="str">
        <f>IF($B108="","",(VLOOKUP($B108,所属・種目コード!$I$3:$J$119,2)))</f>
        <v>岩手自衛隊</v>
      </c>
      <c r="K108" s="26" t="e">
        <f>IF($B108="","",(VLOOKUP($B108,所属・種目コード!O103:P191,2)))</f>
        <v>#N/A</v>
      </c>
      <c r="L108" s="23" t="e">
        <f>IF($B108="","",(VLOOKUP($B108,所属・種目コード!$L$3:$M$59,2)))</f>
        <v>#N/A</v>
      </c>
    </row>
    <row r="109" spans="1:12">
      <c r="A109" s="11">
        <v>1081</v>
      </c>
      <c r="B109" s="11">
        <v>1003</v>
      </c>
      <c r="C109" s="11">
        <v>43</v>
      </c>
      <c r="E109" s="11" t="s">
        <v>738</v>
      </c>
      <c r="F109" s="11" t="s">
        <v>739</v>
      </c>
      <c r="G109" s="11">
        <v>1</v>
      </c>
      <c r="I109" s="24" t="e">
        <f>IF($B109="","",(VLOOKUP($B109,所属・種目コード!$E$3:$F$68,2)))</f>
        <v>#N/A</v>
      </c>
      <c r="J109" s="25" t="str">
        <f>IF($B109="","",(VLOOKUP($B109,所属・種目コード!$I$3:$J$119,2)))</f>
        <v>岩手自衛隊</v>
      </c>
      <c r="K109" s="26" t="e">
        <f>IF($B109="","",(VLOOKUP($B109,所属・種目コード!O103:P192,2)))</f>
        <v>#N/A</v>
      </c>
      <c r="L109" s="23" t="e">
        <f>IF($B109="","",(VLOOKUP($B109,所属・種目コード!$L$3:$M$59,2)))</f>
        <v>#N/A</v>
      </c>
    </row>
    <row r="110" spans="1:12">
      <c r="A110" s="11">
        <v>1083</v>
      </c>
      <c r="B110" s="11">
        <v>1003</v>
      </c>
      <c r="C110" s="11">
        <v>44</v>
      </c>
      <c r="E110" s="11" t="s">
        <v>742</v>
      </c>
      <c r="F110" s="11" t="s">
        <v>743</v>
      </c>
      <c r="G110" s="11">
        <v>1</v>
      </c>
      <c r="I110" s="24" t="e">
        <f>IF($B110="","",(VLOOKUP($B110,所属・種目コード!$E$3:$F$68,2)))</f>
        <v>#N/A</v>
      </c>
      <c r="J110" s="25" t="str">
        <f>IF($B110="","",(VLOOKUP($B110,所属・種目コード!$I$3:$J$119,2)))</f>
        <v>岩手自衛隊</v>
      </c>
      <c r="K110" s="26" t="e">
        <f>IF($B110="","",(VLOOKUP($B110,所属・種目コード!O103:P193,2)))</f>
        <v>#N/A</v>
      </c>
      <c r="L110" s="23" t="e">
        <f>IF($B110="","",(VLOOKUP($B110,所属・種目コード!$L$3:$M$59,2)))</f>
        <v>#N/A</v>
      </c>
    </row>
    <row r="111" spans="1:12">
      <c r="A111" s="11">
        <v>1085</v>
      </c>
      <c r="B111" s="11">
        <v>1003</v>
      </c>
      <c r="C111" s="11">
        <v>45</v>
      </c>
      <c r="E111" s="11" t="s">
        <v>746</v>
      </c>
      <c r="F111" s="11" t="s">
        <v>747</v>
      </c>
      <c r="G111" s="11">
        <v>1</v>
      </c>
      <c r="I111" s="24" t="e">
        <f>IF($B111="","",(VLOOKUP($B111,所属・種目コード!$E$3:$F$68,2)))</f>
        <v>#N/A</v>
      </c>
      <c r="J111" s="25" t="str">
        <f>IF($B111="","",(VLOOKUP($B111,所属・種目コード!$I$3:$J$119,2)))</f>
        <v>岩手自衛隊</v>
      </c>
      <c r="K111" s="26" t="e">
        <f>IF($B111="","",(VLOOKUP($B111,所属・種目コード!O103:P194,2)))</f>
        <v>#N/A</v>
      </c>
      <c r="L111" s="23" t="e">
        <f>IF($B111="","",(VLOOKUP($B111,所属・種目コード!$L$3:$M$59,2)))</f>
        <v>#N/A</v>
      </c>
    </row>
    <row r="112" spans="1:12">
      <c r="A112" s="11">
        <v>1087</v>
      </c>
      <c r="B112" s="11">
        <v>1003</v>
      </c>
      <c r="C112" s="11">
        <v>46</v>
      </c>
      <c r="E112" s="11" t="s">
        <v>750</v>
      </c>
      <c r="F112" s="11" t="s">
        <v>751</v>
      </c>
      <c r="G112" s="11">
        <v>1</v>
      </c>
      <c r="I112" s="24" t="e">
        <f>IF($B112="","",(VLOOKUP($B112,所属・種目コード!$E$3:$F$68,2)))</f>
        <v>#N/A</v>
      </c>
      <c r="J112" s="25" t="str">
        <f>IF($B112="","",(VLOOKUP($B112,所属・種目コード!$I$3:$J$119,2)))</f>
        <v>岩手自衛隊</v>
      </c>
      <c r="K112" s="26" t="e">
        <f>IF($B112="","",(VLOOKUP($B112,所属・種目コード!O103:P195,2)))</f>
        <v>#N/A</v>
      </c>
      <c r="L112" s="23" t="e">
        <f>IF($B112="","",(VLOOKUP($B112,所属・種目コード!$L$3:$M$59,2)))</f>
        <v>#N/A</v>
      </c>
    </row>
    <row r="113" spans="1:12">
      <c r="A113" s="11">
        <v>1088</v>
      </c>
      <c r="B113" s="11">
        <v>1003</v>
      </c>
      <c r="C113" s="11">
        <v>47</v>
      </c>
      <c r="E113" s="11" t="s">
        <v>752</v>
      </c>
      <c r="F113" s="11" t="s">
        <v>753</v>
      </c>
      <c r="G113" s="11">
        <v>1</v>
      </c>
      <c r="I113" s="24" t="e">
        <f>IF($B113="","",(VLOOKUP($B113,所属・種目コード!$E$3:$F$68,2)))</f>
        <v>#N/A</v>
      </c>
      <c r="J113" s="25" t="str">
        <f>IF($B113="","",(VLOOKUP($B113,所属・種目コード!$I$3:$J$119,2)))</f>
        <v>岩手自衛隊</v>
      </c>
      <c r="K113" s="26" t="e">
        <f>IF($B113="","",(VLOOKUP($B113,所属・種目コード!O103:P196,2)))</f>
        <v>#N/A</v>
      </c>
      <c r="L113" s="23" t="e">
        <f>IF($B113="","",(VLOOKUP($B113,所属・種目コード!$L$3:$M$59,2)))</f>
        <v>#N/A</v>
      </c>
    </row>
    <row r="114" spans="1:12">
      <c r="A114" s="11">
        <v>1091</v>
      </c>
      <c r="B114" s="11">
        <v>1003</v>
      </c>
      <c r="C114" s="11">
        <v>48</v>
      </c>
      <c r="E114" s="11" t="s">
        <v>758</v>
      </c>
      <c r="F114" s="11" t="s">
        <v>759</v>
      </c>
      <c r="G114" s="11">
        <v>1</v>
      </c>
      <c r="I114" s="24" t="e">
        <f>IF($B114="","",(VLOOKUP($B114,所属・種目コード!$E$3:$F$68,2)))</f>
        <v>#N/A</v>
      </c>
      <c r="J114" s="25" t="str">
        <f>IF($B114="","",(VLOOKUP($B114,所属・種目コード!$I$3:$J$119,2)))</f>
        <v>岩手自衛隊</v>
      </c>
      <c r="K114" s="26" t="e">
        <f>IF($B114="","",(VLOOKUP($B114,所属・種目コード!O103:P197,2)))</f>
        <v>#N/A</v>
      </c>
      <c r="L114" s="23" t="e">
        <f>IF($B114="","",(VLOOKUP($B114,所属・種目コード!$L$3:$M$59,2)))</f>
        <v>#N/A</v>
      </c>
    </row>
    <row r="115" spans="1:12">
      <c r="A115" s="11">
        <v>1093</v>
      </c>
      <c r="B115" s="11">
        <v>1003</v>
      </c>
      <c r="C115" s="11">
        <v>49</v>
      </c>
      <c r="E115" s="11" t="s">
        <v>762</v>
      </c>
      <c r="F115" s="11" t="s">
        <v>763</v>
      </c>
      <c r="G115" s="11">
        <v>1</v>
      </c>
      <c r="I115" s="24" t="e">
        <f>IF($B115="","",(VLOOKUP($B115,所属・種目コード!$E$3:$F$68,2)))</f>
        <v>#N/A</v>
      </c>
      <c r="J115" s="25" t="str">
        <f>IF($B115="","",(VLOOKUP($B115,所属・種目コード!$I$3:$J$119,2)))</f>
        <v>岩手自衛隊</v>
      </c>
      <c r="K115" s="26" t="e">
        <f>IF($B115="","",(VLOOKUP($B115,所属・種目コード!O103:P198,2)))</f>
        <v>#N/A</v>
      </c>
      <c r="L115" s="23" t="e">
        <f>IF($B115="","",(VLOOKUP($B115,所属・種目コード!$L$3:$M$59,2)))</f>
        <v>#N/A</v>
      </c>
    </row>
    <row r="116" spans="1:12">
      <c r="A116" s="11">
        <v>1095</v>
      </c>
      <c r="B116" s="11">
        <v>1003</v>
      </c>
      <c r="C116" s="11">
        <v>50</v>
      </c>
      <c r="E116" s="11" t="s">
        <v>766</v>
      </c>
      <c r="F116" s="11" t="s">
        <v>767</v>
      </c>
      <c r="G116" s="11">
        <v>1</v>
      </c>
      <c r="I116" s="24" t="e">
        <f>IF($B116="","",(VLOOKUP($B116,所属・種目コード!$E$3:$F$68,2)))</f>
        <v>#N/A</v>
      </c>
      <c r="J116" s="25" t="str">
        <f>IF($B116="","",(VLOOKUP($B116,所属・種目コード!$I$3:$J$119,2)))</f>
        <v>岩手自衛隊</v>
      </c>
      <c r="K116" s="26" t="e">
        <f>IF($B116="","",(VLOOKUP($B116,所属・種目コード!O103:P199,2)))</f>
        <v>#N/A</v>
      </c>
      <c r="L116" s="23" t="e">
        <f>IF($B116="","",(VLOOKUP($B116,所属・種目コード!$L$3:$M$59,2)))</f>
        <v>#N/A</v>
      </c>
    </row>
    <row r="117" spans="1:12">
      <c r="A117" s="11">
        <v>1096</v>
      </c>
      <c r="B117" s="11">
        <v>1003</v>
      </c>
      <c r="C117" s="11">
        <v>51</v>
      </c>
      <c r="E117" s="11" t="s">
        <v>768</v>
      </c>
      <c r="F117" s="11" t="s">
        <v>769</v>
      </c>
      <c r="G117" s="11">
        <v>1</v>
      </c>
      <c r="I117" s="24" t="e">
        <f>IF($B117="","",(VLOOKUP($B117,所属・種目コード!$E$3:$F$68,2)))</f>
        <v>#N/A</v>
      </c>
      <c r="J117" s="25" t="str">
        <f>IF($B117="","",(VLOOKUP($B117,所属・種目コード!$I$3:$J$119,2)))</f>
        <v>岩手自衛隊</v>
      </c>
      <c r="K117" s="26" t="e">
        <f>IF($B117="","",(VLOOKUP($B117,所属・種目コード!O103:P200,2)))</f>
        <v>#N/A</v>
      </c>
      <c r="L117" s="23" t="e">
        <f>IF($B117="","",(VLOOKUP($B117,所属・種目コード!$L$3:$M$59,2)))</f>
        <v>#N/A</v>
      </c>
    </row>
    <row r="118" spans="1:12">
      <c r="A118" s="11">
        <v>1098</v>
      </c>
      <c r="B118" s="11">
        <v>1003</v>
      </c>
      <c r="C118" s="11">
        <v>52</v>
      </c>
      <c r="E118" s="11" t="s">
        <v>772</v>
      </c>
      <c r="F118" s="11" t="s">
        <v>773</v>
      </c>
      <c r="G118" s="11">
        <v>1</v>
      </c>
      <c r="I118" s="24" t="e">
        <f>IF($B118="","",(VLOOKUP($B118,所属・種目コード!$E$3:$F$68,2)))</f>
        <v>#N/A</v>
      </c>
      <c r="J118" s="25" t="str">
        <f>IF($B118="","",(VLOOKUP($B118,所属・種目コード!$I$3:$J$119,2)))</f>
        <v>岩手自衛隊</v>
      </c>
      <c r="K118" s="26" t="e">
        <f>IF($B118="","",(VLOOKUP($B118,所属・種目コード!O103:P201,2)))</f>
        <v>#N/A</v>
      </c>
      <c r="L118" s="23" t="e">
        <f>IF($B118="","",(VLOOKUP($B118,所属・種目コード!$L$3:$M$59,2)))</f>
        <v>#N/A</v>
      </c>
    </row>
    <row r="119" spans="1:12">
      <c r="A119" s="11">
        <v>1100</v>
      </c>
      <c r="B119" s="11">
        <v>1003</v>
      </c>
      <c r="C119" s="11">
        <v>53</v>
      </c>
      <c r="E119" s="11" t="s">
        <v>776</v>
      </c>
      <c r="F119" s="11" t="s">
        <v>777</v>
      </c>
      <c r="G119" s="11">
        <v>1</v>
      </c>
      <c r="I119" s="24" t="e">
        <f>IF($B119="","",(VLOOKUP($B119,所属・種目コード!$E$3:$F$68,2)))</f>
        <v>#N/A</v>
      </c>
      <c r="J119" s="25" t="str">
        <f>IF($B119="","",(VLOOKUP($B119,所属・種目コード!$I$3:$J$119,2)))</f>
        <v>岩手自衛隊</v>
      </c>
      <c r="K119" s="26" t="e">
        <f>IF($B119="","",(VLOOKUP($B119,所属・種目コード!O103:P202,2)))</f>
        <v>#N/A</v>
      </c>
      <c r="L119" s="23" t="e">
        <f>IF($B119="","",(VLOOKUP($B119,所属・種目コード!$L$3:$M$59,2)))</f>
        <v>#N/A</v>
      </c>
    </row>
    <row r="120" spans="1:12">
      <c r="A120" s="11">
        <v>1101</v>
      </c>
      <c r="B120" s="11">
        <v>1003</v>
      </c>
      <c r="C120" s="11">
        <v>54</v>
      </c>
      <c r="E120" s="11" t="s">
        <v>778</v>
      </c>
      <c r="F120" s="11" t="s">
        <v>779</v>
      </c>
      <c r="G120" s="11">
        <v>1</v>
      </c>
      <c r="I120" s="24" t="e">
        <f>IF($B120="","",(VLOOKUP($B120,所属・種目コード!$E$3:$F$68,2)))</f>
        <v>#N/A</v>
      </c>
      <c r="J120" s="25" t="str">
        <f>IF($B120="","",(VLOOKUP($B120,所属・種目コード!$I$3:$J$119,2)))</f>
        <v>岩手自衛隊</v>
      </c>
      <c r="K120" s="26" t="e">
        <f>IF($B120="","",(VLOOKUP($B120,所属・種目コード!O103:P203,2)))</f>
        <v>#N/A</v>
      </c>
      <c r="L120" s="23" t="e">
        <f>IF($B120="","",(VLOOKUP($B120,所属・種目コード!$L$3:$M$59,2)))</f>
        <v>#N/A</v>
      </c>
    </row>
    <row r="121" spans="1:12">
      <c r="A121" s="11">
        <v>1102</v>
      </c>
      <c r="B121" s="11">
        <v>1003</v>
      </c>
      <c r="C121" s="11">
        <v>55</v>
      </c>
      <c r="E121" s="11" t="s">
        <v>780</v>
      </c>
      <c r="F121" s="11" t="s">
        <v>781</v>
      </c>
      <c r="G121" s="11">
        <v>1</v>
      </c>
      <c r="I121" s="24" t="e">
        <f>IF($B121="","",(VLOOKUP($B121,所属・種目コード!$E$3:$F$68,2)))</f>
        <v>#N/A</v>
      </c>
      <c r="J121" s="25" t="str">
        <f>IF($B121="","",(VLOOKUP($B121,所属・種目コード!$I$3:$J$119,2)))</f>
        <v>岩手自衛隊</v>
      </c>
      <c r="K121" s="26" t="e">
        <f>IF($B121="","",(VLOOKUP($B121,所属・種目コード!O104:P204,2)))</f>
        <v>#N/A</v>
      </c>
      <c r="L121" s="23" t="e">
        <f>IF($B121="","",(VLOOKUP($B121,所属・種目コード!$L$3:$M$59,2)))</f>
        <v>#N/A</v>
      </c>
    </row>
    <row r="122" spans="1:12">
      <c r="A122" s="11">
        <v>1103</v>
      </c>
      <c r="B122" s="11">
        <v>1003</v>
      </c>
      <c r="C122" s="11">
        <v>56</v>
      </c>
      <c r="E122" s="11" t="s">
        <v>782</v>
      </c>
      <c r="F122" s="11" t="s">
        <v>783</v>
      </c>
      <c r="G122" s="11">
        <v>1</v>
      </c>
      <c r="I122" s="24" t="e">
        <f>IF($B122="","",(VLOOKUP($B122,所属・種目コード!$E$3:$F$68,2)))</f>
        <v>#N/A</v>
      </c>
      <c r="J122" s="25" t="str">
        <f>IF($B122="","",(VLOOKUP($B122,所属・種目コード!$I$3:$J$119,2)))</f>
        <v>岩手自衛隊</v>
      </c>
      <c r="K122" s="26" t="e">
        <f>IF($B122="","",(VLOOKUP($B122,所属・種目コード!O105:P205,2)))</f>
        <v>#N/A</v>
      </c>
      <c r="L122" s="23" t="e">
        <f>IF($B122="","",(VLOOKUP($B122,所属・種目コード!$L$3:$M$59,2)))</f>
        <v>#N/A</v>
      </c>
    </row>
    <row r="123" spans="1:12">
      <c r="A123" s="11">
        <v>1104</v>
      </c>
      <c r="B123" s="11">
        <v>1003</v>
      </c>
      <c r="C123" s="11">
        <v>57</v>
      </c>
      <c r="E123" s="11" t="s">
        <v>784</v>
      </c>
      <c r="F123" s="11" t="s">
        <v>785</v>
      </c>
      <c r="G123" s="11">
        <v>1</v>
      </c>
      <c r="I123" s="24" t="e">
        <f>IF($B123="","",(VLOOKUP($B123,所属・種目コード!$E$3:$F$68,2)))</f>
        <v>#N/A</v>
      </c>
      <c r="J123" s="25" t="str">
        <f>IF($B123="","",(VLOOKUP($B123,所属・種目コード!$I$3:$J$119,2)))</f>
        <v>岩手自衛隊</v>
      </c>
      <c r="K123" s="26" t="e">
        <f>IF($B123="","",(VLOOKUP($B123,所属・種目コード!O106:P206,2)))</f>
        <v>#N/A</v>
      </c>
      <c r="L123" s="23" t="e">
        <f>IF($B123="","",(VLOOKUP($B123,所属・種目コード!$L$3:$M$59,2)))</f>
        <v>#N/A</v>
      </c>
    </row>
    <row r="124" spans="1:12">
      <c r="A124" s="11">
        <v>1105</v>
      </c>
      <c r="B124" s="11">
        <v>1003</v>
      </c>
      <c r="C124" s="11">
        <v>58</v>
      </c>
      <c r="E124" s="11" t="s">
        <v>786</v>
      </c>
      <c r="F124" s="11" t="s">
        <v>787</v>
      </c>
      <c r="G124" s="11">
        <v>1</v>
      </c>
      <c r="I124" s="24" t="e">
        <f>IF($B124="","",(VLOOKUP($B124,所属・種目コード!$E$3:$F$68,2)))</f>
        <v>#N/A</v>
      </c>
      <c r="J124" s="25" t="str">
        <f>IF($B124="","",(VLOOKUP($B124,所属・種目コード!$I$3:$J$119,2)))</f>
        <v>岩手自衛隊</v>
      </c>
      <c r="K124" s="26" t="e">
        <f>IF($B124="","",(VLOOKUP($B124,所属・種目コード!O107:P207,2)))</f>
        <v>#N/A</v>
      </c>
      <c r="L124" s="23" t="e">
        <f>IF($B124="","",(VLOOKUP($B124,所属・種目コード!$L$3:$M$59,2)))</f>
        <v>#N/A</v>
      </c>
    </row>
    <row r="125" spans="1:12">
      <c r="A125" s="11">
        <v>1106</v>
      </c>
      <c r="B125" s="11">
        <v>1003</v>
      </c>
      <c r="C125" s="11">
        <v>59</v>
      </c>
      <c r="E125" s="11" t="s">
        <v>788</v>
      </c>
      <c r="F125" s="11" t="s">
        <v>789</v>
      </c>
      <c r="G125" s="11">
        <v>1</v>
      </c>
      <c r="I125" s="24" t="e">
        <f>IF($B125="","",(VLOOKUP($B125,所属・種目コード!$E$3:$F$68,2)))</f>
        <v>#N/A</v>
      </c>
      <c r="J125" s="25" t="str">
        <f>IF($B125="","",(VLOOKUP($B125,所属・種目コード!$I$3:$J$119,2)))</f>
        <v>岩手自衛隊</v>
      </c>
      <c r="K125" s="26" t="e">
        <f>IF($B125="","",(VLOOKUP($B125,所属・種目コード!O108:P208,2)))</f>
        <v>#N/A</v>
      </c>
      <c r="L125" s="23" t="e">
        <f>IF($B125="","",(VLOOKUP($B125,所属・種目コード!$L$3:$M$59,2)))</f>
        <v>#N/A</v>
      </c>
    </row>
    <row r="126" spans="1:12">
      <c r="A126" s="11">
        <v>1107</v>
      </c>
      <c r="B126" s="11">
        <v>1003</v>
      </c>
      <c r="C126" s="11">
        <v>60</v>
      </c>
      <c r="E126" s="11" t="s">
        <v>790</v>
      </c>
      <c r="F126" s="11" t="s">
        <v>791</v>
      </c>
      <c r="G126" s="11">
        <v>1</v>
      </c>
      <c r="I126" s="24" t="e">
        <f>IF($B126="","",(VLOOKUP($B126,所属・種目コード!$E$3:$F$68,2)))</f>
        <v>#N/A</v>
      </c>
      <c r="J126" s="25" t="str">
        <f>IF($B126="","",(VLOOKUP($B126,所属・種目コード!$I$3:$J$119,2)))</f>
        <v>岩手自衛隊</v>
      </c>
      <c r="K126" s="26" t="e">
        <f>IF($B126="","",(VLOOKUP($B126,所属・種目コード!O109:P209,2)))</f>
        <v>#N/A</v>
      </c>
      <c r="L126" s="23" t="e">
        <f>IF($B126="","",(VLOOKUP($B126,所属・種目コード!$L$3:$M$59,2)))</f>
        <v>#N/A</v>
      </c>
    </row>
    <row r="127" spans="1:12">
      <c r="A127" s="11">
        <v>1108</v>
      </c>
      <c r="B127" s="11">
        <v>1003</v>
      </c>
      <c r="C127" s="11">
        <v>61</v>
      </c>
      <c r="E127" s="11" t="s">
        <v>792</v>
      </c>
      <c r="F127" s="11" t="s">
        <v>793</v>
      </c>
      <c r="G127" s="11">
        <v>1</v>
      </c>
      <c r="I127" s="24" t="e">
        <f>IF($B127="","",(VLOOKUP($B127,所属・種目コード!$E$3:$F$68,2)))</f>
        <v>#N/A</v>
      </c>
      <c r="J127" s="25" t="str">
        <f>IF($B127="","",(VLOOKUP($B127,所属・種目コード!$I$3:$J$119,2)))</f>
        <v>岩手自衛隊</v>
      </c>
      <c r="K127" s="26" t="e">
        <f>IF($B127="","",(VLOOKUP($B127,所属・種目コード!O110:P210,2)))</f>
        <v>#N/A</v>
      </c>
      <c r="L127" s="23" t="e">
        <f>IF($B127="","",(VLOOKUP($B127,所属・種目コード!$L$3:$M$59,2)))</f>
        <v>#N/A</v>
      </c>
    </row>
    <row r="128" spans="1:12">
      <c r="A128" s="11">
        <v>1109</v>
      </c>
      <c r="B128" s="11">
        <v>1003</v>
      </c>
      <c r="C128" s="11">
        <v>62</v>
      </c>
      <c r="E128" s="11" t="s">
        <v>794</v>
      </c>
      <c r="F128" s="11" t="s">
        <v>795</v>
      </c>
      <c r="G128" s="11">
        <v>1</v>
      </c>
      <c r="I128" s="24" t="e">
        <f>IF($B128="","",(VLOOKUP($B128,所属・種目コード!$E$3:$F$68,2)))</f>
        <v>#N/A</v>
      </c>
      <c r="J128" s="25" t="str">
        <f>IF($B128="","",(VLOOKUP($B128,所属・種目コード!$I$3:$J$119,2)))</f>
        <v>岩手自衛隊</v>
      </c>
      <c r="K128" s="26" t="e">
        <f>IF($B128="","",(VLOOKUP($B128,所属・種目コード!O111:P211,2)))</f>
        <v>#N/A</v>
      </c>
      <c r="L128" s="23" t="e">
        <f>IF($B128="","",(VLOOKUP($B128,所属・種目コード!$L$3:$M$59,2)))</f>
        <v>#N/A</v>
      </c>
    </row>
    <row r="129" spans="1:12">
      <c r="A129" s="11">
        <v>1110</v>
      </c>
      <c r="B129" s="11">
        <v>1003</v>
      </c>
      <c r="C129" s="11">
        <v>63</v>
      </c>
      <c r="E129" s="11" t="s">
        <v>796</v>
      </c>
      <c r="F129" s="11" t="s">
        <v>797</v>
      </c>
      <c r="G129" s="11">
        <v>1</v>
      </c>
      <c r="I129" s="24" t="e">
        <f>IF($B129="","",(VLOOKUP($B129,所属・種目コード!$E$3:$F$68,2)))</f>
        <v>#N/A</v>
      </c>
      <c r="J129" s="25" t="str">
        <f>IF($B129="","",(VLOOKUP($B129,所属・種目コード!$I$3:$J$119,2)))</f>
        <v>岩手自衛隊</v>
      </c>
      <c r="K129" s="26" t="e">
        <f>IF($B129="","",(VLOOKUP($B129,所属・種目コード!O112:P212,2)))</f>
        <v>#N/A</v>
      </c>
      <c r="L129" s="23" t="e">
        <f>IF($B129="","",(VLOOKUP($B129,所属・種目コード!$L$3:$M$59,2)))</f>
        <v>#N/A</v>
      </c>
    </row>
    <row r="130" spans="1:12">
      <c r="A130" s="11">
        <v>1159</v>
      </c>
      <c r="B130" s="11">
        <v>1003</v>
      </c>
      <c r="C130" s="11">
        <v>89</v>
      </c>
      <c r="E130" s="11" t="s">
        <v>894</v>
      </c>
      <c r="F130" s="11" t="s">
        <v>895</v>
      </c>
      <c r="G130" s="11">
        <v>2</v>
      </c>
      <c r="I130" s="24" t="e">
        <f>IF($B130="","",(VLOOKUP($B130,所属・種目コード!$E$3:$F$68,2)))</f>
        <v>#N/A</v>
      </c>
      <c r="J130" s="25" t="str">
        <f>IF($B130="","",(VLOOKUP($B130,所属・種目コード!$I$3:$J$119,2)))</f>
        <v>岩手自衛隊</v>
      </c>
      <c r="K130" s="26" t="e">
        <f>IF($B130="","",(VLOOKUP($B130,所属・種目コード!O113:P213,2)))</f>
        <v>#N/A</v>
      </c>
      <c r="L130" s="23" t="e">
        <f>IF($B130="","",(VLOOKUP($B130,所属・種目コード!$L$3:$M$59,2)))</f>
        <v>#N/A</v>
      </c>
    </row>
    <row r="131" spans="1:12">
      <c r="A131" s="11">
        <v>1577</v>
      </c>
      <c r="B131" s="11">
        <v>1003</v>
      </c>
      <c r="C131" s="11">
        <v>545</v>
      </c>
      <c r="E131" s="11" t="s">
        <v>1717</v>
      </c>
      <c r="F131" s="11" t="s">
        <v>1718</v>
      </c>
      <c r="G131" s="11">
        <v>1</v>
      </c>
      <c r="I131" s="24" t="e">
        <f>IF($B131="","",(VLOOKUP($B131,所属・種目コード!$E$3:$F$68,2)))</f>
        <v>#N/A</v>
      </c>
      <c r="J131" s="25" t="str">
        <f>IF($B131="","",(VLOOKUP($B131,所属・種目コード!$I$3:$J$119,2)))</f>
        <v>岩手自衛隊</v>
      </c>
      <c r="K131" s="26" t="e">
        <f>IF($B131="","",(VLOOKUP($B131,所属・種目コード!O114:P214,2)))</f>
        <v>#N/A</v>
      </c>
      <c r="L131" s="23" t="e">
        <f>IF($B131="","",(VLOOKUP($B131,所属・種目コード!$L$3:$M$59,2)))</f>
        <v>#N/A</v>
      </c>
    </row>
    <row r="132" spans="1:12">
      <c r="A132" s="11">
        <v>1578</v>
      </c>
      <c r="B132" s="11">
        <v>1003</v>
      </c>
      <c r="C132" s="11">
        <v>546</v>
      </c>
      <c r="E132" s="11" t="s">
        <v>1719</v>
      </c>
      <c r="F132" s="11" t="s">
        <v>1720</v>
      </c>
      <c r="G132" s="11">
        <v>1</v>
      </c>
      <c r="I132" s="24" t="e">
        <f>IF($B132="","",(VLOOKUP($B132,所属・種目コード!$E$3:$F$68,2)))</f>
        <v>#N/A</v>
      </c>
      <c r="J132" s="25" t="str">
        <f>IF($B132="","",(VLOOKUP($B132,所属・種目コード!$I$3:$J$119,2)))</f>
        <v>岩手自衛隊</v>
      </c>
      <c r="K132" s="26" t="e">
        <f>IF($B132="","",(VLOOKUP($B132,所属・種目コード!O115:P215,2)))</f>
        <v>#N/A</v>
      </c>
      <c r="L132" s="23" t="e">
        <f>IF($B132="","",(VLOOKUP($B132,所属・種目コード!$L$3:$M$59,2)))</f>
        <v>#N/A</v>
      </c>
    </row>
    <row r="133" spans="1:12">
      <c r="A133" s="11">
        <v>1579</v>
      </c>
      <c r="B133" s="11">
        <v>1003</v>
      </c>
      <c r="C133" s="11">
        <v>547</v>
      </c>
      <c r="E133" s="11" t="s">
        <v>1721</v>
      </c>
      <c r="F133" s="11" t="s">
        <v>1722</v>
      </c>
      <c r="G133" s="11">
        <v>1</v>
      </c>
      <c r="I133" s="24" t="e">
        <f>IF($B133="","",(VLOOKUP($B133,所属・種目コード!$E$3:$F$68,2)))</f>
        <v>#N/A</v>
      </c>
      <c r="J133" s="25" t="str">
        <f>IF($B133="","",(VLOOKUP($B133,所属・種目コード!$I$3:$J$119,2)))</f>
        <v>岩手自衛隊</v>
      </c>
      <c r="K133" s="26" t="e">
        <f>IF($B133="","",(VLOOKUP($B133,所属・種目コード!O116:P216,2)))</f>
        <v>#N/A</v>
      </c>
      <c r="L133" s="23" t="e">
        <f>IF($B133="","",(VLOOKUP($B133,所属・種目コード!$L$3:$M$59,2)))</f>
        <v>#N/A</v>
      </c>
    </row>
    <row r="134" spans="1:12">
      <c r="A134" s="11">
        <v>1580</v>
      </c>
      <c r="B134" s="11">
        <v>1003</v>
      </c>
      <c r="C134" s="11">
        <v>548</v>
      </c>
      <c r="E134" s="11" t="s">
        <v>1723</v>
      </c>
      <c r="F134" s="11" t="s">
        <v>1724</v>
      </c>
      <c r="G134" s="11">
        <v>1</v>
      </c>
      <c r="I134" s="24" t="e">
        <f>IF($B134="","",(VLOOKUP($B134,所属・種目コード!$E$3:$F$68,2)))</f>
        <v>#N/A</v>
      </c>
      <c r="J134" s="25" t="str">
        <f>IF($B134="","",(VLOOKUP($B134,所属・種目コード!$I$3:$J$119,2)))</f>
        <v>岩手自衛隊</v>
      </c>
      <c r="K134" s="26" t="e">
        <f>IF($B134="","",(VLOOKUP($B134,所属・種目コード!O117:P217,2)))</f>
        <v>#N/A</v>
      </c>
      <c r="L134" s="23" t="e">
        <f>IF($B134="","",(VLOOKUP($B134,所属・種目コード!$L$3:$M$59,2)))</f>
        <v>#N/A</v>
      </c>
    </row>
    <row r="135" spans="1:12">
      <c r="A135" s="11">
        <v>1023</v>
      </c>
      <c r="B135" s="11">
        <v>1004</v>
      </c>
      <c r="C135" s="11">
        <v>12</v>
      </c>
      <c r="E135" s="11" t="s">
        <v>623</v>
      </c>
      <c r="F135" s="11" t="s">
        <v>624</v>
      </c>
      <c r="G135" s="11">
        <v>2</v>
      </c>
      <c r="I135" s="24" t="e">
        <f>IF($B135="","",(VLOOKUP($B135,所属・種目コード!$E$3:$F$68,2)))</f>
        <v>#N/A</v>
      </c>
      <c r="J135" s="25" t="str">
        <f>IF($B135="","",(VLOOKUP($B135,所属・種目コード!$I$3:$J$119,2)))</f>
        <v>しらゆりﾚﾃﾞｨｰｽ</v>
      </c>
      <c r="K135" s="26" t="e">
        <f>IF($B135="","",(VLOOKUP($B135,所属・種目コード!O118:P218,2)))</f>
        <v>#N/A</v>
      </c>
      <c r="L135" s="23" t="e">
        <f>IF($B135="","",(VLOOKUP($B135,所属・種目コード!$L$3:$M$59,2)))</f>
        <v>#N/A</v>
      </c>
    </row>
    <row r="136" spans="1:12">
      <c r="A136" s="11">
        <v>1024</v>
      </c>
      <c r="B136" s="11">
        <v>1004</v>
      </c>
      <c r="C136" s="11">
        <v>13</v>
      </c>
      <c r="E136" s="11" t="s">
        <v>625</v>
      </c>
      <c r="F136" s="11" t="s">
        <v>626</v>
      </c>
      <c r="G136" s="11">
        <v>2</v>
      </c>
      <c r="I136" s="24" t="e">
        <f>IF($B136="","",(VLOOKUP($B136,所属・種目コード!$E$3:$F$68,2)))</f>
        <v>#N/A</v>
      </c>
      <c r="J136" s="25" t="str">
        <f>IF($B136="","",(VLOOKUP($B136,所属・種目コード!$I$3:$J$119,2)))</f>
        <v>しらゆりﾚﾃﾞｨｰｽ</v>
      </c>
      <c r="K136" s="26" t="e">
        <f>IF($B136="","",(VLOOKUP($B136,所属・種目コード!O119:P219,2)))</f>
        <v>#N/A</v>
      </c>
      <c r="L136" s="23" t="e">
        <f>IF($B136="","",(VLOOKUP($B136,所属・種目コード!$L$3:$M$59,2)))</f>
        <v>#N/A</v>
      </c>
    </row>
    <row r="137" spans="1:12">
      <c r="A137" s="11">
        <v>1026</v>
      </c>
      <c r="B137" s="11">
        <v>1004</v>
      </c>
      <c r="C137" s="11">
        <v>14</v>
      </c>
      <c r="E137" s="11" t="s">
        <v>629</v>
      </c>
      <c r="F137" s="11" t="s">
        <v>630</v>
      </c>
      <c r="G137" s="11">
        <v>2</v>
      </c>
      <c r="I137" s="24" t="e">
        <f>IF($B137="","",(VLOOKUP($B137,所属・種目コード!$E$3:$F$68,2)))</f>
        <v>#N/A</v>
      </c>
      <c r="J137" s="25" t="str">
        <f>IF($B137="","",(VLOOKUP($B137,所属・種目コード!$I$3:$J$119,2)))</f>
        <v>しらゆりﾚﾃﾞｨｰｽ</v>
      </c>
      <c r="K137" s="26" t="e">
        <f>IF($B137="","",(VLOOKUP($B137,所属・種目コード!O120:P220,2)))</f>
        <v>#N/A</v>
      </c>
      <c r="L137" s="23" t="e">
        <f>IF($B137="","",(VLOOKUP($B137,所属・種目コード!$L$3:$M$59,2)))</f>
        <v>#N/A</v>
      </c>
    </row>
    <row r="138" spans="1:12">
      <c r="A138" s="11">
        <v>1029</v>
      </c>
      <c r="B138" s="11">
        <v>1004</v>
      </c>
      <c r="C138" s="11">
        <v>15</v>
      </c>
      <c r="E138" s="11" t="s">
        <v>635</v>
      </c>
      <c r="F138" s="11" t="s">
        <v>636</v>
      </c>
      <c r="G138" s="11">
        <v>2</v>
      </c>
      <c r="I138" s="24" t="e">
        <f>IF($B138="","",(VLOOKUP($B138,所属・種目コード!$E$3:$F$68,2)))</f>
        <v>#N/A</v>
      </c>
      <c r="J138" s="25" t="str">
        <f>IF($B138="","",(VLOOKUP($B138,所属・種目コード!$I$3:$J$119,2)))</f>
        <v>しらゆりﾚﾃﾞｨｰｽ</v>
      </c>
      <c r="K138" s="26" t="e">
        <f>IF($B138="","",(VLOOKUP($B138,所属・種目コード!O121:P221,2)))</f>
        <v>#N/A</v>
      </c>
      <c r="L138" s="23" t="e">
        <f>IF($B138="","",(VLOOKUP($B138,所属・種目コード!$L$3:$M$59,2)))</f>
        <v>#N/A</v>
      </c>
    </row>
    <row r="139" spans="1:12">
      <c r="A139" s="11">
        <v>1030</v>
      </c>
      <c r="B139" s="11">
        <v>1004</v>
      </c>
      <c r="C139" s="11">
        <v>16</v>
      </c>
      <c r="E139" s="11" t="s">
        <v>637</v>
      </c>
      <c r="F139" s="11" t="s">
        <v>638</v>
      </c>
      <c r="G139" s="11">
        <v>2</v>
      </c>
      <c r="I139" s="24" t="e">
        <f>IF($B139="","",(VLOOKUP($B139,所属・種目コード!$E$3:$F$68,2)))</f>
        <v>#N/A</v>
      </c>
      <c r="J139" s="25" t="str">
        <f>IF($B139="","",(VLOOKUP($B139,所属・種目コード!$I$3:$J$119,2)))</f>
        <v>しらゆりﾚﾃﾞｨｰｽ</v>
      </c>
      <c r="K139" s="26" t="e">
        <f>IF($B139="","",(VLOOKUP($B139,所属・種目コード!O122:P222,2)))</f>
        <v>#N/A</v>
      </c>
      <c r="L139" s="23" t="e">
        <f>IF($B139="","",(VLOOKUP($B139,所属・種目コード!$L$3:$M$59,2)))</f>
        <v>#N/A</v>
      </c>
    </row>
    <row r="140" spans="1:12">
      <c r="A140" s="11">
        <v>1032</v>
      </c>
      <c r="B140" s="11">
        <v>1004</v>
      </c>
      <c r="C140" s="11">
        <v>17</v>
      </c>
      <c r="E140" s="11" t="s">
        <v>641</v>
      </c>
      <c r="F140" s="11" t="s">
        <v>642</v>
      </c>
      <c r="G140" s="11">
        <v>2</v>
      </c>
      <c r="I140" s="24" t="e">
        <f>IF($B140="","",(VLOOKUP($B140,所属・種目コード!$E$3:$F$68,2)))</f>
        <v>#N/A</v>
      </c>
      <c r="J140" s="25" t="str">
        <f>IF($B140="","",(VLOOKUP($B140,所属・種目コード!$I$3:$J$119,2)))</f>
        <v>しらゆりﾚﾃﾞｨｰｽ</v>
      </c>
      <c r="K140" s="26" t="e">
        <f>IF($B140="","",(VLOOKUP($B140,所属・種目コード!O123:P223,2)))</f>
        <v>#N/A</v>
      </c>
      <c r="L140" s="23" t="e">
        <f>IF($B140="","",(VLOOKUP($B140,所属・種目コード!$L$3:$M$59,2)))</f>
        <v>#N/A</v>
      </c>
    </row>
    <row r="141" spans="1:12">
      <c r="A141" s="11">
        <v>1034</v>
      </c>
      <c r="B141" s="11">
        <v>1004</v>
      </c>
      <c r="C141" s="11">
        <v>18</v>
      </c>
      <c r="E141" s="11" t="s">
        <v>645</v>
      </c>
      <c r="F141" s="11" t="s">
        <v>646</v>
      </c>
      <c r="G141" s="11">
        <v>2</v>
      </c>
      <c r="I141" s="24" t="e">
        <f>IF($B141="","",(VLOOKUP($B141,所属・種目コード!$E$3:$F$68,2)))</f>
        <v>#N/A</v>
      </c>
      <c r="J141" s="25" t="str">
        <f>IF($B141="","",(VLOOKUP($B141,所属・種目コード!$I$3:$J$119,2)))</f>
        <v>しらゆりﾚﾃﾞｨｰｽ</v>
      </c>
      <c r="K141" s="26" t="e">
        <f>IF($B141="","",(VLOOKUP($B141,所属・種目コード!O124:P224,2)))</f>
        <v>#N/A</v>
      </c>
      <c r="L141" s="23" t="e">
        <f>IF($B141="","",(VLOOKUP($B141,所属・種目コード!$L$3:$M$59,2)))</f>
        <v>#N/A</v>
      </c>
    </row>
    <row r="142" spans="1:12">
      <c r="A142" s="11">
        <v>1036</v>
      </c>
      <c r="B142" s="11">
        <v>1004</v>
      </c>
      <c r="C142" s="11">
        <v>19</v>
      </c>
      <c r="E142" s="11" t="s">
        <v>649</v>
      </c>
      <c r="F142" s="11" t="s">
        <v>650</v>
      </c>
      <c r="G142" s="11">
        <v>2</v>
      </c>
      <c r="I142" s="24" t="e">
        <f>IF($B142="","",(VLOOKUP($B142,所属・種目コード!$E$3:$F$68,2)))</f>
        <v>#N/A</v>
      </c>
      <c r="J142" s="25" t="str">
        <f>IF($B142="","",(VLOOKUP($B142,所属・種目コード!$I$3:$J$119,2)))</f>
        <v>しらゆりﾚﾃﾞｨｰｽ</v>
      </c>
      <c r="K142" s="26" t="e">
        <f>IF($B142="","",(VLOOKUP($B142,所属・種目コード!O125:P225,2)))</f>
        <v>#N/A</v>
      </c>
      <c r="L142" s="23" t="e">
        <f>IF($B142="","",(VLOOKUP($B142,所属・種目コード!$L$3:$M$59,2)))</f>
        <v>#N/A</v>
      </c>
    </row>
    <row r="143" spans="1:12">
      <c r="A143" s="11">
        <v>1039</v>
      </c>
      <c r="B143" s="11">
        <v>1004</v>
      </c>
      <c r="C143" s="11">
        <v>20</v>
      </c>
      <c r="E143" s="11" t="s">
        <v>655</v>
      </c>
      <c r="F143" s="11" t="s">
        <v>656</v>
      </c>
      <c r="G143" s="11">
        <v>2</v>
      </c>
      <c r="I143" s="24" t="e">
        <f>IF($B143="","",(VLOOKUP($B143,所属・種目コード!$E$3:$F$68,2)))</f>
        <v>#N/A</v>
      </c>
      <c r="J143" s="25" t="str">
        <f>IF($B143="","",(VLOOKUP($B143,所属・種目コード!$I$3:$J$119,2)))</f>
        <v>しらゆりﾚﾃﾞｨｰｽ</v>
      </c>
      <c r="K143" s="26" t="e">
        <f>IF($B143="","",(VLOOKUP($B143,所属・種目コード!O126:P226,2)))</f>
        <v>#N/A</v>
      </c>
      <c r="L143" s="23" t="e">
        <f>IF($B143="","",(VLOOKUP($B143,所属・種目コード!$L$3:$M$59,2)))</f>
        <v>#N/A</v>
      </c>
    </row>
    <row r="144" spans="1:12">
      <c r="A144" s="11">
        <v>1041</v>
      </c>
      <c r="B144" s="11">
        <v>1004</v>
      </c>
      <c r="C144" s="11">
        <v>21</v>
      </c>
      <c r="E144" s="11" t="s">
        <v>659</v>
      </c>
      <c r="F144" s="11" t="s">
        <v>660</v>
      </c>
      <c r="G144" s="11">
        <v>2</v>
      </c>
      <c r="I144" s="24" t="e">
        <f>IF($B144="","",(VLOOKUP($B144,所属・種目コード!$E$3:$F$68,2)))</f>
        <v>#N/A</v>
      </c>
      <c r="J144" s="25" t="str">
        <f>IF($B144="","",(VLOOKUP($B144,所属・種目コード!$I$3:$J$119,2)))</f>
        <v>しらゆりﾚﾃﾞｨｰｽ</v>
      </c>
      <c r="K144" s="26" t="e">
        <f>IF($B144="","",(VLOOKUP($B144,所属・種目コード!O127:P227,2)))</f>
        <v>#N/A</v>
      </c>
      <c r="L144" s="23" t="e">
        <f>IF($B144="","",(VLOOKUP($B144,所属・種目コード!$L$3:$M$59,2)))</f>
        <v>#N/A</v>
      </c>
    </row>
    <row r="145" spans="1:12">
      <c r="A145" s="11">
        <v>1033</v>
      </c>
      <c r="B145" s="11">
        <v>1005</v>
      </c>
      <c r="C145" s="11">
        <v>17</v>
      </c>
      <c r="E145" s="11" t="s">
        <v>643</v>
      </c>
      <c r="F145" s="11" t="s">
        <v>644</v>
      </c>
      <c r="G145" s="11">
        <v>1</v>
      </c>
      <c r="I145" s="24" t="e">
        <f>IF($B145="","",(VLOOKUP($B145,所属・種目コード!$E$3:$F$68,2)))</f>
        <v>#N/A</v>
      </c>
      <c r="J145" s="25" t="str">
        <f>IF($B145="","",(VLOOKUP($B145,所属・種目コード!$I$3:$J$119,2)))</f>
        <v>笹間ｸﾗﾌﾞ</v>
      </c>
      <c r="K145" s="26" t="e">
        <f>IF($B145="","",(VLOOKUP($B145,所属・種目コード!O128:P228,2)))</f>
        <v>#N/A</v>
      </c>
      <c r="L145" s="23" t="e">
        <f>IF($B145="","",(VLOOKUP($B145,所属・種目コード!$L$3:$M$59,2)))</f>
        <v>#N/A</v>
      </c>
    </row>
    <row r="146" spans="1:12">
      <c r="A146" s="11">
        <v>1035</v>
      </c>
      <c r="B146" s="11">
        <v>1005</v>
      </c>
      <c r="C146" s="11">
        <v>18</v>
      </c>
      <c r="E146" s="11" t="s">
        <v>647</v>
      </c>
      <c r="F146" s="11" t="s">
        <v>648</v>
      </c>
      <c r="G146" s="11">
        <v>1</v>
      </c>
      <c r="I146" s="24" t="e">
        <f>IF($B146="","",(VLOOKUP($B146,所属・種目コード!$E$3:$F$68,2)))</f>
        <v>#N/A</v>
      </c>
      <c r="J146" s="25" t="str">
        <f>IF($B146="","",(VLOOKUP($B146,所属・種目コード!$I$3:$J$119,2)))</f>
        <v>笹間ｸﾗﾌﾞ</v>
      </c>
      <c r="K146" s="26" t="e">
        <f>IF($B146="","",(VLOOKUP($B146,所属・種目コード!O129:P229,2)))</f>
        <v>#N/A</v>
      </c>
      <c r="L146" s="23" t="e">
        <f>IF($B146="","",(VLOOKUP($B146,所属・種目コード!$L$3:$M$59,2)))</f>
        <v>#N/A</v>
      </c>
    </row>
    <row r="147" spans="1:12">
      <c r="A147" s="11">
        <v>1037</v>
      </c>
      <c r="B147" s="11">
        <v>1005</v>
      </c>
      <c r="C147" s="11">
        <v>19</v>
      </c>
      <c r="E147" s="11" t="s">
        <v>651</v>
      </c>
      <c r="F147" s="11" t="s">
        <v>652</v>
      </c>
      <c r="G147" s="11">
        <v>1</v>
      </c>
      <c r="I147" s="24" t="e">
        <f>IF($B147="","",(VLOOKUP($B147,所属・種目コード!$E$3:$F$68,2)))</f>
        <v>#N/A</v>
      </c>
      <c r="J147" s="25" t="str">
        <f>IF($B147="","",(VLOOKUP($B147,所属・種目コード!$I$3:$J$119,2)))</f>
        <v>笹間ｸﾗﾌﾞ</v>
      </c>
      <c r="K147" s="26" t="e">
        <f>IF($B147="","",(VLOOKUP($B147,所属・種目コード!O130:P230,2)))</f>
        <v>#N/A</v>
      </c>
      <c r="L147" s="23" t="e">
        <f>IF($B147="","",(VLOOKUP($B147,所属・種目コード!$L$3:$M$59,2)))</f>
        <v>#N/A</v>
      </c>
    </row>
    <row r="148" spans="1:12">
      <c r="A148" s="11">
        <v>1038</v>
      </c>
      <c r="B148" s="11">
        <v>1005</v>
      </c>
      <c r="C148" s="11">
        <v>20</v>
      </c>
      <c r="E148" s="11" t="s">
        <v>653</v>
      </c>
      <c r="F148" s="11" t="s">
        <v>654</v>
      </c>
      <c r="G148" s="11">
        <v>1</v>
      </c>
      <c r="I148" s="24" t="e">
        <f>IF($B148="","",(VLOOKUP($B148,所属・種目コード!$E$3:$F$68,2)))</f>
        <v>#N/A</v>
      </c>
      <c r="J148" s="25" t="str">
        <f>IF($B148="","",(VLOOKUP($B148,所属・種目コード!$I$3:$J$119,2)))</f>
        <v>笹間ｸﾗﾌﾞ</v>
      </c>
      <c r="K148" s="26" t="e">
        <f>IF($B148="","",(VLOOKUP($B148,所属・種目コード!O131:P231,2)))</f>
        <v>#N/A</v>
      </c>
      <c r="L148" s="23" t="e">
        <f>IF($B148="","",(VLOOKUP($B148,所属・種目コード!$L$3:$M$59,2)))</f>
        <v>#N/A</v>
      </c>
    </row>
    <row r="149" spans="1:12">
      <c r="A149" s="11">
        <v>1040</v>
      </c>
      <c r="B149" s="11">
        <v>1005</v>
      </c>
      <c r="C149" s="11">
        <v>21</v>
      </c>
      <c r="E149" s="11" t="s">
        <v>657</v>
      </c>
      <c r="F149" s="11" t="s">
        <v>658</v>
      </c>
      <c r="G149" s="11">
        <v>1</v>
      </c>
      <c r="I149" s="24" t="e">
        <f>IF($B149="","",(VLOOKUP($B149,所属・種目コード!$E$3:$F$68,2)))</f>
        <v>#N/A</v>
      </c>
      <c r="J149" s="25" t="str">
        <f>IF($B149="","",(VLOOKUP($B149,所属・種目コード!$I$3:$J$119,2)))</f>
        <v>笹間ｸﾗﾌﾞ</v>
      </c>
      <c r="K149" s="26" t="e">
        <f>IF($B149="","",(VLOOKUP($B149,所属・種目コード!O132:P232,2)))</f>
        <v>#N/A</v>
      </c>
      <c r="L149" s="23" t="e">
        <f>IF($B149="","",(VLOOKUP($B149,所属・種目コード!$L$3:$M$59,2)))</f>
        <v>#N/A</v>
      </c>
    </row>
    <row r="150" spans="1:12">
      <c r="A150" s="11">
        <v>1043</v>
      </c>
      <c r="B150" s="11">
        <v>1005</v>
      </c>
      <c r="C150" s="11">
        <v>22</v>
      </c>
      <c r="E150" s="11" t="s">
        <v>663</v>
      </c>
      <c r="F150" s="11" t="s">
        <v>664</v>
      </c>
      <c r="G150" s="11">
        <v>1</v>
      </c>
      <c r="I150" s="24" t="e">
        <f>IF($B150="","",(VLOOKUP($B150,所属・種目コード!$E$3:$F$68,2)))</f>
        <v>#N/A</v>
      </c>
      <c r="J150" s="25" t="str">
        <f>IF($B150="","",(VLOOKUP($B150,所属・種目コード!$I$3:$J$119,2)))</f>
        <v>笹間ｸﾗﾌﾞ</v>
      </c>
      <c r="K150" s="26" t="e">
        <f>IF($B150="","",(VLOOKUP($B150,所属・種目コード!O133:P233,2)))</f>
        <v>#N/A</v>
      </c>
      <c r="L150" s="23" t="e">
        <f>IF($B150="","",(VLOOKUP($B150,所属・種目コード!$L$3:$M$59,2)))</f>
        <v>#N/A</v>
      </c>
    </row>
    <row r="151" spans="1:12">
      <c r="A151" s="11">
        <v>1045</v>
      </c>
      <c r="B151" s="11">
        <v>1005</v>
      </c>
      <c r="C151" s="11">
        <v>23</v>
      </c>
      <c r="E151" s="11" t="s">
        <v>667</v>
      </c>
      <c r="F151" s="11" t="s">
        <v>668</v>
      </c>
      <c r="G151" s="11">
        <v>1</v>
      </c>
      <c r="I151" s="24" t="e">
        <f>IF($B151="","",(VLOOKUP($B151,所属・種目コード!$E$3:$F$68,2)))</f>
        <v>#N/A</v>
      </c>
      <c r="J151" s="25" t="str">
        <f>IF($B151="","",(VLOOKUP($B151,所属・種目コード!$I$3:$J$119,2)))</f>
        <v>笹間ｸﾗﾌﾞ</v>
      </c>
      <c r="K151" s="26" t="e">
        <f>IF($B151="","",(VLOOKUP($B151,所属・種目コード!O134:P234,2)))</f>
        <v>#N/A</v>
      </c>
      <c r="L151" s="23" t="e">
        <f>IF($B151="","",(VLOOKUP($B151,所属・種目コード!$L$3:$M$59,2)))</f>
        <v>#N/A</v>
      </c>
    </row>
    <row r="152" spans="1:12">
      <c r="A152" s="11">
        <v>1046</v>
      </c>
      <c r="B152" s="11">
        <v>1005</v>
      </c>
      <c r="C152" s="11">
        <v>24</v>
      </c>
      <c r="E152" s="11" t="s">
        <v>669</v>
      </c>
      <c r="F152" s="11" t="s">
        <v>670</v>
      </c>
      <c r="G152" s="11">
        <v>1</v>
      </c>
      <c r="I152" s="24" t="e">
        <f>IF($B152="","",(VLOOKUP($B152,所属・種目コード!$E$3:$F$68,2)))</f>
        <v>#N/A</v>
      </c>
      <c r="J152" s="25" t="str">
        <f>IF($B152="","",(VLOOKUP($B152,所属・種目コード!$I$3:$J$119,2)))</f>
        <v>笹間ｸﾗﾌﾞ</v>
      </c>
      <c r="K152" s="26" t="e">
        <f>IF($B152="","",(VLOOKUP($B152,所属・種目コード!O135:P235,2)))</f>
        <v>#N/A</v>
      </c>
      <c r="L152" s="23" t="e">
        <f>IF($B152="","",(VLOOKUP($B152,所属・種目コード!$L$3:$M$59,2)))</f>
        <v>#N/A</v>
      </c>
    </row>
    <row r="153" spans="1:12">
      <c r="A153" s="11">
        <v>1049</v>
      </c>
      <c r="B153" s="11">
        <v>1005</v>
      </c>
      <c r="C153" s="11">
        <v>25</v>
      </c>
      <c r="E153" s="11" t="s">
        <v>675</v>
      </c>
      <c r="F153" s="11" t="s">
        <v>676</v>
      </c>
      <c r="G153" s="11">
        <v>1</v>
      </c>
      <c r="I153" s="24" t="e">
        <f>IF($B153="","",(VLOOKUP($B153,所属・種目コード!$E$3:$F$68,2)))</f>
        <v>#N/A</v>
      </c>
      <c r="J153" s="25" t="str">
        <f>IF($B153="","",(VLOOKUP($B153,所属・種目コード!$I$3:$J$119,2)))</f>
        <v>笹間ｸﾗﾌﾞ</v>
      </c>
      <c r="K153" s="26" t="e">
        <f>IF($B153="","",(VLOOKUP($B153,所属・種目コード!O136:P236,2)))</f>
        <v>#N/A</v>
      </c>
      <c r="L153" s="23" t="e">
        <f>IF($B153="","",(VLOOKUP($B153,所属・種目コード!$L$3:$M$59,2)))</f>
        <v>#N/A</v>
      </c>
    </row>
    <row r="154" spans="1:12">
      <c r="A154" s="11">
        <v>1051</v>
      </c>
      <c r="B154" s="11">
        <v>1005</v>
      </c>
      <c r="C154" s="11">
        <v>26</v>
      </c>
      <c r="E154" s="11" t="s">
        <v>679</v>
      </c>
      <c r="F154" s="11" t="s">
        <v>680</v>
      </c>
      <c r="G154" s="11">
        <v>1</v>
      </c>
      <c r="I154" s="24" t="e">
        <f>IF($B154="","",(VLOOKUP($B154,所属・種目コード!$E$3:$F$68,2)))</f>
        <v>#N/A</v>
      </c>
      <c r="J154" s="25" t="str">
        <f>IF($B154="","",(VLOOKUP($B154,所属・種目コード!$I$3:$J$119,2)))</f>
        <v>笹間ｸﾗﾌﾞ</v>
      </c>
      <c r="K154" s="26" t="e">
        <f>IF($B154="","",(VLOOKUP($B154,所属・種目コード!O137:P237,2)))</f>
        <v>#N/A</v>
      </c>
      <c r="L154" s="23" t="e">
        <f>IF($B154="","",(VLOOKUP($B154,所属・種目コード!$L$3:$M$59,2)))</f>
        <v>#N/A</v>
      </c>
    </row>
    <row r="155" spans="1:12">
      <c r="A155" s="11">
        <v>1052</v>
      </c>
      <c r="B155" s="11">
        <v>1005</v>
      </c>
      <c r="C155" s="11">
        <v>27</v>
      </c>
      <c r="E155" s="11" t="s">
        <v>681</v>
      </c>
      <c r="F155" s="11" t="s">
        <v>682</v>
      </c>
      <c r="G155" s="11">
        <v>1</v>
      </c>
      <c r="I155" s="24" t="e">
        <f>IF($B155="","",(VLOOKUP($B155,所属・種目コード!$E$3:$F$68,2)))</f>
        <v>#N/A</v>
      </c>
      <c r="J155" s="25" t="str">
        <f>IF($B155="","",(VLOOKUP($B155,所属・種目コード!$I$3:$J$119,2)))</f>
        <v>笹間ｸﾗﾌﾞ</v>
      </c>
      <c r="K155" s="26" t="e">
        <f>IF($B155="","",(VLOOKUP($B155,所属・種目コード!O138:P238,2)))</f>
        <v>#N/A</v>
      </c>
      <c r="L155" s="23" t="e">
        <f>IF($B155="","",(VLOOKUP($B155,所属・種目コード!$L$3:$M$59,2)))</f>
        <v>#N/A</v>
      </c>
    </row>
    <row r="156" spans="1:12">
      <c r="A156" s="11">
        <v>1054</v>
      </c>
      <c r="B156" s="11">
        <v>1005</v>
      </c>
      <c r="C156" s="11">
        <v>28</v>
      </c>
      <c r="E156" s="11" t="s">
        <v>685</v>
      </c>
      <c r="F156" s="11" t="s">
        <v>686</v>
      </c>
      <c r="G156" s="11">
        <v>1</v>
      </c>
      <c r="I156" s="24" t="e">
        <f>IF($B156="","",(VLOOKUP($B156,所属・種目コード!$E$3:$F$68,2)))</f>
        <v>#N/A</v>
      </c>
      <c r="J156" s="25" t="str">
        <f>IF($B156="","",(VLOOKUP($B156,所属・種目コード!$I$3:$J$119,2)))</f>
        <v>笹間ｸﾗﾌﾞ</v>
      </c>
      <c r="K156" s="26" t="e">
        <f>IF($B156="","",(VLOOKUP($B156,所属・種目コード!O139:P239,2)))</f>
        <v>#N/A</v>
      </c>
      <c r="L156" s="23" t="e">
        <f>IF($B156="","",(VLOOKUP($B156,所属・種目コード!$L$3:$M$59,2)))</f>
        <v>#N/A</v>
      </c>
    </row>
    <row r="157" spans="1:12">
      <c r="A157" s="11">
        <v>1055</v>
      </c>
      <c r="B157" s="11">
        <v>1005</v>
      </c>
      <c r="C157" s="11">
        <v>29</v>
      </c>
      <c r="E157" s="11" t="s">
        <v>687</v>
      </c>
      <c r="F157" s="11" t="s">
        <v>688</v>
      </c>
      <c r="G157" s="11">
        <v>1</v>
      </c>
      <c r="I157" s="24" t="e">
        <f>IF($B157="","",(VLOOKUP($B157,所属・種目コード!$E$3:$F$68,2)))</f>
        <v>#N/A</v>
      </c>
      <c r="J157" s="25" t="str">
        <f>IF($B157="","",(VLOOKUP($B157,所属・種目コード!$I$3:$J$119,2)))</f>
        <v>笹間ｸﾗﾌﾞ</v>
      </c>
      <c r="K157" s="26" t="e">
        <f>IF($B157="","",(VLOOKUP($B157,所属・種目コード!O140:P240,2)))</f>
        <v>#N/A</v>
      </c>
      <c r="L157" s="23" t="e">
        <f>IF($B157="","",(VLOOKUP($B157,所属・種目コード!$L$3:$M$59,2)))</f>
        <v>#N/A</v>
      </c>
    </row>
    <row r="158" spans="1:12">
      <c r="A158" s="11">
        <v>1056</v>
      </c>
      <c r="B158" s="11">
        <v>1005</v>
      </c>
      <c r="C158" s="11">
        <v>30</v>
      </c>
      <c r="E158" s="11" t="s">
        <v>689</v>
      </c>
      <c r="F158" s="11" t="s">
        <v>690</v>
      </c>
      <c r="G158" s="11">
        <v>1</v>
      </c>
      <c r="I158" s="24" t="e">
        <f>IF($B158="","",(VLOOKUP($B158,所属・種目コード!$E$3:$F$68,2)))</f>
        <v>#N/A</v>
      </c>
      <c r="J158" s="25" t="str">
        <f>IF($B158="","",(VLOOKUP($B158,所属・種目コード!$I$3:$J$119,2)))</f>
        <v>笹間ｸﾗﾌﾞ</v>
      </c>
      <c r="K158" s="26" t="e">
        <f>IF($B158="","",(VLOOKUP($B158,所属・種目コード!O141:P241,2)))</f>
        <v>#N/A</v>
      </c>
      <c r="L158" s="23" t="e">
        <f>IF($B158="","",(VLOOKUP($B158,所属・種目コード!$L$3:$M$59,2)))</f>
        <v>#N/A</v>
      </c>
    </row>
    <row r="159" spans="1:12">
      <c r="A159" s="11">
        <v>1057</v>
      </c>
      <c r="B159" s="11">
        <v>1005</v>
      </c>
      <c r="C159" s="11">
        <v>31</v>
      </c>
      <c r="E159" s="11" t="s">
        <v>691</v>
      </c>
      <c r="F159" s="11" t="s">
        <v>692</v>
      </c>
      <c r="G159" s="11">
        <v>1</v>
      </c>
      <c r="I159" s="24" t="e">
        <f>IF($B159="","",(VLOOKUP($B159,所属・種目コード!$E$3:$F$68,2)))</f>
        <v>#N/A</v>
      </c>
      <c r="J159" s="25" t="str">
        <f>IF($B159="","",(VLOOKUP($B159,所属・種目コード!$I$3:$J$119,2)))</f>
        <v>笹間ｸﾗﾌﾞ</v>
      </c>
      <c r="K159" s="26" t="e">
        <f>IF($B159="","",(VLOOKUP($B159,所属・種目コード!O142:P242,2)))</f>
        <v>#N/A</v>
      </c>
      <c r="L159" s="23" t="e">
        <f>IF($B159="","",(VLOOKUP($B159,所属・種目コード!$L$3:$M$59,2)))</f>
        <v>#N/A</v>
      </c>
    </row>
    <row r="160" spans="1:12">
      <c r="A160" s="11">
        <v>1058</v>
      </c>
      <c r="B160" s="11">
        <v>1005</v>
      </c>
      <c r="C160" s="11">
        <v>32</v>
      </c>
      <c r="E160" s="11" t="s">
        <v>693</v>
      </c>
      <c r="F160" s="11" t="s">
        <v>694</v>
      </c>
      <c r="G160" s="11">
        <v>1</v>
      </c>
      <c r="I160" s="24" t="e">
        <f>IF($B160="","",(VLOOKUP($B160,所属・種目コード!$E$3:$F$68,2)))</f>
        <v>#N/A</v>
      </c>
      <c r="J160" s="25" t="str">
        <f>IF($B160="","",(VLOOKUP($B160,所属・種目コード!$I$3:$J$119,2)))</f>
        <v>笹間ｸﾗﾌﾞ</v>
      </c>
      <c r="K160" s="26" t="e">
        <f>IF($B160="","",(VLOOKUP($B160,所属・種目コード!O143:P243,2)))</f>
        <v>#N/A</v>
      </c>
      <c r="L160" s="23" t="e">
        <f>IF($B160="","",(VLOOKUP($B160,所属・種目コード!$L$3:$M$59,2)))</f>
        <v>#N/A</v>
      </c>
    </row>
    <row r="161" spans="1:12">
      <c r="A161" s="11">
        <v>1042</v>
      </c>
      <c r="B161" s="11">
        <v>1006</v>
      </c>
      <c r="C161" s="11">
        <v>22</v>
      </c>
      <c r="E161" s="11" t="s">
        <v>661</v>
      </c>
      <c r="F161" s="11" t="s">
        <v>662</v>
      </c>
      <c r="G161" s="11">
        <v>2</v>
      </c>
      <c r="I161" s="24" t="e">
        <f>IF($B161="","",(VLOOKUP($B161,所属・種目コード!$E$3:$F$68,2)))</f>
        <v>#N/A</v>
      </c>
      <c r="J161" s="25" t="str">
        <f>IF($B161="","",(VLOOKUP($B161,所属・種目コード!$I$3:$J$119,2)))</f>
        <v>胆沢南走会</v>
      </c>
      <c r="K161" s="26" t="e">
        <f>IF($B161="","",(VLOOKUP($B161,所属・種目コード!O144:P244,2)))</f>
        <v>#N/A</v>
      </c>
      <c r="L161" s="23" t="e">
        <f>IF($B161="","",(VLOOKUP($B161,所属・種目コード!$L$3:$M$59,2)))</f>
        <v>#N/A</v>
      </c>
    </row>
    <row r="162" spans="1:12">
      <c r="A162" s="11">
        <v>1044</v>
      </c>
      <c r="B162" s="11">
        <v>1006</v>
      </c>
      <c r="C162" s="11">
        <v>23</v>
      </c>
      <c r="E162" s="11" t="s">
        <v>665</v>
      </c>
      <c r="F162" s="11" t="s">
        <v>666</v>
      </c>
      <c r="G162" s="11">
        <v>2</v>
      </c>
      <c r="I162" s="24" t="e">
        <f>IF($B162="","",(VLOOKUP($B162,所属・種目コード!$E$3:$F$68,2)))</f>
        <v>#N/A</v>
      </c>
      <c r="J162" s="25" t="str">
        <f>IF($B162="","",(VLOOKUP($B162,所属・種目コード!$I$3:$J$119,2)))</f>
        <v>胆沢南走会</v>
      </c>
      <c r="K162" s="26" t="e">
        <f>IF($B162="","",(VLOOKUP($B162,所属・種目コード!O145:P245,2)))</f>
        <v>#N/A</v>
      </c>
      <c r="L162" s="23" t="e">
        <f>IF($B162="","",(VLOOKUP($B162,所属・種目コード!$L$3:$M$59,2)))</f>
        <v>#N/A</v>
      </c>
    </row>
    <row r="163" spans="1:12">
      <c r="A163" s="11">
        <v>1047</v>
      </c>
      <c r="B163" s="11">
        <v>1006</v>
      </c>
      <c r="C163" s="11">
        <v>24</v>
      </c>
      <c r="E163" s="11" t="s">
        <v>671</v>
      </c>
      <c r="F163" s="11" t="s">
        <v>672</v>
      </c>
      <c r="G163" s="11">
        <v>2</v>
      </c>
      <c r="I163" s="24" t="e">
        <f>IF($B163="","",(VLOOKUP($B163,所属・種目コード!$E$3:$F$68,2)))</f>
        <v>#N/A</v>
      </c>
      <c r="J163" s="25" t="str">
        <f>IF($B163="","",(VLOOKUP($B163,所属・種目コード!$I$3:$J$119,2)))</f>
        <v>胆沢南走会</v>
      </c>
      <c r="K163" s="26" t="e">
        <f>IF($B163="","",(VLOOKUP($B163,所属・種目コード!O146:P246,2)))</f>
        <v>#N/A</v>
      </c>
      <c r="L163" s="23" t="e">
        <f>IF($B163="","",(VLOOKUP($B163,所属・種目コード!$L$3:$M$59,2)))</f>
        <v>#N/A</v>
      </c>
    </row>
    <row r="164" spans="1:12">
      <c r="A164" s="11">
        <v>1048</v>
      </c>
      <c r="B164" s="11">
        <v>1006</v>
      </c>
      <c r="C164" s="11">
        <v>25</v>
      </c>
      <c r="E164" s="11" t="s">
        <v>673</v>
      </c>
      <c r="F164" s="11" t="s">
        <v>674</v>
      </c>
      <c r="G164" s="11">
        <v>2</v>
      </c>
      <c r="I164" s="24" t="e">
        <f>IF($B164="","",(VLOOKUP($B164,所属・種目コード!$E$3:$F$68,2)))</f>
        <v>#N/A</v>
      </c>
      <c r="J164" s="25" t="str">
        <f>IF($B164="","",(VLOOKUP($B164,所属・種目コード!$I$3:$J$119,2)))</f>
        <v>胆沢南走会</v>
      </c>
      <c r="K164" s="26" t="e">
        <f>IF($B164="","",(VLOOKUP($B164,所属・種目コード!O147:P247,2)))</f>
        <v>#N/A</v>
      </c>
      <c r="L164" s="23" t="e">
        <f>IF($B164="","",(VLOOKUP($B164,所属・種目コード!$L$3:$M$59,2)))</f>
        <v>#N/A</v>
      </c>
    </row>
    <row r="165" spans="1:12">
      <c r="A165" s="11">
        <v>1269</v>
      </c>
      <c r="B165" s="11">
        <v>1006</v>
      </c>
      <c r="C165" s="11">
        <v>196</v>
      </c>
      <c r="E165" s="11" t="s">
        <v>1109</v>
      </c>
      <c r="F165" s="11" t="s">
        <v>1110</v>
      </c>
      <c r="G165" s="11">
        <v>1</v>
      </c>
      <c r="I165" s="24" t="e">
        <f>IF($B165="","",(VLOOKUP($B165,所属・種目コード!$E$3:$F$68,2)))</f>
        <v>#N/A</v>
      </c>
      <c r="J165" s="25" t="str">
        <f>IF($B165="","",(VLOOKUP($B165,所属・種目コード!$I$3:$J$119,2)))</f>
        <v>胆沢南走会</v>
      </c>
      <c r="K165" s="26" t="e">
        <f>IF($B165="","",(VLOOKUP($B165,所属・種目コード!O148:P248,2)))</f>
        <v>#N/A</v>
      </c>
      <c r="L165" s="23" t="e">
        <f>IF($B165="","",(VLOOKUP($B165,所属・種目コード!$L$3:$M$59,2)))</f>
        <v>#N/A</v>
      </c>
    </row>
    <row r="166" spans="1:12">
      <c r="A166" s="11">
        <v>1270</v>
      </c>
      <c r="B166" s="11">
        <v>1006</v>
      </c>
      <c r="C166" s="11">
        <v>197</v>
      </c>
      <c r="E166" s="11" t="s">
        <v>1071</v>
      </c>
      <c r="F166" s="11" t="s">
        <v>1072</v>
      </c>
      <c r="G166" s="11">
        <v>1</v>
      </c>
      <c r="I166" s="24" t="e">
        <f>IF($B166="","",(VLOOKUP($B166,所属・種目コード!$E$3:$F$68,2)))</f>
        <v>#N/A</v>
      </c>
      <c r="J166" s="25" t="str">
        <f>IF($B166="","",(VLOOKUP($B166,所属・種目コード!$I$3:$J$119,2)))</f>
        <v>胆沢南走会</v>
      </c>
      <c r="K166" s="26" t="e">
        <f>IF($B166="","",(VLOOKUP($B166,所属・種目コード!O149:P249,2)))</f>
        <v>#N/A</v>
      </c>
      <c r="L166" s="23" t="e">
        <f>IF($B166="","",(VLOOKUP($B166,所属・種目コード!$L$3:$M$59,2)))</f>
        <v>#N/A</v>
      </c>
    </row>
    <row r="167" spans="1:12">
      <c r="A167" s="11">
        <v>1271</v>
      </c>
      <c r="B167" s="11">
        <v>1006</v>
      </c>
      <c r="C167" s="11">
        <v>198</v>
      </c>
      <c r="E167" s="11" t="s">
        <v>1111</v>
      </c>
      <c r="F167" s="11" t="s">
        <v>1112</v>
      </c>
      <c r="G167" s="11">
        <v>1</v>
      </c>
      <c r="I167" s="24" t="e">
        <f>IF($B167="","",(VLOOKUP($B167,所属・種目コード!$E$3:$F$68,2)))</f>
        <v>#N/A</v>
      </c>
      <c r="J167" s="25" t="str">
        <f>IF($B167="","",(VLOOKUP($B167,所属・種目コード!$I$3:$J$119,2)))</f>
        <v>胆沢南走会</v>
      </c>
      <c r="K167" s="26" t="e">
        <f>IF($B167="","",(VLOOKUP($B167,所属・種目コード!O150:P250,2)))</f>
        <v>#N/A</v>
      </c>
      <c r="L167" s="23" t="e">
        <f>IF($B167="","",(VLOOKUP($B167,所属・種目コード!$L$3:$M$59,2)))</f>
        <v>#N/A</v>
      </c>
    </row>
    <row r="168" spans="1:12">
      <c r="A168" s="11">
        <v>1272</v>
      </c>
      <c r="B168" s="11">
        <v>1006</v>
      </c>
      <c r="C168" s="11">
        <v>199</v>
      </c>
      <c r="E168" s="11" t="s">
        <v>1113</v>
      </c>
      <c r="F168" s="11" t="s">
        <v>1114</v>
      </c>
      <c r="G168" s="11">
        <v>1</v>
      </c>
      <c r="I168" s="24" t="e">
        <f>IF($B168="","",(VLOOKUP($B168,所属・種目コード!$E$3:$F$68,2)))</f>
        <v>#N/A</v>
      </c>
      <c r="J168" s="25" t="str">
        <f>IF($B168="","",(VLOOKUP($B168,所属・種目コード!$I$3:$J$119,2)))</f>
        <v>胆沢南走会</v>
      </c>
      <c r="K168" s="26" t="e">
        <f>IF($B168="","",(VLOOKUP($B168,所属・種目コード!O151:P251,2)))</f>
        <v>#N/A</v>
      </c>
      <c r="L168" s="23" t="e">
        <f>IF($B168="","",(VLOOKUP($B168,所属・種目コード!$L$3:$M$59,2)))</f>
        <v>#N/A</v>
      </c>
    </row>
    <row r="169" spans="1:12">
      <c r="A169" s="11">
        <v>1273</v>
      </c>
      <c r="B169" s="11">
        <v>1006</v>
      </c>
      <c r="C169" s="11">
        <v>200</v>
      </c>
      <c r="E169" s="11" t="s">
        <v>1115</v>
      </c>
      <c r="F169" s="11" t="s">
        <v>1116</v>
      </c>
      <c r="G169" s="11">
        <v>1</v>
      </c>
      <c r="I169" s="24" t="e">
        <f>IF($B169="","",(VLOOKUP($B169,所属・種目コード!$E$3:$F$68,2)))</f>
        <v>#N/A</v>
      </c>
      <c r="J169" s="25" t="str">
        <f>IF($B169="","",(VLOOKUP($B169,所属・種目コード!$I$3:$J$119,2)))</f>
        <v>胆沢南走会</v>
      </c>
      <c r="K169" s="26" t="e">
        <f>IF($B169="","",(VLOOKUP($B169,所属・種目コード!O152:P252,2)))</f>
        <v>#N/A</v>
      </c>
      <c r="L169" s="23" t="e">
        <f>IF($B169="","",(VLOOKUP($B169,所属・種目コード!$L$3:$M$59,2)))</f>
        <v>#N/A</v>
      </c>
    </row>
    <row r="170" spans="1:12">
      <c r="A170" s="11">
        <v>1274</v>
      </c>
      <c r="B170" s="11">
        <v>1006</v>
      </c>
      <c r="C170" s="11">
        <v>201</v>
      </c>
      <c r="E170" s="11" t="s">
        <v>1117</v>
      </c>
      <c r="F170" s="11" t="s">
        <v>1118</v>
      </c>
      <c r="G170" s="11">
        <v>1</v>
      </c>
      <c r="I170" s="24" t="e">
        <f>IF($B170="","",(VLOOKUP($B170,所属・種目コード!$E$3:$F$68,2)))</f>
        <v>#N/A</v>
      </c>
      <c r="J170" s="25" t="str">
        <f>IF($B170="","",(VLOOKUP($B170,所属・種目コード!$I$3:$J$119,2)))</f>
        <v>胆沢南走会</v>
      </c>
      <c r="K170" s="26" t="e">
        <f>IF($B170="","",(VLOOKUP($B170,所属・種目コード!O153:P253,2)))</f>
        <v>#N/A</v>
      </c>
      <c r="L170" s="23" t="e">
        <f>IF($B170="","",(VLOOKUP($B170,所属・種目コード!$L$3:$M$59,2)))</f>
        <v>#N/A</v>
      </c>
    </row>
    <row r="171" spans="1:12">
      <c r="A171" s="11">
        <v>1275</v>
      </c>
      <c r="B171" s="11">
        <v>1006</v>
      </c>
      <c r="C171" s="11">
        <v>202</v>
      </c>
      <c r="E171" s="11" t="s">
        <v>1119</v>
      </c>
      <c r="F171" s="11" t="s">
        <v>1120</v>
      </c>
      <c r="G171" s="11">
        <v>1</v>
      </c>
      <c r="I171" s="24" t="e">
        <f>IF($B171="","",(VLOOKUP($B171,所属・種目コード!$E$3:$F$68,2)))</f>
        <v>#N/A</v>
      </c>
      <c r="J171" s="25" t="str">
        <f>IF($B171="","",(VLOOKUP($B171,所属・種目コード!$I$3:$J$119,2)))</f>
        <v>胆沢南走会</v>
      </c>
      <c r="K171" s="26" t="e">
        <f>IF($B171="","",(VLOOKUP($B171,所属・種目コード!O154:P254,2)))</f>
        <v>#N/A</v>
      </c>
      <c r="L171" s="23" t="e">
        <f>IF($B171="","",(VLOOKUP($B171,所属・種目コード!$L$3:$M$59,2)))</f>
        <v>#N/A</v>
      </c>
    </row>
    <row r="172" spans="1:12">
      <c r="A172" s="11">
        <v>1276</v>
      </c>
      <c r="B172" s="11">
        <v>1006</v>
      </c>
      <c r="C172" s="11">
        <v>203</v>
      </c>
      <c r="E172" s="11" t="s">
        <v>1121</v>
      </c>
      <c r="F172" s="11" t="s">
        <v>1122</v>
      </c>
      <c r="G172" s="11">
        <v>1</v>
      </c>
      <c r="I172" s="24" t="e">
        <f>IF($B172="","",(VLOOKUP($B172,所属・種目コード!$E$3:$F$68,2)))</f>
        <v>#N/A</v>
      </c>
      <c r="J172" s="25" t="str">
        <f>IF($B172="","",(VLOOKUP($B172,所属・種目コード!$I$3:$J$119,2)))</f>
        <v>胆沢南走会</v>
      </c>
      <c r="K172" s="26" t="e">
        <f>IF($B172="","",(VLOOKUP($B172,所属・種目コード!O155:P255,2)))</f>
        <v>#N/A</v>
      </c>
      <c r="L172" s="23" t="e">
        <f>IF($B172="","",(VLOOKUP($B172,所属・種目コード!$L$3:$M$59,2)))</f>
        <v>#N/A</v>
      </c>
    </row>
    <row r="173" spans="1:12">
      <c r="A173" s="11">
        <v>1277</v>
      </c>
      <c r="B173" s="11">
        <v>1006</v>
      </c>
      <c r="C173" s="11">
        <v>204</v>
      </c>
      <c r="E173" s="11" t="s">
        <v>1123</v>
      </c>
      <c r="F173" s="11" t="s">
        <v>1124</v>
      </c>
      <c r="G173" s="11">
        <v>1</v>
      </c>
      <c r="I173" s="24" t="e">
        <f>IF($B173="","",(VLOOKUP($B173,所属・種目コード!$E$3:$F$68,2)))</f>
        <v>#N/A</v>
      </c>
      <c r="J173" s="25" t="str">
        <f>IF($B173="","",(VLOOKUP($B173,所属・種目コード!$I$3:$J$119,2)))</f>
        <v>胆沢南走会</v>
      </c>
      <c r="K173" s="26" t="e">
        <f>IF($B173="","",(VLOOKUP($B173,所属・種目コード!O156:P256,2)))</f>
        <v>#N/A</v>
      </c>
      <c r="L173" s="23" t="e">
        <f>IF($B173="","",(VLOOKUP($B173,所属・種目コード!$L$3:$M$59,2)))</f>
        <v>#N/A</v>
      </c>
    </row>
    <row r="174" spans="1:12">
      <c r="A174" s="11">
        <v>1050</v>
      </c>
      <c r="B174" s="11">
        <v>1007</v>
      </c>
      <c r="C174" s="11">
        <v>26</v>
      </c>
      <c r="E174" s="11" t="s">
        <v>677</v>
      </c>
      <c r="F174" s="11" t="s">
        <v>678</v>
      </c>
      <c r="G174" s="11">
        <v>2</v>
      </c>
      <c r="I174" s="24" t="e">
        <f>IF($B174="","",(VLOOKUP($B174,所属・種目コード!$E$3:$F$68,2)))</f>
        <v>#N/A</v>
      </c>
      <c r="J174" s="25" t="str">
        <f>IF($B174="","",(VLOOKUP($B174,所属・種目コード!$I$3:$J$119,2)))</f>
        <v>ＴＭＥＪ</v>
      </c>
      <c r="K174" s="26" t="e">
        <f>IF($B174="","",(VLOOKUP($B174,所属・種目コード!O157:P257,2)))</f>
        <v>#N/A</v>
      </c>
      <c r="L174" s="23" t="e">
        <f>IF($B174="","",(VLOOKUP($B174,所属・種目コード!$L$3:$M$59,2)))</f>
        <v>#N/A</v>
      </c>
    </row>
    <row r="175" spans="1:12">
      <c r="A175" s="11">
        <v>1278</v>
      </c>
      <c r="B175" s="11">
        <v>1007</v>
      </c>
      <c r="C175" s="11">
        <v>205</v>
      </c>
      <c r="E175" s="11" t="s">
        <v>1125</v>
      </c>
      <c r="F175" s="11" t="s">
        <v>1126</v>
      </c>
      <c r="G175" s="11">
        <v>1</v>
      </c>
      <c r="I175" s="24" t="e">
        <f>IF($B175="","",(VLOOKUP($B175,所属・種目コード!$E$3:$F$68,2)))</f>
        <v>#N/A</v>
      </c>
      <c r="J175" s="25" t="str">
        <f>IF($B175="","",(VLOOKUP($B175,所属・種目コード!$I$3:$J$119,2)))</f>
        <v>ＴＭＥＪ</v>
      </c>
      <c r="K175" s="26" t="e">
        <f>IF($B175="","",(VLOOKUP($B175,所属・種目コード!O158:P258,2)))</f>
        <v>#N/A</v>
      </c>
      <c r="L175" s="23" t="e">
        <f>IF($B175="","",(VLOOKUP($B175,所属・種目コード!$L$3:$M$59,2)))</f>
        <v>#N/A</v>
      </c>
    </row>
    <row r="176" spans="1:12">
      <c r="A176" s="11">
        <v>1279</v>
      </c>
      <c r="B176" s="11">
        <v>1007</v>
      </c>
      <c r="C176" s="11">
        <v>206</v>
      </c>
      <c r="E176" s="11" t="s">
        <v>1127</v>
      </c>
      <c r="F176" s="11" t="s">
        <v>1128</v>
      </c>
      <c r="G176" s="11">
        <v>1</v>
      </c>
      <c r="I176" s="24" t="e">
        <f>IF($B176="","",(VLOOKUP($B176,所属・種目コード!$E$3:$F$68,2)))</f>
        <v>#N/A</v>
      </c>
      <c r="J176" s="25" t="str">
        <f>IF($B176="","",(VLOOKUP($B176,所属・種目コード!$I$3:$J$119,2)))</f>
        <v>ＴＭＥＪ</v>
      </c>
      <c r="K176" s="26" t="e">
        <f>IF($B176="","",(VLOOKUP($B176,所属・種目コード!O159:P259,2)))</f>
        <v>#N/A</v>
      </c>
      <c r="L176" s="23" t="e">
        <f>IF($B176="","",(VLOOKUP($B176,所属・種目コード!$L$3:$M$59,2)))</f>
        <v>#N/A</v>
      </c>
    </row>
    <row r="177" spans="1:12">
      <c r="A177" s="11">
        <v>1280</v>
      </c>
      <c r="B177" s="11">
        <v>1007</v>
      </c>
      <c r="C177" s="11">
        <v>207</v>
      </c>
      <c r="E177" s="11" t="s">
        <v>1129</v>
      </c>
      <c r="F177" s="11" t="s">
        <v>1130</v>
      </c>
      <c r="G177" s="11">
        <v>1</v>
      </c>
      <c r="I177" s="24" t="e">
        <f>IF($B177="","",(VLOOKUP($B177,所属・種目コード!$E$3:$F$68,2)))</f>
        <v>#N/A</v>
      </c>
      <c r="J177" s="25" t="str">
        <f>IF($B177="","",(VLOOKUP($B177,所属・種目コード!$I$3:$J$119,2)))</f>
        <v>ＴＭＥＪ</v>
      </c>
      <c r="K177" s="26" t="e">
        <f>IF($B177="","",(VLOOKUP($B177,所属・種目コード!O160:P260,2)))</f>
        <v>#N/A</v>
      </c>
      <c r="L177" s="23" t="e">
        <f>IF($B177="","",(VLOOKUP($B177,所属・種目コード!$L$3:$M$59,2)))</f>
        <v>#N/A</v>
      </c>
    </row>
    <row r="178" spans="1:12">
      <c r="A178" s="11">
        <v>1281</v>
      </c>
      <c r="B178" s="11">
        <v>1007</v>
      </c>
      <c r="C178" s="11">
        <v>208</v>
      </c>
      <c r="E178" s="11" t="s">
        <v>1131</v>
      </c>
      <c r="F178" s="11" t="s">
        <v>1132</v>
      </c>
      <c r="G178" s="11">
        <v>1</v>
      </c>
      <c r="I178" s="24" t="e">
        <f>IF($B178="","",(VLOOKUP($B178,所属・種目コード!$E$3:$F$68,2)))</f>
        <v>#N/A</v>
      </c>
      <c r="J178" s="25" t="str">
        <f>IF($B178="","",(VLOOKUP($B178,所属・種目コード!$I$3:$J$119,2)))</f>
        <v>ＴＭＥＪ</v>
      </c>
      <c r="K178" s="26" t="e">
        <f>IF($B178="","",(VLOOKUP($B178,所属・種目コード!O161:P261,2)))</f>
        <v>#N/A</v>
      </c>
      <c r="L178" s="23" t="e">
        <f>IF($B178="","",(VLOOKUP($B178,所属・種目コード!$L$3:$M$59,2)))</f>
        <v>#N/A</v>
      </c>
    </row>
    <row r="179" spans="1:12">
      <c r="A179" s="11">
        <v>1282</v>
      </c>
      <c r="B179" s="11">
        <v>1007</v>
      </c>
      <c r="C179" s="11">
        <v>209</v>
      </c>
      <c r="E179" s="11" t="s">
        <v>1133</v>
      </c>
      <c r="F179" s="11" t="s">
        <v>1134</v>
      </c>
      <c r="G179" s="11">
        <v>1</v>
      </c>
      <c r="I179" s="24" t="e">
        <f>IF($B179="","",(VLOOKUP($B179,所属・種目コード!$E$3:$F$68,2)))</f>
        <v>#N/A</v>
      </c>
      <c r="J179" s="25" t="str">
        <f>IF($B179="","",(VLOOKUP($B179,所属・種目コード!$I$3:$J$119,2)))</f>
        <v>ＴＭＥＪ</v>
      </c>
      <c r="K179" s="26" t="e">
        <f>IF($B179="","",(VLOOKUP($B179,所属・種目コード!O162:P262,2)))</f>
        <v>#N/A</v>
      </c>
      <c r="L179" s="23" t="e">
        <f>IF($B179="","",(VLOOKUP($B179,所属・種目コード!$L$3:$M$59,2)))</f>
        <v>#N/A</v>
      </c>
    </row>
    <row r="180" spans="1:12">
      <c r="A180" s="11">
        <v>1283</v>
      </c>
      <c r="B180" s="11">
        <v>1007</v>
      </c>
      <c r="C180" s="11">
        <v>210</v>
      </c>
      <c r="E180" s="11" t="s">
        <v>1135</v>
      </c>
      <c r="F180" s="11" t="s">
        <v>1136</v>
      </c>
      <c r="G180" s="11">
        <v>1</v>
      </c>
      <c r="I180" s="24" t="e">
        <f>IF($B180="","",(VLOOKUP($B180,所属・種目コード!$E$3:$F$68,2)))</f>
        <v>#N/A</v>
      </c>
      <c r="J180" s="25" t="str">
        <f>IF($B180="","",(VLOOKUP($B180,所属・種目コード!$I$3:$J$119,2)))</f>
        <v>ＴＭＥＪ</v>
      </c>
      <c r="K180" s="26" t="e">
        <f>IF($B180="","",(VLOOKUP($B180,所属・種目コード!O163:P263,2)))</f>
        <v>#N/A</v>
      </c>
      <c r="L180" s="23" t="e">
        <f>IF($B180="","",(VLOOKUP($B180,所属・種目コード!$L$3:$M$59,2)))</f>
        <v>#N/A</v>
      </c>
    </row>
    <row r="181" spans="1:12">
      <c r="A181" s="11">
        <v>1284</v>
      </c>
      <c r="B181" s="11">
        <v>1007</v>
      </c>
      <c r="C181" s="11">
        <v>211</v>
      </c>
      <c r="E181" s="11" t="s">
        <v>1137</v>
      </c>
      <c r="F181" s="11" t="s">
        <v>1138</v>
      </c>
      <c r="G181" s="11">
        <v>1</v>
      </c>
      <c r="I181" s="24" t="e">
        <f>IF($B181="","",(VLOOKUP($B181,所属・種目コード!$E$3:$F$68,2)))</f>
        <v>#N/A</v>
      </c>
      <c r="J181" s="25" t="str">
        <f>IF($B181="","",(VLOOKUP($B181,所属・種目コード!$I$3:$J$119,2)))</f>
        <v>ＴＭＥＪ</v>
      </c>
      <c r="K181" s="26" t="e">
        <f>IF($B181="","",(VLOOKUP($B181,所属・種目コード!O164:P264,2)))</f>
        <v>#N/A</v>
      </c>
      <c r="L181" s="23" t="e">
        <f>IF($B181="","",(VLOOKUP($B181,所属・種目コード!$L$3:$M$59,2)))</f>
        <v>#N/A</v>
      </c>
    </row>
    <row r="182" spans="1:12">
      <c r="A182" s="11">
        <v>1285</v>
      </c>
      <c r="B182" s="11">
        <v>1007</v>
      </c>
      <c r="C182" s="11">
        <v>212</v>
      </c>
      <c r="E182" s="11" t="s">
        <v>1139</v>
      </c>
      <c r="F182" s="11" t="s">
        <v>1140</v>
      </c>
      <c r="G182" s="11">
        <v>1</v>
      </c>
      <c r="I182" s="24" t="e">
        <f>IF($B182="","",(VLOOKUP($B182,所属・種目コード!$E$3:$F$68,2)))</f>
        <v>#N/A</v>
      </c>
      <c r="J182" s="25" t="str">
        <f>IF($B182="","",(VLOOKUP($B182,所属・種目コード!$I$3:$J$119,2)))</f>
        <v>ＴＭＥＪ</v>
      </c>
      <c r="K182" s="26" t="e">
        <f>IF($B182="","",(VLOOKUP($B182,所属・種目コード!O165:P265,2)))</f>
        <v>#N/A</v>
      </c>
      <c r="L182" s="23" t="e">
        <f>IF($B182="","",(VLOOKUP($B182,所属・種目コード!$L$3:$M$59,2)))</f>
        <v>#N/A</v>
      </c>
    </row>
    <row r="183" spans="1:12">
      <c r="A183" s="11">
        <v>1286</v>
      </c>
      <c r="B183" s="11">
        <v>1007</v>
      </c>
      <c r="C183" s="11">
        <v>213</v>
      </c>
      <c r="E183" s="11" t="s">
        <v>1141</v>
      </c>
      <c r="F183" s="11" t="s">
        <v>1142</v>
      </c>
      <c r="G183" s="11">
        <v>1</v>
      </c>
      <c r="I183" s="24" t="e">
        <f>IF($B183="","",(VLOOKUP($B183,所属・種目コード!$E$3:$F$68,2)))</f>
        <v>#N/A</v>
      </c>
      <c r="J183" s="25" t="str">
        <f>IF($B183="","",(VLOOKUP($B183,所属・種目コード!$I$3:$J$119,2)))</f>
        <v>ＴＭＥＪ</v>
      </c>
      <c r="K183" s="26" t="e">
        <f>IF($B183="","",(VLOOKUP($B183,所属・種目コード!O166:P266,2)))</f>
        <v>#N/A</v>
      </c>
      <c r="L183" s="23" t="e">
        <f>IF($B183="","",(VLOOKUP($B183,所属・種目コード!$L$3:$M$59,2)))</f>
        <v>#N/A</v>
      </c>
    </row>
    <row r="184" spans="1:12">
      <c r="A184" s="11">
        <v>1287</v>
      </c>
      <c r="B184" s="11">
        <v>1007</v>
      </c>
      <c r="C184" s="11">
        <v>214</v>
      </c>
      <c r="E184" s="11" t="s">
        <v>1143</v>
      </c>
      <c r="F184" s="11" t="s">
        <v>1144</v>
      </c>
      <c r="G184" s="11">
        <v>1</v>
      </c>
      <c r="I184" s="24" t="e">
        <f>IF($B184="","",(VLOOKUP($B184,所属・種目コード!$E$3:$F$68,2)))</f>
        <v>#N/A</v>
      </c>
      <c r="J184" s="25" t="str">
        <f>IF($B184="","",(VLOOKUP($B184,所属・種目コード!$I$3:$J$119,2)))</f>
        <v>ＴＭＥＪ</v>
      </c>
      <c r="K184" s="26" t="e">
        <f>IF($B184="","",(VLOOKUP($B184,所属・種目コード!O167:P267,2)))</f>
        <v>#N/A</v>
      </c>
      <c r="L184" s="23" t="e">
        <f>IF($B184="","",(VLOOKUP($B184,所属・種目コード!$L$3:$M$59,2)))</f>
        <v>#N/A</v>
      </c>
    </row>
    <row r="185" spans="1:12">
      <c r="A185" s="11">
        <v>1059</v>
      </c>
      <c r="B185" s="11">
        <v>1008</v>
      </c>
      <c r="C185" s="11">
        <v>32</v>
      </c>
      <c r="E185" s="11" t="s">
        <v>695</v>
      </c>
      <c r="F185" s="11" t="s">
        <v>696</v>
      </c>
      <c r="G185" s="11">
        <v>2</v>
      </c>
      <c r="I185" s="24" t="e">
        <f>IF($B185="","",(VLOOKUP($B185,所属・種目コード!$E$3:$F$68,2)))</f>
        <v>#N/A</v>
      </c>
      <c r="J185" s="25" t="str">
        <f>IF($B185="","",(VLOOKUP($B185,所属・種目コード!$I$3:$J$119,2)))</f>
        <v>一関高専</v>
      </c>
      <c r="K185" s="26" t="e">
        <f>IF($B185="","",(VLOOKUP($B185,所属・種目コード!O168:P268,2)))</f>
        <v>#N/A</v>
      </c>
      <c r="L185" s="23" t="e">
        <f>IF($B185="","",(VLOOKUP($B185,所属・種目コード!$L$3:$M$59,2)))</f>
        <v>#N/A</v>
      </c>
    </row>
    <row r="186" spans="1:12">
      <c r="A186" s="11">
        <v>1061</v>
      </c>
      <c r="B186" s="11">
        <v>1008</v>
      </c>
      <c r="C186" s="11">
        <v>33</v>
      </c>
      <c r="E186" s="11" t="s">
        <v>699</v>
      </c>
      <c r="F186" s="11" t="s">
        <v>700</v>
      </c>
      <c r="G186" s="11">
        <v>2</v>
      </c>
      <c r="I186" s="24" t="e">
        <f>IF($B186="","",(VLOOKUP($B186,所属・種目コード!$E$3:$F$68,2)))</f>
        <v>#N/A</v>
      </c>
      <c r="J186" s="25" t="str">
        <f>IF($B186="","",(VLOOKUP($B186,所属・種目コード!$I$3:$J$119,2)))</f>
        <v>一関高専</v>
      </c>
      <c r="K186" s="26" t="e">
        <f>IF($B186="","",(VLOOKUP($B186,所属・種目コード!O169:P269,2)))</f>
        <v>#N/A</v>
      </c>
      <c r="L186" s="23" t="e">
        <f>IF($B186="","",(VLOOKUP($B186,所属・種目コード!$L$3:$M$59,2)))</f>
        <v>#N/A</v>
      </c>
    </row>
    <row r="187" spans="1:12">
      <c r="A187" s="11">
        <v>1314</v>
      </c>
      <c r="B187" s="11">
        <v>1008</v>
      </c>
      <c r="C187" s="11">
        <v>249</v>
      </c>
      <c r="E187" s="11" t="s">
        <v>1196</v>
      </c>
      <c r="F187" s="11" t="s">
        <v>1197</v>
      </c>
      <c r="G187" s="11">
        <v>1</v>
      </c>
      <c r="I187" s="24" t="e">
        <f>IF($B187="","",(VLOOKUP($B187,所属・種目コード!$E$3:$F$68,2)))</f>
        <v>#N/A</v>
      </c>
      <c r="J187" s="25" t="str">
        <f>IF($B187="","",(VLOOKUP($B187,所属・種目コード!$I$3:$J$119,2)))</f>
        <v>一関高専</v>
      </c>
      <c r="K187" s="26" t="e">
        <f>IF($B187="","",(VLOOKUP($B187,所属・種目コード!O170:P270,2)))</f>
        <v>#N/A</v>
      </c>
      <c r="L187" s="23" t="e">
        <f>IF($B187="","",(VLOOKUP($B187,所属・種目コード!$L$3:$M$59,2)))</f>
        <v>#N/A</v>
      </c>
    </row>
    <row r="188" spans="1:12">
      <c r="A188" s="11">
        <v>1315</v>
      </c>
      <c r="B188" s="11">
        <v>1008</v>
      </c>
      <c r="C188" s="11">
        <v>250</v>
      </c>
      <c r="E188" s="11" t="s">
        <v>1198</v>
      </c>
      <c r="F188" s="11" t="s">
        <v>1199</v>
      </c>
      <c r="G188" s="11">
        <v>1</v>
      </c>
      <c r="I188" s="24" t="e">
        <f>IF($B188="","",(VLOOKUP($B188,所属・種目コード!$E$3:$F$68,2)))</f>
        <v>#N/A</v>
      </c>
      <c r="J188" s="25" t="str">
        <f>IF($B188="","",(VLOOKUP($B188,所属・種目コード!$I$3:$J$119,2)))</f>
        <v>一関高専</v>
      </c>
      <c r="K188" s="26" t="e">
        <f>IF($B188="","",(VLOOKUP($B188,所属・種目コード!O171:P271,2)))</f>
        <v>#N/A</v>
      </c>
      <c r="L188" s="23" t="e">
        <f>IF($B188="","",(VLOOKUP($B188,所属・種目コード!$L$3:$M$59,2)))</f>
        <v>#N/A</v>
      </c>
    </row>
    <row r="189" spans="1:12">
      <c r="A189" s="11">
        <v>1316</v>
      </c>
      <c r="B189" s="11">
        <v>1008</v>
      </c>
      <c r="C189" s="11">
        <v>251</v>
      </c>
      <c r="E189" s="11" t="s">
        <v>1200</v>
      </c>
      <c r="F189" s="11" t="s">
        <v>1201</v>
      </c>
      <c r="G189" s="11">
        <v>1</v>
      </c>
      <c r="I189" s="24" t="e">
        <f>IF($B189="","",(VLOOKUP($B189,所属・種目コード!$E$3:$F$68,2)))</f>
        <v>#N/A</v>
      </c>
      <c r="J189" s="25" t="str">
        <f>IF($B189="","",(VLOOKUP($B189,所属・種目コード!$I$3:$J$119,2)))</f>
        <v>一関高専</v>
      </c>
      <c r="K189" s="26" t="e">
        <f>IF($B189="","",(VLOOKUP($B189,所属・種目コード!O172:P272,2)))</f>
        <v>#N/A</v>
      </c>
      <c r="L189" s="23" t="e">
        <f>IF($B189="","",(VLOOKUP($B189,所属・種目コード!$L$3:$M$59,2)))</f>
        <v>#N/A</v>
      </c>
    </row>
    <row r="190" spans="1:12">
      <c r="A190" s="11">
        <v>1317</v>
      </c>
      <c r="B190" s="11">
        <v>1008</v>
      </c>
      <c r="C190" s="11">
        <v>252</v>
      </c>
      <c r="E190" s="11" t="s">
        <v>1202</v>
      </c>
      <c r="F190" s="11" t="s">
        <v>1203</v>
      </c>
      <c r="G190" s="11">
        <v>1</v>
      </c>
      <c r="I190" s="24" t="e">
        <f>IF($B190="","",(VLOOKUP($B190,所属・種目コード!$E$3:$F$68,2)))</f>
        <v>#N/A</v>
      </c>
      <c r="J190" s="25" t="str">
        <f>IF($B190="","",(VLOOKUP($B190,所属・種目コード!$I$3:$J$119,2)))</f>
        <v>一関高専</v>
      </c>
      <c r="K190" s="26" t="e">
        <f>IF($B190="","",(VLOOKUP($B190,所属・種目コード!O173:P273,2)))</f>
        <v>#N/A</v>
      </c>
      <c r="L190" s="23" t="e">
        <f>IF($B190="","",(VLOOKUP($B190,所属・種目コード!$L$3:$M$59,2)))</f>
        <v>#N/A</v>
      </c>
    </row>
    <row r="191" spans="1:12">
      <c r="A191" s="11">
        <v>1318</v>
      </c>
      <c r="B191" s="11">
        <v>1008</v>
      </c>
      <c r="C191" s="11">
        <v>253</v>
      </c>
      <c r="E191" s="11" t="s">
        <v>1204</v>
      </c>
      <c r="F191" s="11" t="s">
        <v>1205</v>
      </c>
      <c r="G191" s="11">
        <v>1</v>
      </c>
      <c r="I191" s="24" t="e">
        <f>IF($B191="","",(VLOOKUP($B191,所属・種目コード!$E$3:$F$68,2)))</f>
        <v>#N/A</v>
      </c>
      <c r="J191" s="25" t="str">
        <f>IF($B191="","",(VLOOKUP($B191,所属・種目コード!$I$3:$J$119,2)))</f>
        <v>一関高専</v>
      </c>
      <c r="K191" s="26" t="e">
        <f>IF($B191="","",(VLOOKUP($B191,所属・種目コード!O174:P274,2)))</f>
        <v>#N/A</v>
      </c>
      <c r="L191" s="23" t="e">
        <f>IF($B191="","",(VLOOKUP($B191,所属・種目コード!$L$3:$M$59,2)))</f>
        <v>#N/A</v>
      </c>
    </row>
    <row r="192" spans="1:12">
      <c r="A192" s="11">
        <v>1319</v>
      </c>
      <c r="B192" s="11">
        <v>1008</v>
      </c>
      <c r="C192" s="11">
        <v>254</v>
      </c>
      <c r="E192" s="11" t="s">
        <v>1206</v>
      </c>
      <c r="F192" s="11" t="s">
        <v>1207</v>
      </c>
      <c r="G192" s="11">
        <v>1</v>
      </c>
      <c r="I192" s="24" t="e">
        <f>IF($B192="","",(VLOOKUP($B192,所属・種目コード!$E$3:$F$68,2)))</f>
        <v>#N/A</v>
      </c>
      <c r="J192" s="25" t="str">
        <f>IF($B192="","",(VLOOKUP($B192,所属・種目コード!$I$3:$J$119,2)))</f>
        <v>一関高専</v>
      </c>
      <c r="K192" s="26" t="e">
        <f>IF($B192="","",(VLOOKUP($B192,所属・種目コード!O175:P275,2)))</f>
        <v>#N/A</v>
      </c>
      <c r="L192" s="23" t="e">
        <f>IF($B192="","",(VLOOKUP($B192,所属・種目コード!$L$3:$M$59,2)))</f>
        <v>#N/A</v>
      </c>
    </row>
    <row r="193" spans="1:12">
      <c r="A193" s="11">
        <v>1320</v>
      </c>
      <c r="B193" s="11">
        <v>1008</v>
      </c>
      <c r="C193" s="11">
        <v>255</v>
      </c>
      <c r="E193" s="11" t="s">
        <v>1208</v>
      </c>
      <c r="F193" s="11" t="s">
        <v>1209</v>
      </c>
      <c r="G193" s="11">
        <v>1</v>
      </c>
      <c r="I193" s="24" t="e">
        <f>IF($B193="","",(VLOOKUP($B193,所属・種目コード!$E$3:$F$68,2)))</f>
        <v>#N/A</v>
      </c>
      <c r="J193" s="25" t="str">
        <f>IF($B193="","",(VLOOKUP($B193,所属・種目コード!$I$3:$J$119,2)))</f>
        <v>一関高専</v>
      </c>
      <c r="K193" s="26" t="e">
        <f>IF($B193="","",(VLOOKUP($B193,所属・種目コード!O176:P276,2)))</f>
        <v>#N/A</v>
      </c>
      <c r="L193" s="23" t="e">
        <f>IF($B193="","",(VLOOKUP($B193,所属・種目コード!$L$3:$M$59,2)))</f>
        <v>#N/A</v>
      </c>
    </row>
    <row r="194" spans="1:12">
      <c r="A194" s="11">
        <v>1321</v>
      </c>
      <c r="B194" s="11">
        <v>1008</v>
      </c>
      <c r="C194" s="11">
        <v>256</v>
      </c>
      <c r="E194" s="11" t="s">
        <v>1210</v>
      </c>
      <c r="F194" s="11" t="s">
        <v>1211</v>
      </c>
      <c r="G194" s="11">
        <v>1</v>
      </c>
      <c r="I194" s="24" t="e">
        <f>IF($B194="","",(VLOOKUP($B194,所属・種目コード!$E$3:$F$68,2)))</f>
        <v>#N/A</v>
      </c>
      <c r="J194" s="25" t="str">
        <f>IF($B194="","",(VLOOKUP($B194,所属・種目コード!$I$3:$J$119,2)))</f>
        <v>一関高専</v>
      </c>
      <c r="K194" s="26" t="e">
        <f>IF($B194="","",(VLOOKUP($B194,所属・種目コード!O177:P277,2)))</f>
        <v>#N/A</v>
      </c>
      <c r="L194" s="23" t="e">
        <f>IF($B194="","",(VLOOKUP($B194,所属・種目コード!$L$3:$M$59,2)))</f>
        <v>#N/A</v>
      </c>
    </row>
    <row r="195" spans="1:12">
      <c r="A195" s="11">
        <v>1060</v>
      </c>
      <c r="B195" s="11">
        <v>1009</v>
      </c>
      <c r="C195" s="11">
        <v>33</v>
      </c>
      <c r="E195" s="11" t="s">
        <v>697</v>
      </c>
      <c r="F195" s="11" t="s">
        <v>698</v>
      </c>
      <c r="G195" s="11">
        <v>1</v>
      </c>
      <c r="I195" s="24" t="e">
        <f>IF($B195="","",(VLOOKUP($B195,所属・種目コード!$E$3:$F$68,2)))</f>
        <v>#N/A</v>
      </c>
      <c r="J195" s="25" t="str">
        <f>IF($B195="","",(VLOOKUP($B195,所属・種目コード!$I$3:$J$119,2)))</f>
        <v>岩手銀行</v>
      </c>
      <c r="K195" s="26" t="e">
        <f>IF($B195="","",(VLOOKUP($B195,所属・種目コード!O178:P278,2)))</f>
        <v>#N/A</v>
      </c>
      <c r="L195" s="23" t="e">
        <f>IF($B195="","",(VLOOKUP($B195,所属・種目コード!$L$3:$M$59,2)))</f>
        <v>#N/A</v>
      </c>
    </row>
    <row r="196" spans="1:12">
      <c r="A196" s="11">
        <v>1062</v>
      </c>
      <c r="B196" s="11">
        <v>1009</v>
      </c>
      <c r="C196" s="11">
        <v>34</v>
      </c>
      <c r="E196" s="11" t="s">
        <v>701</v>
      </c>
      <c r="F196" s="11" t="s">
        <v>702</v>
      </c>
      <c r="G196" s="11">
        <v>1</v>
      </c>
      <c r="I196" s="24" t="e">
        <f>IF($B196="","",(VLOOKUP($B196,所属・種目コード!$E$3:$F$68,2)))</f>
        <v>#N/A</v>
      </c>
      <c r="J196" s="25" t="str">
        <f>IF($B196="","",(VLOOKUP($B196,所属・種目コード!$I$3:$J$119,2)))</f>
        <v>岩手銀行</v>
      </c>
      <c r="K196" s="26" t="e">
        <f>IF($B196="","",(VLOOKUP($B196,所属・種目コード!O179:P279,2)))</f>
        <v>#N/A</v>
      </c>
      <c r="L196" s="23" t="e">
        <f>IF($B196="","",(VLOOKUP($B196,所属・種目コード!$L$3:$M$59,2)))</f>
        <v>#N/A</v>
      </c>
    </row>
    <row r="197" spans="1:12">
      <c r="A197" s="11">
        <v>1065</v>
      </c>
      <c r="B197" s="11">
        <v>1009</v>
      </c>
      <c r="C197" s="11">
        <v>35</v>
      </c>
      <c r="E197" s="11" t="s">
        <v>707</v>
      </c>
      <c r="F197" s="11" t="s">
        <v>708</v>
      </c>
      <c r="G197" s="11">
        <v>1</v>
      </c>
      <c r="I197" s="24" t="e">
        <f>IF($B197="","",(VLOOKUP($B197,所属・種目コード!$E$3:$F$68,2)))</f>
        <v>#N/A</v>
      </c>
      <c r="J197" s="25" t="str">
        <f>IF($B197="","",(VLOOKUP($B197,所属・種目コード!$I$3:$J$119,2)))</f>
        <v>岩手銀行</v>
      </c>
      <c r="K197" s="26" t="e">
        <f>IF($B197="","",(VLOOKUP($B197,所属・種目コード!O180:P280,2)))</f>
        <v>#N/A</v>
      </c>
      <c r="L197" s="23" t="e">
        <f>IF($B197="","",(VLOOKUP($B197,所属・種目コード!$L$3:$M$59,2)))</f>
        <v>#N/A</v>
      </c>
    </row>
    <row r="198" spans="1:12">
      <c r="A198" s="11">
        <v>1067</v>
      </c>
      <c r="B198" s="11">
        <v>1009</v>
      </c>
      <c r="C198" s="11">
        <v>36</v>
      </c>
      <c r="E198" s="11" t="s">
        <v>711</v>
      </c>
      <c r="F198" s="11" t="s">
        <v>712</v>
      </c>
      <c r="G198" s="11">
        <v>1</v>
      </c>
      <c r="I198" s="24" t="e">
        <f>IF($B198="","",(VLOOKUP($B198,所属・種目コード!$E$3:$F$68,2)))</f>
        <v>#N/A</v>
      </c>
      <c r="J198" s="25" t="str">
        <f>IF($B198="","",(VLOOKUP($B198,所属・種目コード!$I$3:$J$119,2)))</f>
        <v>岩手銀行</v>
      </c>
      <c r="K198" s="26" t="e">
        <f>IF($B198="","",(VLOOKUP($B198,所属・種目コード!O181:P281,2)))</f>
        <v>#N/A</v>
      </c>
      <c r="L198" s="23" t="e">
        <f>IF($B198="","",(VLOOKUP($B198,所属・種目コード!$L$3:$M$59,2)))</f>
        <v>#N/A</v>
      </c>
    </row>
    <row r="199" spans="1:12">
      <c r="A199" s="11">
        <v>1068</v>
      </c>
      <c r="B199" s="11">
        <v>1009</v>
      </c>
      <c r="C199" s="11">
        <v>37</v>
      </c>
      <c r="E199" s="11" t="s">
        <v>713</v>
      </c>
      <c r="F199" s="11" t="s">
        <v>714</v>
      </c>
      <c r="G199" s="11">
        <v>1</v>
      </c>
      <c r="I199" s="24" t="e">
        <f>IF($B199="","",(VLOOKUP($B199,所属・種目コード!$E$3:$F$68,2)))</f>
        <v>#N/A</v>
      </c>
      <c r="J199" s="25" t="str">
        <f>IF($B199="","",(VLOOKUP($B199,所属・種目コード!$I$3:$J$119,2)))</f>
        <v>岩手銀行</v>
      </c>
      <c r="K199" s="26" t="e">
        <f>IF($B199="","",(VLOOKUP($B199,所属・種目コード!O182:P282,2)))</f>
        <v>#N/A</v>
      </c>
      <c r="L199" s="23" t="e">
        <f>IF($B199="","",(VLOOKUP($B199,所属・種目コード!$L$3:$M$59,2)))</f>
        <v>#N/A</v>
      </c>
    </row>
    <row r="200" spans="1:12">
      <c r="A200" s="11">
        <v>1071</v>
      </c>
      <c r="B200" s="11">
        <v>1009</v>
      </c>
      <c r="C200" s="11">
        <v>38</v>
      </c>
      <c r="E200" s="11" t="s">
        <v>719</v>
      </c>
      <c r="F200" s="11" t="s">
        <v>720</v>
      </c>
      <c r="G200" s="11">
        <v>1</v>
      </c>
      <c r="I200" s="24" t="e">
        <f>IF($B200="","",(VLOOKUP($B200,所属・種目コード!$E$3:$F$68,2)))</f>
        <v>#N/A</v>
      </c>
      <c r="J200" s="25" t="str">
        <f>IF($B200="","",(VLOOKUP($B200,所属・種目コード!$I$3:$J$119,2)))</f>
        <v>岩手銀行</v>
      </c>
      <c r="K200" s="26" t="e">
        <f>IF($B200="","",(VLOOKUP($B200,所属・種目コード!O183:P283,2)))</f>
        <v>#N/A</v>
      </c>
      <c r="L200" s="23" t="e">
        <f>IF($B200="","",(VLOOKUP($B200,所属・種目コード!$L$3:$M$59,2)))</f>
        <v>#N/A</v>
      </c>
    </row>
    <row r="201" spans="1:12">
      <c r="A201" s="11">
        <v>1073</v>
      </c>
      <c r="B201" s="11">
        <v>1009</v>
      </c>
      <c r="C201" s="11">
        <v>39</v>
      </c>
      <c r="E201" s="11" t="s">
        <v>723</v>
      </c>
      <c r="F201" s="11" t="s">
        <v>724</v>
      </c>
      <c r="G201" s="11">
        <v>1</v>
      </c>
      <c r="I201" s="24" t="e">
        <f>IF($B201="","",(VLOOKUP($B201,所属・種目コード!$E$3:$F$68,2)))</f>
        <v>#N/A</v>
      </c>
      <c r="J201" s="25" t="str">
        <f>IF($B201="","",(VLOOKUP($B201,所属・種目コード!$I$3:$J$119,2)))</f>
        <v>岩手銀行</v>
      </c>
      <c r="K201" s="26" t="e">
        <f>IF($B201="","",(VLOOKUP($B201,所属・種目コード!O184:P284,2)))</f>
        <v>#N/A</v>
      </c>
      <c r="L201" s="23" t="e">
        <f>IF($B201="","",(VLOOKUP($B201,所属・種目コード!$L$3:$M$59,2)))</f>
        <v>#N/A</v>
      </c>
    </row>
    <row r="202" spans="1:12">
      <c r="A202" s="11">
        <v>1066</v>
      </c>
      <c r="B202" s="11">
        <v>1010</v>
      </c>
      <c r="C202" s="11">
        <v>36</v>
      </c>
      <c r="E202" s="11" t="s">
        <v>709</v>
      </c>
      <c r="F202" s="11" t="s">
        <v>710</v>
      </c>
      <c r="G202" s="11">
        <v>2</v>
      </c>
      <c r="I202" s="24" t="e">
        <f>IF($B202="","",(VLOOKUP($B202,所属・種目コード!$E$3:$F$68,2)))</f>
        <v>#N/A</v>
      </c>
      <c r="J202" s="25" t="str">
        <f>IF($B202="","",(VLOOKUP($B202,所属・種目コード!$I$3:$J$119,2)))</f>
        <v>岩手県庁走友会</v>
      </c>
      <c r="K202" s="26" t="e">
        <f>IF($B202="","",(VLOOKUP($B202,所属・種目コード!O185:P285,2)))</f>
        <v>#N/A</v>
      </c>
      <c r="L202" s="23" t="e">
        <f>IF($B202="","",(VLOOKUP($B202,所属・種目コード!$L$3:$M$59,2)))</f>
        <v>#N/A</v>
      </c>
    </row>
    <row r="203" spans="1:12">
      <c r="A203" s="11">
        <v>1069</v>
      </c>
      <c r="B203" s="11">
        <v>1010</v>
      </c>
      <c r="C203" s="11">
        <v>37</v>
      </c>
      <c r="E203" s="11" t="s">
        <v>715</v>
      </c>
      <c r="F203" s="11" t="s">
        <v>716</v>
      </c>
      <c r="G203" s="11">
        <v>2</v>
      </c>
      <c r="I203" s="24" t="e">
        <f>IF($B203="","",(VLOOKUP($B203,所属・種目コード!$E$3:$F$68,2)))</f>
        <v>#N/A</v>
      </c>
      <c r="J203" s="25" t="str">
        <f>IF($B203="","",(VLOOKUP($B203,所属・種目コード!$I$3:$J$119,2)))</f>
        <v>岩手県庁走友会</v>
      </c>
      <c r="K203" s="26" t="e">
        <f>IF($B203="","",(VLOOKUP($B203,所属・種目コード!O186:P286,2)))</f>
        <v>#N/A</v>
      </c>
      <c r="L203" s="23" t="e">
        <f>IF($B203="","",(VLOOKUP($B203,所属・種目コード!$L$3:$M$59,2)))</f>
        <v>#N/A</v>
      </c>
    </row>
    <row r="204" spans="1:12">
      <c r="A204" s="11">
        <v>1070</v>
      </c>
      <c r="B204" s="11">
        <v>1010</v>
      </c>
      <c r="C204" s="11">
        <v>38</v>
      </c>
      <c r="E204" s="11" t="s">
        <v>717</v>
      </c>
      <c r="F204" s="11" t="s">
        <v>718</v>
      </c>
      <c r="G204" s="11">
        <v>2</v>
      </c>
      <c r="I204" s="24" t="e">
        <f>IF($B204="","",(VLOOKUP($B204,所属・種目コード!$E$3:$F$68,2)))</f>
        <v>#N/A</v>
      </c>
      <c r="J204" s="25" t="str">
        <f>IF($B204="","",(VLOOKUP($B204,所属・種目コード!$I$3:$J$119,2)))</f>
        <v>岩手県庁走友会</v>
      </c>
      <c r="K204" s="26" t="e">
        <f>IF($B204="","",(VLOOKUP($B204,所属・種目コード!O187:P287,2)))</f>
        <v>#N/A</v>
      </c>
      <c r="L204" s="23" t="e">
        <f>IF($B204="","",(VLOOKUP($B204,所属・種目コード!$L$3:$M$59,2)))</f>
        <v>#N/A</v>
      </c>
    </row>
    <row r="205" spans="1:12">
      <c r="A205" s="11">
        <v>1072</v>
      </c>
      <c r="B205" s="11">
        <v>1010</v>
      </c>
      <c r="C205" s="11">
        <v>39</v>
      </c>
      <c r="E205" s="11" t="s">
        <v>721</v>
      </c>
      <c r="F205" s="11" t="s">
        <v>722</v>
      </c>
      <c r="G205" s="11">
        <v>2</v>
      </c>
      <c r="I205" s="24" t="e">
        <f>IF($B205="","",(VLOOKUP($B205,所属・種目コード!$E$3:$F$68,2)))</f>
        <v>#N/A</v>
      </c>
      <c r="J205" s="25" t="str">
        <f>IF($B205="","",(VLOOKUP($B205,所属・種目コード!$I$3:$J$119,2)))</f>
        <v>岩手県庁走友会</v>
      </c>
      <c r="K205" s="26" t="e">
        <f>IF($B205="","",(VLOOKUP($B205,所属・種目コード!O188:P288,2)))</f>
        <v>#N/A</v>
      </c>
      <c r="L205" s="23" t="e">
        <f>IF($B205="","",(VLOOKUP($B205,所属・種目コード!$L$3:$M$59,2)))</f>
        <v>#N/A</v>
      </c>
    </row>
    <row r="206" spans="1:12">
      <c r="A206" s="11">
        <v>1074</v>
      </c>
      <c r="B206" s="11">
        <v>1010</v>
      </c>
      <c r="C206" s="11">
        <v>40</v>
      </c>
      <c r="E206" s="11" t="s">
        <v>725</v>
      </c>
      <c r="F206" s="11" t="s">
        <v>726</v>
      </c>
      <c r="G206" s="11">
        <v>2</v>
      </c>
      <c r="I206" s="24" t="e">
        <f>IF($B206="","",(VLOOKUP($B206,所属・種目コード!$E$3:$F$68,2)))</f>
        <v>#N/A</v>
      </c>
      <c r="J206" s="25" t="str">
        <f>IF($B206="","",(VLOOKUP($B206,所属・種目コード!$I$3:$J$119,2)))</f>
        <v>岩手県庁走友会</v>
      </c>
      <c r="K206" s="26" t="e">
        <f>IF($B206="","",(VLOOKUP($B206,所属・種目コード!O189:P289,2)))</f>
        <v>#N/A</v>
      </c>
      <c r="L206" s="23" t="e">
        <f>IF($B206="","",(VLOOKUP($B206,所属・種目コード!$L$3:$M$59,2)))</f>
        <v>#N/A</v>
      </c>
    </row>
    <row r="207" spans="1:12">
      <c r="A207" s="11">
        <v>1076</v>
      </c>
      <c r="B207" s="11">
        <v>1010</v>
      </c>
      <c r="C207" s="11">
        <v>41</v>
      </c>
      <c r="E207" s="11" t="s">
        <v>729</v>
      </c>
      <c r="F207" s="11" t="s">
        <v>730</v>
      </c>
      <c r="G207" s="11">
        <v>2</v>
      </c>
      <c r="I207" s="24" t="e">
        <f>IF($B207="","",(VLOOKUP($B207,所属・種目コード!$E$3:$F$68,2)))</f>
        <v>#N/A</v>
      </c>
      <c r="J207" s="25" t="str">
        <f>IF($B207="","",(VLOOKUP($B207,所属・種目コード!$I$3:$J$119,2)))</f>
        <v>岩手県庁走友会</v>
      </c>
      <c r="K207" s="26" t="e">
        <f>IF($B207="","",(VLOOKUP($B207,所属・種目コード!O190:P290,2)))</f>
        <v>#N/A</v>
      </c>
      <c r="L207" s="23" t="e">
        <f>IF($B207="","",(VLOOKUP($B207,所属・種目コード!$L$3:$M$59,2)))</f>
        <v>#N/A</v>
      </c>
    </row>
    <row r="208" spans="1:12">
      <c r="A208" s="11">
        <v>1358</v>
      </c>
      <c r="B208" s="11">
        <v>1010</v>
      </c>
      <c r="C208" s="11">
        <v>293</v>
      </c>
      <c r="E208" s="11" t="s">
        <v>1284</v>
      </c>
      <c r="F208" s="11" t="s">
        <v>1285</v>
      </c>
      <c r="G208" s="11">
        <v>1</v>
      </c>
      <c r="I208" s="24" t="e">
        <f>IF($B208="","",(VLOOKUP($B208,所属・種目コード!$E$3:$F$68,2)))</f>
        <v>#N/A</v>
      </c>
      <c r="J208" s="25" t="str">
        <f>IF($B208="","",(VLOOKUP($B208,所属・種目コード!$I$3:$J$119,2)))</f>
        <v>岩手県庁走友会</v>
      </c>
      <c r="K208" s="26" t="e">
        <f>IF($B208="","",(VLOOKUP($B208,所属・種目コード!O191:P291,2)))</f>
        <v>#N/A</v>
      </c>
      <c r="L208" s="23" t="e">
        <f>IF($B208="","",(VLOOKUP($B208,所属・種目コード!$L$3:$M$59,2)))</f>
        <v>#N/A</v>
      </c>
    </row>
    <row r="209" spans="1:12">
      <c r="A209" s="11">
        <v>1359</v>
      </c>
      <c r="B209" s="11">
        <v>1010</v>
      </c>
      <c r="C209" s="11">
        <v>294</v>
      </c>
      <c r="E209" s="11" t="s">
        <v>1286</v>
      </c>
      <c r="F209" s="11" t="s">
        <v>1287</v>
      </c>
      <c r="G209" s="11">
        <v>1</v>
      </c>
      <c r="I209" s="24" t="e">
        <f>IF($B209="","",(VLOOKUP($B209,所属・種目コード!$E$3:$F$68,2)))</f>
        <v>#N/A</v>
      </c>
      <c r="J209" s="25" t="str">
        <f>IF($B209="","",(VLOOKUP($B209,所属・種目コード!$I$3:$J$119,2)))</f>
        <v>岩手県庁走友会</v>
      </c>
      <c r="K209" s="26" t="e">
        <f>IF($B209="","",(VLOOKUP($B209,所属・種目コード!O192:P292,2)))</f>
        <v>#N/A</v>
      </c>
      <c r="L209" s="23" t="e">
        <f>IF($B209="","",(VLOOKUP($B209,所属・種目コード!$L$3:$M$59,2)))</f>
        <v>#N/A</v>
      </c>
    </row>
    <row r="210" spans="1:12">
      <c r="A210" s="11">
        <v>1360</v>
      </c>
      <c r="B210" s="11">
        <v>1010</v>
      </c>
      <c r="C210" s="11">
        <v>295</v>
      </c>
      <c r="E210" s="11" t="s">
        <v>1288</v>
      </c>
      <c r="F210" s="11" t="s">
        <v>1289</v>
      </c>
      <c r="G210" s="11">
        <v>1</v>
      </c>
      <c r="I210" s="24" t="e">
        <f>IF($B210="","",(VLOOKUP($B210,所属・種目コード!$E$3:$F$68,2)))</f>
        <v>#N/A</v>
      </c>
      <c r="J210" s="25" t="str">
        <f>IF($B210="","",(VLOOKUP($B210,所属・種目コード!$I$3:$J$119,2)))</f>
        <v>岩手県庁走友会</v>
      </c>
      <c r="K210" s="26" t="e">
        <f>IF($B210="","",(VLOOKUP($B210,所属・種目コード!O193:P293,2)))</f>
        <v>#N/A</v>
      </c>
      <c r="L210" s="23" t="e">
        <f>IF($B210="","",(VLOOKUP($B210,所属・種目コード!$L$3:$M$59,2)))</f>
        <v>#N/A</v>
      </c>
    </row>
    <row r="211" spans="1:12">
      <c r="A211" s="11">
        <v>1361</v>
      </c>
      <c r="B211" s="11">
        <v>1010</v>
      </c>
      <c r="C211" s="11">
        <v>296</v>
      </c>
      <c r="E211" s="11" t="s">
        <v>1290</v>
      </c>
      <c r="F211" s="11" t="s">
        <v>1291</v>
      </c>
      <c r="G211" s="11">
        <v>1</v>
      </c>
      <c r="I211" s="24" t="e">
        <f>IF($B211="","",(VLOOKUP($B211,所属・種目コード!$E$3:$F$68,2)))</f>
        <v>#N/A</v>
      </c>
      <c r="J211" s="25" t="str">
        <f>IF($B211="","",(VLOOKUP($B211,所属・種目コード!$I$3:$J$119,2)))</f>
        <v>岩手県庁走友会</v>
      </c>
      <c r="K211" s="26" t="e">
        <f>IF($B211="","",(VLOOKUP($B211,所属・種目コード!O194:P294,2)))</f>
        <v>#N/A</v>
      </c>
      <c r="L211" s="23" t="e">
        <f>IF($B211="","",(VLOOKUP($B211,所属・種目コード!$L$3:$M$59,2)))</f>
        <v>#N/A</v>
      </c>
    </row>
    <row r="212" spans="1:12">
      <c r="A212" s="11">
        <v>1362</v>
      </c>
      <c r="B212" s="11">
        <v>1010</v>
      </c>
      <c r="C212" s="11">
        <v>297</v>
      </c>
      <c r="E212" s="11" t="s">
        <v>1292</v>
      </c>
      <c r="F212" s="11" t="s">
        <v>1293</v>
      </c>
      <c r="G212" s="11">
        <v>1</v>
      </c>
      <c r="I212" s="24" t="e">
        <f>IF($B212="","",(VLOOKUP($B212,所属・種目コード!$E$3:$F$68,2)))</f>
        <v>#N/A</v>
      </c>
      <c r="J212" s="25" t="str">
        <f>IF($B212="","",(VLOOKUP($B212,所属・種目コード!$I$3:$J$119,2)))</f>
        <v>岩手県庁走友会</v>
      </c>
      <c r="K212" s="26" t="e">
        <f>IF($B212="","",(VLOOKUP($B212,所属・種目コード!O195:P295,2)))</f>
        <v>#N/A</v>
      </c>
      <c r="L212" s="23" t="e">
        <f>IF($B212="","",(VLOOKUP($B212,所属・種目コード!$L$3:$M$59,2)))</f>
        <v>#N/A</v>
      </c>
    </row>
    <row r="213" spans="1:12">
      <c r="A213" s="11">
        <v>1363</v>
      </c>
      <c r="B213" s="11">
        <v>1010</v>
      </c>
      <c r="C213" s="11">
        <v>298</v>
      </c>
      <c r="E213" s="11" t="s">
        <v>1294</v>
      </c>
      <c r="F213" s="11" t="s">
        <v>1295</v>
      </c>
      <c r="G213" s="11">
        <v>1</v>
      </c>
      <c r="I213" s="24" t="e">
        <f>IF($B213="","",(VLOOKUP($B213,所属・種目コード!$E$3:$F$68,2)))</f>
        <v>#N/A</v>
      </c>
      <c r="J213" s="25" t="str">
        <f>IF($B213="","",(VLOOKUP($B213,所属・種目コード!$I$3:$J$119,2)))</f>
        <v>岩手県庁走友会</v>
      </c>
      <c r="K213" s="26" t="e">
        <f>IF($B213="","",(VLOOKUP($B213,所属・種目コード!O196:P296,2)))</f>
        <v>#N/A</v>
      </c>
      <c r="L213" s="23" t="e">
        <f>IF($B213="","",(VLOOKUP($B213,所属・種目コード!$L$3:$M$59,2)))</f>
        <v>#N/A</v>
      </c>
    </row>
    <row r="214" spans="1:12">
      <c r="A214" s="11">
        <v>1364</v>
      </c>
      <c r="B214" s="11">
        <v>1010</v>
      </c>
      <c r="C214" s="11">
        <v>299</v>
      </c>
      <c r="E214" s="11" t="s">
        <v>1296</v>
      </c>
      <c r="F214" s="11" t="s">
        <v>1297</v>
      </c>
      <c r="G214" s="11">
        <v>1</v>
      </c>
      <c r="I214" s="24" t="e">
        <f>IF($B214="","",(VLOOKUP($B214,所属・種目コード!$E$3:$F$68,2)))</f>
        <v>#N/A</v>
      </c>
      <c r="J214" s="25" t="str">
        <f>IF($B214="","",(VLOOKUP($B214,所属・種目コード!$I$3:$J$119,2)))</f>
        <v>岩手県庁走友会</v>
      </c>
      <c r="K214" s="26" t="e">
        <f>IF($B214="","",(VLOOKUP($B214,所属・種目コード!O197:P297,2)))</f>
        <v>#N/A</v>
      </c>
      <c r="L214" s="23" t="e">
        <f>IF($B214="","",(VLOOKUP($B214,所属・種目コード!$L$3:$M$59,2)))</f>
        <v>#N/A</v>
      </c>
    </row>
    <row r="215" spans="1:12">
      <c r="A215" s="11">
        <v>1365</v>
      </c>
      <c r="B215" s="11">
        <v>1010</v>
      </c>
      <c r="C215" s="11">
        <v>300</v>
      </c>
      <c r="E215" s="11" t="s">
        <v>1298</v>
      </c>
      <c r="F215" s="11" t="s">
        <v>1299</v>
      </c>
      <c r="G215" s="11">
        <v>1</v>
      </c>
      <c r="I215" s="24" t="e">
        <f>IF($B215="","",(VLOOKUP($B215,所属・種目コード!$E$3:$F$68,2)))</f>
        <v>#N/A</v>
      </c>
      <c r="J215" s="25" t="str">
        <f>IF($B215="","",(VLOOKUP($B215,所属・種目コード!$I$3:$J$119,2)))</f>
        <v>岩手県庁走友会</v>
      </c>
      <c r="K215" s="26" t="e">
        <f>IF($B215="","",(VLOOKUP($B215,所属・種目コード!O198:P298,2)))</f>
        <v>#N/A</v>
      </c>
      <c r="L215" s="23" t="e">
        <f>IF($B215="","",(VLOOKUP($B215,所属・種目コード!$L$3:$M$59,2)))</f>
        <v>#N/A</v>
      </c>
    </row>
    <row r="216" spans="1:12">
      <c r="A216" s="11">
        <v>1366</v>
      </c>
      <c r="B216" s="11">
        <v>1010</v>
      </c>
      <c r="C216" s="11">
        <v>301</v>
      </c>
      <c r="E216" s="11" t="s">
        <v>1300</v>
      </c>
      <c r="F216" s="11" t="s">
        <v>1301</v>
      </c>
      <c r="G216" s="11">
        <v>1</v>
      </c>
      <c r="I216" s="24" t="e">
        <f>IF($B216="","",(VLOOKUP($B216,所属・種目コード!$E$3:$F$68,2)))</f>
        <v>#N/A</v>
      </c>
      <c r="J216" s="25" t="str">
        <f>IF($B216="","",(VLOOKUP($B216,所属・種目コード!$I$3:$J$119,2)))</f>
        <v>岩手県庁走友会</v>
      </c>
      <c r="K216" s="26" t="e">
        <f>IF($B216="","",(VLOOKUP($B216,所属・種目コード!O199:P299,2)))</f>
        <v>#N/A</v>
      </c>
      <c r="L216" s="23" t="e">
        <f>IF($B216="","",(VLOOKUP($B216,所属・種目コード!$L$3:$M$59,2)))</f>
        <v>#N/A</v>
      </c>
    </row>
    <row r="217" spans="1:12">
      <c r="A217" s="11">
        <v>1581</v>
      </c>
      <c r="B217" s="11">
        <v>1010</v>
      </c>
      <c r="C217" s="11">
        <v>549</v>
      </c>
      <c r="E217" s="11" t="s">
        <v>1725</v>
      </c>
      <c r="F217" s="11" t="s">
        <v>1726</v>
      </c>
      <c r="G217" s="11">
        <v>1</v>
      </c>
      <c r="I217" s="24" t="e">
        <f>IF($B217="","",(VLOOKUP($B217,所属・種目コード!$E$3:$F$68,2)))</f>
        <v>#N/A</v>
      </c>
      <c r="J217" s="25" t="str">
        <f>IF($B217="","",(VLOOKUP($B217,所属・種目コード!$I$3:$J$119,2)))</f>
        <v>岩手県庁走友会</v>
      </c>
      <c r="K217" s="26" t="e">
        <f>IF($B217="","",(VLOOKUP($B217,所属・種目コード!O200:P300,2)))</f>
        <v>#N/A</v>
      </c>
      <c r="L217" s="23" t="e">
        <f>IF($B217="","",(VLOOKUP($B217,所属・種目コード!$L$3:$M$59,2)))</f>
        <v>#N/A</v>
      </c>
    </row>
    <row r="218" spans="1:12">
      <c r="A218" s="11">
        <v>1078</v>
      </c>
      <c r="B218" s="11">
        <v>1011</v>
      </c>
      <c r="C218" s="11">
        <v>42</v>
      </c>
      <c r="E218" s="11" t="s">
        <v>733</v>
      </c>
      <c r="F218" s="11" t="s">
        <v>734</v>
      </c>
      <c r="G218" s="11">
        <v>2</v>
      </c>
      <c r="I218" s="24" t="e">
        <f>IF($B218="","",(VLOOKUP($B218,所属・種目コード!$E$3:$F$68,2)))</f>
        <v>#N/A</v>
      </c>
      <c r="J218" s="25" t="str">
        <f>IF($B218="","",(VLOOKUP($B218,所属・種目コード!$I$3:$J$119,2)))</f>
        <v>ｅＡ東北</v>
      </c>
      <c r="K218" s="26" t="e">
        <f>IF($B218="","",(VLOOKUP($B218,所属・種目コード!O201:P301,2)))</f>
        <v>#N/A</v>
      </c>
      <c r="L218" s="23" t="e">
        <f>IF($B218="","",(VLOOKUP($B218,所属・種目コード!$L$3:$M$59,2)))</f>
        <v>#N/A</v>
      </c>
    </row>
    <row r="219" spans="1:12">
      <c r="A219" s="11">
        <v>1380</v>
      </c>
      <c r="B219" s="11">
        <v>1011</v>
      </c>
      <c r="C219" s="11">
        <v>317</v>
      </c>
      <c r="E219" s="11" t="s">
        <v>1328</v>
      </c>
      <c r="F219" s="11" t="s">
        <v>1329</v>
      </c>
      <c r="G219" s="11">
        <v>1</v>
      </c>
      <c r="I219" s="24" t="e">
        <f>IF($B219="","",(VLOOKUP($B219,所属・種目コード!$E$3:$F$68,2)))</f>
        <v>#N/A</v>
      </c>
      <c r="J219" s="25" t="str">
        <f>IF($B219="","",(VLOOKUP($B219,所属・種目コード!$I$3:$J$119,2)))</f>
        <v>ｅＡ東北</v>
      </c>
      <c r="K219" s="26" t="e">
        <f>IF($B219="","",(VLOOKUP($B219,所属・種目コード!O202:P302,2)))</f>
        <v>#N/A</v>
      </c>
      <c r="L219" s="23" t="e">
        <f>IF($B219="","",(VLOOKUP($B219,所属・種目コード!$L$3:$M$59,2)))</f>
        <v>#N/A</v>
      </c>
    </row>
    <row r="220" spans="1:12">
      <c r="A220" s="11">
        <v>1381</v>
      </c>
      <c r="B220" s="11">
        <v>1011</v>
      </c>
      <c r="C220" s="11">
        <v>318</v>
      </c>
      <c r="E220" s="11" t="s">
        <v>1330</v>
      </c>
      <c r="F220" s="11" t="s">
        <v>1331</v>
      </c>
      <c r="G220" s="11">
        <v>1</v>
      </c>
      <c r="I220" s="24" t="e">
        <f>IF($B220="","",(VLOOKUP($B220,所属・種目コード!$E$3:$F$68,2)))</f>
        <v>#N/A</v>
      </c>
      <c r="J220" s="25" t="str">
        <f>IF($B220="","",(VLOOKUP($B220,所属・種目コード!$I$3:$J$119,2)))</f>
        <v>ｅＡ東北</v>
      </c>
      <c r="K220" s="26" t="e">
        <f>IF($B220="","",(VLOOKUP($B220,所属・種目コード!O203:P303,2)))</f>
        <v>#N/A</v>
      </c>
      <c r="L220" s="23" t="e">
        <f>IF($B220="","",(VLOOKUP($B220,所属・種目コード!$L$3:$M$59,2)))</f>
        <v>#N/A</v>
      </c>
    </row>
    <row r="221" spans="1:12">
      <c r="A221" s="11">
        <v>1382</v>
      </c>
      <c r="B221" s="11">
        <v>1011</v>
      </c>
      <c r="C221" s="11">
        <v>319</v>
      </c>
      <c r="E221" s="11" t="s">
        <v>1332</v>
      </c>
      <c r="F221" s="11" t="s">
        <v>1333</v>
      </c>
      <c r="G221" s="11">
        <v>1</v>
      </c>
      <c r="I221" s="24" t="e">
        <f>IF($B221="","",(VLOOKUP($B221,所属・種目コード!$E$3:$F$68,2)))</f>
        <v>#N/A</v>
      </c>
      <c r="J221" s="25" t="str">
        <f>IF($B221="","",(VLOOKUP($B221,所属・種目コード!$I$3:$J$119,2)))</f>
        <v>ｅＡ東北</v>
      </c>
      <c r="K221" s="26" t="e">
        <f>IF($B221="","",(VLOOKUP($B221,所属・種目コード!O204:P304,2)))</f>
        <v>#N/A</v>
      </c>
      <c r="L221" s="23" t="e">
        <f>IF($B221="","",(VLOOKUP($B221,所属・種目コード!$L$3:$M$59,2)))</f>
        <v>#N/A</v>
      </c>
    </row>
    <row r="222" spans="1:12">
      <c r="A222" s="11">
        <v>1383</v>
      </c>
      <c r="B222" s="11">
        <v>1011</v>
      </c>
      <c r="C222" s="11">
        <v>320</v>
      </c>
      <c r="E222" s="11" t="s">
        <v>1334</v>
      </c>
      <c r="F222" s="11" t="s">
        <v>1335</v>
      </c>
      <c r="G222" s="11">
        <v>1</v>
      </c>
      <c r="I222" s="24" t="e">
        <f>IF($B222="","",(VLOOKUP($B222,所属・種目コード!$E$3:$F$68,2)))</f>
        <v>#N/A</v>
      </c>
      <c r="J222" s="25" t="str">
        <f>IF($B222="","",(VLOOKUP($B222,所属・種目コード!$I$3:$J$119,2)))</f>
        <v>ｅＡ東北</v>
      </c>
      <c r="K222" s="26" t="e">
        <f>IF($B222="","",(VLOOKUP($B222,所属・種目コード!O205:P305,2)))</f>
        <v>#N/A</v>
      </c>
      <c r="L222" s="23" t="e">
        <f>IF($B222="","",(VLOOKUP($B222,所属・種目コード!$L$3:$M$59,2)))</f>
        <v>#N/A</v>
      </c>
    </row>
    <row r="223" spans="1:12">
      <c r="A223" s="11">
        <v>1384</v>
      </c>
      <c r="B223" s="11">
        <v>1011</v>
      </c>
      <c r="C223" s="11">
        <v>321</v>
      </c>
      <c r="E223" s="11" t="s">
        <v>1336</v>
      </c>
      <c r="F223" s="11" t="s">
        <v>1337</v>
      </c>
      <c r="G223" s="11">
        <v>1</v>
      </c>
      <c r="I223" s="24" t="e">
        <f>IF($B223="","",(VLOOKUP($B223,所属・種目コード!$E$3:$F$68,2)))</f>
        <v>#N/A</v>
      </c>
      <c r="J223" s="25" t="str">
        <f>IF($B223="","",(VLOOKUP($B223,所属・種目コード!$I$3:$J$119,2)))</f>
        <v>ｅＡ東北</v>
      </c>
      <c r="K223" s="26" t="e">
        <f>IF($B223="","",(VLOOKUP($B223,所属・種目コード!O206:P306,2)))</f>
        <v>#N/A</v>
      </c>
      <c r="L223" s="23" t="e">
        <f>IF($B223="","",(VLOOKUP($B223,所属・種目コード!$L$3:$M$59,2)))</f>
        <v>#N/A</v>
      </c>
    </row>
    <row r="224" spans="1:12">
      <c r="A224" s="11">
        <v>1385</v>
      </c>
      <c r="B224" s="11">
        <v>1011</v>
      </c>
      <c r="C224" s="11">
        <v>322</v>
      </c>
      <c r="E224" s="11" t="s">
        <v>1338</v>
      </c>
      <c r="F224" s="11" t="s">
        <v>1339</v>
      </c>
      <c r="G224" s="11">
        <v>1</v>
      </c>
      <c r="I224" s="24" t="e">
        <f>IF($B224="","",(VLOOKUP($B224,所属・種目コード!$E$3:$F$68,2)))</f>
        <v>#N/A</v>
      </c>
      <c r="J224" s="25" t="str">
        <f>IF($B224="","",(VLOOKUP($B224,所属・種目コード!$I$3:$J$119,2)))</f>
        <v>ｅＡ東北</v>
      </c>
      <c r="K224" s="26" t="e">
        <f>IF($B224="","",(VLOOKUP($B224,所属・種目コード!O207:P307,2)))</f>
        <v>#N/A</v>
      </c>
      <c r="L224" s="23" t="e">
        <f>IF($B224="","",(VLOOKUP($B224,所属・種目コード!$L$3:$M$59,2)))</f>
        <v>#N/A</v>
      </c>
    </row>
    <row r="225" spans="1:12">
      <c r="A225" s="11">
        <v>1386</v>
      </c>
      <c r="B225" s="11">
        <v>1011</v>
      </c>
      <c r="C225" s="11">
        <v>323</v>
      </c>
      <c r="E225" s="11" t="s">
        <v>1340</v>
      </c>
      <c r="F225" s="11" t="s">
        <v>1341</v>
      </c>
      <c r="G225" s="11">
        <v>1</v>
      </c>
      <c r="I225" s="24" t="e">
        <f>IF($B225="","",(VLOOKUP($B225,所属・種目コード!$E$3:$F$68,2)))</f>
        <v>#N/A</v>
      </c>
      <c r="J225" s="25" t="str">
        <f>IF($B225="","",(VLOOKUP($B225,所属・種目コード!$I$3:$J$119,2)))</f>
        <v>ｅＡ東北</v>
      </c>
      <c r="K225" s="26" t="e">
        <f>IF($B225="","",(VLOOKUP($B225,所属・種目コード!O208:P308,2)))</f>
        <v>#N/A</v>
      </c>
      <c r="L225" s="23" t="e">
        <f>IF($B225="","",(VLOOKUP($B225,所属・種目コード!$L$3:$M$59,2)))</f>
        <v>#N/A</v>
      </c>
    </row>
    <row r="226" spans="1:12">
      <c r="A226" s="11">
        <v>1387</v>
      </c>
      <c r="B226" s="11">
        <v>1011</v>
      </c>
      <c r="C226" s="11">
        <v>324</v>
      </c>
      <c r="E226" s="11" t="s">
        <v>1342</v>
      </c>
      <c r="F226" s="11" t="s">
        <v>1343</v>
      </c>
      <c r="G226" s="11">
        <v>1</v>
      </c>
      <c r="I226" s="24" t="e">
        <f>IF($B226="","",(VLOOKUP($B226,所属・種目コード!$E$3:$F$68,2)))</f>
        <v>#N/A</v>
      </c>
      <c r="J226" s="25" t="str">
        <f>IF($B226="","",(VLOOKUP($B226,所属・種目コード!$I$3:$J$119,2)))</f>
        <v>ｅＡ東北</v>
      </c>
      <c r="K226" s="26" t="e">
        <f>IF($B226="","",(VLOOKUP($B226,所属・種目コード!O209:P309,2)))</f>
        <v>#N/A</v>
      </c>
      <c r="L226" s="23" t="e">
        <f>IF($B226="","",(VLOOKUP($B226,所属・種目コード!$L$3:$M$59,2)))</f>
        <v>#N/A</v>
      </c>
    </row>
    <row r="227" spans="1:12">
      <c r="A227" s="11">
        <v>1388</v>
      </c>
      <c r="B227" s="11">
        <v>1011</v>
      </c>
      <c r="C227" s="11">
        <v>325</v>
      </c>
      <c r="E227" s="11" t="s">
        <v>1344</v>
      </c>
      <c r="F227" s="11" t="s">
        <v>924</v>
      </c>
      <c r="G227" s="11">
        <v>1</v>
      </c>
      <c r="I227" s="24" t="e">
        <f>IF($B227="","",(VLOOKUP($B227,所属・種目コード!$E$3:$F$68,2)))</f>
        <v>#N/A</v>
      </c>
      <c r="J227" s="25" t="str">
        <f>IF($B227="","",(VLOOKUP($B227,所属・種目コード!$I$3:$J$119,2)))</f>
        <v>ｅＡ東北</v>
      </c>
      <c r="K227" s="26" t="e">
        <f>IF($B227="","",(VLOOKUP($B227,所属・種目コード!O210:P310,2)))</f>
        <v>#N/A</v>
      </c>
      <c r="L227" s="23" t="e">
        <f>IF($B227="","",(VLOOKUP($B227,所属・種目コード!$L$3:$M$59,2)))</f>
        <v>#N/A</v>
      </c>
    </row>
    <row r="228" spans="1:12">
      <c r="A228" s="11">
        <v>1389</v>
      </c>
      <c r="B228" s="11">
        <v>1011</v>
      </c>
      <c r="C228" s="11">
        <v>326</v>
      </c>
      <c r="E228" s="11" t="s">
        <v>1345</v>
      </c>
      <c r="F228" s="11" t="s">
        <v>1346</v>
      </c>
      <c r="G228" s="11">
        <v>1</v>
      </c>
      <c r="I228" s="24" t="e">
        <f>IF($B228="","",(VLOOKUP($B228,所属・種目コード!$E$3:$F$68,2)))</f>
        <v>#N/A</v>
      </c>
      <c r="J228" s="25" t="str">
        <f>IF($B228="","",(VLOOKUP($B228,所属・種目コード!$I$3:$J$119,2)))</f>
        <v>ｅＡ東北</v>
      </c>
      <c r="K228" s="26" t="e">
        <f>IF($B228="","",(VLOOKUP($B228,所属・種目コード!O211:P311,2)))</f>
        <v>#N/A</v>
      </c>
      <c r="L228" s="23" t="e">
        <f>IF($B228="","",(VLOOKUP($B228,所属・種目コード!$L$3:$M$59,2)))</f>
        <v>#N/A</v>
      </c>
    </row>
    <row r="229" spans="1:12">
      <c r="A229" s="11">
        <v>1390</v>
      </c>
      <c r="B229" s="11">
        <v>1011</v>
      </c>
      <c r="C229" s="11">
        <v>327</v>
      </c>
      <c r="E229" s="11" t="s">
        <v>1347</v>
      </c>
      <c r="F229" s="11" t="s">
        <v>1348</v>
      </c>
      <c r="G229" s="11">
        <v>1</v>
      </c>
      <c r="I229" s="24" t="e">
        <f>IF($B229="","",(VLOOKUP($B229,所属・種目コード!$E$3:$F$68,2)))</f>
        <v>#N/A</v>
      </c>
      <c r="J229" s="25" t="str">
        <f>IF($B229="","",(VLOOKUP($B229,所属・種目コード!$I$3:$J$119,2)))</f>
        <v>ｅＡ東北</v>
      </c>
      <c r="K229" s="26" t="e">
        <f>IF($B229="","",(VLOOKUP($B229,所属・種目コード!O212:P312,2)))</f>
        <v>#N/A</v>
      </c>
      <c r="L229" s="23" t="e">
        <f>IF($B229="","",(VLOOKUP($B229,所属・種目コード!$L$3:$M$59,2)))</f>
        <v>#N/A</v>
      </c>
    </row>
    <row r="230" spans="1:12">
      <c r="A230" s="11">
        <v>1391</v>
      </c>
      <c r="B230" s="11">
        <v>1011</v>
      </c>
      <c r="C230" s="11">
        <v>328</v>
      </c>
      <c r="E230" s="11" t="s">
        <v>1349</v>
      </c>
      <c r="F230" s="11" t="s">
        <v>1350</v>
      </c>
      <c r="G230" s="11">
        <v>1</v>
      </c>
      <c r="I230" s="24" t="e">
        <f>IF($B230="","",(VLOOKUP($B230,所属・種目コード!$E$3:$F$68,2)))</f>
        <v>#N/A</v>
      </c>
      <c r="J230" s="25" t="str">
        <f>IF($B230="","",(VLOOKUP($B230,所属・種目コード!$I$3:$J$119,2)))</f>
        <v>ｅＡ東北</v>
      </c>
      <c r="K230" s="26" t="e">
        <f>IF($B230="","",(VLOOKUP($B230,所属・種目コード!O213:P313,2)))</f>
        <v>#N/A</v>
      </c>
      <c r="L230" s="23" t="e">
        <f>IF($B230="","",(VLOOKUP($B230,所属・種目コード!$L$3:$M$59,2)))</f>
        <v>#N/A</v>
      </c>
    </row>
    <row r="231" spans="1:12">
      <c r="A231" s="11">
        <v>1392</v>
      </c>
      <c r="B231" s="11">
        <v>1011</v>
      </c>
      <c r="C231" s="11">
        <v>329</v>
      </c>
      <c r="E231" s="11" t="s">
        <v>1351</v>
      </c>
      <c r="F231" s="11" t="s">
        <v>1352</v>
      </c>
      <c r="G231" s="11">
        <v>1</v>
      </c>
      <c r="I231" s="24" t="e">
        <f>IF($B231="","",(VLOOKUP($B231,所属・種目コード!$E$3:$F$68,2)))</f>
        <v>#N/A</v>
      </c>
      <c r="J231" s="25" t="str">
        <f>IF($B231="","",(VLOOKUP($B231,所属・種目コード!$I$3:$J$119,2)))</f>
        <v>ｅＡ東北</v>
      </c>
      <c r="K231" s="26" t="e">
        <f>IF($B231="","",(VLOOKUP($B231,所属・種目コード!O214:P314,2)))</f>
        <v>#N/A</v>
      </c>
      <c r="L231" s="23" t="e">
        <f>IF($B231="","",(VLOOKUP($B231,所属・種目コード!$L$3:$M$59,2)))</f>
        <v>#N/A</v>
      </c>
    </row>
    <row r="232" spans="1:12">
      <c r="A232" s="11">
        <v>1393</v>
      </c>
      <c r="B232" s="11">
        <v>1011</v>
      </c>
      <c r="C232" s="11">
        <v>330</v>
      </c>
      <c r="E232" s="11" t="s">
        <v>1353</v>
      </c>
      <c r="F232" s="11" t="s">
        <v>1354</v>
      </c>
      <c r="G232" s="11">
        <v>1</v>
      </c>
      <c r="I232" s="24" t="e">
        <f>IF($B232="","",(VLOOKUP($B232,所属・種目コード!$E$3:$F$68,2)))</f>
        <v>#N/A</v>
      </c>
      <c r="J232" s="25" t="str">
        <f>IF($B232="","",(VLOOKUP($B232,所属・種目コード!$I$3:$J$119,2)))</f>
        <v>ｅＡ東北</v>
      </c>
      <c r="K232" s="26" t="e">
        <f>IF($B232="","",(VLOOKUP($B232,所属・種目コード!O215:P315,2)))</f>
        <v>#N/A</v>
      </c>
      <c r="L232" s="23" t="e">
        <f>IF($B232="","",(VLOOKUP($B232,所属・種目コード!$L$3:$M$59,2)))</f>
        <v>#N/A</v>
      </c>
    </row>
    <row r="233" spans="1:12">
      <c r="A233" s="11">
        <v>1394</v>
      </c>
      <c r="B233" s="11">
        <v>1011</v>
      </c>
      <c r="C233" s="11">
        <v>331</v>
      </c>
      <c r="E233" s="11" t="s">
        <v>1355</v>
      </c>
      <c r="F233" s="11" t="s">
        <v>1356</v>
      </c>
      <c r="G233" s="11">
        <v>1</v>
      </c>
      <c r="I233" s="24" t="e">
        <f>IF($B233="","",(VLOOKUP($B233,所属・種目コード!$E$3:$F$68,2)))</f>
        <v>#N/A</v>
      </c>
      <c r="J233" s="25" t="str">
        <f>IF($B233="","",(VLOOKUP($B233,所属・種目コード!$I$3:$J$119,2)))</f>
        <v>ｅＡ東北</v>
      </c>
      <c r="K233" s="26" t="e">
        <f>IF($B233="","",(VLOOKUP($B233,所属・種目コード!O216:P316,2)))</f>
        <v>#N/A</v>
      </c>
      <c r="L233" s="23" t="e">
        <f>IF($B233="","",(VLOOKUP($B233,所属・種目コード!$L$3:$M$59,2)))</f>
        <v>#N/A</v>
      </c>
    </row>
    <row r="234" spans="1:12">
      <c r="A234" s="11">
        <v>1395</v>
      </c>
      <c r="B234" s="11">
        <v>1011</v>
      </c>
      <c r="C234" s="11">
        <v>332</v>
      </c>
      <c r="E234" s="11" t="s">
        <v>1357</v>
      </c>
      <c r="F234" s="11" t="s">
        <v>1358</v>
      </c>
      <c r="G234" s="11">
        <v>1</v>
      </c>
      <c r="I234" s="24" t="e">
        <f>IF($B234="","",(VLOOKUP($B234,所属・種目コード!$E$3:$F$68,2)))</f>
        <v>#N/A</v>
      </c>
      <c r="J234" s="25" t="str">
        <f>IF($B234="","",(VLOOKUP($B234,所属・種目コード!$I$3:$J$119,2)))</f>
        <v>ｅＡ東北</v>
      </c>
      <c r="K234" s="26" t="e">
        <f>IF($B234="","",(VLOOKUP($B234,所属・種目コード!O217:P317,2)))</f>
        <v>#N/A</v>
      </c>
      <c r="L234" s="23" t="e">
        <f>IF($B234="","",(VLOOKUP($B234,所属・種目コード!$L$3:$M$59,2)))</f>
        <v>#N/A</v>
      </c>
    </row>
    <row r="235" spans="1:12">
      <c r="A235" s="11">
        <v>1396</v>
      </c>
      <c r="B235" s="11">
        <v>1011</v>
      </c>
      <c r="C235" s="11">
        <v>333</v>
      </c>
      <c r="E235" s="11" t="s">
        <v>1359</v>
      </c>
      <c r="F235" s="11" t="s">
        <v>1360</v>
      </c>
      <c r="G235" s="11">
        <v>1</v>
      </c>
      <c r="I235" s="24" t="e">
        <f>IF($B235="","",(VLOOKUP($B235,所属・種目コード!$E$3:$F$68,2)))</f>
        <v>#N/A</v>
      </c>
      <c r="J235" s="25" t="str">
        <f>IF($B235="","",(VLOOKUP($B235,所属・種目コード!$I$3:$J$119,2)))</f>
        <v>ｅＡ東北</v>
      </c>
      <c r="K235" s="26" t="e">
        <f>IF($B235="","",(VLOOKUP($B235,所属・種目コード!O218:P318,2)))</f>
        <v>#N/A</v>
      </c>
      <c r="L235" s="23" t="e">
        <f>IF($B235="","",(VLOOKUP($B235,所属・種目コード!$L$3:$M$59,2)))</f>
        <v>#N/A</v>
      </c>
    </row>
    <row r="236" spans="1:12">
      <c r="A236" s="11">
        <v>1397</v>
      </c>
      <c r="B236" s="11">
        <v>1011</v>
      </c>
      <c r="C236" s="11">
        <v>334</v>
      </c>
      <c r="E236" s="11" t="s">
        <v>1361</v>
      </c>
      <c r="F236" s="11" t="s">
        <v>1362</v>
      </c>
      <c r="G236" s="11">
        <v>1</v>
      </c>
      <c r="I236" s="24" t="e">
        <f>IF($B236="","",(VLOOKUP($B236,所属・種目コード!$E$3:$F$68,2)))</f>
        <v>#N/A</v>
      </c>
      <c r="J236" s="25" t="str">
        <f>IF($B236="","",(VLOOKUP($B236,所属・種目コード!$I$3:$J$119,2)))</f>
        <v>ｅＡ東北</v>
      </c>
      <c r="K236" s="26" t="e">
        <f>IF($B236="","",(VLOOKUP($B236,所属・種目コード!O219:P319,2)))</f>
        <v>#N/A</v>
      </c>
      <c r="L236" s="23" t="e">
        <f>IF($B236="","",(VLOOKUP($B236,所属・種目コード!$L$3:$M$59,2)))</f>
        <v>#N/A</v>
      </c>
    </row>
    <row r="237" spans="1:12">
      <c r="A237" s="11">
        <v>1398</v>
      </c>
      <c r="B237" s="11">
        <v>1011</v>
      </c>
      <c r="C237" s="11">
        <v>335</v>
      </c>
      <c r="E237" s="11" t="s">
        <v>1363</v>
      </c>
      <c r="F237" s="11" t="s">
        <v>1364</v>
      </c>
      <c r="G237" s="11">
        <v>1</v>
      </c>
      <c r="I237" s="24" t="e">
        <f>IF($B237="","",(VLOOKUP($B237,所属・種目コード!$E$3:$F$68,2)))</f>
        <v>#N/A</v>
      </c>
      <c r="J237" s="25" t="str">
        <f>IF($B237="","",(VLOOKUP($B237,所属・種目コード!$I$3:$J$119,2)))</f>
        <v>ｅＡ東北</v>
      </c>
      <c r="K237" s="26" t="e">
        <f>IF($B237="","",(VLOOKUP($B237,所属・種目コード!O220:P320,2)))</f>
        <v>#N/A</v>
      </c>
      <c r="L237" s="23" t="e">
        <f>IF($B237="","",(VLOOKUP($B237,所属・種目コード!$L$3:$M$59,2)))</f>
        <v>#N/A</v>
      </c>
    </row>
    <row r="238" spans="1:12">
      <c r="A238" s="11">
        <v>1399</v>
      </c>
      <c r="B238" s="11">
        <v>1011</v>
      </c>
      <c r="C238" s="11">
        <v>336</v>
      </c>
      <c r="E238" s="11" t="s">
        <v>1365</v>
      </c>
      <c r="F238" s="11" t="s">
        <v>1366</v>
      </c>
      <c r="G238" s="11">
        <v>1</v>
      </c>
      <c r="I238" s="24" t="e">
        <f>IF($B238="","",(VLOOKUP($B238,所属・種目コード!$E$3:$F$68,2)))</f>
        <v>#N/A</v>
      </c>
      <c r="J238" s="25" t="str">
        <f>IF($B238="","",(VLOOKUP($B238,所属・種目コード!$I$3:$J$119,2)))</f>
        <v>ｅＡ東北</v>
      </c>
      <c r="K238" s="26" t="e">
        <f>IF($B238="","",(VLOOKUP($B238,所属・種目コード!O221:P321,2)))</f>
        <v>#N/A</v>
      </c>
      <c r="L238" s="23" t="e">
        <f>IF($B238="","",(VLOOKUP($B238,所属・種目コード!$L$3:$M$59,2)))</f>
        <v>#N/A</v>
      </c>
    </row>
    <row r="239" spans="1:12">
      <c r="A239" s="11">
        <v>1400</v>
      </c>
      <c r="B239" s="11">
        <v>1011</v>
      </c>
      <c r="C239" s="11">
        <v>337</v>
      </c>
      <c r="E239" s="11" t="s">
        <v>1367</v>
      </c>
      <c r="F239" s="11" t="s">
        <v>1368</v>
      </c>
      <c r="G239" s="11">
        <v>1</v>
      </c>
      <c r="I239" s="24" t="e">
        <f>IF($B239="","",(VLOOKUP($B239,所属・種目コード!$E$3:$F$68,2)))</f>
        <v>#N/A</v>
      </c>
      <c r="J239" s="25" t="str">
        <f>IF($B239="","",(VLOOKUP($B239,所属・種目コード!$I$3:$J$119,2)))</f>
        <v>ｅＡ東北</v>
      </c>
      <c r="K239" s="26" t="e">
        <f>IF($B239="","",(VLOOKUP($B239,所属・種目コード!O222:P322,2)))</f>
        <v>#N/A</v>
      </c>
      <c r="L239" s="23" t="e">
        <f>IF($B239="","",(VLOOKUP($B239,所属・種目コード!$L$3:$M$59,2)))</f>
        <v>#N/A</v>
      </c>
    </row>
    <row r="240" spans="1:12">
      <c r="A240" s="11">
        <v>1080</v>
      </c>
      <c r="B240" s="11">
        <v>1012</v>
      </c>
      <c r="C240" s="11">
        <v>43</v>
      </c>
      <c r="E240" s="11" t="s">
        <v>736</v>
      </c>
      <c r="F240" s="11" t="s">
        <v>737</v>
      </c>
      <c r="G240" s="11">
        <v>2</v>
      </c>
      <c r="I240" s="24" t="e">
        <f>IF($B240="","",(VLOOKUP($B240,所属・種目コード!$E$3:$F$68,2)))</f>
        <v>#N/A</v>
      </c>
      <c r="J240" s="25" t="str">
        <f>IF($B240="","",(VLOOKUP($B240,所属・種目コード!$I$3:$J$119,2)))</f>
        <v>一関AC</v>
      </c>
      <c r="K240" s="26" t="e">
        <f>IF($B240="","",(VLOOKUP($B240,所属・種目コード!O223:P323,2)))</f>
        <v>#N/A</v>
      </c>
      <c r="L240" s="23" t="e">
        <f>IF($B240="","",(VLOOKUP($B240,所属・種目コード!$L$3:$M$59,2)))</f>
        <v>#N/A</v>
      </c>
    </row>
    <row r="241" spans="1:12">
      <c r="A241" s="11">
        <v>1082</v>
      </c>
      <c r="B241" s="11">
        <v>1012</v>
      </c>
      <c r="C241" s="11">
        <v>44</v>
      </c>
      <c r="E241" s="11" t="s">
        <v>740</v>
      </c>
      <c r="F241" s="11" t="s">
        <v>741</v>
      </c>
      <c r="G241" s="11">
        <v>2</v>
      </c>
      <c r="I241" s="24" t="e">
        <f>IF($B241="","",(VLOOKUP($B241,所属・種目コード!$E$3:$F$68,2)))</f>
        <v>#N/A</v>
      </c>
      <c r="J241" s="25" t="str">
        <f>IF($B241="","",(VLOOKUP($B241,所属・種目コード!$I$3:$J$119,2)))</f>
        <v>一関AC</v>
      </c>
      <c r="K241" s="26" t="e">
        <f>IF($B241="","",(VLOOKUP($B241,所属・種目コード!O224:P324,2)))</f>
        <v>#N/A</v>
      </c>
      <c r="L241" s="23" t="e">
        <f>IF($B241="","",(VLOOKUP($B241,所属・種目コード!$L$3:$M$59,2)))</f>
        <v>#N/A</v>
      </c>
    </row>
    <row r="242" spans="1:12">
      <c r="A242" s="11">
        <v>1401</v>
      </c>
      <c r="B242" s="11">
        <v>1012</v>
      </c>
      <c r="C242" s="11">
        <v>338</v>
      </c>
      <c r="E242" s="11" t="s">
        <v>1369</v>
      </c>
      <c r="F242" s="11" t="s">
        <v>1370</v>
      </c>
      <c r="G242" s="11">
        <v>1</v>
      </c>
      <c r="I242" s="24" t="e">
        <f>IF($B242="","",(VLOOKUP($B242,所属・種目コード!$E$3:$F$68,2)))</f>
        <v>#N/A</v>
      </c>
      <c r="J242" s="25" t="str">
        <f>IF($B242="","",(VLOOKUP($B242,所属・種目コード!$I$3:$J$119,2)))</f>
        <v>一関AC</v>
      </c>
      <c r="K242" s="26" t="e">
        <f>IF($B242="","",(VLOOKUP($B242,所属・種目コード!O225:P325,2)))</f>
        <v>#N/A</v>
      </c>
      <c r="L242" s="23" t="e">
        <f>IF($B242="","",(VLOOKUP($B242,所属・種目コード!$L$3:$M$59,2)))</f>
        <v>#N/A</v>
      </c>
    </row>
    <row r="243" spans="1:12">
      <c r="A243" s="11">
        <v>1402</v>
      </c>
      <c r="B243" s="11">
        <v>1012</v>
      </c>
      <c r="C243" s="11">
        <v>339</v>
      </c>
      <c r="E243" s="11" t="s">
        <v>1371</v>
      </c>
      <c r="F243" s="11" t="s">
        <v>1372</v>
      </c>
      <c r="G243" s="11">
        <v>1</v>
      </c>
      <c r="I243" s="24" t="e">
        <f>IF($B243="","",(VLOOKUP($B243,所属・種目コード!$E$3:$F$68,2)))</f>
        <v>#N/A</v>
      </c>
      <c r="J243" s="25" t="str">
        <f>IF($B243="","",(VLOOKUP($B243,所属・種目コード!$I$3:$J$119,2)))</f>
        <v>一関AC</v>
      </c>
      <c r="K243" s="26" t="e">
        <f>IF($B243="","",(VLOOKUP($B243,所属・種目コード!O226:P326,2)))</f>
        <v>#N/A</v>
      </c>
      <c r="L243" s="23" t="e">
        <f>IF($B243="","",(VLOOKUP($B243,所属・種目コード!$L$3:$M$59,2)))</f>
        <v>#N/A</v>
      </c>
    </row>
    <row r="244" spans="1:12">
      <c r="A244" s="11">
        <v>1403</v>
      </c>
      <c r="B244" s="11">
        <v>1012</v>
      </c>
      <c r="C244" s="11">
        <v>340</v>
      </c>
      <c r="E244" s="11" t="s">
        <v>1373</v>
      </c>
      <c r="F244" s="11" t="s">
        <v>1374</v>
      </c>
      <c r="G244" s="11">
        <v>1</v>
      </c>
      <c r="I244" s="24" t="e">
        <f>IF($B244="","",(VLOOKUP($B244,所属・種目コード!$E$3:$F$68,2)))</f>
        <v>#N/A</v>
      </c>
      <c r="J244" s="25" t="str">
        <f>IF($B244="","",(VLOOKUP($B244,所属・種目コード!$I$3:$J$119,2)))</f>
        <v>一関AC</v>
      </c>
      <c r="K244" s="26" t="e">
        <f>IF($B244="","",(VLOOKUP($B244,所属・種目コード!O227:P327,2)))</f>
        <v>#N/A</v>
      </c>
      <c r="L244" s="23" t="e">
        <f>IF($B244="","",(VLOOKUP($B244,所属・種目コード!$L$3:$M$59,2)))</f>
        <v>#N/A</v>
      </c>
    </row>
    <row r="245" spans="1:12">
      <c r="A245" s="11">
        <v>1404</v>
      </c>
      <c r="B245" s="11">
        <v>1012</v>
      </c>
      <c r="C245" s="11">
        <v>341</v>
      </c>
      <c r="E245" s="11" t="s">
        <v>1375</v>
      </c>
      <c r="F245" s="11" t="s">
        <v>1376</v>
      </c>
      <c r="G245" s="11">
        <v>1</v>
      </c>
      <c r="I245" s="24" t="e">
        <f>IF($B245="","",(VLOOKUP($B245,所属・種目コード!$E$3:$F$68,2)))</f>
        <v>#N/A</v>
      </c>
      <c r="J245" s="25" t="str">
        <f>IF($B245="","",(VLOOKUP($B245,所属・種目コード!$I$3:$J$119,2)))</f>
        <v>一関AC</v>
      </c>
      <c r="K245" s="26" t="e">
        <f>IF($B245="","",(VLOOKUP($B245,所属・種目コード!O228:P328,2)))</f>
        <v>#N/A</v>
      </c>
      <c r="L245" s="23" t="e">
        <f>IF($B245="","",(VLOOKUP($B245,所属・種目コード!$L$3:$M$59,2)))</f>
        <v>#N/A</v>
      </c>
    </row>
    <row r="246" spans="1:12">
      <c r="A246" s="11">
        <v>1405</v>
      </c>
      <c r="B246" s="11">
        <v>1012</v>
      </c>
      <c r="C246" s="11">
        <v>342</v>
      </c>
      <c r="E246" s="11" t="s">
        <v>1377</v>
      </c>
      <c r="F246" s="11" t="s">
        <v>1378</v>
      </c>
      <c r="G246" s="11">
        <v>1</v>
      </c>
      <c r="I246" s="24" t="e">
        <f>IF($B246="","",(VLOOKUP($B246,所属・種目コード!$E$3:$F$68,2)))</f>
        <v>#N/A</v>
      </c>
      <c r="J246" s="25" t="str">
        <f>IF($B246="","",(VLOOKUP($B246,所属・種目コード!$I$3:$J$119,2)))</f>
        <v>一関AC</v>
      </c>
      <c r="K246" s="26" t="e">
        <f>IF($B246="","",(VLOOKUP($B246,所属・種目コード!O229:P329,2)))</f>
        <v>#N/A</v>
      </c>
      <c r="L246" s="23" t="e">
        <f>IF($B246="","",(VLOOKUP($B246,所属・種目コード!$L$3:$M$59,2)))</f>
        <v>#N/A</v>
      </c>
    </row>
    <row r="247" spans="1:12">
      <c r="A247" s="11">
        <v>1406</v>
      </c>
      <c r="B247" s="11">
        <v>1012</v>
      </c>
      <c r="C247" s="11">
        <v>343</v>
      </c>
      <c r="E247" s="11" t="s">
        <v>1379</v>
      </c>
      <c r="F247" s="11" t="s">
        <v>1380</v>
      </c>
      <c r="G247" s="11">
        <v>1</v>
      </c>
      <c r="I247" s="24" t="e">
        <f>IF($B247="","",(VLOOKUP($B247,所属・種目コード!$E$3:$F$68,2)))</f>
        <v>#N/A</v>
      </c>
      <c r="J247" s="25" t="str">
        <f>IF($B247="","",(VLOOKUP($B247,所属・種目コード!$I$3:$J$119,2)))</f>
        <v>一関AC</v>
      </c>
      <c r="K247" s="26" t="e">
        <f>IF($B247="","",(VLOOKUP($B247,所属・種目コード!O230:P330,2)))</f>
        <v>#N/A</v>
      </c>
      <c r="L247" s="23" t="e">
        <f>IF($B247="","",(VLOOKUP($B247,所属・種目コード!$L$3:$M$59,2)))</f>
        <v>#N/A</v>
      </c>
    </row>
    <row r="248" spans="1:12">
      <c r="A248" s="11">
        <v>1407</v>
      </c>
      <c r="B248" s="11">
        <v>1012</v>
      </c>
      <c r="C248" s="11">
        <v>344</v>
      </c>
      <c r="E248" s="11" t="s">
        <v>1381</v>
      </c>
      <c r="F248" s="11" t="s">
        <v>1382</v>
      </c>
      <c r="G248" s="11">
        <v>1</v>
      </c>
      <c r="I248" s="24" t="e">
        <f>IF($B248="","",(VLOOKUP($B248,所属・種目コード!$E$3:$F$68,2)))</f>
        <v>#N/A</v>
      </c>
      <c r="J248" s="25" t="str">
        <f>IF($B248="","",(VLOOKUP($B248,所属・種目コード!$I$3:$J$119,2)))</f>
        <v>一関AC</v>
      </c>
      <c r="K248" s="26" t="e">
        <f>IF($B248="","",(VLOOKUP($B248,所属・種目コード!O231:P331,2)))</f>
        <v>#N/A</v>
      </c>
      <c r="L248" s="23" t="e">
        <f>IF($B248="","",(VLOOKUP($B248,所属・種目コード!$L$3:$M$59,2)))</f>
        <v>#N/A</v>
      </c>
    </row>
    <row r="249" spans="1:12">
      <c r="A249" s="11">
        <v>1408</v>
      </c>
      <c r="B249" s="11">
        <v>1012</v>
      </c>
      <c r="C249" s="11">
        <v>345</v>
      </c>
      <c r="E249" s="11" t="s">
        <v>1383</v>
      </c>
      <c r="F249" s="11" t="s">
        <v>1384</v>
      </c>
      <c r="G249" s="11">
        <v>1</v>
      </c>
      <c r="I249" s="24" t="e">
        <f>IF($B249="","",(VLOOKUP($B249,所属・種目コード!$E$3:$F$68,2)))</f>
        <v>#N/A</v>
      </c>
      <c r="J249" s="25" t="str">
        <f>IF($B249="","",(VLOOKUP($B249,所属・種目コード!$I$3:$J$119,2)))</f>
        <v>一関AC</v>
      </c>
      <c r="K249" s="26" t="e">
        <f>IF($B249="","",(VLOOKUP($B249,所属・種目コード!O232:P332,2)))</f>
        <v>#N/A</v>
      </c>
      <c r="L249" s="23" t="e">
        <f>IF($B249="","",(VLOOKUP($B249,所属・種目コード!$L$3:$M$59,2)))</f>
        <v>#N/A</v>
      </c>
    </row>
    <row r="250" spans="1:12">
      <c r="A250" s="11">
        <v>1409</v>
      </c>
      <c r="B250" s="11">
        <v>1012</v>
      </c>
      <c r="C250" s="11">
        <v>346</v>
      </c>
      <c r="E250" s="11" t="s">
        <v>1385</v>
      </c>
      <c r="F250" s="11" t="s">
        <v>1386</v>
      </c>
      <c r="G250" s="11">
        <v>1</v>
      </c>
      <c r="I250" s="24" t="e">
        <f>IF($B250="","",(VLOOKUP($B250,所属・種目コード!$E$3:$F$68,2)))</f>
        <v>#N/A</v>
      </c>
      <c r="J250" s="25" t="str">
        <f>IF($B250="","",(VLOOKUP($B250,所属・種目コード!$I$3:$J$119,2)))</f>
        <v>一関AC</v>
      </c>
      <c r="K250" s="26" t="e">
        <f>IF($B250="","",(VLOOKUP($B250,所属・種目コード!O233:P333,2)))</f>
        <v>#N/A</v>
      </c>
      <c r="L250" s="23" t="e">
        <f>IF($B250="","",(VLOOKUP($B250,所属・種目コード!$L$3:$M$59,2)))</f>
        <v>#N/A</v>
      </c>
    </row>
    <row r="251" spans="1:12">
      <c r="A251" s="11">
        <v>1410</v>
      </c>
      <c r="B251" s="11">
        <v>1012</v>
      </c>
      <c r="C251" s="11">
        <v>347</v>
      </c>
      <c r="E251" s="11" t="s">
        <v>1387</v>
      </c>
      <c r="F251" s="11" t="s">
        <v>1388</v>
      </c>
      <c r="G251" s="11">
        <v>1</v>
      </c>
      <c r="I251" s="24" t="e">
        <f>IF($B251="","",(VLOOKUP($B251,所属・種目コード!$E$3:$F$68,2)))</f>
        <v>#N/A</v>
      </c>
      <c r="J251" s="25" t="str">
        <f>IF($B251="","",(VLOOKUP($B251,所属・種目コード!$I$3:$J$119,2)))</f>
        <v>一関AC</v>
      </c>
      <c r="K251" s="26" t="e">
        <f>IF($B251="","",(VLOOKUP($B251,所属・種目コード!O234:P334,2)))</f>
        <v>#N/A</v>
      </c>
      <c r="L251" s="23" t="e">
        <f>IF($B251="","",(VLOOKUP($B251,所属・種目コード!$L$3:$M$59,2)))</f>
        <v>#N/A</v>
      </c>
    </row>
    <row r="252" spans="1:12">
      <c r="A252" s="11">
        <v>1086</v>
      </c>
      <c r="B252" s="11">
        <v>1013</v>
      </c>
      <c r="C252" s="11">
        <v>46</v>
      </c>
      <c r="E252" s="11" t="s">
        <v>748</v>
      </c>
      <c r="F252" s="11" t="s">
        <v>749</v>
      </c>
      <c r="G252" s="11">
        <v>2</v>
      </c>
      <c r="I252" s="24" t="e">
        <f>IF($B252="","",(VLOOKUP($B252,所属・種目コード!$E$3:$F$68,2)))</f>
        <v>#N/A</v>
      </c>
      <c r="J252" s="25" t="str">
        <f>IF($B252="","",(VLOOKUP($B252,所属・種目コード!$I$3:$J$119,2)))</f>
        <v>盛岡走友会</v>
      </c>
      <c r="K252" s="26" t="e">
        <f>IF($B252="","",(VLOOKUP($B252,所属・種目コード!O235:P335,2)))</f>
        <v>#N/A</v>
      </c>
      <c r="L252" s="23" t="e">
        <f>IF($B252="","",(VLOOKUP($B252,所属・種目コード!$L$3:$M$59,2)))</f>
        <v>#N/A</v>
      </c>
    </row>
    <row r="253" spans="1:12">
      <c r="A253" s="11">
        <v>1089</v>
      </c>
      <c r="B253" s="11">
        <v>1013</v>
      </c>
      <c r="C253" s="11">
        <v>47</v>
      </c>
      <c r="E253" s="11" t="s">
        <v>754</v>
      </c>
      <c r="F253" s="11" t="s">
        <v>755</v>
      </c>
      <c r="G253" s="11">
        <v>2</v>
      </c>
      <c r="I253" s="24" t="e">
        <f>IF($B253="","",(VLOOKUP($B253,所属・種目コード!$E$3:$F$68,2)))</f>
        <v>#N/A</v>
      </c>
      <c r="J253" s="25" t="str">
        <f>IF($B253="","",(VLOOKUP($B253,所属・種目コード!$I$3:$J$119,2)))</f>
        <v>盛岡走友会</v>
      </c>
      <c r="K253" s="26" t="e">
        <f>IF($B253="","",(VLOOKUP($B253,所属・種目コード!O236:P336,2)))</f>
        <v>#N/A</v>
      </c>
      <c r="L253" s="23" t="e">
        <f>IF($B253="","",(VLOOKUP($B253,所属・種目コード!$L$3:$M$59,2)))</f>
        <v>#N/A</v>
      </c>
    </row>
    <row r="254" spans="1:12">
      <c r="A254" s="11">
        <v>1090</v>
      </c>
      <c r="B254" s="11">
        <v>1013</v>
      </c>
      <c r="C254" s="11">
        <v>48</v>
      </c>
      <c r="E254" s="11" t="s">
        <v>756</v>
      </c>
      <c r="F254" s="11" t="s">
        <v>757</v>
      </c>
      <c r="G254" s="11">
        <v>2</v>
      </c>
      <c r="I254" s="24" t="e">
        <f>IF($B254="","",(VLOOKUP($B254,所属・種目コード!$E$3:$F$68,2)))</f>
        <v>#N/A</v>
      </c>
      <c r="J254" s="25" t="str">
        <f>IF($B254="","",(VLOOKUP($B254,所属・種目コード!$I$3:$J$119,2)))</f>
        <v>盛岡走友会</v>
      </c>
      <c r="K254" s="26" t="e">
        <f>IF($B254="","",(VLOOKUP($B254,所属・種目コード!O237:P337,2)))</f>
        <v>#N/A</v>
      </c>
      <c r="L254" s="23" t="e">
        <f>IF($B254="","",(VLOOKUP($B254,所属・種目コード!$L$3:$M$59,2)))</f>
        <v>#N/A</v>
      </c>
    </row>
    <row r="255" spans="1:12">
      <c r="A255" s="11">
        <v>1092</v>
      </c>
      <c r="B255" s="11">
        <v>1013</v>
      </c>
      <c r="C255" s="11">
        <v>49</v>
      </c>
      <c r="E255" s="11" t="s">
        <v>760</v>
      </c>
      <c r="F255" s="11" t="s">
        <v>761</v>
      </c>
      <c r="G255" s="11">
        <v>2</v>
      </c>
      <c r="I255" s="24" t="e">
        <f>IF($B255="","",(VLOOKUP($B255,所属・種目コード!$E$3:$F$68,2)))</f>
        <v>#N/A</v>
      </c>
      <c r="J255" s="25" t="str">
        <f>IF($B255="","",(VLOOKUP($B255,所属・種目コード!$I$3:$J$119,2)))</f>
        <v>盛岡走友会</v>
      </c>
      <c r="K255" s="26" t="e">
        <f>IF($B255="","",(VLOOKUP($B255,所属・種目コード!O238:P338,2)))</f>
        <v>#N/A</v>
      </c>
      <c r="L255" s="23" t="e">
        <f>IF($B255="","",(VLOOKUP($B255,所属・種目コード!$L$3:$M$59,2)))</f>
        <v>#N/A</v>
      </c>
    </row>
    <row r="256" spans="1:12">
      <c r="A256" s="11">
        <v>1094</v>
      </c>
      <c r="B256" s="11">
        <v>1013</v>
      </c>
      <c r="C256" s="11">
        <v>50</v>
      </c>
      <c r="E256" s="11" t="s">
        <v>764</v>
      </c>
      <c r="F256" s="11" t="s">
        <v>765</v>
      </c>
      <c r="G256" s="11">
        <v>2</v>
      </c>
      <c r="I256" s="24" t="e">
        <f>IF($B256="","",(VLOOKUP($B256,所属・種目コード!$E$3:$F$68,2)))</f>
        <v>#N/A</v>
      </c>
      <c r="J256" s="25" t="str">
        <f>IF($B256="","",(VLOOKUP($B256,所属・種目コード!$I$3:$J$119,2)))</f>
        <v>盛岡走友会</v>
      </c>
      <c r="K256" s="26" t="e">
        <f>IF($B256="","",(VLOOKUP($B256,所属・種目コード!O239:P339,2)))</f>
        <v>#N/A</v>
      </c>
      <c r="L256" s="23" t="e">
        <f>IF($B256="","",(VLOOKUP($B256,所属・種目コード!$L$3:$M$59,2)))</f>
        <v>#N/A</v>
      </c>
    </row>
    <row r="257" spans="1:12">
      <c r="A257" s="11">
        <v>1097</v>
      </c>
      <c r="B257" s="11">
        <v>1013</v>
      </c>
      <c r="C257" s="11">
        <v>51</v>
      </c>
      <c r="E257" s="11" t="s">
        <v>770</v>
      </c>
      <c r="F257" s="11" t="s">
        <v>771</v>
      </c>
      <c r="G257" s="11">
        <v>2</v>
      </c>
      <c r="I257" s="24" t="e">
        <f>IF($B257="","",(VLOOKUP($B257,所属・種目コード!$E$3:$F$68,2)))</f>
        <v>#N/A</v>
      </c>
      <c r="J257" s="25" t="str">
        <f>IF($B257="","",(VLOOKUP($B257,所属・種目コード!$I$3:$J$119,2)))</f>
        <v>盛岡走友会</v>
      </c>
      <c r="K257" s="26" t="e">
        <f>IF($B257="","",(VLOOKUP($B257,所属・種目コード!O240:P340,2)))</f>
        <v>#N/A</v>
      </c>
      <c r="L257" s="23" t="e">
        <f>IF($B257="","",(VLOOKUP($B257,所属・種目コード!$L$3:$M$59,2)))</f>
        <v>#N/A</v>
      </c>
    </row>
    <row r="258" spans="1:12">
      <c r="A258" s="11">
        <v>1099</v>
      </c>
      <c r="B258" s="11">
        <v>1013</v>
      </c>
      <c r="C258" s="11">
        <v>52</v>
      </c>
      <c r="E258" s="11" t="s">
        <v>774</v>
      </c>
      <c r="F258" s="11" t="s">
        <v>775</v>
      </c>
      <c r="G258" s="11">
        <v>2</v>
      </c>
      <c r="I258" s="24" t="e">
        <f>IF($B258="","",(VLOOKUP($B258,所属・種目コード!$E$3:$F$68,2)))</f>
        <v>#N/A</v>
      </c>
      <c r="J258" s="25" t="str">
        <f>IF($B258="","",(VLOOKUP($B258,所属・種目コード!$I$3:$J$119,2)))</f>
        <v>盛岡走友会</v>
      </c>
      <c r="K258" s="26" t="e">
        <f>IF($B258="","",(VLOOKUP($B258,所属・種目コード!O241:P341,2)))</f>
        <v>#N/A</v>
      </c>
      <c r="L258" s="23" t="e">
        <f>IF($B258="","",(VLOOKUP($B258,所属・種目コード!$L$3:$M$59,2)))</f>
        <v>#N/A</v>
      </c>
    </row>
    <row r="259" spans="1:12">
      <c r="A259" s="11">
        <v>1425</v>
      </c>
      <c r="B259" s="11">
        <v>1013</v>
      </c>
      <c r="C259" s="11">
        <v>362</v>
      </c>
      <c r="E259" s="11" t="s">
        <v>1417</v>
      </c>
      <c r="F259" s="11" t="s">
        <v>1418</v>
      </c>
      <c r="G259" s="11">
        <v>1</v>
      </c>
      <c r="I259" s="24" t="e">
        <f>IF($B259="","",(VLOOKUP($B259,所属・種目コード!$E$3:$F$68,2)))</f>
        <v>#N/A</v>
      </c>
      <c r="J259" s="25" t="str">
        <f>IF($B259="","",(VLOOKUP($B259,所属・種目コード!$I$3:$J$119,2)))</f>
        <v>盛岡走友会</v>
      </c>
      <c r="K259" s="26" t="e">
        <f>IF($B259="","",(VLOOKUP($B259,所属・種目コード!O242:P342,2)))</f>
        <v>#N/A</v>
      </c>
      <c r="L259" s="23" t="e">
        <f>IF($B259="","",(VLOOKUP($B259,所属・種目コード!$L$3:$M$59,2)))</f>
        <v>#N/A</v>
      </c>
    </row>
    <row r="260" spans="1:12">
      <c r="A260" s="11">
        <v>1426</v>
      </c>
      <c r="B260" s="11">
        <v>1013</v>
      </c>
      <c r="C260" s="11">
        <v>363</v>
      </c>
      <c r="E260" s="11" t="s">
        <v>1419</v>
      </c>
      <c r="F260" s="11" t="s">
        <v>1420</v>
      </c>
      <c r="G260" s="11">
        <v>1</v>
      </c>
      <c r="I260" s="24" t="e">
        <f>IF($B260="","",(VLOOKUP($B260,所属・種目コード!$E$3:$F$68,2)))</f>
        <v>#N/A</v>
      </c>
      <c r="J260" s="25" t="str">
        <f>IF($B260="","",(VLOOKUP($B260,所属・種目コード!$I$3:$J$119,2)))</f>
        <v>盛岡走友会</v>
      </c>
      <c r="K260" s="26" t="e">
        <f>IF($B260="","",(VLOOKUP($B260,所属・種目コード!O243:P343,2)))</f>
        <v>#N/A</v>
      </c>
      <c r="L260" s="23" t="e">
        <f>IF($B260="","",(VLOOKUP($B260,所属・種目コード!$L$3:$M$59,2)))</f>
        <v>#N/A</v>
      </c>
    </row>
    <row r="261" spans="1:12">
      <c r="A261" s="11">
        <v>1427</v>
      </c>
      <c r="B261" s="11">
        <v>1013</v>
      </c>
      <c r="C261" s="11">
        <v>364</v>
      </c>
      <c r="E261" s="11" t="s">
        <v>1421</v>
      </c>
      <c r="F261" s="11" t="s">
        <v>1422</v>
      </c>
      <c r="G261" s="11">
        <v>1</v>
      </c>
      <c r="I261" s="24" t="e">
        <f>IF($B261="","",(VLOOKUP($B261,所属・種目コード!$E$3:$F$68,2)))</f>
        <v>#N/A</v>
      </c>
      <c r="J261" s="25" t="str">
        <f>IF($B261="","",(VLOOKUP($B261,所属・種目コード!$I$3:$J$119,2)))</f>
        <v>盛岡走友会</v>
      </c>
      <c r="K261" s="26" t="e">
        <f>IF($B261="","",(VLOOKUP($B261,所属・種目コード!O244:P344,2)))</f>
        <v>#N/A</v>
      </c>
      <c r="L261" s="23" t="e">
        <f>IF($B261="","",(VLOOKUP($B261,所属・種目コード!$L$3:$M$59,2)))</f>
        <v>#N/A</v>
      </c>
    </row>
    <row r="262" spans="1:12">
      <c r="A262" s="11">
        <v>1428</v>
      </c>
      <c r="B262" s="11">
        <v>1013</v>
      </c>
      <c r="C262" s="11">
        <v>365</v>
      </c>
      <c r="E262" s="11" t="s">
        <v>1423</v>
      </c>
      <c r="F262" s="11" t="s">
        <v>1424</v>
      </c>
      <c r="G262" s="11">
        <v>1</v>
      </c>
      <c r="I262" s="24" t="e">
        <f>IF($B262="","",(VLOOKUP($B262,所属・種目コード!$E$3:$F$68,2)))</f>
        <v>#N/A</v>
      </c>
      <c r="J262" s="25" t="str">
        <f>IF($B262="","",(VLOOKUP($B262,所属・種目コード!$I$3:$J$119,2)))</f>
        <v>盛岡走友会</v>
      </c>
      <c r="K262" s="26" t="e">
        <f>IF($B262="","",(VLOOKUP($B262,所属・種目コード!O245:P345,2)))</f>
        <v>#N/A</v>
      </c>
      <c r="L262" s="23" t="e">
        <f>IF($B262="","",(VLOOKUP($B262,所属・種目コード!$L$3:$M$59,2)))</f>
        <v>#N/A</v>
      </c>
    </row>
    <row r="263" spans="1:12">
      <c r="A263" s="11">
        <v>1429</v>
      </c>
      <c r="B263" s="11">
        <v>1013</v>
      </c>
      <c r="C263" s="11">
        <v>366</v>
      </c>
      <c r="E263" s="11" t="s">
        <v>1425</v>
      </c>
      <c r="F263" s="11" t="s">
        <v>1426</v>
      </c>
      <c r="G263" s="11">
        <v>1</v>
      </c>
      <c r="I263" s="24" t="e">
        <f>IF($B263="","",(VLOOKUP($B263,所属・種目コード!$E$3:$F$68,2)))</f>
        <v>#N/A</v>
      </c>
      <c r="J263" s="25" t="str">
        <f>IF($B263="","",(VLOOKUP($B263,所属・種目コード!$I$3:$J$119,2)))</f>
        <v>盛岡走友会</v>
      </c>
      <c r="K263" s="26" t="e">
        <f>IF($B263="","",(VLOOKUP($B263,所属・種目コード!O246:P346,2)))</f>
        <v>#N/A</v>
      </c>
      <c r="L263" s="23" t="e">
        <f>IF($B263="","",(VLOOKUP($B263,所属・種目コード!$L$3:$M$59,2)))</f>
        <v>#N/A</v>
      </c>
    </row>
    <row r="264" spans="1:12">
      <c r="A264" s="11">
        <v>1430</v>
      </c>
      <c r="B264" s="11">
        <v>1013</v>
      </c>
      <c r="C264" s="11">
        <v>367</v>
      </c>
      <c r="E264" s="11" t="s">
        <v>1427</v>
      </c>
      <c r="F264" s="11" t="s">
        <v>1428</v>
      </c>
      <c r="G264" s="11">
        <v>1</v>
      </c>
      <c r="I264" s="24" t="e">
        <f>IF($B264="","",(VLOOKUP($B264,所属・種目コード!$E$3:$F$68,2)))</f>
        <v>#N/A</v>
      </c>
      <c r="J264" s="25" t="str">
        <f>IF($B264="","",(VLOOKUP($B264,所属・種目コード!$I$3:$J$119,2)))</f>
        <v>盛岡走友会</v>
      </c>
      <c r="K264" s="26" t="e">
        <f>IF($B264="","",(VLOOKUP($B264,所属・種目コード!O247:P347,2)))</f>
        <v>#N/A</v>
      </c>
      <c r="L264" s="23" t="e">
        <f>IF($B264="","",(VLOOKUP($B264,所属・種目コード!$L$3:$M$59,2)))</f>
        <v>#N/A</v>
      </c>
    </row>
    <row r="265" spans="1:12">
      <c r="A265" s="11">
        <v>1431</v>
      </c>
      <c r="B265" s="11">
        <v>1013</v>
      </c>
      <c r="C265" s="11">
        <v>368</v>
      </c>
      <c r="E265" s="11" t="s">
        <v>1429</v>
      </c>
      <c r="F265" s="11" t="s">
        <v>1430</v>
      </c>
      <c r="G265" s="11">
        <v>1</v>
      </c>
      <c r="I265" s="24" t="e">
        <f>IF($B265="","",(VLOOKUP($B265,所属・種目コード!$E$3:$F$68,2)))</f>
        <v>#N/A</v>
      </c>
      <c r="J265" s="25" t="str">
        <f>IF($B265="","",(VLOOKUP($B265,所属・種目コード!$I$3:$J$119,2)))</f>
        <v>盛岡走友会</v>
      </c>
      <c r="K265" s="26" t="e">
        <f>IF($B265="","",(VLOOKUP($B265,所属・種目コード!O248:P348,2)))</f>
        <v>#N/A</v>
      </c>
      <c r="L265" s="23" t="e">
        <f>IF($B265="","",(VLOOKUP($B265,所属・種目コード!$L$3:$M$59,2)))</f>
        <v>#N/A</v>
      </c>
    </row>
    <row r="266" spans="1:12">
      <c r="A266" s="11">
        <v>1432</v>
      </c>
      <c r="B266" s="11">
        <v>1013</v>
      </c>
      <c r="C266" s="11">
        <v>369</v>
      </c>
      <c r="E266" s="11" t="s">
        <v>1431</v>
      </c>
      <c r="F266" s="11" t="s">
        <v>1432</v>
      </c>
      <c r="G266" s="11">
        <v>1</v>
      </c>
      <c r="I266" s="24" t="e">
        <f>IF($B266="","",(VLOOKUP($B266,所属・種目コード!$E$3:$F$68,2)))</f>
        <v>#N/A</v>
      </c>
      <c r="J266" s="25" t="str">
        <f>IF($B266="","",(VLOOKUP($B266,所属・種目コード!$I$3:$J$119,2)))</f>
        <v>盛岡走友会</v>
      </c>
      <c r="K266" s="26" t="e">
        <f>IF($B266="","",(VLOOKUP($B266,所属・種目コード!O249:P349,2)))</f>
        <v>#N/A</v>
      </c>
      <c r="L266" s="23" t="e">
        <f>IF($B266="","",(VLOOKUP($B266,所属・種目コード!$L$3:$M$59,2)))</f>
        <v>#N/A</v>
      </c>
    </row>
    <row r="267" spans="1:12">
      <c r="A267" s="11">
        <v>1433</v>
      </c>
      <c r="B267" s="11">
        <v>1013</v>
      </c>
      <c r="C267" s="11">
        <v>370</v>
      </c>
      <c r="E267" s="11" t="s">
        <v>1433</v>
      </c>
      <c r="F267" s="11" t="s">
        <v>1434</v>
      </c>
      <c r="G267" s="11">
        <v>1</v>
      </c>
      <c r="I267" s="24" t="e">
        <f>IF($B267="","",(VLOOKUP($B267,所属・種目コード!$E$3:$F$68,2)))</f>
        <v>#N/A</v>
      </c>
      <c r="J267" s="25" t="str">
        <f>IF($B267="","",(VLOOKUP($B267,所属・種目コード!$I$3:$J$119,2)))</f>
        <v>盛岡走友会</v>
      </c>
      <c r="K267" s="26" t="e">
        <f>IF($B267="","",(VLOOKUP($B267,所属・種目コード!O250:P350,2)))</f>
        <v>#N/A</v>
      </c>
      <c r="L267" s="23" t="e">
        <f>IF($B267="","",(VLOOKUP($B267,所属・種目コード!$L$3:$M$59,2)))</f>
        <v>#N/A</v>
      </c>
    </row>
    <row r="268" spans="1:12">
      <c r="A268" s="11">
        <v>1434</v>
      </c>
      <c r="B268" s="11">
        <v>1013</v>
      </c>
      <c r="C268" s="11">
        <v>371</v>
      </c>
      <c r="E268" s="11" t="s">
        <v>1435</v>
      </c>
      <c r="F268" s="11" t="s">
        <v>1436</v>
      </c>
      <c r="G268" s="11">
        <v>1</v>
      </c>
      <c r="I268" s="24" t="e">
        <f>IF($B268="","",(VLOOKUP($B268,所属・種目コード!$E$3:$F$68,2)))</f>
        <v>#N/A</v>
      </c>
      <c r="J268" s="25" t="str">
        <f>IF($B268="","",(VLOOKUP($B268,所属・種目コード!$I$3:$J$119,2)))</f>
        <v>盛岡走友会</v>
      </c>
      <c r="K268" s="26" t="e">
        <f>IF($B268="","",(VLOOKUP($B268,所属・種目コード!O251:P351,2)))</f>
        <v>#N/A</v>
      </c>
      <c r="L268" s="23" t="e">
        <f>IF($B268="","",(VLOOKUP($B268,所属・種目コード!$L$3:$M$59,2)))</f>
        <v>#N/A</v>
      </c>
    </row>
    <row r="269" spans="1:12">
      <c r="A269" s="11">
        <v>1435</v>
      </c>
      <c r="B269" s="11">
        <v>1013</v>
      </c>
      <c r="C269" s="11">
        <v>372</v>
      </c>
      <c r="E269" s="11" t="s">
        <v>1437</v>
      </c>
      <c r="F269" s="11" t="s">
        <v>1438</v>
      </c>
      <c r="G269" s="11">
        <v>1</v>
      </c>
      <c r="I269" s="24" t="e">
        <f>IF($B269="","",(VLOOKUP($B269,所属・種目コード!$E$3:$F$68,2)))</f>
        <v>#N/A</v>
      </c>
      <c r="J269" s="25" t="str">
        <f>IF($B269="","",(VLOOKUP($B269,所属・種目コード!$I$3:$J$119,2)))</f>
        <v>盛岡走友会</v>
      </c>
      <c r="K269" s="26" t="e">
        <f>IF($B269="","",(VLOOKUP($B269,所属・種目コード!O252:P352,2)))</f>
        <v>#N/A</v>
      </c>
      <c r="L269" s="23" t="e">
        <f>IF($B269="","",(VLOOKUP($B269,所属・種目コード!$L$3:$M$59,2)))</f>
        <v>#N/A</v>
      </c>
    </row>
    <row r="270" spans="1:12">
      <c r="A270" s="11">
        <v>1436</v>
      </c>
      <c r="B270" s="11">
        <v>1013</v>
      </c>
      <c r="C270" s="11">
        <v>373</v>
      </c>
      <c r="E270" s="11" t="s">
        <v>1439</v>
      </c>
      <c r="F270" s="11" t="s">
        <v>1440</v>
      </c>
      <c r="G270" s="11">
        <v>1</v>
      </c>
      <c r="I270" s="24" t="e">
        <f>IF($B270="","",(VLOOKUP($B270,所属・種目コード!$E$3:$F$68,2)))</f>
        <v>#N/A</v>
      </c>
      <c r="J270" s="25" t="str">
        <f>IF($B270="","",(VLOOKUP($B270,所属・種目コード!$I$3:$J$119,2)))</f>
        <v>盛岡走友会</v>
      </c>
      <c r="K270" s="26" t="e">
        <f>IF($B270="","",(VLOOKUP($B270,所属・種目コード!O253:P353,2)))</f>
        <v>#N/A</v>
      </c>
      <c r="L270" s="23" t="e">
        <f>IF($B270="","",(VLOOKUP($B270,所属・種目コード!$L$3:$M$59,2)))</f>
        <v>#N/A</v>
      </c>
    </row>
    <row r="271" spans="1:12">
      <c r="A271" s="11">
        <v>1437</v>
      </c>
      <c r="B271" s="11">
        <v>1013</v>
      </c>
      <c r="C271" s="11">
        <v>374</v>
      </c>
      <c r="E271" s="11" t="s">
        <v>1441</v>
      </c>
      <c r="F271" s="11" t="s">
        <v>1442</v>
      </c>
      <c r="G271" s="11">
        <v>1</v>
      </c>
      <c r="I271" s="24" t="e">
        <f>IF($B271="","",(VLOOKUP($B271,所属・種目コード!$E$3:$F$68,2)))</f>
        <v>#N/A</v>
      </c>
      <c r="J271" s="25" t="str">
        <f>IF($B271="","",(VLOOKUP($B271,所属・種目コード!$I$3:$J$119,2)))</f>
        <v>盛岡走友会</v>
      </c>
      <c r="K271" s="26" t="e">
        <f>IF($B271="","",(VLOOKUP($B271,所属・種目コード!O254:P354,2)))</f>
        <v>#N/A</v>
      </c>
      <c r="L271" s="23" t="e">
        <f>IF($B271="","",(VLOOKUP($B271,所属・種目コード!$L$3:$M$59,2)))</f>
        <v>#N/A</v>
      </c>
    </row>
    <row r="272" spans="1:12">
      <c r="A272" s="11">
        <v>1438</v>
      </c>
      <c r="B272" s="11">
        <v>1013</v>
      </c>
      <c r="C272" s="11">
        <v>375</v>
      </c>
      <c r="E272" s="11" t="s">
        <v>1443</v>
      </c>
      <c r="F272" s="11" t="s">
        <v>1444</v>
      </c>
      <c r="G272" s="11">
        <v>1</v>
      </c>
      <c r="I272" s="24" t="e">
        <f>IF($B272="","",(VLOOKUP($B272,所属・種目コード!$E$3:$F$68,2)))</f>
        <v>#N/A</v>
      </c>
      <c r="J272" s="25" t="str">
        <f>IF($B272="","",(VLOOKUP($B272,所属・種目コード!$I$3:$J$119,2)))</f>
        <v>盛岡走友会</v>
      </c>
      <c r="K272" s="26" t="e">
        <f>IF($B272="","",(VLOOKUP($B272,所属・種目コード!O255:P355,2)))</f>
        <v>#N/A</v>
      </c>
      <c r="L272" s="23" t="e">
        <f>IF($B272="","",(VLOOKUP($B272,所属・種目コード!$L$3:$M$59,2)))</f>
        <v>#N/A</v>
      </c>
    </row>
    <row r="273" spans="1:12">
      <c r="A273" s="11">
        <v>1439</v>
      </c>
      <c r="B273" s="11">
        <v>1013</v>
      </c>
      <c r="C273" s="11">
        <v>376</v>
      </c>
      <c r="E273" s="11" t="s">
        <v>1445</v>
      </c>
      <c r="F273" s="11" t="s">
        <v>1446</v>
      </c>
      <c r="G273" s="11">
        <v>1</v>
      </c>
      <c r="I273" s="24" t="e">
        <f>IF($B273="","",(VLOOKUP($B273,所属・種目コード!$E$3:$F$68,2)))</f>
        <v>#N/A</v>
      </c>
      <c r="J273" s="25" t="str">
        <f>IF($B273="","",(VLOOKUP($B273,所属・種目コード!$I$3:$J$119,2)))</f>
        <v>盛岡走友会</v>
      </c>
      <c r="K273" s="26" t="e">
        <f>IF($B273="","",(VLOOKUP($B273,所属・種目コード!O256:P356,2)))</f>
        <v>#N/A</v>
      </c>
      <c r="L273" s="23" t="e">
        <f>IF($B273="","",(VLOOKUP($B273,所属・種目コード!$L$3:$M$59,2)))</f>
        <v>#N/A</v>
      </c>
    </row>
    <row r="274" spans="1:12">
      <c r="A274" s="11">
        <v>1440</v>
      </c>
      <c r="B274" s="11">
        <v>1013</v>
      </c>
      <c r="C274" s="11">
        <v>377</v>
      </c>
      <c r="E274" s="11" t="s">
        <v>1447</v>
      </c>
      <c r="F274" s="11" t="s">
        <v>1448</v>
      </c>
      <c r="G274" s="11">
        <v>1</v>
      </c>
      <c r="I274" s="24" t="e">
        <f>IF($B274="","",(VLOOKUP($B274,所属・種目コード!$E$3:$F$68,2)))</f>
        <v>#N/A</v>
      </c>
      <c r="J274" s="25" t="str">
        <f>IF($B274="","",(VLOOKUP($B274,所属・種目コード!$I$3:$J$119,2)))</f>
        <v>盛岡走友会</v>
      </c>
      <c r="K274" s="26" t="e">
        <f>IF($B274="","",(VLOOKUP($B274,所属・種目コード!O257:P357,2)))</f>
        <v>#N/A</v>
      </c>
      <c r="L274" s="23" t="e">
        <f>IF($B274="","",(VLOOKUP($B274,所属・種目コード!$L$3:$M$59,2)))</f>
        <v>#N/A</v>
      </c>
    </row>
    <row r="275" spans="1:12">
      <c r="A275" s="11">
        <v>1441</v>
      </c>
      <c r="B275" s="11">
        <v>1013</v>
      </c>
      <c r="C275" s="11">
        <v>378</v>
      </c>
      <c r="E275" s="11" t="s">
        <v>1449</v>
      </c>
      <c r="F275" s="11" t="s">
        <v>1450</v>
      </c>
      <c r="G275" s="11">
        <v>1</v>
      </c>
      <c r="I275" s="24" t="e">
        <f>IF($B275="","",(VLOOKUP($B275,所属・種目コード!$E$3:$F$68,2)))</f>
        <v>#N/A</v>
      </c>
      <c r="J275" s="25" t="str">
        <f>IF($B275="","",(VLOOKUP($B275,所属・種目コード!$I$3:$J$119,2)))</f>
        <v>盛岡走友会</v>
      </c>
      <c r="K275" s="26" t="e">
        <f>IF($B275="","",(VLOOKUP($B275,所属・種目コード!O258:P358,2)))</f>
        <v>#N/A</v>
      </c>
      <c r="L275" s="23" t="e">
        <f>IF($B275="","",(VLOOKUP($B275,所属・種目コード!$L$3:$M$59,2)))</f>
        <v>#N/A</v>
      </c>
    </row>
    <row r="276" spans="1:12">
      <c r="A276" s="11">
        <v>1111</v>
      </c>
      <c r="B276" s="11">
        <v>1014</v>
      </c>
      <c r="C276" s="11">
        <v>64</v>
      </c>
      <c r="E276" s="11" t="s">
        <v>798</v>
      </c>
      <c r="F276" s="11" t="s">
        <v>799</v>
      </c>
      <c r="G276" s="11">
        <v>1</v>
      </c>
      <c r="I276" s="24" t="e">
        <f>IF($B276="","",(VLOOKUP($B276,所属・種目コード!$E$3:$F$68,2)))</f>
        <v>#N/A</v>
      </c>
      <c r="J276" s="25" t="str">
        <f>IF($B276="","",(VLOOKUP($B276,所属・種目コード!$I$3:$J$119,2)))</f>
        <v>岩手戦車</v>
      </c>
      <c r="K276" s="26" t="e">
        <f>IF($B276="","",(VLOOKUP($B276,所属・種目コード!O259:P359,2)))</f>
        <v>#N/A</v>
      </c>
      <c r="L276" s="23" t="e">
        <f>IF($B276="","",(VLOOKUP($B276,所属・種目コード!$L$3:$M$59,2)))</f>
        <v>#N/A</v>
      </c>
    </row>
    <row r="277" spans="1:12">
      <c r="A277" s="11">
        <v>1114</v>
      </c>
      <c r="B277" s="11">
        <v>1014</v>
      </c>
      <c r="C277" s="11">
        <v>65</v>
      </c>
      <c r="E277" s="11" t="s">
        <v>804</v>
      </c>
      <c r="F277" s="11" t="s">
        <v>805</v>
      </c>
      <c r="G277" s="11">
        <v>1</v>
      </c>
      <c r="I277" s="24" t="e">
        <f>IF($B277="","",(VLOOKUP($B277,所属・種目コード!$E$3:$F$68,2)))</f>
        <v>#N/A</v>
      </c>
      <c r="J277" s="25" t="str">
        <f>IF($B277="","",(VLOOKUP($B277,所属・種目コード!$I$3:$J$119,2)))</f>
        <v>岩手戦車</v>
      </c>
      <c r="K277" s="26" t="e">
        <f>IF($B277="","",(VLOOKUP($B277,所属・種目コード!O260:P360,2)))</f>
        <v>#N/A</v>
      </c>
      <c r="L277" s="23" t="e">
        <f>IF($B277="","",(VLOOKUP($B277,所属・種目コード!$L$3:$M$59,2)))</f>
        <v>#N/A</v>
      </c>
    </row>
    <row r="278" spans="1:12">
      <c r="A278" s="11">
        <v>1116</v>
      </c>
      <c r="B278" s="11">
        <v>1014</v>
      </c>
      <c r="C278" s="11">
        <v>66</v>
      </c>
      <c r="E278" s="11" t="s">
        <v>808</v>
      </c>
      <c r="F278" s="11" t="s">
        <v>809</v>
      </c>
      <c r="G278" s="11">
        <v>1</v>
      </c>
      <c r="I278" s="24" t="e">
        <f>IF($B278="","",(VLOOKUP($B278,所属・種目コード!$E$3:$F$68,2)))</f>
        <v>#N/A</v>
      </c>
      <c r="J278" s="25" t="str">
        <f>IF($B278="","",(VLOOKUP($B278,所属・種目コード!$I$3:$J$119,2)))</f>
        <v>岩手戦車</v>
      </c>
      <c r="K278" s="26" t="e">
        <f>IF($B278="","",(VLOOKUP($B278,所属・種目コード!O261:P361,2)))</f>
        <v>#N/A</v>
      </c>
      <c r="L278" s="23" t="e">
        <f>IF($B278="","",(VLOOKUP($B278,所属・種目コード!$L$3:$M$59,2)))</f>
        <v>#N/A</v>
      </c>
    </row>
    <row r="279" spans="1:12">
      <c r="A279" s="11">
        <v>1118</v>
      </c>
      <c r="B279" s="11">
        <v>1014</v>
      </c>
      <c r="C279" s="11">
        <v>67</v>
      </c>
      <c r="E279" s="11" t="s">
        <v>812</v>
      </c>
      <c r="F279" s="11" t="s">
        <v>813</v>
      </c>
      <c r="G279" s="11">
        <v>1</v>
      </c>
      <c r="I279" s="24" t="e">
        <f>IF($B279="","",(VLOOKUP($B279,所属・種目コード!$E$3:$F$68,2)))</f>
        <v>#N/A</v>
      </c>
      <c r="J279" s="25" t="str">
        <f>IF($B279="","",(VLOOKUP($B279,所属・種目コード!$I$3:$J$119,2)))</f>
        <v>岩手戦車</v>
      </c>
      <c r="K279" s="26" t="e">
        <f>IF($B279="","",(VLOOKUP($B279,所属・種目コード!O262:P362,2)))</f>
        <v>#N/A</v>
      </c>
      <c r="L279" s="23" t="e">
        <f>IF($B279="","",(VLOOKUP($B279,所属・種目コード!$L$3:$M$59,2)))</f>
        <v>#N/A</v>
      </c>
    </row>
    <row r="280" spans="1:12">
      <c r="A280" s="11">
        <v>1120</v>
      </c>
      <c r="B280" s="11">
        <v>1014</v>
      </c>
      <c r="C280" s="11">
        <v>68</v>
      </c>
      <c r="E280" s="11" t="s">
        <v>816</v>
      </c>
      <c r="F280" s="11" t="s">
        <v>817</v>
      </c>
      <c r="G280" s="11">
        <v>1</v>
      </c>
      <c r="I280" s="24" t="e">
        <f>IF($B280="","",(VLOOKUP($B280,所属・種目コード!$E$3:$F$68,2)))</f>
        <v>#N/A</v>
      </c>
      <c r="J280" s="25" t="str">
        <f>IF($B280="","",(VLOOKUP($B280,所属・種目コード!$I$3:$J$119,2)))</f>
        <v>岩手戦車</v>
      </c>
      <c r="K280" s="26" t="e">
        <f>IF($B280="","",(VLOOKUP($B280,所属・種目コード!O263:P363,2)))</f>
        <v>#N/A</v>
      </c>
      <c r="L280" s="23" t="e">
        <f>IF($B280="","",(VLOOKUP($B280,所属・種目コード!$L$3:$M$59,2)))</f>
        <v>#N/A</v>
      </c>
    </row>
    <row r="281" spans="1:12">
      <c r="A281" s="11">
        <v>1122</v>
      </c>
      <c r="B281" s="11">
        <v>1014</v>
      </c>
      <c r="C281" s="11">
        <v>69</v>
      </c>
      <c r="E281" s="11" t="s">
        <v>820</v>
      </c>
      <c r="F281" s="11" t="s">
        <v>821</v>
      </c>
      <c r="G281" s="11">
        <v>1</v>
      </c>
      <c r="I281" s="24" t="e">
        <f>IF($B281="","",(VLOOKUP($B281,所属・種目コード!$E$3:$F$68,2)))</f>
        <v>#N/A</v>
      </c>
      <c r="J281" s="25" t="str">
        <f>IF($B281="","",(VLOOKUP($B281,所属・種目コード!$I$3:$J$119,2)))</f>
        <v>岩手戦車</v>
      </c>
      <c r="K281" s="26" t="e">
        <f>IF($B281="","",(VLOOKUP($B281,所属・種目コード!O264:P364,2)))</f>
        <v>#N/A</v>
      </c>
      <c r="L281" s="23" t="e">
        <f>IF($B281="","",(VLOOKUP($B281,所属・種目コード!$L$3:$M$59,2)))</f>
        <v>#N/A</v>
      </c>
    </row>
    <row r="282" spans="1:12">
      <c r="A282" s="11">
        <v>1124</v>
      </c>
      <c r="B282" s="11">
        <v>1014</v>
      </c>
      <c r="C282" s="11">
        <v>70</v>
      </c>
      <c r="E282" s="11" t="s">
        <v>824</v>
      </c>
      <c r="F282" s="11" t="s">
        <v>825</v>
      </c>
      <c r="G282" s="11">
        <v>1</v>
      </c>
      <c r="I282" s="24" t="e">
        <f>IF($B282="","",(VLOOKUP($B282,所属・種目コード!$E$3:$F$68,2)))</f>
        <v>#N/A</v>
      </c>
      <c r="J282" s="25" t="str">
        <f>IF($B282="","",(VLOOKUP($B282,所属・種目コード!$I$3:$J$119,2)))</f>
        <v>岩手戦車</v>
      </c>
      <c r="K282" s="26" t="e">
        <f>IF($B282="","",(VLOOKUP($B282,所属・種目コード!O265:P365,2)))</f>
        <v>#N/A</v>
      </c>
      <c r="L282" s="23" t="e">
        <f>IF($B282="","",(VLOOKUP($B282,所属・種目コード!$L$3:$M$59,2)))</f>
        <v>#N/A</v>
      </c>
    </row>
    <row r="283" spans="1:12">
      <c r="A283" s="11">
        <v>1126</v>
      </c>
      <c r="B283" s="11">
        <v>1014</v>
      </c>
      <c r="C283" s="11">
        <v>71</v>
      </c>
      <c r="E283" s="11" t="s">
        <v>828</v>
      </c>
      <c r="F283" s="11" t="s">
        <v>829</v>
      </c>
      <c r="G283" s="11">
        <v>1</v>
      </c>
      <c r="I283" s="24" t="e">
        <f>IF($B283="","",(VLOOKUP($B283,所属・種目コード!$E$3:$F$68,2)))</f>
        <v>#N/A</v>
      </c>
      <c r="J283" s="25" t="str">
        <f>IF($B283="","",(VLOOKUP($B283,所属・種目コード!$I$3:$J$119,2)))</f>
        <v>岩手戦車</v>
      </c>
      <c r="K283" s="26" t="e">
        <f>IF($B283="","",(VLOOKUP($B283,所属・種目コード!O266:P366,2)))</f>
        <v>#N/A</v>
      </c>
      <c r="L283" s="23" t="e">
        <f>IF($B283="","",(VLOOKUP($B283,所属・種目コード!$L$3:$M$59,2)))</f>
        <v>#N/A</v>
      </c>
    </row>
    <row r="284" spans="1:12">
      <c r="A284" s="11">
        <v>1112</v>
      </c>
      <c r="B284" s="11">
        <v>1015</v>
      </c>
      <c r="C284" s="11">
        <v>64</v>
      </c>
      <c r="E284" s="11" t="s">
        <v>800</v>
      </c>
      <c r="F284" s="11" t="s">
        <v>801</v>
      </c>
      <c r="G284" s="11">
        <v>2</v>
      </c>
      <c r="I284" s="24" t="e">
        <f>IF($B284="","",(VLOOKUP($B284,所属・種目コード!$E$3:$F$68,2)))</f>
        <v>#N/A</v>
      </c>
      <c r="J284" s="25" t="str">
        <f>IF($B284="","",(VLOOKUP($B284,所属・種目コード!$I$3:$J$119,2)))</f>
        <v>久慈市陸協</v>
      </c>
      <c r="K284" s="26" t="e">
        <f>IF($B284="","",(VLOOKUP($B284,所属・種目コード!O267:P367,2)))</f>
        <v>#N/A</v>
      </c>
      <c r="L284" s="23" t="e">
        <f>IF($B284="","",(VLOOKUP($B284,所属・種目コード!$L$3:$M$59,2)))</f>
        <v>#N/A</v>
      </c>
    </row>
    <row r="285" spans="1:12">
      <c r="A285" s="11">
        <v>1113</v>
      </c>
      <c r="B285" s="11">
        <v>1015</v>
      </c>
      <c r="C285" s="11">
        <v>65</v>
      </c>
      <c r="E285" s="11" t="s">
        <v>802</v>
      </c>
      <c r="F285" s="11" t="s">
        <v>803</v>
      </c>
      <c r="G285" s="11">
        <v>2</v>
      </c>
      <c r="I285" s="24" t="e">
        <f>IF($B285="","",(VLOOKUP($B285,所属・種目コード!$E$3:$F$68,2)))</f>
        <v>#N/A</v>
      </c>
      <c r="J285" s="25" t="str">
        <f>IF($B285="","",(VLOOKUP($B285,所属・種目コード!$I$3:$J$119,2)))</f>
        <v>久慈市陸協</v>
      </c>
      <c r="K285" s="26" t="e">
        <f>IF($B285="","",(VLOOKUP($B285,所属・種目コード!O268:P368,2)))</f>
        <v>#N/A</v>
      </c>
      <c r="L285" s="23" t="e">
        <f>IF($B285="","",(VLOOKUP($B285,所属・種目コード!$L$3:$M$59,2)))</f>
        <v>#N/A</v>
      </c>
    </row>
    <row r="286" spans="1:12">
      <c r="A286" s="11">
        <v>1115</v>
      </c>
      <c r="B286" s="11">
        <v>1015</v>
      </c>
      <c r="C286" s="11">
        <v>66</v>
      </c>
      <c r="E286" s="11" t="s">
        <v>806</v>
      </c>
      <c r="F286" s="11" t="s">
        <v>807</v>
      </c>
      <c r="G286" s="11">
        <v>2</v>
      </c>
      <c r="I286" s="24" t="e">
        <f>IF($B286="","",(VLOOKUP($B286,所属・種目コード!$E$3:$F$68,2)))</f>
        <v>#N/A</v>
      </c>
      <c r="J286" s="25" t="str">
        <f>IF($B286="","",(VLOOKUP($B286,所属・種目コード!$I$3:$J$119,2)))</f>
        <v>久慈市陸協</v>
      </c>
      <c r="K286" s="26" t="e">
        <f>IF($B286="","",(VLOOKUP($B286,所属・種目コード!O269:P369,2)))</f>
        <v>#N/A</v>
      </c>
      <c r="L286" s="23" t="e">
        <f>IF($B286="","",(VLOOKUP($B286,所属・種目コード!$L$3:$M$59,2)))</f>
        <v>#N/A</v>
      </c>
    </row>
    <row r="287" spans="1:12">
      <c r="A287" s="11">
        <v>1463</v>
      </c>
      <c r="B287" s="11">
        <v>1015</v>
      </c>
      <c r="C287" s="11">
        <v>429</v>
      </c>
      <c r="E287" s="11" t="s">
        <v>1493</v>
      </c>
      <c r="F287" s="11" t="s">
        <v>1494</v>
      </c>
      <c r="G287" s="11">
        <v>1</v>
      </c>
      <c r="I287" s="24" t="e">
        <f>IF($B287="","",(VLOOKUP($B287,所属・種目コード!$E$3:$F$68,2)))</f>
        <v>#N/A</v>
      </c>
      <c r="J287" s="25" t="str">
        <f>IF($B287="","",(VLOOKUP($B287,所属・種目コード!$I$3:$J$119,2)))</f>
        <v>久慈市陸協</v>
      </c>
      <c r="K287" s="26" t="e">
        <f>IF($B287="","",(VLOOKUP($B287,所属・種目コード!O270:P370,2)))</f>
        <v>#N/A</v>
      </c>
      <c r="L287" s="23" t="e">
        <f>IF($B287="","",(VLOOKUP($B287,所属・種目コード!$L$3:$M$59,2)))</f>
        <v>#N/A</v>
      </c>
    </row>
    <row r="288" spans="1:12">
      <c r="A288" s="11">
        <v>1464</v>
      </c>
      <c r="B288" s="11">
        <v>1015</v>
      </c>
      <c r="C288" s="11">
        <v>430</v>
      </c>
      <c r="E288" s="11" t="s">
        <v>1495</v>
      </c>
      <c r="F288" s="11" t="s">
        <v>1496</v>
      </c>
      <c r="G288" s="11">
        <v>1</v>
      </c>
      <c r="I288" s="24" t="e">
        <f>IF($B288="","",(VLOOKUP($B288,所属・種目コード!$E$3:$F$68,2)))</f>
        <v>#N/A</v>
      </c>
      <c r="J288" s="25" t="str">
        <f>IF($B288="","",(VLOOKUP($B288,所属・種目コード!$I$3:$J$119,2)))</f>
        <v>久慈市陸協</v>
      </c>
      <c r="K288" s="26" t="e">
        <f>IF($B288="","",(VLOOKUP($B288,所属・種目コード!O271:P371,2)))</f>
        <v>#N/A</v>
      </c>
      <c r="L288" s="23" t="e">
        <f>IF($B288="","",(VLOOKUP($B288,所属・種目コード!$L$3:$M$59,2)))</f>
        <v>#N/A</v>
      </c>
    </row>
    <row r="289" spans="1:12">
      <c r="A289" s="11">
        <v>1465</v>
      </c>
      <c r="B289" s="11">
        <v>1015</v>
      </c>
      <c r="C289" s="11">
        <v>431</v>
      </c>
      <c r="E289" s="11" t="s">
        <v>1497</v>
      </c>
      <c r="F289" s="11" t="s">
        <v>1498</v>
      </c>
      <c r="G289" s="11">
        <v>1</v>
      </c>
      <c r="I289" s="24" t="e">
        <f>IF($B289="","",(VLOOKUP($B289,所属・種目コード!$E$3:$F$68,2)))</f>
        <v>#N/A</v>
      </c>
      <c r="J289" s="25" t="str">
        <f>IF($B289="","",(VLOOKUP($B289,所属・種目コード!$I$3:$J$119,2)))</f>
        <v>久慈市陸協</v>
      </c>
      <c r="K289" s="26" t="e">
        <f>IF($B289="","",(VLOOKUP($B289,所属・種目コード!O272:P372,2)))</f>
        <v>#N/A</v>
      </c>
      <c r="L289" s="23" t="e">
        <f>IF($B289="","",(VLOOKUP($B289,所属・種目コード!$L$3:$M$59,2)))</f>
        <v>#N/A</v>
      </c>
    </row>
    <row r="290" spans="1:12">
      <c r="A290" s="11">
        <v>1466</v>
      </c>
      <c r="B290" s="11">
        <v>1015</v>
      </c>
      <c r="C290" s="11">
        <v>432</v>
      </c>
      <c r="E290" s="11" t="s">
        <v>1499</v>
      </c>
      <c r="F290" s="11" t="s">
        <v>1500</v>
      </c>
      <c r="G290" s="11">
        <v>1</v>
      </c>
      <c r="I290" s="24" t="e">
        <f>IF($B290="","",(VLOOKUP($B290,所属・種目コード!$E$3:$F$68,2)))</f>
        <v>#N/A</v>
      </c>
      <c r="J290" s="25" t="str">
        <f>IF($B290="","",(VLOOKUP($B290,所属・種目コード!$I$3:$J$119,2)))</f>
        <v>久慈市陸協</v>
      </c>
      <c r="K290" s="26" t="e">
        <f>IF($B290="","",(VLOOKUP($B290,所属・種目コード!O273:P373,2)))</f>
        <v>#N/A</v>
      </c>
      <c r="L290" s="23" t="e">
        <f>IF($B290="","",(VLOOKUP($B290,所属・種目コード!$L$3:$M$59,2)))</f>
        <v>#N/A</v>
      </c>
    </row>
    <row r="291" spans="1:12">
      <c r="A291" s="11">
        <v>1467</v>
      </c>
      <c r="B291" s="11">
        <v>1015</v>
      </c>
      <c r="C291" s="11">
        <v>433</v>
      </c>
      <c r="E291" s="11" t="s">
        <v>1501</v>
      </c>
      <c r="F291" s="11" t="s">
        <v>1502</v>
      </c>
      <c r="G291" s="11">
        <v>1</v>
      </c>
      <c r="I291" s="24" t="e">
        <f>IF($B291="","",(VLOOKUP($B291,所属・種目コード!$E$3:$F$68,2)))</f>
        <v>#N/A</v>
      </c>
      <c r="J291" s="25" t="str">
        <f>IF($B291="","",(VLOOKUP($B291,所属・種目コード!$I$3:$J$119,2)))</f>
        <v>久慈市陸協</v>
      </c>
      <c r="K291" s="26" t="e">
        <f>IF($B291="","",(VLOOKUP($B291,所属・種目コード!O274:P374,2)))</f>
        <v>#N/A</v>
      </c>
      <c r="L291" s="23" t="e">
        <f>IF($B291="","",(VLOOKUP($B291,所属・種目コード!$L$3:$M$59,2)))</f>
        <v>#N/A</v>
      </c>
    </row>
    <row r="292" spans="1:12">
      <c r="A292" s="11">
        <v>1468</v>
      </c>
      <c r="B292" s="11">
        <v>1015</v>
      </c>
      <c r="C292" s="11">
        <v>434</v>
      </c>
      <c r="E292" s="11" t="s">
        <v>1503</v>
      </c>
      <c r="F292" s="11" t="s">
        <v>1504</v>
      </c>
      <c r="G292" s="11">
        <v>1</v>
      </c>
      <c r="I292" s="24" t="e">
        <f>IF($B292="","",(VLOOKUP($B292,所属・種目コード!$E$3:$F$68,2)))</f>
        <v>#N/A</v>
      </c>
      <c r="J292" s="25" t="str">
        <f>IF($B292="","",(VLOOKUP($B292,所属・種目コード!$I$3:$J$119,2)))</f>
        <v>久慈市陸協</v>
      </c>
      <c r="K292" s="26" t="e">
        <f>IF($B292="","",(VLOOKUP($B292,所属・種目コード!O275:P375,2)))</f>
        <v>#N/A</v>
      </c>
      <c r="L292" s="23" t="e">
        <f>IF($B292="","",(VLOOKUP($B292,所属・種目コード!$L$3:$M$59,2)))</f>
        <v>#N/A</v>
      </c>
    </row>
    <row r="293" spans="1:12">
      <c r="A293" s="11">
        <v>1469</v>
      </c>
      <c r="B293" s="11">
        <v>1015</v>
      </c>
      <c r="C293" s="11">
        <v>435</v>
      </c>
      <c r="E293" s="11" t="s">
        <v>1505</v>
      </c>
      <c r="F293" s="11" t="s">
        <v>1506</v>
      </c>
      <c r="G293" s="11">
        <v>1</v>
      </c>
      <c r="I293" s="24" t="e">
        <f>IF($B293="","",(VLOOKUP($B293,所属・種目コード!$E$3:$F$68,2)))</f>
        <v>#N/A</v>
      </c>
      <c r="J293" s="25" t="str">
        <f>IF($B293="","",(VLOOKUP($B293,所属・種目コード!$I$3:$J$119,2)))</f>
        <v>久慈市陸協</v>
      </c>
      <c r="K293" s="26" t="e">
        <f>IF($B293="","",(VLOOKUP($B293,所属・種目コード!O276:P376,2)))</f>
        <v>#N/A</v>
      </c>
      <c r="L293" s="23" t="e">
        <f>IF($B293="","",(VLOOKUP($B293,所属・種目コード!$L$3:$M$59,2)))</f>
        <v>#N/A</v>
      </c>
    </row>
    <row r="294" spans="1:12">
      <c r="A294" s="11">
        <v>1470</v>
      </c>
      <c r="B294" s="11">
        <v>1015</v>
      </c>
      <c r="C294" s="11">
        <v>436</v>
      </c>
      <c r="E294" s="11" t="s">
        <v>1507</v>
      </c>
      <c r="F294" s="11" t="s">
        <v>1508</v>
      </c>
      <c r="G294" s="11">
        <v>1</v>
      </c>
      <c r="I294" s="24" t="e">
        <f>IF($B294="","",(VLOOKUP($B294,所属・種目コード!$E$3:$F$68,2)))</f>
        <v>#N/A</v>
      </c>
      <c r="J294" s="25" t="str">
        <f>IF($B294="","",(VLOOKUP($B294,所属・種目コード!$I$3:$J$119,2)))</f>
        <v>久慈市陸協</v>
      </c>
      <c r="K294" s="26" t="e">
        <f>IF($B294="","",(VLOOKUP($B294,所属・種目コード!O277:P377,2)))</f>
        <v>#N/A</v>
      </c>
      <c r="L294" s="23" t="e">
        <f>IF($B294="","",(VLOOKUP($B294,所属・種目コード!$L$3:$M$59,2)))</f>
        <v>#N/A</v>
      </c>
    </row>
    <row r="295" spans="1:12">
      <c r="A295" s="11">
        <v>1471</v>
      </c>
      <c r="B295" s="11">
        <v>1015</v>
      </c>
      <c r="C295" s="11">
        <v>437</v>
      </c>
      <c r="E295" s="11" t="s">
        <v>1509</v>
      </c>
      <c r="F295" s="11" t="s">
        <v>1510</v>
      </c>
      <c r="G295" s="11">
        <v>1</v>
      </c>
      <c r="I295" s="24" t="e">
        <f>IF($B295="","",(VLOOKUP($B295,所属・種目コード!$E$3:$F$68,2)))</f>
        <v>#N/A</v>
      </c>
      <c r="J295" s="25" t="str">
        <f>IF($B295="","",(VLOOKUP($B295,所属・種目コード!$I$3:$J$119,2)))</f>
        <v>久慈市陸協</v>
      </c>
      <c r="K295" s="26" t="e">
        <f>IF($B295="","",(VLOOKUP($B295,所属・種目コード!O278:P378,2)))</f>
        <v>#N/A</v>
      </c>
      <c r="L295" s="23" t="e">
        <f>IF($B295="","",(VLOOKUP($B295,所属・種目コード!$L$3:$M$59,2)))</f>
        <v>#N/A</v>
      </c>
    </row>
    <row r="296" spans="1:12">
      <c r="A296" s="11">
        <v>1472</v>
      </c>
      <c r="B296" s="11">
        <v>1015</v>
      </c>
      <c r="C296" s="11">
        <v>438</v>
      </c>
      <c r="E296" s="11" t="s">
        <v>1511</v>
      </c>
      <c r="F296" s="11" t="s">
        <v>1512</v>
      </c>
      <c r="G296" s="11">
        <v>1</v>
      </c>
      <c r="I296" s="24" t="e">
        <f>IF($B296="","",(VLOOKUP($B296,所属・種目コード!$E$3:$F$68,2)))</f>
        <v>#N/A</v>
      </c>
      <c r="J296" s="25" t="str">
        <f>IF($B296="","",(VLOOKUP($B296,所属・種目コード!$I$3:$J$119,2)))</f>
        <v>久慈市陸協</v>
      </c>
      <c r="K296" s="26" t="e">
        <f>IF($B296="","",(VLOOKUP($B296,所属・種目コード!O279:P379,2)))</f>
        <v>#N/A</v>
      </c>
      <c r="L296" s="23" t="e">
        <f>IF($B296="","",(VLOOKUP($B296,所属・種目コード!$L$3:$M$59,2)))</f>
        <v>#N/A</v>
      </c>
    </row>
    <row r="297" spans="1:12">
      <c r="A297" s="11">
        <v>1473</v>
      </c>
      <c r="B297" s="11">
        <v>1015</v>
      </c>
      <c r="C297" s="11">
        <v>439</v>
      </c>
      <c r="E297" s="11" t="s">
        <v>1513</v>
      </c>
      <c r="F297" s="11" t="s">
        <v>1514</v>
      </c>
      <c r="G297" s="11">
        <v>1</v>
      </c>
      <c r="I297" s="24" t="e">
        <f>IF($B297="","",(VLOOKUP($B297,所属・種目コード!$E$3:$F$68,2)))</f>
        <v>#N/A</v>
      </c>
      <c r="J297" s="25" t="str">
        <f>IF($B297="","",(VLOOKUP($B297,所属・種目コード!$I$3:$J$119,2)))</f>
        <v>久慈市陸協</v>
      </c>
      <c r="K297" s="26" t="e">
        <f>IF($B297="","",(VLOOKUP($B297,所属・種目コード!O280:P380,2)))</f>
        <v>#N/A</v>
      </c>
      <c r="L297" s="23" t="e">
        <f>IF($B297="","",(VLOOKUP($B297,所属・種目コード!$L$3:$M$59,2)))</f>
        <v>#N/A</v>
      </c>
    </row>
    <row r="298" spans="1:12">
      <c r="A298" s="11">
        <v>1474</v>
      </c>
      <c r="B298" s="11">
        <v>1015</v>
      </c>
      <c r="C298" s="11">
        <v>440</v>
      </c>
      <c r="E298" s="11" t="s">
        <v>1515</v>
      </c>
      <c r="F298" s="11" t="s">
        <v>1516</v>
      </c>
      <c r="G298" s="11">
        <v>1</v>
      </c>
      <c r="I298" s="24" t="e">
        <f>IF($B298="","",(VLOOKUP($B298,所属・種目コード!$E$3:$F$68,2)))</f>
        <v>#N/A</v>
      </c>
      <c r="J298" s="25" t="str">
        <f>IF($B298="","",(VLOOKUP($B298,所属・種目コード!$I$3:$J$119,2)))</f>
        <v>久慈市陸協</v>
      </c>
      <c r="K298" s="26" t="e">
        <f>IF($B298="","",(VLOOKUP($B298,所属・種目コード!O281:P381,2)))</f>
        <v>#N/A</v>
      </c>
      <c r="L298" s="23" t="e">
        <f>IF($B298="","",(VLOOKUP($B298,所属・種目コード!$L$3:$M$59,2)))</f>
        <v>#N/A</v>
      </c>
    </row>
    <row r="299" spans="1:12">
      <c r="A299" s="11">
        <v>1475</v>
      </c>
      <c r="B299" s="11">
        <v>1015</v>
      </c>
      <c r="C299" s="11">
        <v>441</v>
      </c>
      <c r="E299" s="11" t="s">
        <v>1517</v>
      </c>
      <c r="F299" s="11" t="s">
        <v>1518</v>
      </c>
      <c r="G299" s="11">
        <v>1</v>
      </c>
      <c r="I299" s="24" t="e">
        <f>IF($B299="","",(VLOOKUP($B299,所属・種目コード!$E$3:$F$68,2)))</f>
        <v>#N/A</v>
      </c>
      <c r="J299" s="25" t="str">
        <f>IF($B299="","",(VLOOKUP($B299,所属・種目コード!$I$3:$J$119,2)))</f>
        <v>久慈市陸協</v>
      </c>
      <c r="K299" s="26" t="e">
        <f>IF($B299="","",(VLOOKUP($B299,所属・種目コード!O282:P382,2)))</f>
        <v>#N/A</v>
      </c>
      <c r="L299" s="23" t="e">
        <f>IF($B299="","",(VLOOKUP($B299,所属・種目コード!$L$3:$M$59,2)))</f>
        <v>#N/A</v>
      </c>
    </row>
    <row r="300" spans="1:12">
      <c r="A300" s="11">
        <v>1476</v>
      </c>
      <c r="B300" s="11">
        <v>1015</v>
      </c>
      <c r="C300" s="11">
        <v>442</v>
      </c>
      <c r="E300" s="11" t="s">
        <v>1519</v>
      </c>
      <c r="F300" s="11" t="s">
        <v>1520</v>
      </c>
      <c r="G300" s="11">
        <v>1</v>
      </c>
      <c r="I300" s="24" t="e">
        <f>IF($B300="","",(VLOOKUP($B300,所属・種目コード!$E$3:$F$68,2)))</f>
        <v>#N/A</v>
      </c>
      <c r="J300" s="25" t="str">
        <f>IF($B300="","",(VLOOKUP($B300,所属・種目コード!$I$3:$J$119,2)))</f>
        <v>久慈市陸協</v>
      </c>
      <c r="K300" s="26" t="e">
        <f>IF($B300="","",(VLOOKUP($B300,所属・種目コード!O283:P383,2)))</f>
        <v>#N/A</v>
      </c>
      <c r="L300" s="23" t="e">
        <f>IF($B300="","",(VLOOKUP($B300,所属・種目コード!$L$3:$M$59,2)))</f>
        <v>#N/A</v>
      </c>
    </row>
    <row r="301" spans="1:12">
      <c r="A301" s="11">
        <v>1477</v>
      </c>
      <c r="B301" s="11">
        <v>1015</v>
      </c>
      <c r="C301" s="11">
        <v>443</v>
      </c>
      <c r="E301" s="11" t="s">
        <v>1521</v>
      </c>
      <c r="F301" s="11" t="s">
        <v>1522</v>
      </c>
      <c r="G301" s="11">
        <v>1</v>
      </c>
      <c r="I301" s="24" t="e">
        <f>IF($B301="","",(VLOOKUP($B301,所属・種目コード!$E$3:$F$68,2)))</f>
        <v>#N/A</v>
      </c>
      <c r="J301" s="25" t="str">
        <f>IF($B301="","",(VLOOKUP($B301,所属・種目コード!$I$3:$J$119,2)))</f>
        <v>久慈市陸協</v>
      </c>
      <c r="K301" s="26" t="e">
        <f>IF($B301="","",(VLOOKUP($B301,所属・種目コード!O284:P384,2)))</f>
        <v>#N/A</v>
      </c>
      <c r="L301" s="23" t="e">
        <f>IF($B301="","",(VLOOKUP($B301,所属・種目コード!$L$3:$M$59,2)))</f>
        <v>#N/A</v>
      </c>
    </row>
    <row r="302" spans="1:12">
      <c r="A302" s="11">
        <v>1478</v>
      </c>
      <c r="B302" s="11">
        <v>1015</v>
      </c>
      <c r="C302" s="11">
        <v>444</v>
      </c>
      <c r="E302" s="11" t="s">
        <v>1523</v>
      </c>
      <c r="F302" s="11" t="s">
        <v>1524</v>
      </c>
      <c r="G302" s="11">
        <v>1</v>
      </c>
      <c r="I302" s="24" t="e">
        <f>IF($B302="","",(VLOOKUP($B302,所属・種目コード!$E$3:$F$68,2)))</f>
        <v>#N/A</v>
      </c>
      <c r="J302" s="25" t="str">
        <f>IF($B302="","",(VLOOKUP($B302,所属・種目コード!$I$3:$J$119,2)))</f>
        <v>久慈市陸協</v>
      </c>
      <c r="K302" s="26" t="e">
        <f>IF($B302="","",(VLOOKUP($B302,所属・種目コード!O285:P385,2)))</f>
        <v>#N/A</v>
      </c>
      <c r="L302" s="23" t="e">
        <f>IF($B302="","",(VLOOKUP($B302,所属・種目コード!$L$3:$M$59,2)))</f>
        <v>#N/A</v>
      </c>
    </row>
    <row r="303" spans="1:12">
      <c r="A303" s="11">
        <v>1479</v>
      </c>
      <c r="B303" s="11">
        <v>1015</v>
      </c>
      <c r="C303" s="11">
        <v>445</v>
      </c>
      <c r="E303" s="11" t="s">
        <v>1525</v>
      </c>
      <c r="F303" s="11" t="s">
        <v>1526</v>
      </c>
      <c r="G303" s="11">
        <v>1</v>
      </c>
      <c r="I303" s="24" t="e">
        <f>IF($B303="","",(VLOOKUP($B303,所属・種目コード!$E$3:$F$68,2)))</f>
        <v>#N/A</v>
      </c>
      <c r="J303" s="25" t="str">
        <f>IF($B303="","",(VLOOKUP($B303,所属・種目コード!$I$3:$J$119,2)))</f>
        <v>久慈市陸協</v>
      </c>
      <c r="K303" s="26" t="e">
        <f>IF($B303="","",(VLOOKUP($B303,所属・種目コード!O286:P386,2)))</f>
        <v>#N/A</v>
      </c>
      <c r="L303" s="23" t="e">
        <f>IF($B303="","",(VLOOKUP($B303,所属・種目コード!$L$3:$M$59,2)))</f>
        <v>#N/A</v>
      </c>
    </row>
    <row r="304" spans="1:12">
      <c r="A304" s="11">
        <v>1480</v>
      </c>
      <c r="B304" s="11">
        <v>1015</v>
      </c>
      <c r="C304" s="11">
        <v>446</v>
      </c>
      <c r="E304" s="11" t="s">
        <v>1527</v>
      </c>
      <c r="F304" s="11" t="s">
        <v>1528</v>
      </c>
      <c r="G304" s="11">
        <v>1</v>
      </c>
      <c r="I304" s="24" t="e">
        <f>IF($B304="","",(VLOOKUP($B304,所属・種目コード!$E$3:$F$68,2)))</f>
        <v>#N/A</v>
      </c>
      <c r="J304" s="25" t="str">
        <f>IF($B304="","",(VLOOKUP($B304,所属・種目コード!$I$3:$J$119,2)))</f>
        <v>久慈市陸協</v>
      </c>
      <c r="K304" s="26" t="e">
        <f>IF($B304="","",(VLOOKUP($B304,所属・種目コード!O287:P387,2)))</f>
        <v>#N/A</v>
      </c>
      <c r="L304" s="23" t="e">
        <f>IF($B304="","",(VLOOKUP($B304,所属・種目コード!$L$3:$M$59,2)))</f>
        <v>#N/A</v>
      </c>
    </row>
    <row r="305" spans="1:12">
      <c r="A305" s="11">
        <v>1481</v>
      </c>
      <c r="B305" s="11">
        <v>1015</v>
      </c>
      <c r="C305" s="11">
        <v>447</v>
      </c>
      <c r="E305" s="11" t="s">
        <v>1529</v>
      </c>
      <c r="F305" s="11" t="s">
        <v>1530</v>
      </c>
      <c r="G305" s="11">
        <v>1</v>
      </c>
      <c r="I305" s="24" t="e">
        <f>IF($B305="","",(VLOOKUP($B305,所属・種目コード!$E$3:$F$68,2)))</f>
        <v>#N/A</v>
      </c>
      <c r="J305" s="25" t="str">
        <f>IF($B305="","",(VLOOKUP($B305,所属・種目コード!$I$3:$J$119,2)))</f>
        <v>久慈市陸協</v>
      </c>
      <c r="K305" s="26" t="e">
        <f>IF($B305="","",(VLOOKUP($B305,所属・種目コード!O288:P388,2)))</f>
        <v>#N/A</v>
      </c>
      <c r="L305" s="23" t="e">
        <f>IF($B305="","",(VLOOKUP($B305,所属・種目コード!$L$3:$M$59,2)))</f>
        <v>#N/A</v>
      </c>
    </row>
    <row r="306" spans="1:12">
      <c r="A306" s="11">
        <v>1482</v>
      </c>
      <c r="B306" s="11">
        <v>1015</v>
      </c>
      <c r="C306" s="11">
        <v>448</v>
      </c>
      <c r="E306" s="11" t="s">
        <v>1531</v>
      </c>
      <c r="F306" s="11" t="s">
        <v>1532</v>
      </c>
      <c r="G306" s="11">
        <v>1</v>
      </c>
      <c r="I306" s="24" t="e">
        <f>IF($B306="","",(VLOOKUP($B306,所属・種目コード!$E$3:$F$68,2)))</f>
        <v>#N/A</v>
      </c>
      <c r="J306" s="25" t="str">
        <f>IF($B306="","",(VLOOKUP($B306,所属・種目コード!$I$3:$J$119,2)))</f>
        <v>久慈市陸協</v>
      </c>
      <c r="K306" s="26" t="e">
        <f>IF($B306="","",(VLOOKUP($B306,所属・種目コード!O289:P389,2)))</f>
        <v>#N/A</v>
      </c>
      <c r="L306" s="23" t="e">
        <f>IF($B306="","",(VLOOKUP($B306,所属・種目コード!$L$3:$M$59,2)))</f>
        <v>#N/A</v>
      </c>
    </row>
    <row r="307" spans="1:12">
      <c r="A307" s="11">
        <v>1582</v>
      </c>
      <c r="B307" s="11">
        <v>1015</v>
      </c>
      <c r="C307" s="11">
        <v>550</v>
      </c>
      <c r="E307" s="11" t="s">
        <v>1727</v>
      </c>
      <c r="F307" s="11" t="s">
        <v>1728</v>
      </c>
      <c r="G307" s="11">
        <v>1</v>
      </c>
      <c r="I307" s="24" t="e">
        <f>IF($B307="","",(VLOOKUP($B307,所属・種目コード!$E$3:$F$68,2)))</f>
        <v>#N/A</v>
      </c>
      <c r="J307" s="25" t="str">
        <f>IF($B307="","",(VLOOKUP($B307,所属・種目コード!$I$3:$J$119,2)))</f>
        <v>久慈市陸協</v>
      </c>
      <c r="K307" s="26" t="e">
        <f>IF($B307="","",(VLOOKUP($B307,所属・種目コード!O290:P390,2)))</f>
        <v>#N/A</v>
      </c>
      <c r="L307" s="23" t="e">
        <f>IF($B307="","",(VLOOKUP($B307,所属・種目コード!$L$3:$M$59,2)))</f>
        <v>#N/A</v>
      </c>
    </row>
    <row r="308" spans="1:12">
      <c r="A308" s="11">
        <v>1583</v>
      </c>
      <c r="B308" s="11">
        <v>1015</v>
      </c>
      <c r="C308" s="11">
        <v>551</v>
      </c>
      <c r="E308" s="11" t="s">
        <v>1729</v>
      </c>
      <c r="F308" s="11" t="s">
        <v>1730</v>
      </c>
      <c r="G308" s="11">
        <v>1</v>
      </c>
      <c r="I308" s="24" t="e">
        <f>IF($B308="","",(VLOOKUP($B308,所属・種目コード!$E$3:$F$68,2)))</f>
        <v>#N/A</v>
      </c>
      <c r="J308" s="25" t="str">
        <f>IF($B308="","",(VLOOKUP($B308,所属・種目コード!$I$3:$J$119,2)))</f>
        <v>久慈市陸協</v>
      </c>
      <c r="K308" s="26" t="e">
        <f>IF($B308="","",(VLOOKUP($B308,所属・種目コード!O291:P391,2)))</f>
        <v>#N/A</v>
      </c>
      <c r="L308" s="23" t="e">
        <f>IF($B308="","",(VLOOKUP($B308,所属・種目コード!$L$3:$M$59,2)))</f>
        <v>#N/A</v>
      </c>
    </row>
    <row r="309" spans="1:12">
      <c r="A309" s="11">
        <v>1584</v>
      </c>
      <c r="B309" s="11">
        <v>1015</v>
      </c>
      <c r="C309" s="11">
        <v>552</v>
      </c>
      <c r="E309" s="11" t="s">
        <v>1731</v>
      </c>
      <c r="F309" s="11" t="s">
        <v>1732</v>
      </c>
      <c r="G309" s="11">
        <v>1</v>
      </c>
      <c r="I309" s="24" t="e">
        <f>IF($B309="","",(VLOOKUP($B309,所属・種目コード!$E$3:$F$68,2)))</f>
        <v>#N/A</v>
      </c>
      <c r="J309" s="25" t="str">
        <f>IF($B309="","",(VLOOKUP($B309,所属・種目コード!$I$3:$J$119,2)))</f>
        <v>久慈市陸協</v>
      </c>
      <c r="K309" s="26" t="e">
        <f>IF($B309="","",(VLOOKUP($B309,所属・種目コード!O292:P392,2)))</f>
        <v>#N/A</v>
      </c>
      <c r="L309" s="23" t="e">
        <f>IF($B309="","",(VLOOKUP($B309,所属・種目コード!$L$3:$M$59,2)))</f>
        <v>#N/A</v>
      </c>
    </row>
    <row r="310" spans="1:12">
      <c r="A310" s="11">
        <v>1641</v>
      </c>
      <c r="B310" s="11">
        <v>1015</v>
      </c>
      <c r="C310" s="11">
        <v>633</v>
      </c>
      <c r="E310" s="11" t="s">
        <v>1845</v>
      </c>
      <c r="F310" s="11" t="s">
        <v>1846</v>
      </c>
      <c r="G310" s="11">
        <v>1</v>
      </c>
      <c r="I310" s="24" t="e">
        <f>IF($B310="","",(VLOOKUP($B310,所属・種目コード!$E$3:$F$68,2)))</f>
        <v>#N/A</v>
      </c>
      <c r="J310" s="25" t="str">
        <f>IF($B310="","",(VLOOKUP($B310,所属・種目コード!$I$3:$J$119,2)))</f>
        <v>久慈市陸協</v>
      </c>
      <c r="K310" s="26" t="e">
        <f>IF($B310="","",(VLOOKUP($B310,所属・種目コード!O293:P393,2)))</f>
        <v>#N/A</v>
      </c>
      <c r="L310" s="23" t="e">
        <f>IF($B310="","",(VLOOKUP($B310,所属・種目コード!$L$3:$M$59,2)))</f>
        <v>#N/A</v>
      </c>
    </row>
    <row r="311" spans="1:12">
      <c r="A311" s="11">
        <v>1117</v>
      </c>
      <c r="B311" s="11">
        <v>1016</v>
      </c>
      <c r="C311" s="11">
        <v>67</v>
      </c>
      <c r="E311" s="11" t="s">
        <v>810</v>
      </c>
      <c r="F311" s="11" t="s">
        <v>811</v>
      </c>
      <c r="G311" s="11">
        <v>2</v>
      </c>
      <c r="I311" s="24" t="e">
        <f>IF($B311="","",(VLOOKUP($B311,所属・種目コード!$E$3:$F$68,2)))</f>
        <v>#N/A</v>
      </c>
      <c r="J311" s="25" t="str">
        <f>IF($B311="","",(VLOOKUP($B311,所属・種目コード!$I$3:$J$119,2)))</f>
        <v>花巻市陸協</v>
      </c>
      <c r="K311" s="26" t="e">
        <f>IF($B311="","",(VLOOKUP($B311,所属・種目コード!O294:P394,2)))</f>
        <v>#N/A</v>
      </c>
      <c r="L311" s="23" t="e">
        <f>IF($B311="","",(VLOOKUP($B311,所属・種目コード!$L$3:$M$59,2)))</f>
        <v>#N/A</v>
      </c>
    </row>
    <row r="312" spans="1:12">
      <c r="A312" s="11">
        <v>1119</v>
      </c>
      <c r="B312" s="11">
        <v>1016</v>
      </c>
      <c r="C312" s="11">
        <v>68</v>
      </c>
      <c r="E312" s="11" t="s">
        <v>814</v>
      </c>
      <c r="F312" s="11" t="s">
        <v>815</v>
      </c>
      <c r="G312" s="11">
        <v>2</v>
      </c>
      <c r="I312" s="24" t="e">
        <f>IF($B312="","",(VLOOKUP($B312,所属・種目コード!$E$3:$F$68,2)))</f>
        <v>#N/A</v>
      </c>
      <c r="J312" s="25" t="str">
        <f>IF($B312="","",(VLOOKUP($B312,所属・種目コード!$I$3:$J$119,2)))</f>
        <v>花巻市陸協</v>
      </c>
      <c r="K312" s="26" t="e">
        <f>IF($B312="","",(VLOOKUP($B312,所属・種目コード!O295:P395,2)))</f>
        <v>#N/A</v>
      </c>
      <c r="L312" s="23" t="e">
        <f>IF($B312="","",(VLOOKUP($B312,所属・種目コード!$L$3:$M$59,2)))</f>
        <v>#N/A</v>
      </c>
    </row>
    <row r="313" spans="1:12">
      <c r="A313" s="11">
        <v>1488</v>
      </c>
      <c r="B313" s="11">
        <v>1016</v>
      </c>
      <c r="C313" s="11">
        <v>454</v>
      </c>
      <c r="E313" s="11" t="s">
        <v>1543</v>
      </c>
      <c r="F313" s="11" t="s">
        <v>1544</v>
      </c>
      <c r="G313" s="11">
        <v>1</v>
      </c>
      <c r="I313" s="24" t="e">
        <f>IF($B313="","",(VLOOKUP($B313,所属・種目コード!$E$3:$F$68,2)))</f>
        <v>#N/A</v>
      </c>
      <c r="J313" s="25" t="str">
        <f>IF($B313="","",(VLOOKUP($B313,所属・種目コード!$I$3:$J$119,2)))</f>
        <v>花巻市陸協</v>
      </c>
      <c r="K313" s="26" t="e">
        <f>IF($B313="","",(VLOOKUP($B313,所属・種目コード!O296:P396,2)))</f>
        <v>#N/A</v>
      </c>
      <c r="L313" s="23" t="e">
        <f>IF($B313="","",(VLOOKUP($B313,所属・種目コード!$L$3:$M$59,2)))</f>
        <v>#N/A</v>
      </c>
    </row>
    <row r="314" spans="1:12">
      <c r="A314" s="11">
        <v>1489</v>
      </c>
      <c r="B314" s="11">
        <v>1016</v>
      </c>
      <c r="C314" s="11">
        <v>455</v>
      </c>
      <c r="E314" s="11" t="s">
        <v>1545</v>
      </c>
      <c r="F314" s="11" t="s">
        <v>1546</v>
      </c>
      <c r="G314" s="11">
        <v>1</v>
      </c>
      <c r="I314" s="24" t="e">
        <f>IF($B314="","",(VLOOKUP($B314,所属・種目コード!$E$3:$F$68,2)))</f>
        <v>#N/A</v>
      </c>
      <c r="J314" s="25" t="str">
        <f>IF($B314="","",(VLOOKUP($B314,所属・種目コード!$I$3:$J$119,2)))</f>
        <v>花巻市陸協</v>
      </c>
      <c r="K314" s="26" t="e">
        <f>IF($B314="","",(VLOOKUP($B314,所属・種目コード!O297:P397,2)))</f>
        <v>#N/A</v>
      </c>
      <c r="L314" s="23" t="e">
        <f>IF($B314="","",(VLOOKUP($B314,所属・種目コード!$L$3:$M$59,2)))</f>
        <v>#N/A</v>
      </c>
    </row>
    <row r="315" spans="1:12">
      <c r="A315" s="11">
        <v>1490</v>
      </c>
      <c r="B315" s="11">
        <v>1016</v>
      </c>
      <c r="C315" s="11">
        <v>456</v>
      </c>
      <c r="E315" s="11" t="s">
        <v>1547</v>
      </c>
      <c r="F315" s="11" t="s">
        <v>1548</v>
      </c>
      <c r="G315" s="11">
        <v>1</v>
      </c>
      <c r="I315" s="24" t="e">
        <f>IF($B315="","",(VLOOKUP($B315,所属・種目コード!$E$3:$F$68,2)))</f>
        <v>#N/A</v>
      </c>
      <c r="J315" s="25" t="str">
        <f>IF($B315="","",(VLOOKUP($B315,所属・種目コード!$I$3:$J$119,2)))</f>
        <v>花巻市陸協</v>
      </c>
      <c r="K315" s="26" t="e">
        <f>IF($B315="","",(VLOOKUP($B315,所属・種目コード!O298:P398,2)))</f>
        <v>#N/A</v>
      </c>
      <c r="L315" s="23" t="e">
        <f>IF($B315="","",(VLOOKUP($B315,所属・種目コード!$L$3:$M$59,2)))</f>
        <v>#N/A</v>
      </c>
    </row>
    <row r="316" spans="1:12">
      <c r="A316" s="11">
        <v>1622</v>
      </c>
      <c r="B316" s="11">
        <v>1016</v>
      </c>
      <c r="C316" s="11">
        <v>601</v>
      </c>
      <c r="E316" s="11" t="s">
        <v>1807</v>
      </c>
      <c r="F316" s="11" t="s">
        <v>1808</v>
      </c>
      <c r="G316" s="11">
        <v>1</v>
      </c>
      <c r="I316" s="24" t="e">
        <f>IF($B316="","",(VLOOKUP($B316,所属・種目コード!$E$3:$F$68,2)))</f>
        <v>#N/A</v>
      </c>
      <c r="J316" s="25" t="str">
        <f>IF($B316="","",(VLOOKUP($B316,所属・種目コード!$I$3:$J$119,2)))</f>
        <v>花巻市陸協</v>
      </c>
      <c r="K316" s="26" t="e">
        <f>IF($B316="","",(VLOOKUP($B316,所属・種目コード!O299:P399,2)))</f>
        <v>#N/A</v>
      </c>
      <c r="L316" s="23" t="e">
        <f>IF($B316="","",(VLOOKUP($B316,所属・種目コード!$L$3:$M$59,2)))</f>
        <v>#N/A</v>
      </c>
    </row>
    <row r="317" spans="1:12">
      <c r="A317" s="11">
        <v>5280</v>
      </c>
      <c r="B317" s="11">
        <v>1016</v>
      </c>
      <c r="C317" s="11">
        <v>143</v>
      </c>
      <c r="E317" s="11" t="s">
        <v>8457</v>
      </c>
      <c r="F317" s="11" t="s">
        <v>8458</v>
      </c>
      <c r="G317" s="11">
        <v>2</v>
      </c>
      <c r="I317" s="24" t="e">
        <f>IF($B317="","",(VLOOKUP($B317,所属・種目コード!$E$3:$F$68,2)))</f>
        <v>#N/A</v>
      </c>
      <c r="J317" s="25" t="str">
        <f>IF($B317="","",(VLOOKUP($B317,所属・種目コード!$I$3:$J$119,2)))</f>
        <v>花巻市陸協</v>
      </c>
      <c r="K317" s="26" t="e">
        <f>IF($B317="","",(VLOOKUP($B317,所属・種目コード!O300:P400,2)))</f>
        <v>#N/A</v>
      </c>
      <c r="L317" s="23" t="e">
        <f>IF($B317="","",(VLOOKUP($B317,所属・種目コード!$L$3:$M$59,2)))</f>
        <v>#N/A</v>
      </c>
    </row>
    <row r="318" spans="1:12">
      <c r="A318" s="11">
        <v>5282</v>
      </c>
      <c r="B318" s="11">
        <v>1016</v>
      </c>
      <c r="C318" s="11">
        <v>144</v>
      </c>
      <c r="E318" s="11" t="s">
        <v>8460</v>
      </c>
      <c r="F318" s="11" t="s">
        <v>8461</v>
      </c>
      <c r="G318" s="11">
        <v>2</v>
      </c>
      <c r="I318" s="24" t="e">
        <f>IF($B318="","",(VLOOKUP($B318,所属・種目コード!$E$3:$F$68,2)))</f>
        <v>#N/A</v>
      </c>
      <c r="J318" s="25" t="str">
        <f>IF($B318="","",(VLOOKUP($B318,所属・種目コード!$I$3:$J$119,2)))</f>
        <v>花巻市陸協</v>
      </c>
      <c r="K318" s="26" t="e">
        <f>IF($B318="","",(VLOOKUP($B318,所属・種目コード!O301:P401,2)))</f>
        <v>#N/A</v>
      </c>
      <c r="L318" s="23" t="e">
        <f>IF($B318="","",(VLOOKUP($B318,所属・種目コード!$L$3:$M$59,2)))</f>
        <v>#N/A</v>
      </c>
    </row>
    <row r="319" spans="1:12">
      <c r="A319" s="11">
        <v>5283</v>
      </c>
      <c r="B319" s="11">
        <v>1016</v>
      </c>
      <c r="C319" s="11">
        <v>145</v>
      </c>
      <c r="E319" s="11" t="s">
        <v>8462</v>
      </c>
      <c r="F319" s="11" t="s">
        <v>8463</v>
      </c>
      <c r="G319" s="11">
        <v>2</v>
      </c>
      <c r="I319" s="24" t="e">
        <f>IF($B319="","",(VLOOKUP($B319,所属・種目コード!$E$3:$F$68,2)))</f>
        <v>#N/A</v>
      </c>
      <c r="J319" s="25" t="str">
        <f>IF($B319="","",(VLOOKUP($B319,所属・種目コード!$I$3:$J$119,2)))</f>
        <v>花巻市陸協</v>
      </c>
      <c r="K319" s="26" t="e">
        <f>IF($B319="","",(VLOOKUP($B319,所属・種目コード!O302:P402,2)))</f>
        <v>#N/A</v>
      </c>
      <c r="L319" s="23" t="e">
        <f>IF($B319="","",(VLOOKUP($B319,所属・種目コード!$L$3:$M$59,2)))</f>
        <v>#N/A</v>
      </c>
    </row>
    <row r="320" spans="1:12">
      <c r="A320" s="11">
        <v>5284</v>
      </c>
      <c r="B320" s="11">
        <v>1016</v>
      </c>
      <c r="C320" s="11">
        <v>142</v>
      </c>
      <c r="E320" s="11" t="s">
        <v>8464</v>
      </c>
      <c r="F320" s="11" t="s">
        <v>8465</v>
      </c>
      <c r="G320" s="11">
        <v>2</v>
      </c>
      <c r="I320" s="24" t="e">
        <f>IF($B320="","",(VLOOKUP($B320,所属・種目コード!$E$3:$F$68,2)))</f>
        <v>#N/A</v>
      </c>
      <c r="J320" s="25" t="str">
        <f>IF($B320="","",(VLOOKUP($B320,所属・種目コード!$I$3:$J$119,2)))</f>
        <v>花巻市陸協</v>
      </c>
      <c r="K320" s="26" t="e">
        <f>IF($B320="","",(VLOOKUP($B320,所属・種目コード!O303:P403,2)))</f>
        <v>#N/A</v>
      </c>
      <c r="L320" s="23" t="e">
        <f>IF($B320="","",(VLOOKUP($B320,所属・種目コード!$L$3:$M$59,2)))</f>
        <v>#N/A</v>
      </c>
    </row>
    <row r="321" spans="1:12">
      <c r="A321" s="11">
        <v>5285</v>
      </c>
      <c r="B321" s="11">
        <v>1016</v>
      </c>
      <c r="C321" s="11">
        <v>141</v>
      </c>
      <c r="E321" s="11" t="s">
        <v>8466</v>
      </c>
      <c r="F321" s="11" t="s">
        <v>8467</v>
      </c>
      <c r="G321" s="11">
        <v>2</v>
      </c>
      <c r="I321" s="24" t="e">
        <f>IF($B321="","",(VLOOKUP($B321,所属・種目コード!$E$3:$F$68,2)))</f>
        <v>#N/A</v>
      </c>
      <c r="J321" s="25" t="str">
        <f>IF($B321="","",(VLOOKUP($B321,所属・種目コード!$I$3:$J$119,2)))</f>
        <v>花巻市陸協</v>
      </c>
      <c r="K321" s="26" t="e">
        <f>IF($B321="","",(VLOOKUP($B321,所属・種目コード!O304:P404,2)))</f>
        <v>#N/A</v>
      </c>
      <c r="L321" s="23" t="e">
        <f>IF($B321="","",(VLOOKUP($B321,所属・種目コード!$L$3:$M$59,2)))</f>
        <v>#N/A</v>
      </c>
    </row>
    <row r="322" spans="1:12">
      <c r="A322" s="11">
        <v>5286</v>
      </c>
      <c r="B322" s="11">
        <v>1016</v>
      </c>
      <c r="C322" s="11">
        <v>146</v>
      </c>
      <c r="E322" s="11" t="s">
        <v>8468</v>
      </c>
      <c r="F322" s="11" t="s">
        <v>8469</v>
      </c>
      <c r="G322" s="11">
        <v>2</v>
      </c>
      <c r="I322" s="24" t="e">
        <f>IF($B322="","",(VLOOKUP($B322,所属・種目コード!$E$3:$F$68,2)))</f>
        <v>#N/A</v>
      </c>
      <c r="J322" s="25" t="str">
        <f>IF($B322="","",(VLOOKUP($B322,所属・種目コード!$I$3:$J$119,2)))</f>
        <v>花巻市陸協</v>
      </c>
      <c r="K322" s="26" t="e">
        <f>IF($B322="","",(VLOOKUP($B322,所属・種目コード!O305:P405,2)))</f>
        <v>#N/A</v>
      </c>
      <c r="L322" s="23" t="e">
        <f>IF($B322="","",(VLOOKUP($B322,所属・種目コード!$L$3:$M$59,2)))</f>
        <v>#N/A</v>
      </c>
    </row>
    <row r="323" spans="1:12">
      <c r="A323" s="11">
        <v>5287</v>
      </c>
      <c r="B323" s="11">
        <v>1016</v>
      </c>
      <c r="C323" s="11">
        <v>803</v>
      </c>
      <c r="E323" s="11" t="s">
        <v>8470</v>
      </c>
      <c r="F323" s="11" t="s">
        <v>8471</v>
      </c>
      <c r="G323" s="11">
        <v>1</v>
      </c>
      <c r="I323" s="24" t="e">
        <f>IF($B323="","",(VLOOKUP($B323,所属・種目コード!$E$3:$F$68,2)))</f>
        <v>#N/A</v>
      </c>
      <c r="J323" s="25" t="str">
        <f>IF($B323="","",(VLOOKUP($B323,所属・種目コード!$I$3:$J$119,2)))</f>
        <v>花巻市陸協</v>
      </c>
      <c r="K323" s="26" t="e">
        <f>IF($B323="","",(VLOOKUP($B323,所属・種目コード!O306:P406,2)))</f>
        <v>#N/A</v>
      </c>
      <c r="L323" s="23" t="e">
        <f>IF($B323="","",(VLOOKUP($B323,所属・種目コード!$L$3:$M$59,2)))</f>
        <v>#N/A</v>
      </c>
    </row>
    <row r="324" spans="1:12">
      <c r="A324" s="11">
        <v>5289</v>
      </c>
      <c r="B324" s="11">
        <v>1016</v>
      </c>
      <c r="C324" s="11">
        <v>798</v>
      </c>
      <c r="E324" s="11" t="s">
        <v>8473</v>
      </c>
      <c r="F324" s="11" t="s">
        <v>8474</v>
      </c>
      <c r="G324" s="11">
        <v>1</v>
      </c>
      <c r="I324" s="24" t="e">
        <f>IF($B324="","",(VLOOKUP($B324,所属・種目コード!$E$3:$F$68,2)))</f>
        <v>#N/A</v>
      </c>
      <c r="J324" s="25" t="str">
        <f>IF($B324="","",(VLOOKUP($B324,所属・種目コード!$I$3:$J$119,2)))</f>
        <v>花巻市陸協</v>
      </c>
      <c r="K324" s="26" t="e">
        <f>IF($B324="","",(VLOOKUP($B324,所属・種目コード!O307:P407,2)))</f>
        <v>#N/A</v>
      </c>
      <c r="L324" s="23" t="e">
        <f>IF($B324="","",(VLOOKUP($B324,所属・種目コード!$L$3:$M$59,2)))</f>
        <v>#N/A</v>
      </c>
    </row>
    <row r="325" spans="1:12">
      <c r="A325" s="11">
        <v>5290</v>
      </c>
      <c r="B325" s="11">
        <v>1016</v>
      </c>
      <c r="C325" s="11">
        <v>799</v>
      </c>
      <c r="E325" s="11" t="s">
        <v>8475</v>
      </c>
      <c r="F325" s="11" t="s">
        <v>8476</v>
      </c>
      <c r="G325" s="11">
        <v>1</v>
      </c>
      <c r="I325" s="24" t="e">
        <f>IF($B325="","",(VLOOKUP($B325,所属・種目コード!$E$3:$F$68,2)))</f>
        <v>#N/A</v>
      </c>
      <c r="J325" s="25" t="str">
        <f>IF($B325="","",(VLOOKUP($B325,所属・種目コード!$I$3:$J$119,2)))</f>
        <v>花巻市陸協</v>
      </c>
      <c r="K325" s="26" t="e">
        <f>IF($B325="","",(VLOOKUP($B325,所属・種目コード!O308:P408,2)))</f>
        <v>#N/A</v>
      </c>
      <c r="L325" s="23" t="e">
        <f>IF($B325="","",(VLOOKUP($B325,所属・種目コード!$L$3:$M$59,2)))</f>
        <v>#N/A</v>
      </c>
    </row>
    <row r="326" spans="1:12">
      <c r="A326" s="11">
        <v>5291</v>
      </c>
      <c r="B326" s="11">
        <v>1016</v>
      </c>
      <c r="C326" s="11">
        <v>800</v>
      </c>
      <c r="E326" s="11" t="s">
        <v>8477</v>
      </c>
      <c r="F326" s="11" t="s">
        <v>8478</v>
      </c>
      <c r="G326" s="11">
        <v>1</v>
      </c>
      <c r="I326" s="24" t="e">
        <f>IF($B326="","",(VLOOKUP($B326,所属・種目コード!$E$3:$F$68,2)))</f>
        <v>#N/A</v>
      </c>
      <c r="J326" s="25" t="str">
        <f>IF($B326="","",(VLOOKUP($B326,所属・種目コード!$I$3:$J$119,2)))</f>
        <v>花巻市陸協</v>
      </c>
      <c r="K326" s="26" t="e">
        <f>IF($B326="","",(VLOOKUP($B326,所属・種目コード!O309:P409,2)))</f>
        <v>#N/A</v>
      </c>
      <c r="L326" s="23" t="e">
        <f>IF($B326="","",(VLOOKUP($B326,所属・種目コード!$L$3:$M$59,2)))</f>
        <v>#N/A</v>
      </c>
    </row>
    <row r="327" spans="1:12">
      <c r="A327" s="11">
        <v>5310</v>
      </c>
      <c r="B327" s="11">
        <v>1016</v>
      </c>
      <c r="C327" s="11">
        <v>796</v>
      </c>
      <c r="E327" s="11" t="s">
        <v>8506</v>
      </c>
      <c r="F327" s="11" t="s">
        <v>8507</v>
      </c>
      <c r="G327" s="11">
        <v>1</v>
      </c>
      <c r="I327" s="24" t="e">
        <f>IF($B327="","",(VLOOKUP($B327,所属・種目コード!$E$3:$F$68,2)))</f>
        <v>#N/A</v>
      </c>
      <c r="J327" s="25" t="str">
        <f>IF($B327="","",(VLOOKUP($B327,所属・種目コード!$I$3:$J$119,2)))</f>
        <v>花巻市陸協</v>
      </c>
      <c r="K327" s="26" t="e">
        <f>IF($B327="","",(VLOOKUP($B327,所属・種目コード!O310:P410,2)))</f>
        <v>#N/A</v>
      </c>
      <c r="L327" s="23" t="e">
        <f>IF($B327="","",(VLOOKUP($B327,所属・種目コード!$L$3:$M$59,2)))</f>
        <v>#N/A</v>
      </c>
    </row>
    <row r="328" spans="1:12">
      <c r="A328" s="11">
        <v>5315</v>
      </c>
      <c r="B328" s="11">
        <v>1016</v>
      </c>
      <c r="C328" s="11">
        <v>790</v>
      </c>
      <c r="E328" s="11" t="s">
        <v>8516</v>
      </c>
      <c r="G328" s="11">
        <v>1</v>
      </c>
      <c r="I328" s="24" t="e">
        <f>IF($B328="","",(VLOOKUP($B328,所属・種目コード!$E$3:$F$68,2)))</f>
        <v>#N/A</v>
      </c>
      <c r="J328" s="25" t="str">
        <f>IF($B328="","",(VLOOKUP($B328,所属・種目コード!$I$3:$J$119,2)))</f>
        <v>花巻市陸協</v>
      </c>
      <c r="K328" s="26" t="e">
        <f>IF($B328="","",(VLOOKUP($B328,所属・種目コード!O311:P411,2)))</f>
        <v>#N/A</v>
      </c>
      <c r="L328" s="23" t="e">
        <f>IF($B328="","",(VLOOKUP($B328,所属・種目コード!$L$3:$M$59,2)))</f>
        <v>#N/A</v>
      </c>
    </row>
    <row r="329" spans="1:12">
      <c r="A329" s="11">
        <v>5319</v>
      </c>
      <c r="B329" s="11">
        <v>1016</v>
      </c>
      <c r="C329" s="11">
        <v>792</v>
      </c>
      <c r="E329" s="11" t="s">
        <v>8523</v>
      </c>
      <c r="F329" s="11" t="s">
        <v>8524</v>
      </c>
      <c r="G329" s="11">
        <v>1</v>
      </c>
      <c r="I329" s="24" t="e">
        <f>IF($B329="","",(VLOOKUP($B329,所属・種目コード!$E$3:$F$68,2)))</f>
        <v>#N/A</v>
      </c>
      <c r="J329" s="25" t="str">
        <f>IF($B329="","",(VLOOKUP($B329,所属・種目コード!$I$3:$J$119,2)))</f>
        <v>花巻市陸協</v>
      </c>
      <c r="K329" s="26" t="e">
        <f>IF($B329="","",(VLOOKUP($B329,所属・種目コード!O312:P412,2)))</f>
        <v>#N/A</v>
      </c>
      <c r="L329" s="23" t="e">
        <f>IF($B329="","",(VLOOKUP($B329,所属・種目コード!$L$3:$M$59,2)))</f>
        <v>#N/A</v>
      </c>
    </row>
    <row r="330" spans="1:12">
      <c r="A330" s="11">
        <v>5323</v>
      </c>
      <c r="B330" s="11">
        <v>1016</v>
      </c>
      <c r="C330" s="11">
        <v>794</v>
      </c>
      <c r="E330" s="11" t="s">
        <v>8531</v>
      </c>
      <c r="F330" s="11" t="s">
        <v>1478</v>
      </c>
      <c r="G330" s="11">
        <v>1</v>
      </c>
      <c r="I330" s="24" t="e">
        <f>IF($B330="","",(VLOOKUP($B330,所属・種目コード!$E$3:$F$68,2)))</f>
        <v>#N/A</v>
      </c>
      <c r="J330" s="25" t="str">
        <f>IF($B330="","",(VLOOKUP($B330,所属・種目コード!$I$3:$J$119,2)))</f>
        <v>花巻市陸協</v>
      </c>
      <c r="K330" s="26" t="e">
        <f>IF($B330="","",(VLOOKUP($B330,所属・種目コード!O313:P413,2)))</f>
        <v>#N/A</v>
      </c>
      <c r="L330" s="23" t="e">
        <f>IF($B330="","",(VLOOKUP($B330,所属・種目コード!$L$3:$M$59,2)))</f>
        <v>#N/A</v>
      </c>
    </row>
    <row r="331" spans="1:12">
      <c r="A331" s="11">
        <v>5331</v>
      </c>
      <c r="B331" s="11">
        <v>1016</v>
      </c>
      <c r="C331" s="11">
        <v>791</v>
      </c>
      <c r="E331" s="11" t="s">
        <v>8546</v>
      </c>
      <c r="F331" s="11" t="s">
        <v>8547</v>
      </c>
      <c r="G331" s="11">
        <v>1</v>
      </c>
      <c r="I331" s="24" t="e">
        <f>IF($B331="","",(VLOOKUP($B331,所属・種目コード!$E$3:$F$68,2)))</f>
        <v>#N/A</v>
      </c>
      <c r="J331" s="25" t="str">
        <f>IF($B331="","",(VLOOKUP($B331,所属・種目コード!$I$3:$J$119,2)))</f>
        <v>花巻市陸協</v>
      </c>
      <c r="K331" s="26" t="e">
        <f>IF($B331="","",(VLOOKUP($B331,所属・種目コード!O314:P414,2)))</f>
        <v>#N/A</v>
      </c>
      <c r="L331" s="23" t="e">
        <f>IF($B331="","",(VLOOKUP($B331,所属・種目コード!$L$3:$M$59,2)))</f>
        <v>#N/A</v>
      </c>
    </row>
    <row r="332" spans="1:12">
      <c r="A332" s="11">
        <v>5503</v>
      </c>
      <c r="B332" s="11">
        <v>1016</v>
      </c>
      <c r="C332" s="11">
        <v>795</v>
      </c>
      <c r="E332" s="11" t="s">
        <v>8602</v>
      </c>
      <c r="F332" s="11" t="s">
        <v>8603</v>
      </c>
      <c r="G332" s="11">
        <v>1</v>
      </c>
      <c r="I332" s="24" t="e">
        <f>IF($B332="","",(VLOOKUP($B332,所属・種目コード!$E$3:$F$68,2)))</f>
        <v>#N/A</v>
      </c>
      <c r="J332" s="25" t="str">
        <f>IF($B332="","",(VLOOKUP($B332,所属・種目コード!$I$3:$J$119,2)))</f>
        <v>花巻市陸協</v>
      </c>
      <c r="K332" s="26" t="e">
        <f>IF($B332="","",(VLOOKUP($B332,所属・種目コード!O315:P415,2)))</f>
        <v>#N/A</v>
      </c>
      <c r="L332" s="23" t="e">
        <f>IF($B332="","",(VLOOKUP($B332,所属・種目コード!$L$3:$M$59,2)))</f>
        <v>#N/A</v>
      </c>
    </row>
    <row r="333" spans="1:12">
      <c r="A333" s="11">
        <v>5504</v>
      </c>
      <c r="B333" s="11">
        <v>1016</v>
      </c>
      <c r="C333" s="11">
        <v>793</v>
      </c>
      <c r="E333" s="11" t="s">
        <v>8604</v>
      </c>
      <c r="F333" s="11" t="s">
        <v>8605</v>
      </c>
      <c r="G333" s="11">
        <v>1</v>
      </c>
      <c r="I333" s="24" t="e">
        <f>IF($B333="","",(VLOOKUP($B333,所属・種目コード!$E$3:$F$68,2)))</f>
        <v>#N/A</v>
      </c>
      <c r="J333" s="25" t="str">
        <f>IF($B333="","",(VLOOKUP($B333,所属・種目コード!$I$3:$J$119,2)))</f>
        <v>花巻市陸協</v>
      </c>
      <c r="K333" s="26" t="e">
        <f>IF($B333="","",(VLOOKUP($B333,所属・種目コード!O316:P416,2)))</f>
        <v>#N/A</v>
      </c>
      <c r="L333" s="23" t="e">
        <f>IF($B333="","",(VLOOKUP($B333,所属・種目コード!$L$3:$M$59,2)))</f>
        <v>#N/A</v>
      </c>
    </row>
    <row r="334" spans="1:12">
      <c r="A334" s="11">
        <v>1121</v>
      </c>
      <c r="B334" s="11">
        <v>1017</v>
      </c>
      <c r="C334" s="11">
        <v>69</v>
      </c>
      <c r="E334" s="11" t="s">
        <v>818</v>
      </c>
      <c r="F334" s="11" t="s">
        <v>819</v>
      </c>
      <c r="G334" s="11">
        <v>2</v>
      </c>
      <c r="I334" s="24" t="e">
        <f>IF($B334="","",(VLOOKUP($B334,所属・種目コード!$E$3:$F$68,2)))</f>
        <v>#N/A</v>
      </c>
      <c r="J334" s="25" t="str">
        <f>IF($B334="","",(VLOOKUP($B334,所属・種目コード!$I$3:$J$119,2)))</f>
        <v>大船渡ＡＣ</v>
      </c>
      <c r="K334" s="26" t="e">
        <f>IF($B334="","",(VLOOKUP($B334,所属・種目コード!O317:P417,2)))</f>
        <v>#N/A</v>
      </c>
      <c r="L334" s="23" t="e">
        <f>IF($B334="","",(VLOOKUP($B334,所属・種目コード!$L$3:$M$59,2)))</f>
        <v>#N/A</v>
      </c>
    </row>
    <row r="335" spans="1:12">
      <c r="A335" s="11">
        <v>1123</v>
      </c>
      <c r="B335" s="11">
        <v>1017</v>
      </c>
      <c r="C335" s="11">
        <v>70</v>
      </c>
      <c r="E335" s="11" t="s">
        <v>822</v>
      </c>
      <c r="F335" s="11" t="s">
        <v>823</v>
      </c>
      <c r="G335" s="11">
        <v>2</v>
      </c>
      <c r="I335" s="24" t="e">
        <f>IF($B335="","",(VLOOKUP($B335,所属・種目コード!$E$3:$F$68,2)))</f>
        <v>#N/A</v>
      </c>
      <c r="J335" s="25" t="str">
        <f>IF($B335="","",(VLOOKUP($B335,所属・種目コード!$I$3:$J$119,2)))</f>
        <v>大船渡ＡＣ</v>
      </c>
      <c r="K335" s="26" t="e">
        <f>IF($B335="","",(VLOOKUP($B335,所属・種目コード!O318:P418,2)))</f>
        <v>#N/A</v>
      </c>
      <c r="L335" s="23" t="e">
        <f>IF($B335="","",(VLOOKUP($B335,所属・種目コード!$L$3:$M$59,2)))</f>
        <v>#N/A</v>
      </c>
    </row>
    <row r="336" spans="1:12">
      <c r="A336" s="11">
        <v>1125</v>
      </c>
      <c r="B336" s="11">
        <v>1017</v>
      </c>
      <c r="C336" s="11">
        <v>71</v>
      </c>
      <c r="E336" s="11" t="s">
        <v>826</v>
      </c>
      <c r="F336" s="11" t="s">
        <v>827</v>
      </c>
      <c r="G336" s="11">
        <v>2</v>
      </c>
      <c r="I336" s="24" t="e">
        <f>IF($B336="","",(VLOOKUP($B336,所属・種目コード!$E$3:$F$68,2)))</f>
        <v>#N/A</v>
      </c>
      <c r="J336" s="25" t="str">
        <f>IF($B336="","",(VLOOKUP($B336,所属・種目コード!$I$3:$J$119,2)))</f>
        <v>大船渡ＡＣ</v>
      </c>
      <c r="K336" s="26" t="e">
        <f>IF($B336="","",(VLOOKUP($B336,所属・種目コード!O319:P419,2)))</f>
        <v>#N/A</v>
      </c>
      <c r="L336" s="23" t="e">
        <f>IF($B336="","",(VLOOKUP($B336,所属・種目コード!$L$3:$M$59,2)))</f>
        <v>#N/A</v>
      </c>
    </row>
    <row r="337" spans="1:12">
      <c r="A337" s="11">
        <v>1494</v>
      </c>
      <c r="B337" s="11">
        <v>1017</v>
      </c>
      <c r="C337" s="11">
        <v>460</v>
      </c>
      <c r="E337" s="11" t="s">
        <v>1555</v>
      </c>
      <c r="F337" s="11" t="s">
        <v>1556</v>
      </c>
      <c r="G337" s="11">
        <v>1</v>
      </c>
      <c r="I337" s="24" t="e">
        <f>IF($B337="","",(VLOOKUP($B337,所属・種目コード!$E$3:$F$68,2)))</f>
        <v>#N/A</v>
      </c>
      <c r="J337" s="25" t="str">
        <f>IF($B337="","",(VLOOKUP($B337,所属・種目コード!$I$3:$J$119,2)))</f>
        <v>大船渡ＡＣ</v>
      </c>
      <c r="K337" s="26" t="e">
        <f>IF($B337="","",(VLOOKUP($B337,所属・種目コード!O320:P420,2)))</f>
        <v>#N/A</v>
      </c>
      <c r="L337" s="23" t="e">
        <f>IF($B337="","",(VLOOKUP($B337,所属・種目コード!$L$3:$M$59,2)))</f>
        <v>#N/A</v>
      </c>
    </row>
    <row r="338" spans="1:12">
      <c r="A338" s="11">
        <v>1127</v>
      </c>
      <c r="B338" s="11">
        <v>1018</v>
      </c>
      <c r="C338" s="11">
        <v>72</v>
      </c>
      <c r="E338" s="11" t="s">
        <v>830</v>
      </c>
      <c r="F338" s="11" t="s">
        <v>831</v>
      </c>
      <c r="G338" s="11">
        <v>2</v>
      </c>
      <c r="I338" s="24" t="e">
        <f>IF($B338="","",(VLOOKUP($B338,所属・種目コード!$E$3:$F$68,2)))</f>
        <v>#N/A</v>
      </c>
      <c r="J338" s="25" t="str">
        <f>IF($B338="","",(VLOOKUP($B338,所属・種目コード!$I$3:$J$119,2)))</f>
        <v>金ヶ崎町陸協</v>
      </c>
      <c r="K338" s="26" t="e">
        <f>IF($B338="","",(VLOOKUP($B338,所属・種目コード!O321:P421,2)))</f>
        <v>#N/A</v>
      </c>
      <c r="L338" s="23" t="e">
        <f>IF($B338="","",(VLOOKUP($B338,所属・種目コード!$L$3:$M$59,2)))</f>
        <v>#N/A</v>
      </c>
    </row>
    <row r="339" spans="1:12">
      <c r="A339" s="11">
        <v>1495</v>
      </c>
      <c r="B339" s="11">
        <v>1018</v>
      </c>
      <c r="C339" s="11">
        <v>461</v>
      </c>
      <c r="E339" s="11" t="s">
        <v>1557</v>
      </c>
      <c r="F339" s="11" t="s">
        <v>1558</v>
      </c>
      <c r="G339" s="11">
        <v>1</v>
      </c>
      <c r="I339" s="24" t="e">
        <f>IF($B339="","",(VLOOKUP($B339,所属・種目コード!$E$3:$F$68,2)))</f>
        <v>#N/A</v>
      </c>
      <c r="J339" s="25" t="str">
        <f>IF($B339="","",(VLOOKUP($B339,所属・種目コード!$I$3:$J$119,2)))</f>
        <v>金ヶ崎町陸協</v>
      </c>
      <c r="K339" s="26" t="e">
        <f>IF($B339="","",(VLOOKUP($B339,所属・種目コード!O322:P422,2)))</f>
        <v>#N/A</v>
      </c>
      <c r="L339" s="23" t="e">
        <f>IF($B339="","",(VLOOKUP($B339,所属・種目コード!$L$3:$M$59,2)))</f>
        <v>#N/A</v>
      </c>
    </row>
    <row r="340" spans="1:12">
      <c r="A340" s="11">
        <v>1496</v>
      </c>
      <c r="B340" s="11">
        <v>1018</v>
      </c>
      <c r="C340" s="11">
        <v>462</v>
      </c>
      <c r="E340" s="11" t="s">
        <v>1559</v>
      </c>
      <c r="F340" s="11" t="s">
        <v>1560</v>
      </c>
      <c r="G340" s="11">
        <v>1</v>
      </c>
      <c r="I340" s="24" t="e">
        <f>IF($B340="","",(VLOOKUP($B340,所属・種目コード!$E$3:$F$68,2)))</f>
        <v>#N/A</v>
      </c>
      <c r="J340" s="25" t="str">
        <f>IF($B340="","",(VLOOKUP($B340,所属・種目コード!$I$3:$J$119,2)))</f>
        <v>金ヶ崎町陸協</v>
      </c>
      <c r="K340" s="26" t="e">
        <f>IF($B340="","",(VLOOKUP($B340,所属・種目コード!O323:P423,2)))</f>
        <v>#N/A</v>
      </c>
      <c r="L340" s="23" t="e">
        <f>IF($B340="","",(VLOOKUP($B340,所属・種目コード!$L$3:$M$59,2)))</f>
        <v>#N/A</v>
      </c>
    </row>
    <row r="341" spans="1:12">
      <c r="A341" s="11">
        <v>1497</v>
      </c>
      <c r="B341" s="11">
        <v>1018</v>
      </c>
      <c r="C341" s="11">
        <v>463</v>
      </c>
      <c r="E341" s="11" t="s">
        <v>1561</v>
      </c>
      <c r="F341" s="11" t="s">
        <v>1562</v>
      </c>
      <c r="G341" s="11">
        <v>1</v>
      </c>
      <c r="I341" s="24" t="e">
        <f>IF($B341="","",(VLOOKUP($B341,所属・種目コード!$E$3:$F$68,2)))</f>
        <v>#N/A</v>
      </c>
      <c r="J341" s="25" t="str">
        <f>IF($B341="","",(VLOOKUP($B341,所属・種目コード!$I$3:$J$119,2)))</f>
        <v>金ヶ崎町陸協</v>
      </c>
      <c r="K341" s="26" t="e">
        <f>IF($B341="","",(VLOOKUP($B341,所属・種目コード!O324:P424,2)))</f>
        <v>#N/A</v>
      </c>
      <c r="L341" s="23" t="e">
        <f>IF($B341="","",(VLOOKUP($B341,所属・種目コード!$L$3:$M$59,2)))</f>
        <v>#N/A</v>
      </c>
    </row>
    <row r="342" spans="1:12">
      <c r="A342" s="11">
        <v>1498</v>
      </c>
      <c r="B342" s="11">
        <v>1018</v>
      </c>
      <c r="C342" s="11">
        <v>464</v>
      </c>
      <c r="E342" s="11" t="s">
        <v>1563</v>
      </c>
      <c r="F342" s="11" t="s">
        <v>1564</v>
      </c>
      <c r="G342" s="11">
        <v>1</v>
      </c>
      <c r="I342" s="24" t="e">
        <f>IF($B342="","",(VLOOKUP($B342,所属・種目コード!$E$3:$F$68,2)))</f>
        <v>#N/A</v>
      </c>
      <c r="J342" s="25" t="str">
        <f>IF($B342="","",(VLOOKUP($B342,所属・種目コード!$I$3:$J$119,2)))</f>
        <v>金ヶ崎町陸協</v>
      </c>
      <c r="K342" s="26" t="e">
        <f>IF($B342="","",(VLOOKUP($B342,所属・種目コード!O325:P425,2)))</f>
        <v>#N/A</v>
      </c>
      <c r="L342" s="23" t="e">
        <f>IF($B342="","",(VLOOKUP($B342,所属・種目コード!$L$3:$M$59,2)))</f>
        <v>#N/A</v>
      </c>
    </row>
    <row r="343" spans="1:12">
      <c r="A343" s="11">
        <v>5278</v>
      </c>
      <c r="B343" s="11">
        <v>1018</v>
      </c>
      <c r="C343" s="11">
        <v>137</v>
      </c>
      <c r="E343" s="11" t="s">
        <v>8453</v>
      </c>
      <c r="F343" s="11" t="s">
        <v>8454</v>
      </c>
      <c r="G343" s="11">
        <v>2</v>
      </c>
      <c r="I343" s="24" t="e">
        <f>IF($B343="","",(VLOOKUP($B343,所属・種目コード!$E$3:$F$68,2)))</f>
        <v>#N/A</v>
      </c>
      <c r="J343" s="25" t="str">
        <f>IF($B343="","",(VLOOKUP($B343,所属・種目コード!$I$3:$J$119,2)))</f>
        <v>金ヶ崎町陸協</v>
      </c>
      <c r="K343" s="26" t="e">
        <f>IF($B343="","",(VLOOKUP($B343,所属・種目コード!O326:P426,2)))</f>
        <v>#N/A</v>
      </c>
      <c r="L343" s="23" t="e">
        <f>IF($B343="","",(VLOOKUP($B343,所属・種目コード!$L$3:$M$59,2)))</f>
        <v>#N/A</v>
      </c>
    </row>
    <row r="344" spans="1:12">
      <c r="A344" s="11">
        <v>5313</v>
      </c>
      <c r="B344" s="11">
        <v>1018</v>
      </c>
      <c r="C344" s="11">
        <v>776</v>
      </c>
      <c r="E344" s="11" t="s">
        <v>8512</v>
      </c>
      <c r="F344" s="11" t="s">
        <v>8513</v>
      </c>
      <c r="G344" s="11">
        <v>1</v>
      </c>
      <c r="I344" s="24" t="e">
        <f>IF($B344="","",(VLOOKUP($B344,所属・種目コード!$E$3:$F$68,2)))</f>
        <v>#N/A</v>
      </c>
      <c r="J344" s="25" t="str">
        <f>IF($B344="","",(VLOOKUP($B344,所属・種目コード!$I$3:$J$119,2)))</f>
        <v>金ヶ崎町陸協</v>
      </c>
      <c r="K344" s="26" t="e">
        <f>IF($B344="","",(VLOOKUP($B344,所属・種目コード!O327:P427,2)))</f>
        <v>#N/A</v>
      </c>
      <c r="L344" s="23" t="e">
        <f>IF($B344="","",(VLOOKUP($B344,所属・種目コード!$L$3:$M$59,2)))</f>
        <v>#N/A</v>
      </c>
    </row>
    <row r="345" spans="1:12">
      <c r="A345" s="11">
        <v>5321</v>
      </c>
      <c r="B345" s="11">
        <v>1018</v>
      </c>
      <c r="C345" s="11">
        <v>774</v>
      </c>
      <c r="E345" s="11" t="s">
        <v>8527</v>
      </c>
      <c r="F345" s="11" t="s">
        <v>8528</v>
      </c>
      <c r="G345" s="11">
        <v>1</v>
      </c>
      <c r="I345" s="24" t="e">
        <f>IF($B345="","",(VLOOKUP($B345,所属・種目コード!$E$3:$F$68,2)))</f>
        <v>#N/A</v>
      </c>
      <c r="J345" s="25" t="str">
        <f>IF($B345="","",(VLOOKUP($B345,所属・種目コード!$I$3:$J$119,2)))</f>
        <v>金ヶ崎町陸協</v>
      </c>
      <c r="K345" s="26" t="e">
        <f>IF($B345="","",(VLOOKUP($B345,所属・種目コード!O328:P428,2)))</f>
        <v>#N/A</v>
      </c>
      <c r="L345" s="23" t="e">
        <f>IF($B345="","",(VLOOKUP($B345,所属・種目コード!$L$3:$M$59,2)))</f>
        <v>#N/A</v>
      </c>
    </row>
    <row r="346" spans="1:12">
      <c r="A346" s="11">
        <v>5341</v>
      </c>
      <c r="B346" s="11">
        <v>1018</v>
      </c>
      <c r="C346" s="11">
        <v>136</v>
      </c>
      <c r="E346" s="11" t="s">
        <v>8565</v>
      </c>
      <c r="F346" s="11" t="s">
        <v>8566</v>
      </c>
      <c r="G346" s="11">
        <v>2</v>
      </c>
      <c r="I346" s="24" t="e">
        <f>IF($B346="","",(VLOOKUP($B346,所属・種目コード!$E$3:$F$68,2)))</f>
        <v>#N/A</v>
      </c>
      <c r="J346" s="25" t="str">
        <f>IF($B346="","",(VLOOKUP($B346,所属・種目コード!$I$3:$J$119,2)))</f>
        <v>金ヶ崎町陸協</v>
      </c>
      <c r="K346" s="26" t="e">
        <f>IF($B346="","",(VLOOKUP($B346,所属・種目コード!O329:P429,2)))</f>
        <v>#N/A</v>
      </c>
      <c r="L346" s="23" t="e">
        <f>IF($B346="","",(VLOOKUP($B346,所属・種目コード!$L$3:$M$59,2)))</f>
        <v>#N/A</v>
      </c>
    </row>
    <row r="347" spans="1:12">
      <c r="A347" s="11">
        <v>5346</v>
      </c>
      <c r="B347" s="11">
        <v>1018</v>
      </c>
      <c r="C347" s="11">
        <v>139</v>
      </c>
      <c r="E347" s="11" t="s">
        <v>8575</v>
      </c>
      <c r="F347" s="11" t="s">
        <v>8576</v>
      </c>
      <c r="G347" s="11">
        <v>2</v>
      </c>
      <c r="I347" s="24" t="e">
        <f>IF($B347="","",(VLOOKUP($B347,所属・種目コード!$E$3:$F$68,2)))</f>
        <v>#N/A</v>
      </c>
      <c r="J347" s="25" t="str">
        <f>IF($B347="","",(VLOOKUP($B347,所属・種目コード!$I$3:$J$119,2)))</f>
        <v>金ヶ崎町陸協</v>
      </c>
      <c r="K347" s="26" t="e">
        <f>IF($B347="","",(VLOOKUP($B347,所属・種目コード!O330:P430,2)))</f>
        <v>#N/A</v>
      </c>
      <c r="L347" s="23" t="e">
        <f>IF($B347="","",(VLOOKUP($B347,所属・種目コード!$L$3:$M$59,2)))</f>
        <v>#N/A</v>
      </c>
    </row>
    <row r="348" spans="1:12">
      <c r="A348" s="11">
        <v>5500</v>
      </c>
      <c r="B348" s="11">
        <v>1018</v>
      </c>
      <c r="C348" s="11">
        <v>138</v>
      </c>
      <c r="E348" s="11" t="s">
        <v>8597</v>
      </c>
      <c r="F348" s="11" t="s">
        <v>8598</v>
      </c>
      <c r="G348" s="11">
        <v>2</v>
      </c>
      <c r="I348" s="24" t="e">
        <f>IF($B348="","",(VLOOKUP($B348,所属・種目コード!$E$3:$F$68,2)))</f>
        <v>#N/A</v>
      </c>
      <c r="J348" s="25" t="str">
        <f>IF($B348="","",(VLOOKUP($B348,所属・種目コード!$I$3:$J$119,2)))</f>
        <v>金ヶ崎町陸協</v>
      </c>
      <c r="K348" s="26" t="e">
        <f>IF($B348="","",(VLOOKUP($B348,所属・種目コード!O331:P431,2)))</f>
        <v>#N/A</v>
      </c>
      <c r="L348" s="23" t="e">
        <f>IF($B348="","",(VLOOKUP($B348,所属・種目コード!$L$3:$M$59,2)))</f>
        <v>#N/A</v>
      </c>
    </row>
    <row r="349" spans="1:12">
      <c r="A349" s="11">
        <v>5502</v>
      </c>
      <c r="B349" s="11">
        <v>1018</v>
      </c>
      <c r="C349" s="11">
        <v>775</v>
      </c>
      <c r="E349" s="11" t="s">
        <v>8601</v>
      </c>
      <c r="G349" s="11">
        <v>1</v>
      </c>
      <c r="I349" s="24" t="e">
        <f>IF($B349="","",(VLOOKUP($B349,所属・種目コード!$E$3:$F$68,2)))</f>
        <v>#N/A</v>
      </c>
      <c r="J349" s="25" t="str">
        <f>IF($B349="","",(VLOOKUP($B349,所属・種目コード!$I$3:$J$119,2)))</f>
        <v>金ヶ崎町陸協</v>
      </c>
      <c r="K349" s="26" t="e">
        <f>IF($B349="","",(VLOOKUP($B349,所属・種目コード!O332:P432,2)))</f>
        <v>#N/A</v>
      </c>
      <c r="L349" s="23" t="e">
        <f>IF($B349="","",(VLOOKUP($B349,所属・種目コード!$L$3:$M$59,2)))</f>
        <v>#N/A</v>
      </c>
    </row>
    <row r="350" spans="1:12">
      <c r="A350" s="11">
        <v>1128</v>
      </c>
      <c r="B350" s="11">
        <v>1019</v>
      </c>
      <c r="C350" s="11">
        <v>72</v>
      </c>
      <c r="E350" s="11" t="s">
        <v>832</v>
      </c>
      <c r="F350" s="11" t="s">
        <v>833</v>
      </c>
      <c r="G350" s="11">
        <v>1</v>
      </c>
      <c r="I350" s="24" t="e">
        <f>IF($B350="","",(VLOOKUP($B350,所属・種目コード!$E$3:$F$68,2)))</f>
        <v>#N/A</v>
      </c>
      <c r="J350" s="25" t="str">
        <f>IF($B350="","",(VLOOKUP($B350,所属・種目コード!$I$3:$J$119,2)))</f>
        <v>奥州ｱｽﾘｰﾄ</v>
      </c>
      <c r="K350" s="26" t="e">
        <f>IF($B350="","",(VLOOKUP($B350,所属・種目コード!O333:P433,2)))</f>
        <v>#N/A</v>
      </c>
      <c r="L350" s="23" t="e">
        <f>IF($B350="","",(VLOOKUP($B350,所属・種目コード!$L$3:$M$59,2)))</f>
        <v>#N/A</v>
      </c>
    </row>
    <row r="351" spans="1:12">
      <c r="A351" s="11">
        <v>1129</v>
      </c>
      <c r="B351" s="11">
        <v>1019</v>
      </c>
      <c r="C351" s="11">
        <v>73</v>
      </c>
      <c r="E351" s="11" t="s">
        <v>834</v>
      </c>
      <c r="F351" s="11" t="s">
        <v>835</v>
      </c>
      <c r="G351" s="11">
        <v>1</v>
      </c>
      <c r="I351" s="24" t="e">
        <f>IF($B351="","",(VLOOKUP($B351,所属・種目コード!$E$3:$F$68,2)))</f>
        <v>#N/A</v>
      </c>
      <c r="J351" s="25" t="str">
        <f>IF($B351="","",(VLOOKUP($B351,所属・種目コード!$I$3:$J$119,2)))</f>
        <v>奥州ｱｽﾘｰﾄ</v>
      </c>
      <c r="K351" s="26" t="e">
        <f>IF($B351="","",(VLOOKUP($B351,所属・種目コード!O334:P434,2)))</f>
        <v>#N/A</v>
      </c>
      <c r="L351" s="23" t="e">
        <f>IF($B351="","",(VLOOKUP($B351,所属・種目コード!$L$3:$M$59,2)))</f>
        <v>#N/A</v>
      </c>
    </row>
    <row r="352" spans="1:12">
      <c r="A352" s="11">
        <v>1131</v>
      </c>
      <c r="B352" s="11">
        <v>1019</v>
      </c>
      <c r="C352" s="11">
        <v>74</v>
      </c>
      <c r="E352" s="11" t="s">
        <v>838</v>
      </c>
      <c r="F352" s="11" t="s">
        <v>839</v>
      </c>
      <c r="G352" s="11">
        <v>1</v>
      </c>
      <c r="I352" s="24" t="e">
        <f>IF($B352="","",(VLOOKUP($B352,所属・種目コード!$E$3:$F$68,2)))</f>
        <v>#N/A</v>
      </c>
      <c r="J352" s="25" t="str">
        <f>IF($B352="","",(VLOOKUP($B352,所属・種目コード!$I$3:$J$119,2)))</f>
        <v>奥州ｱｽﾘｰﾄ</v>
      </c>
      <c r="K352" s="26" t="e">
        <f>IF($B352="","",(VLOOKUP($B352,所属・種目コード!O335:P435,2)))</f>
        <v>#N/A</v>
      </c>
      <c r="L352" s="23" t="e">
        <f>IF($B352="","",(VLOOKUP($B352,所属・種目コード!$L$3:$M$59,2)))</f>
        <v>#N/A</v>
      </c>
    </row>
    <row r="353" spans="1:12">
      <c r="A353" s="11">
        <v>1161</v>
      </c>
      <c r="B353" s="11">
        <v>1019</v>
      </c>
      <c r="C353" s="11">
        <v>90</v>
      </c>
      <c r="E353" s="11" t="s">
        <v>897</v>
      </c>
      <c r="F353" s="11" t="s">
        <v>898</v>
      </c>
      <c r="G353" s="11">
        <v>2</v>
      </c>
      <c r="I353" s="24" t="e">
        <f>IF($B353="","",(VLOOKUP($B353,所属・種目コード!$E$3:$F$68,2)))</f>
        <v>#N/A</v>
      </c>
      <c r="J353" s="25" t="str">
        <f>IF($B353="","",(VLOOKUP($B353,所属・種目コード!$I$3:$J$119,2)))</f>
        <v>奥州ｱｽﾘｰﾄ</v>
      </c>
      <c r="K353" s="26" t="e">
        <f>IF($B353="","",(VLOOKUP($B353,所属・種目コード!O336:P436,2)))</f>
        <v>#N/A</v>
      </c>
      <c r="L353" s="23" t="e">
        <f>IF($B353="","",(VLOOKUP($B353,所属・種目コード!$L$3:$M$59,2)))</f>
        <v>#N/A</v>
      </c>
    </row>
    <row r="354" spans="1:12">
      <c r="A354" s="11">
        <v>1163</v>
      </c>
      <c r="B354" s="11">
        <v>1019</v>
      </c>
      <c r="C354" s="11">
        <v>91</v>
      </c>
      <c r="E354" s="11" t="s">
        <v>901</v>
      </c>
      <c r="F354" s="11" t="s">
        <v>902</v>
      </c>
      <c r="G354" s="11">
        <v>2</v>
      </c>
      <c r="I354" s="24" t="e">
        <f>IF($B354="","",(VLOOKUP($B354,所属・種目コード!$E$3:$F$68,2)))</f>
        <v>#N/A</v>
      </c>
      <c r="J354" s="25" t="str">
        <f>IF($B354="","",(VLOOKUP($B354,所属・種目コード!$I$3:$J$119,2)))</f>
        <v>奥州ｱｽﾘｰﾄ</v>
      </c>
      <c r="K354" s="26" t="e">
        <f>IF($B354="","",(VLOOKUP($B354,所属・種目コード!O337:P437,2)))</f>
        <v>#N/A</v>
      </c>
      <c r="L354" s="23" t="e">
        <f>IF($B354="","",(VLOOKUP($B354,所属・種目コード!$L$3:$M$59,2)))</f>
        <v>#N/A</v>
      </c>
    </row>
    <row r="355" spans="1:12">
      <c r="A355" s="11">
        <v>1602</v>
      </c>
      <c r="B355" s="11">
        <v>1019</v>
      </c>
      <c r="C355" s="11">
        <v>570</v>
      </c>
      <c r="E355" s="11" t="s">
        <v>1767</v>
      </c>
      <c r="F355" s="11" t="s">
        <v>1768</v>
      </c>
      <c r="G355" s="11">
        <v>1</v>
      </c>
      <c r="I355" s="24" t="e">
        <f>IF($B355="","",(VLOOKUP($B355,所属・種目コード!$E$3:$F$68,2)))</f>
        <v>#N/A</v>
      </c>
      <c r="J355" s="25" t="str">
        <f>IF($B355="","",(VLOOKUP($B355,所属・種目コード!$I$3:$J$119,2)))</f>
        <v>奥州ｱｽﾘｰﾄ</v>
      </c>
      <c r="K355" s="26" t="e">
        <f>IF($B355="","",(VLOOKUP($B355,所属・種目コード!O338:P438,2)))</f>
        <v>#N/A</v>
      </c>
      <c r="L355" s="23" t="e">
        <f>IF($B355="","",(VLOOKUP($B355,所属・種目コード!$L$3:$M$59,2)))</f>
        <v>#N/A</v>
      </c>
    </row>
    <row r="356" spans="1:12">
      <c r="A356" s="11">
        <v>1603</v>
      </c>
      <c r="B356" s="11">
        <v>1019</v>
      </c>
      <c r="C356" s="11">
        <v>571</v>
      </c>
      <c r="E356" s="11" t="s">
        <v>1769</v>
      </c>
      <c r="F356" s="11" t="s">
        <v>1770</v>
      </c>
      <c r="G356" s="11">
        <v>1</v>
      </c>
      <c r="I356" s="24" t="e">
        <f>IF($B356="","",(VLOOKUP($B356,所属・種目コード!$E$3:$F$68,2)))</f>
        <v>#N/A</v>
      </c>
      <c r="J356" s="25" t="str">
        <f>IF($B356="","",(VLOOKUP($B356,所属・種目コード!$I$3:$J$119,2)))</f>
        <v>奥州ｱｽﾘｰﾄ</v>
      </c>
      <c r="K356" s="26" t="e">
        <f>IF($B356="","",(VLOOKUP($B356,所属・種目コード!O339:P439,2)))</f>
        <v>#N/A</v>
      </c>
      <c r="L356" s="23" t="e">
        <f>IF($B356="","",(VLOOKUP($B356,所属・種目コード!$L$3:$M$59,2)))</f>
        <v>#N/A</v>
      </c>
    </row>
    <row r="357" spans="1:12">
      <c r="A357" s="11">
        <v>5326</v>
      </c>
      <c r="B357" s="11">
        <v>1019</v>
      </c>
      <c r="C357" s="11">
        <v>731</v>
      </c>
      <c r="E357" s="11" t="s">
        <v>8536</v>
      </c>
      <c r="F357" s="11" t="s">
        <v>8537</v>
      </c>
      <c r="G357" s="11">
        <v>1</v>
      </c>
      <c r="I357" s="24" t="e">
        <f>IF($B357="","",(VLOOKUP($B357,所属・種目コード!$E$3:$F$68,2)))</f>
        <v>#N/A</v>
      </c>
      <c r="J357" s="25" t="str">
        <f>IF($B357="","",(VLOOKUP($B357,所属・種目コード!$I$3:$J$119,2)))</f>
        <v>奥州ｱｽﾘｰﾄ</v>
      </c>
      <c r="K357" s="26" t="e">
        <f>IF($B357="","",(VLOOKUP($B357,所属・種目コード!O340:P440,2)))</f>
        <v>#N/A</v>
      </c>
      <c r="L357" s="23" t="e">
        <f>IF($B357="","",(VLOOKUP($B357,所属・種目コード!$L$3:$M$59,2)))</f>
        <v>#N/A</v>
      </c>
    </row>
    <row r="358" spans="1:12">
      <c r="A358" s="11">
        <v>1130</v>
      </c>
      <c r="B358" s="11">
        <v>1020</v>
      </c>
      <c r="C358" s="11">
        <v>73</v>
      </c>
      <c r="E358" s="11" t="s">
        <v>836</v>
      </c>
      <c r="F358" s="11" t="s">
        <v>837</v>
      </c>
      <c r="G358" s="11">
        <v>2</v>
      </c>
      <c r="I358" s="24" t="e">
        <f>IF($B358="","",(VLOOKUP($B358,所属・種目コード!$E$3:$F$68,2)))</f>
        <v>#N/A</v>
      </c>
      <c r="J358" s="25" t="str">
        <f>IF($B358="","",(VLOOKUP($B358,所属・種目コード!$I$3:$J$119,2)))</f>
        <v>盛岡消防女子</v>
      </c>
      <c r="K358" s="26" t="e">
        <f>IF($B358="","",(VLOOKUP($B358,所属・種目コード!O341:P441,2)))</f>
        <v>#N/A</v>
      </c>
      <c r="L358" s="23" t="e">
        <f>IF($B358="","",(VLOOKUP($B358,所属・種目コード!$L$3:$M$59,2)))</f>
        <v>#N/A</v>
      </c>
    </row>
    <row r="359" spans="1:12">
      <c r="A359" s="11">
        <v>1132</v>
      </c>
      <c r="B359" s="11">
        <v>1020</v>
      </c>
      <c r="C359" s="11">
        <v>74</v>
      </c>
      <c r="E359" s="11" t="s">
        <v>840</v>
      </c>
      <c r="F359" s="11" t="s">
        <v>841</v>
      </c>
      <c r="G359" s="11">
        <v>2</v>
      </c>
      <c r="I359" s="24" t="e">
        <f>IF($B359="","",(VLOOKUP($B359,所属・種目コード!$E$3:$F$68,2)))</f>
        <v>#N/A</v>
      </c>
      <c r="J359" s="25" t="str">
        <f>IF($B359="","",(VLOOKUP($B359,所属・種目コード!$I$3:$J$119,2)))</f>
        <v>盛岡消防女子</v>
      </c>
      <c r="K359" s="26" t="e">
        <f>IF($B359="","",(VLOOKUP($B359,所属・種目コード!O342:P442,2)))</f>
        <v>#N/A</v>
      </c>
      <c r="L359" s="23" t="e">
        <f>IF($B359="","",(VLOOKUP($B359,所属・種目コード!$L$3:$M$59,2)))</f>
        <v>#N/A</v>
      </c>
    </row>
    <row r="360" spans="1:12">
      <c r="A360" s="11">
        <v>1133</v>
      </c>
      <c r="B360" s="11">
        <v>1020</v>
      </c>
      <c r="C360" s="11">
        <v>75</v>
      </c>
      <c r="E360" s="11" t="s">
        <v>842</v>
      </c>
      <c r="F360" s="11" t="s">
        <v>843</v>
      </c>
      <c r="G360" s="11">
        <v>2</v>
      </c>
      <c r="I360" s="24" t="e">
        <f>IF($B360="","",(VLOOKUP($B360,所属・種目コード!$E$3:$F$68,2)))</f>
        <v>#N/A</v>
      </c>
      <c r="J360" s="25" t="str">
        <f>IF($B360="","",(VLOOKUP($B360,所属・種目コード!$I$3:$J$119,2)))</f>
        <v>盛岡消防女子</v>
      </c>
      <c r="K360" s="26" t="e">
        <f>IF($B360="","",(VLOOKUP($B360,所属・種目コード!O343:P443,2)))</f>
        <v>#N/A</v>
      </c>
      <c r="L360" s="23" t="e">
        <f>IF($B360="","",(VLOOKUP($B360,所属・種目コード!$L$3:$M$59,2)))</f>
        <v>#N/A</v>
      </c>
    </row>
    <row r="361" spans="1:12">
      <c r="A361" s="11">
        <v>1134</v>
      </c>
      <c r="B361" s="11">
        <v>1020</v>
      </c>
      <c r="C361" s="11">
        <v>76</v>
      </c>
      <c r="E361" s="11" t="s">
        <v>844</v>
      </c>
      <c r="F361" s="11" t="s">
        <v>845</v>
      </c>
      <c r="G361" s="11">
        <v>2</v>
      </c>
      <c r="I361" s="24" t="e">
        <f>IF($B361="","",(VLOOKUP($B361,所属・種目コード!$E$3:$F$68,2)))</f>
        <v>#N/A</v>
      </c>
      <c r="J361" s="25" t="str">
        <f>IF($B361="","",(VLOOKUP($B361,所属・種目コード!$I$3:$J$119,2)))</f>
        <v>盛岡消防女子</v>
      </c>
      <c r="K361" s="26" t="e">
        <f>IF($B361="","",(VLOOKUP($B361,所属・種目コード!O344:P444,2)))</f>
        <v>#N/A</v>
      </c>
      <c r="L361" s="23" t="e">
        <f>IF($B361="","",(VLOOKUP($B361,所属・種目コード!$L$3:$M$59,2)))</f>
        <v>#N/A</v>
      </c>
    </row>
    <row r="362" spans="1:12">
      <c r="A362" s="11">
        <v>1135</v>
      </c>
      <c r="B362" s="11">
        <v>1020</v>
      </c>
      <c r="C362" s="11">
        <v>77</v>
      </c>
      <c r="E362" s="11" t="s">
        <v>846</v>
      </c>
      <c r="F362" s="11" t="s">
        <v>847</v>
      </c>
      <c r="G362" s="11">
        <v>2</v>
      </c>
      <c r="I362" s="24" t="e">
        <f>IF($B362="","",(VLOOKUP($B362,所属・種目コード!$E$3:$F$68,2)))</f>
        <v>#N/A</v>
      </c>
      <c r="J362" s="25" t="str">
        <f>IF($B362="","",(VLOOKUP($B362,所属・種目コード!$I$3:$J$119,2)))</f>
        <v>盛岡消防女子</v>
      </c>
      <c r="K362" s="26" t="e">
        <f>IF($B362="","",(VLOOKUP($B362,所属・種目コード!O345:P445,2)))</f>
        <v>#N/A</v>
      </c>
      <c r="L362" s="23" t="e">
        <f>IF($B362="","",(VLOOKUP($B362,所属・種目コード!$L$3:$M$59,2)))</f>
        <v>#N/A</v>
      </c>
    </row>
    <row r="363" spans="1:12">
      <c r="A363" s="11">
        <v>1137</v>
      </c>
      <c r="B363" s="11">
        <v>1020</v>
      </c>
      <c r="C363" s="11">
        <v>78</v>
      </c>
      <c r="E363" s="11" t="s">
        <v>850</v>
      </c>
      <c r="F363" s="11" t="s">
        <v>851</v>
      </c>
      <c r="G363" s="11">
        <v>2</v>
      </c>
      <c r="I363" s="24" t="e">
        <f>IF($B363="","",(VLOOKUP($B363,所属・種目コード!$E$3:$F$68,2)))</f>
        <v>#N/A</v>
      </c>
      <c r="J363" s="25" t="str">
        <f>IF($B363="","",(VLOOKUP($B363,所属・種目コード!$I$3:$J$119,2)))</f>
        <v>盛岡消防女子</v>
      </c>
      <c r="K363" s="26" t="e">
        <f>IF($B363="","",(VLOOKUP($B363,所属・種目コード!O346:P446,2)))</f>
        <v>#N/A</v>
      </c>
      <c r="L363" s="23" t="e">
        <f>IF($B363="","",(VLOOKUP($B363,所属・種目コード!$L$3:$M$59,2)))</f>
        <v>#N/A</v>
      </c>
    </row>
    <row r="364" spans="1:12">
      <c r="A364" s="11">
        <v>1138</v>
      </c>
      <c r="B364" s="11">
        <v>1020</v>
      </c>
      <c r="C364" s="11">
        <v>79</v>
      </c>
      <c r="E364" s="11" t="s">
        <v>852</v>
      </c>
      <c r="F364" s="11" t="s">
        <v>853</v>
      </c>
      <c r="G364" s="11">
        <v>2</v>
      </c>
      <c r="I364" s="24" t="e">
        <f>IF($B364="","",(VLOOKUP($B364,所属・種目コード!$E$3:$F$68,2)))</f>
        <v>#N/A</v>
      </c>
      <c r="J364" s="25" t="str">
        <f>IF($B364="","",(VLOOKUP($B364,所属・種目コード!$I$3:$J$119,2)))</f>
        <v>盛岡消防女子</v>
      </c>
      <c r="K364" s="26" t="e">
        <f>IF($B364="","",(VLOOKUP($B364,所属・種目コード!O347:P447,2)))</f>
        <v>#N/A</v>
      </c>
      <c r="L364" s="23" t="e">
        <f>IF($B364="","",(VLOOKUP($B364,所属・種目コード!$L$3:$M$59,2)))</f>
        <v>#N/A</v>
      </c>
    </row>
    <row r="365" spans="1:12">
      <c r="A365" s="11">
        <v>1141</v>
      </c>
      <c r="B365" s="11">
        <v>1020</v>
      </c>
      <c r="C365" s="11">
        <v>80</v>
      </c>
      <c r="E365" s="11" t="s">
        <v>858</v>
      </c>
      <c r="F365" s="11" t="s">
        <v>859</v>
      </c>
      <c r="G365" s="11">
        <v>2</v>
      </c>
      <c r="I365" s="24" t="e">
        <f>IF($B365="","",(VLOOKUP($B365,所属・種目コード!$E$3:$F$68,2)))</f>
        <v>#N/A</v>
      </c>
      <c r="J365" s="25" t="str">
        <f>IF($B365="","",(VLOOKUP($B365,所属・種目コード!$I$3:$J$119,2)))</f>
        <v>盛岡消防女子</v>
      </c>
      <c r="K365" s="26" t="e">
        <f>IF($B365="","",(VLOOKUP($B365,所属・種目コード!O348:P448,2)))</f>
        <v>#N/A</v>
      </c>
      <c r="L365" s="23" t="e">
        <f>IF($B365="","",(VLOOKUP($B365,所属・種目コード!$L$3:$M$59,2)))</f>
        <v>#N/A</v>
      </c>
    </row>
    <row r="366" spans="1:12">
      <c r="A366" s="11">
        <v>1142</v>
      </c>
      <c r="B366" s="11">
        <v>1020</v>
      </c>
      <c r="C366" s="11">
        <v>81</v>
      </c>
      <c r="E366" s="11" t="s">
        <v>860</v>
      </c>
      <c r="F366" s="11" t="s">
        <v>861</v>
      </c>
      <c r="G366" s="11">
        <v>2</v>
      </c>
      <c r="I366" s="24" t="e">
        <f>IF($B366="","",(VLOOKUP($B366,所属・種目コード!$E$3:$F$68,2)))</f>
        <v>#N/A</v>
      </c>
      <c r="J366" s="25" t="str">
        <f>IF($B366="","",(VLOOKUP($B366,所属・種目コード!$I$3:$J$119,2)))</f>
        <v>盛岡消防女子</v>
      </c>
      <c r="K366" s="26" t="e">
        <f>IF($B366="","",(VLOOKUP($B366,所属・種目コード!O349:P449,2)))</f>
        <v>#N/A</v>
      </c>
      <c r="L366" s="23" t="e">
        <f>IF($B366="","",(VLOOKUP($B366,所属・種目コード!$L$3:$M$59,2)))</f>
        <v>#N/A</v>
      </c>
    </row>
    <row r="367" spans="1:12">
      <c r="A367" s="11">
        <v>1136</v>
      </c>
      <c r="B367" s="11">
        <v>1021</v>
      </c>
      <c r="C367" s="11">
        <v>78</v>
      </c>
      <c r="E367" s="11" t="s">
        <v>848</v>
      </c>
      <c r="F367" s="11" t="s">
        <v>849</v>
      </c>
      <c r="G367" s="11">
        <v>1</v>
      </c>
      <c r="I367" s="24" t="e">
        <f>IF($B367="","",(VLOOKUP($B367,所属・種目コード!$E$3:$F$68,2)))</f>
        <v>#N/A</v>
      </c>
      <c r="J367" s="25" t="str">
        <f>IF($B367="","",(VLOOKUP($B367,所属・種目コード!$I$3:$J$119,2)))</f>
        <v>花巻ＡＣ</v>
      </c>
      <c r="K367" s="26" t="e">
        <f>IF($B367="","",(VLOOKUP($B367,所属・種目コード!O350:P450,2)))</f>
        <v>#N/A</v>
      </c>
      <c r="L367" s="23" t="e">
        <f>IF($B367="","",(VLOOKUP($B367,所属・種目コード!$L$3:$M$59,2)))</f>
        <v>#N/A</v>
      </c>
    </row>
    <row r="368" spans="1:12">
      <c r="A368" s="11">
        <v>1139</v>
      </c>
      <c r="B368" s="11">
        <v>1021</v>
      </c>
      <c r="C368" s="11">
        <v>79</v>
      </c>
      <c r="E368" s="11" t="s">
        <v>854</v>
      </c>
      <c r="F368" s="11" t="s">
        <v>855</v>
      </c>
      <c r="G368" s="11">
        <v>1</v>
      </c>
      <c r="I368" s="24" t="e">
        <f>IF($B368="","",(VLOOKUP($B368,所属・種目コード!$E$3:$F$68,2)))</f>
        <v>#N/A</v>
      </c>
      <c r="J368" s="25" t="str">
        <f>IF($B368="","",(VLOOKUP($B368,所属・種目コード!$I$3:$J$119,2)))</f>
        <v>花巻ＡＣ</v>
      </c>
      <c r="K368" s="26" t="e">
        <f>IF($B368="","",(VLOOKUP($B368,所属・種目コード!O351:P451,2)))</f>
        <v>#N/A</v>
      </c>
      <c r="L368" s="23" t="e">
        <f>IF($B368="","",(VLOOKUP($B368,所属・種目コード!$L$3:$M$59,2)))</f>
        <v>#N/A</v>
      </c>
    </row>
    <row r="369" spans="1:12">
      <c r="A369" s="11">
        <v>1140</v>
      </c>
      <c r="B369" s="11">
        <v>1021</v>
      </c>
      <c r="C369" s="11">
        <v>80</v>
      </c>
      <c r="E369" s="11" t="s">
        <v>856</v>
      </c>
      <c r="F369" s="11" t="s">
        <v>857</v>
      </c>
      <c r="G369" s="11">
        <v>1</v>
      </c>
      <c r="I369" s="24" t="e">
        <f>IF($B369="","",(VLOOKUP($B369,所属・種目コード!$E$3:$F$68,2)))</f>
        <v>#N/A</v>
      </c>
      <c r="J369" s="25" t="str">
        <f>IF($B369="","",(VLOOKUP($B369,所属・種目コード!$I$3:$J$119,2)))</f>
        <v>花巻ＡＣ</v>
      </c>
      <c r="K369" s="26" t="e">
        <f>IF($B369="","",(VLOOKUP($B369,所属・種目コード!O352:P452,2)))</f>
        <v>#N/A</v>
      </c>
      <c r="L369" s="23" t="e">
        <f>IF($B369="","",(VLOOKUP($B369,所属・種目コード!$L$3:$M$59,2)))</f>
        <v>#N/A</v>
      </c>
    </row>
    <row r="370" spans="1:12">
      <c r="A370" s="11">
        <v>1143</v>
      </c>
      <c r="B370" s="11">
        <v>1021</v>
      </c>
      <c r="C370" s="11">
        <v>81</v>
      </c>
      <c r="E370" s="11" t="s">
        <v>862</v>
      </c>
      <c r="F370" s="11" t="s">
        <v>863</v>
      </c>
      <c r="G370" s="11">
        <v>1</v>
      </c>
      <c r="I370" s="24" t="e">
        <f>IF($B370="","",(VLOOKUP($B370,所属・種目コード!$E$3:$F$68,2)))</f>
        <v>#N/A</v>
      </c>
      <c r="J370" s="25" t="str">
        <f>IF($B370="","",(VLOOKUP($B370,所属・種目コード!$I$3:$J$119,2)))</f>
        <v>花巻ＡＣ</v>
      </c>
      <c r="K370" s="26" t="e">
        <f>IF($B370="","",(VLOOKUP($B370,所属・種目コード!O353:P453,2)))</f>
        <v>#N/A</v>
      </c>
      <c r="L370" s="23" t="e">
        <f>IF($B370="","",(VLOOKUP($B370,所属・種目コード!$L$3:$M$59,2)))</f>
        <v>#N/A</v>
      </c>
    </row>
    <row r="371" spans="1:12">
      <c r="A371" s="11">
        <v>1145</v>
      </c>
      <c r="B371" s="11">
        <v>1021</v>
      </c>
      <c r="C371" s="11">
        <v>82</v>
      </c>
      <c r="E371" s="11" t="s">
        <v>866</v>
      </c>
      <c r="F371" s="11" t="s">
        <v>867</v>
      </c>
      <c r="G371" s="11">
        <v>1</v>
      </c>
      <c r="I371" s="24" t="e">
        <f>IF($B371="","",(VLOOKUP($B371,所属・種目コード!$E$3:$F$68,2)))</f>
        <v>#N/A</v>
      </c>
      <c r="J371" s="25" t="str">
        <f>IF($B371="","",(VLOOKUP($B371,所属・種目コード!$I$3:$J$119,2)))</f>
        <v>花巻ＡＣ</v>
      </c>
      <c r="K371" s="26" t="e">
        <f>IF($B371="","",(VLOOKUP($B371,所属・種目コード!O354:P454,2)))</f>
        <v>#N/A</v>
      </c>
      <c r="L371" s="23" t="e">
        <f>IF($B371="","",(VLOOKUP($B371,所属・種目コード!$L$3:$M$59,2)))</f>
        <v>#N/A</v>
      </c>
    </row>
    <row r="372" spans="1:12">
      <c r="A372" s="11">
        <v>1147</v>
      </c>
      <c r="B372" s="11">
        <v>1021</v>
      </c>
      <c r="C372" s="11">
        <v>83</v>
      </c>
      <c r="E372" s="11" t="s">
        <v>870</v>
      </c>
      <c r="F372" s="11" t="s">
        <v>871</v>
      </c>
      <c r="G372" s="11">
        <v>1</v>
      </c>
      <c r="I372" s="24" t="e">
        <f>IF($B372="","",(VLOOKUP($B372,所属・種目コード!$E$3:$F$68,2)))</f>
        <v>#N/A</v>
      </c>
      <c r="J372" s="25" t="str">
        <f>IF($B372="","",(VLOOKUP($B372,所属・種目コード!$I$3:$J$119,2)))</f>
        <v>花巻ＡＣ</v>
      </c>
      <c r="K372" s="26" t="e">
        <f>IF($B372="","",(VLOOKUP($B372,所属・種目コード!O355:P455,2)))</f>
        <v>#N/A</v>
      </c>
      <c r="L372" s="23" t="e">
        <f>IF($B372="","",(VLOOKUP($B372,所属・種目コード!$L$3:$M$59,2)))</f>
        <v>#N/A</v>
      </c>
    </row>
    <row r="373" spans="1:12">
      <c r="A373" s="11">
        <v>1148</v>
      </c>
      <c r="B373" s="11">
        <v>1021</v>
      </c>
      <c r="C373" s="11">
        <v>84</v>
      </c>
      <c r="E373" s="11" t="s">
        <v>872</v>
      </c>
      <c r="F373" s="11" t="s">
        <v>873</v>
      </c>
      <c r="G373" s="11">
        <v>1</v>
      </c>
      <c r="I373" s="24" t="e">
        <f>IF($B373="","",(VLOOKUP($B373,所属・種目コード!$E$3:$F$68,2)))</f>
        <v>#N/A</v>
      </c>
      <c r="J373" s="25" t="str">
        <f>IF($B373="","",(VLOOKUP($B373,所属・種目コード!$I$3:$J$119,2)))</f>
        <v>花巻ＡＣ</v>
      </c>
      <c r="K373" s="26" t="e">
        <f>IF($B373="","",(VLOOKUP($B373,所属・種目コード!O356:P456,2)))</f>
        <v>#N/A</v>
      </c>
      <c r="L373" s="23" t="e">
        <f>IF($B373="","",(VLOOKUP($B373,所属・種目コード!$L$3:$M$59,2)))</f>
        <v>#N/A</v>
      </c>
    </row>
    <row r="374" spans="1:12">
      <c r="A374" s="11">
        <v>1151</v>
      </c>
      <c r="B374" s="11">
        <v>1021</v>
      </c>
      <c r="C374" s="11">
        <v>85</v>
      </c>
      <c r="E374" s="11" t="s">
        <v>878</v>
      </c>
      <c r="F374" s="11" t="s">
        <v>879</v>
      </c>
      <c r="G374" s="11">
        <v>1</v>
      </c>
      <c r="I374" s="24" t="e">
        <f>IF($B374="","",(VLOOKUP($B374,所属・種目コード!$E$3:$F$68,2)))</f>
        <v>#N/A</v>
      </c>
      <c r="J374" s="25" t="str">
        <f>IF($B374="","",(VLOOKUP($B374,所属・種目コード!$I$3:$J$119,2)))</f>
        <v>花巻ＡＣ</v>
      </c>
      <c r="K374" s="26" t="e">
        <f>IF($B374="","",(VLOOKUP($B374,所属・種目コード!O357:P457,2)))</f>
        <v>#N/A</v>
      </c>
      <c r="L374" s="23" t="e">
        <f>IF($B374="","",(VLOOKUP($B374,所属・種目コード!$L$3:$M$59,2)))</f>
        <v>#N/A</v>
      </c>
    </row>
    <row r="375" spans="1:12">
      <c r="A375" s="11">
        <v>1153</v>
      </c>
      <c r="B375" s="11">
        <v>1021</v>
      </c>
      <c r="C375" s="11">
        <v>86</v>
      </c>
      <c r="E375" s="11" t="s">
        <v>882</v>
      </c>
      <c r="F375" s="11" t="s">
        <v>883</v>
      </c>
      <c r="G375" s="11">
        <v>1</v>
      </c>
      <c r="I375" s="24" t="e">
        <f>IF($B375="","",(VLOOKUP($B375,所属・種目コード!$E$3:$F$68,2)))</f>
        <v>#N/A</v>
      </c>
      <c r="J375" s="25" t="str">
        <f>IF($B375="","",(VLOOKUP($B375,所属・種目コード!$I$3:$J$119,2)))</f>
        <v>花巻ＡＣ</v>
      </c>
      <c r="K375" s="26" t="e">
        <f>IF($B375="","",(VLOOKUP($B375,所属・種目コード!O358:P458,2)))</f>
        <v>#N/A</v>
      </c>
      <c r="L375" s="23" t="e">
        <f>IF($B375="","",(VLOOKUP($B375,所属・種目コード!$L$3:$M$59,2)))</f>
        <v>#N/A</v>
      </c>
    </row>
    <row r="376" spans="1:12">
      <c r="A376" s="11">
        <v>1154</v>
      </c>
      <c r="B376" s="11">
        <v>1021</v>
      </c>
      <c r="C376" s="11">
        <v>87</v>
      </c>
      <c r="E376" s="11" t="s">
        <v>884</v>
      </c>
      <c r="F376" s="11" t="s">
        <v>885</v>
      </c>
      <c r="G376" s="11">
        <v>1</v>
      </c>
      <c r="I376" s="24" t="e">
        <f>IF($B376="","",(VLOOKUP($B376,所属・種目コード!$E$3:$F$68,2)))</f>
        <v>#N/A</v>
      </c>
      <c r="J376" s="25" t="str">
        <f>IF($B376="","",(VLOOKUP($B376,所属・種目コード!$I$3:$J$119,2)))</f>
        <v>花巻ＡＣ</v>
      </c>
      <c r="K376" s="26" t="e">
        <f>IF($B376="","",(VLOOKUP($B376,所属・種目コード!O359:P459,2)))</f>
        <v>#N/A</v>
      </c>
      <c r="L376" s="23" t="e">
        <f>IF($B376="","",(VLOOKUP($B376,所属・種目コード!$L$3:$M$59,2)))</f>
        <v>#N/A</v>
      </c>
    </row>
    <row r="377" spans="1:12">
      <c r="A377" s="11">
        <v>1156</v>
      </c>
      <c r="B377" s="11">
        <v>1021</v>
      </c>
      <c r="C377" s="11">
        <v>88</v>
      </c>
      <c r="E377" s="11" t="s">
        <v>888</v>
      </c>
      <c r="F377" s="11" t="s">
        <v>889</v>
      </c>
      <c r="G377" s="11">
        <v>1</v>
      </c>
      <c r="I377" s="24" t="e">
        <f>IF($B377="","",(VLOOKUP($B377,所属・種目コード!$E$3:$F$68,2)))</f>
        <v>#N/A</v>
      </c>
      <c r="J377" s="25" t="str">
        <f>IF($B377="","",(VLOOKUP($B377,所属・種目コード!$I$3:$J$119,2)))</f>
        <v>花巻ＡＣ</v>
      </c>
      <c r="K377" s="26" t="e">
        <f>IF($B377="","",(VLOOKUP($B377,所属・種目コード!O360:P460,2)))</f>
        <v>#N/A</v>
      </c>
      <c r="L377" s="23" t="e">
        <f>IF($B377="","",(VLOOKUP($B377,所属・種目コード!$L$3:$M$59,2)))</f>
        <v>#N/A</v>
      </c>
    </row>
    <row r="378" spans="1:12">
      <c r="A378" s="11">
        <v>1158</v>
      </c>
      <c r="B378" s="11">
        <v>1021</v>
      </c>
      <c r="C378" s="11">
        <v>89</v>
      </c>
      <c r="E378" s="11" t="s">
        <v>892</v>
      </c>
      <c r="F378" s="11" t="s">
        <v>893</v>
      </c>
      <c r="G378" s="11">
        <v>1</v>
      </c>
      <c r="I378" s="24" t="e">
        <f>IF($B378="","",(VLOOKUP($B378,所属・種目コード!$E$3:$F$68,2)))</f>
        <v>#N/A</v>
      </c>
      <c r="J378" s="25" t="str">
        <f>IF($B378="","",(VLOOKUP($B378,所属・種目コード!$I$3:$J$119,2)))</f>
        <v>花巻ＡＣ</v>
      </c>
      <c r="K378" s="26" t="e">
        <f>IF($B378="","",(VLOOKUP($B378,所属・種目コード!O361:P461,2)))</f>
        <v>#N/A</v>
      </c>
      <c r="L378" s="23" t="e">
        <f>IF($B378="","",(VLOOKUP($B378,所属・種目コード!$L$3:$M$59,2)))</f>
        <v>#N/A</v>
      </c>
    </row>
    <row r="379" spans="1:12">
      <c r="A379" s="11">
        <v>1160</v>
      </c>
      <c r="B379" s="11">
        <v>1021</v>
      </c>
      <c r="C379" s="11">
        <v>90</v>
      </c>
      <c r="E379" s="11" t="s">
        <v>896</v>
      </c>
      <c r="F379" s="11" t="s">
        <v>739</v>
      </c>
      <c r="G379" s="11">
        <v>1</v>
      </c>
      <c r="I379" s="24" t="e">
        <f>IF($B379="","",(VLOOKUP($B379,所属・種目コード!$E$3:$F$68,2)))</f>
        <v>#N/A</v>
      </c>
      <c r="J379" s="25" t="str">
        <f>IF($B379="","",(VLOOKUP($B379,所属・種目コード!$I$3:$J$119,2)))</f>
        <v>花巻ＡＣ</v>
      </c>
      <c r="K379" s="26" t="e">
        <f>IF($B379="","",(VLOOKUP($B379,所属・種目コード!O362:P462,2)))</f>
        <v>#N/A</v>
      </c>
      <c r="L379" s="23" t="e">
        <f>IF($B379="","",(VLOOKUP($B379,所属・種目コード!$L$3:$M$59,2)))</f>
        <v>#N/A</v>
      </c>
    </row>
    <row r="380" spans="1:12">
      <c r="A380" s="11">
        <v>1162</v>
      </c>
      <c r="B380" s="11">
        <v>1021</v>
      </c>
      <c r="C380" s="11">
        <v>91</v>
      </c>
      <c r="E380" s="11" t="s">
        <v>899</v>
      </c>
      <c r="F380" s="11" t="s">
        <v>900</v>
      </c>
      <c r="G380" s="11">
        <v>1</v>
      </c>
      <c r="I380" s="24" t="e">
        <f>IF($B380="","",(VLOOKUP($B380,所属・種目コード!$E$3:$F$68,2)))</f>
        <v>#N/A</v>
      </c>
      <c r="J380" s="25" t="str">
        <f>IF($B380="","",(VLOOKUP($B380,所属・種目コード!$I$3:$J$119,2)))</f>
        <v>花巻ＡＣ</v>
      </c>
      <c r="K380" s="26" t="e">
        <f>IF($B380="","",(VLOOKUP($B380,所属・種目コード!O363:P463,2)))</f>
        <v>#N/A</v>
      </c>
      <c r="L380" s="23" t="e">
        <f>IF($B380="","",(VLOOKUP($B380,所属・種目コード!$L$3:$M$59,2)))</f>
        <v>#N/A</v>
      </c>
    </row>
    <row r="381" spans="1:12">
      <c r="A381" s="11">
        <v>1164</v>
      </c>
      <c r="B381" s="11">
        <v>1021</v>
      </c>
      <c r="C381" s="11">
        <v>92</v>
      </c>
      <c r="E381" s="11" t="s">
        <v>903</v>
      </c>
      <c r="F381" s="11" t="s">
        <v>904</v>
      </c>
      <c r="G381" s="11">
        <v>1</v>
      </c>
      <c r="I381" s="24" t="e">
        <f>IF($B381="","",(VLOOKUP($B381,所属・種目コード!$E$3:$F$68,2)))</f>
        <v>#N/A</v>
      </c>
      <c r="J381" s="25" t="str">
        <f>IF($B381="","",(VLOOKUP($B381,所属・種目コード!$I$3:$J$119,2)))</f>
        <v>花巻ＡＣ</v>
      </c>
      <c r="K381" s="26" t="e">
        <f>IF($B381="","",(VLOOKUP($B381,所属・種目コード!O364:P464,2)))</f>
        <v>#N/A</v>
      </c>
      <c r="L381" s="23" t="e">
        <f>IF($B381="","",(VLOOKUP($B381,所属・種目コード!$L$3:$M$59,2)))</f>
        <v>#N/A</v>
      </c>
    </row>
    <row r="382" spans="1:12">
      <c r="A382" s="11">
        <v>1166</v>
      </c>
      <c r="B382" s="11">
        <v>1021</v>
      </c>
      <c r="C382" s="11">
        <v>93</v>
      </c>
      <c r="E382" s="11" t="s">
        <v>907</v>
      </c>
      <c r="F382" s="11" t="s">
        <v>908</v>
      </c>
      <c r="G382" s="11">
        <v>1</v>
      </c>
      <c r="I382" s="24" t="e">
        <f>IF($B382="","",(VLOOKUP($B382,所属・種目コード!$E$3:$F$68,2)))</f>
        <v>#N/A</v>
      </c>
      <c r="J382" s="25" t="str">
        <f>IF($B382="","",(VLOOKUP($B382,所属・種目コード!$I$3:$J$119,2)))</f>
        <v>花巻ＡＣ</v>
      </c>
      <c r="K382" s="26" t="e">
        <f>IF($B382="","",(VLOOKUP($B382,所属・種目コード!O365:P465,2)))</f>
        <v>#N/A</v>
      </c>
      <c r="L382" s="23" t="e">
        <f>IF($B382="","",(VLOOKUP($B382,所属・種目コード!$L$3:$M$59,2)))</f>
        <v>#N/A</v>
      </c>
    </row>
    <row r="383" spans="1:12">
      <c r="A383" s="11">
        <v>1167</v>
      </c>
      <c r="B383" s="11">
        <v>1021</v>
      </c>
      <c r="C383" s="11">
        <v>94</v>
      </c>
      <c r="E383" s="11" t="s">
        <v>909</v>
      </c>
      <c r="F383" s="11" t="s">
        <v>910</v>
      </c>
      <c r="G383" s="11">
        <v>1</v>
      </c>
      <c r="I383" s="24" t="e">
        <f>IF($B383="","",(VLOOKUP($B383,所属・種目コード!$E$3:$F$68,2)))</f>
        <v>#N/A</v>
      </c>
      <c r="J383" s="25" t="str">
        <f>IF($B383="","",(VLOOKUP($B383,所属・種目コード!$I$3:$J$119,2)))</f>
        <v>花巻ＡＣ</v>
      </c>
      <c r="K383" s="26" t="e">
        <f>IF($B383="","",(VLOOKUP($B383,所属・種目コード!O366:P466,2)))</f>
        <v>#N/A</v>
      </c>
      <c r="L383" s="23" t="e">
        <f>IF($B383="","",(VLOOKUP($B383,所属・種目コード!$L$3:$M$59,2)))</f>
        <v>#N/A</v>
      </c>
    </row>
    <row r="384" spans="1:12">
      <c r="A384" s="11">
        <v>1169</v>
      </c>
      <c r="B384" s="11">
        <v>1021</v>
      </c>
      <c r="C384" s="11">
        <v>95</v>
      </c>
      <c r="E384" s="11" t="s">
        <v>913</v>
      </c>
      <c r="F384" s="11" t="s">
        <v>914</v>
      </c>
      <c r="G384" s="11">
        <v>1</v>
      </c>
      <c r="I384" s="24" t="e">
        <f>IF($B384="","",(VLOOKUP($B384,所属・種目コード!$E$3:$F$68,2)))</f>
        <v>#N/A</v>
      </c>
      <c r="J384" s="25" t="str">
        <f>IF($B384="","",(VLOOKUP($B384,所属・種目コード!$I$3:$J$119,2)))</f>
        <v>花巻ＡＣ</v>
      </c>
      <c r="K384" s="26" t="e">
        <f>IF($B384="","",(VLOOKUP($B384,所属・種目コード!O367:P467,2)))</f>
        <v>#N/A</v>
      </c>
      <c r="L384" s="23" t="e">
        <f>IF($B384="","",(VLOOKUP($B384,所属・種目コード!$L$3:$M$59,2)))</f>
        <v>#N/A</v>
      </c>
    </row>
    <row r="385" spans="1:12">
      <c r="A385" s="11">
        <v>1170</v>
      </c>
      <c r="B385" s="11">
        <v>1021</v>
      </c>
      <c r="C385" s="11">
        <v>96</v>
      </c>
      <c r="E385" s="11" t="s">
        <v>915</v>
      </c>
      <c r="F385" s="11" t="s">
        <v>916</v>
      </c>
      <c r="G385" s="11">
        <v>1</v>
      </c>
      <c r="I385" s="24" t="e">
        <f>IF($B385="","",(VLOOKUP($B385,所属・種目コード!$E$3:$F$68,2)))</f>
        <v>#N/A</v>
      </c>
      <c r="J385" s="25" t="str">
        <f>IF($B385="","",(VLOOKUP($B385,所属・種目コード!$I$3:$J$119,2)))</f>
        <v>花巻ＡＣ</v>
      </c>
      <c r="K385" s="26" t="e">
        <f>IF($B385="","",(VLOOKUP($B385,所属・種目コード!O368:P468,2)))</f>
        <v>#N/A</v>
      </c>
      <c r="L385" s="23" t="e">
        <f>IF($B385="","",(VLOOKUP($B385,所属・種目コード!$L$3:$M$59,2)))</f>
        <v>#N/A</v>
      </c>
    </row>
    <row r="386" spans="1:12">
      <c r="A386" s="11">
        <v>1171</v>
      </c>
      <c r="B386" s="11">
        <v>1021</v>
      </c>
      <c r="C386" s="11">
        <v>97</v>
      </c>
      <c r="E386" s="11" t="s">
        <v>917</v>
      </c>
      <c r="F386" s="11" t="s">
        <v>918</v>
      </c>
      <c r="G386" s="11">
        <v>1</v>
      </c>
      <c r="I386" s="24" t="e">
        <f>IF($B386="","",(VLOOKUP($B386,所属・種目コード!$E$3:$F$68,2)))</f>
        <v>#N/A</v>
      </c>
      <c r="J386" s="25" t="str">
        <f>IF($B386="","",(VLOOKUP($B386,所属・種目コード!$I$3:$J$119,2)))</f>
        <v>花巻ＡＣ</v>
      </c>
      <c r="K386" s="26" t="e">
        <f>IF($B386="","",(VLOOKUP($B386,所属・種目コード!O369:P469,2)))</f>
        <v>#N/A</v>
      </c>
      <c r="L386" s="23" t="e">
        <f>IF($B386="","",(VLOOKUP($B386,所属・種目コード!$L$3:$M$59,2)))</f>
        <v>#N/A</v>
      </c>
    </row>
    <row r="387" spans="1:12">
      <c r="A387" s="11">
        <v>1172</v>
      </c>
      <c r="B387" s="11">
        <v>1021</v>
      </c>
      <c r="C387" s="11">
        <v>98</v>
      </c>
      <c r="E387" s="11" t="s">
        <v>919</v>
      </c>
      <c r="F387" s="11" t="s">
        <v>920</v>
      </c>
      <c r="G387" s="11">
        <v>1</v>
      </c>
      <c r="I387" s="24" t="e">
        <f>IF($B387="","",(VLOOKUP($B387,所属・種目コード!$E$3:$F$68,2)))</f>
        <v>#N/A</v>
      </c>
      <c r="J387" s="25" t="str">
        <f>IF($B387="","",(VLOOKUP($B387,所属・種目コード!$I$3:$J$119,2)))</f>
        <v>花巻ＡＣ</v>
      </c>
      <c r="K387" s="26" t="e">
        <f>IF($B387="","",(VLOOKUP($B387,所属・種目コード!O370:P470,2)))</f>
        <v>#N/A</v>
      </c>
      <c r="L387" s="23" t="e">
        <f>IF($B387="","",(VLOOKUP($B387,所属・種目コード!$L$3:$M$59,2)))</f>
        <v>#N/A</v>
      </c>
    </row>
    <row r="388" spans="1:12">
      <c r="A388" s="11">
        <v>1173</v>
      </c>
      <c r="B388" s="11">
        <v>1021</v>
      </c>
      <c r="C388" s="11">
        <v>99</v>
      </c>
      <c r="E388" s="11" t="s">
        <v>921</v>
      </c>
      <c r="F388" s="11" t="s">
        <v>922</v>
      </c>
      <c r="G388" s="11">
        <v>1</v>
      </c>
      <c r="I388" s="24" t="e">
        <f>IF($B388="","",(VLOOKUP($B388,所属・種目コード!$E$3:$F$68,2)))</f>
        <v>#N/A</v>
      </c>
      <c r="J388" s="25" t="str">
        <f>IF($B388="","",(VLOOKUP($B388,所属・種目コード!$I$3:$J$119,2)))</f>
        <v>花巻ＡＣ</v>
      </c>
      <c r="K388" s="26" t="e">
        <f>IF($B388="","",(VLOOKUP($B388,所属・種目コード!O371:P471,2)))</f>
        <v>#N/A</v>
      </c>
      <c r="L388" s="23" t="e">
        <f>IF($B388="","",(VLOOKUP($B388,所属・種目コード!$L$3:$M$59,2)))</f>
        <v>#N/A</v>
      </c>
    </row>
    <row r="389" spans="1:12">
      <c r="A389" s="11">
        <v>1174</v>
      </c>
      <c r="B389" s="11">
        <v>1021</v>
      </c>
      <c r="C389" s="11">
        <v>100</v>
      </c>
      <c r="E389" s="11" t="s">
        <v>923</v>
      </c>
      <c r="F389" s="11" t="s">
        <v>924</v>
      </c>
      <c r="G389" s="11">
        <v>1</v>
      </c>
      <c r="I389" s="24" t="e">
        <f>IF($B389="","",(VLOOKUP($B389,所属・種目コード!$E$3:$F$68,2)))</f>
        <v>#N/A</v>
      </c>
      <c r="J389" s="25" t="str">
        <f>IF($B389="","",(VLOOKUP($B389,所属・種目コード!$I$3:$J$119,2)))</f>
        <v>花巻ＡＣ</v>
      </c>
      <c r="K389" s="26" t="e">
        <f>IF($B389="","",(VLOOKUP($B389,所属・種目コード!O372:P472,2)))</f>
        <v>#N/A</v>
      </c>
      <c r="L389" s="23" t="e">
        <f>IF($B389="","",(VLOOKUP($B389,所属・種目コード!$L$3:$M$59,2)))</f>
        <v>#N/A</v>
      </c>
    </row>
    <row r="390" spans="1:12">
      <c r="A390" s="11">
        <v>1175</v>
      </c>
      <c r="B390" s="11">
        <v>1021</v>
      </c>
      <c r="C390" s="11">
        <v>101</v>
      </c>
      <c r="E390" s="11" t="s">
        <v>925</v>
      </c>
      <c r="F390" s="11" t="s">
        <v>926</v>
      </c>
      <c r="G390" s="11">
        <v>1</v>
      </c>
      <c r="I390" s="24" t="e">
        <f>IF($B390="","",(VLOOKUP($B390,所属・種目コード!$E$3:$F$68,2)))</f>
        <v>#N/A</v>
      </c>
      <c r="J390" s="25" t="str">
        <f>IF($B390="","",(VLOOKUP($B390,所属・種目コード!$I$3:$J$119,2)))</f>
        <v>花巻ＡＣ</v>
      </c>
      <c r="K390" s="26" t="e">
        <f>IF($B390="","",(VLOOKUP($B390,所属・種目コード!O373:P473,2)))</f>
        <v>#N/A</v>
      </c>
      <c r="L390" s="23" t="e">
        <f>IF($B390="","",(VLOOKUP($B390,所属・種目コード!$L$3:$M$59,2)))</f>
        <v>#N/A</v>
      </c>
    </row>
    <row r="391" spans="1:12">
      <c r="A391" s="11">
        <v>1176</v>
      </c>
      <c r="B391" s="11">
        <v>1021</v>
      </c>
      <c r="C391" s="11">
        <v>102</v>
      </c>
      <c r="E391" s="11" t="s">
        <v>927</v>
      </c>
      <c r="F391" s="11" t="s">
        <v>928</v>
      </c>
      <c r="G391" s="11">
        <v>1</v>
      </c>
      <c r="I391" s="24" t="e">
        <f>IF($B391="","",(VLOOKUP($B391,所属・種目コード!$E$3:$F$68,2)))</f>
        <v>#N/A</v>
      </c>
      <c r="J391" s="25" t="str">
        <f>IF($B391="","",(VLOOKUP($B391,所属・種目コード!$I$3:$J$119,2)))</f>
        <v>花巻ＡＣ</v>
      </c>
      <c r="K391" s="26" t="e">
        <f>IF($B391="","",(VLOOKUP($B391,所属・種目コード!O374:P474,2)))</f>
        <v>#N/A</v>
      </c>
      <c r="L391" s="23" t="e">
        <f>IF($B391="","",(VLOOKUP($B391,所属・種目コード!$L$3:$M$59,2)))</f>
        <v>#N/A</v>
      </c>
    </row>
    <row r="392" spans="1:12">
      <c r="A392" s="11">
        <v>1177</v>
      </c>
      <c r="B392" s="11">
        <v>1021</v>
      </c>
      <c r="C392" s="11">
        <v>103</v>
      </c>
      <c r="E392" s="11" t="s">
        <v>929</v>
      </c>
      <c r="F392" s="11" t="s">
        <v>930</v>
      </c>
      <c r="G392" s="11">
        <v>1</v>
      </c>
      <c r="I392" s="24" t="e">
        <f>IF($B392="","",(VLOOKUP($B392,所属・種目コード!$E$3:$F$68,2)))</f>
        <v>#N/A</v>
      </c>
      <c r="J392" s="25" t="str">
        <f>IF($B392="","",(VLOOKUP($B392,所属・種目コード!$I$3:$J$119,2)))</f>
        <v>花巻ＡＣ</v>
      </c>
      <c r="K392" s="26" t="e">
        <f>IF($B392="","",(VLOOKUP($B392,所属・種目コード!O375:P475,2)))</f>
        <v>#N/A</v>
      </c>
      <c r="L392" s="23" t="e">
        <f>IF($B392="","",(VLOOKUP($B392,所属・種目コード!$L$3:$M$59,2)))</f>
        <v>#N/A</v>
      </c>
    </row>
    <row r="393" spans="1:12">
      <c r="A393" s="11">
        <v>1144</v>
      </c>
      <c r="B393" s="11">
        <v>1022</v>
      </c>
      <c r="C393" s="11">
        <v>82</v>
      </c>
      <c r="E393" s="11" t="s">
        <v>864</v>
      </c>
      <c r="F393" s="11" t="s">
        <v>865</v>
      </c>
      <c r="G393" s="11">
        <v>2</v>
      </c>
      <c r="I393" s="24" t="e">
        <f>IF($B393="","",(VLOOKUP($B393,所属・種目コード!$E$3:$F$68,2)))</f>
        <v>#N/A</v>
      </c>
      <c r="J393" s="25" t="str">
        <f>IF($B393="","",(VLOOKUP($B393,所属・種目コード!$I$3:$J$119,2)))</f>
        <v>盛岡市役所</v>
      </c>
      <c r="K393" s="26" t="e">
        <f>IF($B393="","",(VLOOKUP($B393,所属・種目コード!O376:P476,2)))</f>
        <v>#N/A</v>
      </c>
      <c r="L393" s="23" t="e">
        <f>IF($B393="","",(VLOOKUP($B393,所属・種目コード!$L$3:$M$59,2)))</f>
        <v>#N/A</v>
      </c>
    </row>
    <row r="394" spans="1:12">
      <c r="A394" s="11">
        <v>1146</v>
      </c>
      <c r="B394" s="11">
        <v>1022</v>
      </c>
      <c r="C394" s="11">
        <v>83</v>
      </c>
      <c r="E394" s="11" t="s">
        <v>868</v>
      </c>
      <c r="F394" s="11" t="s">
        <v>869</v>
      </c>
      <c r="G394" s="11">
        <v>2</v>
      </c>
      <c r="I394" s="24" t="e">
        <f>IF($B394="","",(VLOOKUP($B394,所属・種目コード!$E$3:$F$68,2)))</f>
        <v>#N/A</v>
      </c>
      <c r="J394" s="25" t="str">
        <f>IF($B394="","",(VLOOKUP($B394,所属・種目コード!$I$3:$J$119,2)))</f>
        <v>盛岡市役所</v>
      </c>
      <c r="K394" s="26" t="e">
        <f>IF($B394="","",(VLOOKUP($B394,所属・種目コード!O377:P477,2)))</f>
        <v>#N/A</v>
      </c>
      <c r="L394" s="23" t="e">
        <f>IF($B394="","",(VLOOKUP($B394,所属・種目コード!$L$3:$M$59,2)))</f>
        <v>#N/A</v>
      </c>
    </row>
    <row r="395" spans="1:12">
      <c r="A395" s="11">
        <v>1149</v>
      </c>
      <c r="B395" s="11">
        <v>1022</v>
      </c>
      <c r="C395" s="11">
        <v>84</v>
      </c>
      <c r="E395" s="11" t="s">
        <v>874</v>
      </c>
      <c r="F395" s="11" t="s">
        <v>875</v>
      </c>
      <c r="G395" s="11">
        <v>2</v>
      </c>
      <c r="I395" s="24" t="e">
        <f>IF($B395="","",(VLOOKUP($B395,所属・種目コード!$E$3:$F$68,2)))</f>
        <v>#N/A</v>
      </c>
      <c r="J395" s="25" t="str">
        <f>IF($B395="","",(VLOOKUP($B395,所属・種目コード!$I$3:$J$119,2)))</f>
        <v>盛岡市役所</v>
      </c>
      <c r="K395" s="26" t="e">
        <f>IF($B395="","",(VLOOKUP($B395,所属・種目コード!O378:P478,2)))</f>
        <v>#N/A</v>
      </c>
      <c r="L395" s="23" t="e">
        <f>IF($B395="","",(VLOOKUP($B395,所属・種目コード!$L$3:$M$59,2)))</f>
        <v>#N/A</v>
      </c>
    </row>
    <row r="396" spans="1:12">
      <c r="A396" s="11">
        <v>1150</v>
      </c>
      <c r="B396" s="11">
        <v>1022</v>
      </c>
      <c r="C396" s="11">
        <v>85</v>
      </c>
      <c r="E396" s="11" t="s">
        <v>876</v>
      </c>
      <c r="F396" s="11" t="s">
        <v>877</v>
      </c>
      <c r="G396" s="11">
        <v>2</v>
      </c>
      <c r="I396" s="24" t="e">
        <f>IF($B396="","",(VLOOKUP($B396,所属・種目コード!$E$3:$F$68,2)))</f>
        <v>#N/A</v>
      </c>
      <c r="J396" s="25" t="str">
        <f>IF($B396="","",(VLOOKUP($B396,所属・種目コード!$I$3:$J$119,2)))</f>
        <v>盛岡市役所</v>
      </c>
      <c r="K396" s="26" t="e">
        <f>IF($B396="","",(VLOOKUP($B396,所属・種目コード!O379:P479,2)))</f>
        <v>#N/A</v>
      </c>
      <c r="L396" s="23" t="e">
        <f>IF($B396="","",(VLOOKUP($B396,所属・種目コード!$L$3:$M$59,2)))</f>
        <v>#N/A</v>
      </c>
    </row>
    <row r="397" spans="1:12">
      <c r="A397" s="11">
        <v>1152</v>
      </c>
      <c r="B397" s="11">
        <v>1022</v>
      </c>
      <c r="C397" s="11">
        <v>86</v>
      </c>
      <c r="E397" s="11" t="s">
        <v>880</v>
      </c>
      <c r="F397" s="11" t="s">
        <v>881</v>
      </c>
      <c r="G397" s="11">
        <v>2</v>
      </c>
      <c r="I397" s="24" t="e">
        <f>IF($B397="","",(VLOOKUP($B397,所属・種目コード!$E$3:$F$68,2)))</f>
        <v>#N/A</v>
      </c>
      <c r="J397" s="25" t="str">
        <f>IF($B397="","",(VLOOKUP($B397,所属・種目コード!$I$3:$J$119,2)))</f>
        <v>盛岡市役所</v>
      </c>
      <c r="K397" s="26" t="e">
        <f>IF($B397="","",(VLOOKUP($B397,所属・種目コード!O380:P480,2)))</f>
        <v>#N/A</v>
      </c>
      <c r="L397" s="23" t="e">
        <f>IF($B397="","",(VLOOKUP($B397,所属・種目コード!$L$3:$M$59,2)))</f>
        <v>#N/A</v>
      </c>
    </row>
    <row r="398" spans="1:12">
      <c r="A398" s="11">
        <v>1155</v>
      </c>
      <c r="B398" s="11">
        <v>1022</v>
      </c>
      <c r="C398" s="11">
        <v>87</v>
      </c>
      <c r="E398" s="11" t="s">
        <v>886</v>
      </c>
      <c r="F398" s="11" t="s">
        <v>887</v>
      </c>
      <c r="G398" s="11">
        <v>2</v>
      </c>
      <c r="I398" s="24" t="e">
        <f>IF($B398="","",(VLOOKUP($B398,所属・種目コード!$E$3:$F$68,2)))</f>
        <v>#N/A</v>
      </c>
      <c r="J398" s="25" t="str">
        <f>IF($B398="","",(VLOOKUP($B398,所属・種目コード!$I$3:$J$119,2)))</f>
        <v>盛岡市役所</v>
      </c>
      <c r="K398" s="26" t="e">
        <f>IF($B398="","",(VLOOKUP($B398,所属・種目コード!O381:P481,2)))</f>
        <v>#N/A</v>
      </c>
      <c r="L398" s="23" t="e">
        <f>IF($B398="","",(VLOOKUP($B398,所属・種目コード!$L$3:$M$59,2)))</f>
        <v>#N/A</v>
      </c>
    </row>
    <row r="399" spans="1:12">
      <c r="A399" s="11">
        <v>1511</v>
      </c>
      <c r="B399" s="11">
        <v>1022</v>
      </c>
      <c r="C399" s="11">
        <v>478</v>
      </c>
      <c r="E399" s="11" t="s">
        <v>1588</v>
      </c>
      <c r="F399" s="11" t="s">
        <v>1589</v>
      </c>
      <c r="G399" s="11">
        <v>1</v>
      </c>
      <c r="I399" s="24" t="e">
        <f>IF($B399="","",(VLOOKUP($B399,所属・種目コード!$E$3:$F$68,2)))</f>
        <v>#N/A</v>
      </c>
      <c r="J399" s="25" t="str">
        <f>IF($B399="","",(VLOOKUP($B399,所属・種目コード!$I$3:$J$119,2)))</f>
        <v>盛岡市役所</v>
      </c>
      <c r="K399" s="26" t="e">
        <f>IF($B399="","",(VLOOKUP($B399,所属・種目コード!O382:P482,2)))</f>
        <v>#N/A</v>
      </c>
      <c r="L399" s="23" t="e">
        <f>IF($B399="","",(VLOOKUP($B399,所属・種目コード!$L$3:$M$59,2)))</f>
        <v>#N/A</v>
      </c>
    </row>
    <row r="400" spans="1:12">
      <c r="A400" s="11">
        <v>1512</v>
      </c>
      <c r="B400" s="11">
        <v>1022</v>
      </c>
      <c r="C400" s="11">
        <v>479</v>
      </c>
      <c r="E400" s="11" t="s">
        <v>1590</v>
      </c>
      <c r="F400" s="11" t="s">
        <v>1591</v>
      </c>
      <c r="G400" s="11">
        <v>1</v>
      </c>
      <c r="I400" s="24" t="e">
        <f>IF($B400="","",(VLOOKUP($B400,所属・種目コード!$E$3:$F$68,2)))</f>
        <v>#N/A</v>
      </c>
      <c r="J400" s="25" t="str">
        <f>IF($B400="","",(VLOOKUP($B400,所属・種目コード!$I$3:$J$119,2)))</f>
        <v>盛岡市役所</v>
      </c>
      <c r="K400" s="26" t="e">
        <f>IF($B400="","",(VLOOKUP($B400,所属・種目コード!O383:P483,2)))</f>
        <v>#N/A</v>
      </c>
      <c r="L400" s="23" t="e">
        <f>IF($B400="","",(VLOOKUP($B400,所属・種目コード!$L$3:$M$59,2)))</f>
        <v>#N/A</v>
      </c>
    </row>
    <row r="401" spans="1:12">
      <c r="A401" s="11">
        <v>1513</v>
      </c>
      <c r="B401" s="11">
        <v>1022</v>
      </c>
      <c r="C401" s="11">
        <v>480</v>
      </c>
      <c r="E401" s="11" t="s">
        <v>1592</v>
      </c>
      <c r="F401" s="11" t="s">
        <v>1593</v>
      </c>
      <c r="G401" s="11">
        <v>1</v>
      </c>
      <c r="I401" s="24" t="e">
        <f>IF($B401="","",(VLOOKUP($B401,所属・種目コード!$E$3:$F$68,2)))</f>
        <v>#N/A</v>
      </c>
      <c r="J401" s="25" t="str">
        <f>IF($B401="","",(VLOOKUP($B401,所属・種目コード!$I$3:$J$119,2)))</f>
        <v>盛岡市役所</v>
      </c>
      <c r="K401" s="26" t="e">
        <f>IF($B401="","",(VLOOKUP($B401,所属・種目コード!O384:P484,2)))</f>
        <v>#N/A</v>
      </c>
      <c r="L401" s="23" t="e">
        <f>IF($B401="","",(VLOOKUP($B401,所属・種目コード!$L$3:$M$59,2)))</f>
        <v>#N/A</v>
      </c>
    </row>
    <row r="402" spans="1:12">
      <c r="A402" s="11">
        <v>1514</v>
      </c>
      <c r="B402" s="11">
        <v>1022</v>
      </c>
      <c r="C402" s="11">
        <v>481</v>
      </c>
      <c r="E402" s="11" t="s">
        <v>1594</v>
      </c>
      <c r="F402" s="11" t="s">
        <v>1595</v>
      </c>
      <c r="G402" s="11">
        <v>1</v>
      </c>
      <c r="I402" s="24" t="e">
        <f>IF($B402="","",(VLOOKUP($B402,所属・種目コード!$E$3:$F$68,2)))</f>
        <v>#N/A</v>
      </c>
      <c r="J402" s="25" t="str">
        <f>IF($B402="","",(VLOOKUP($B402,所属・種目コード!$I$3:$J$119,2)))</f>
        <v>盛岡市役所</v>
      </c>
      <c r="K402" s="26" t="e">
        <f>IF($B402="","",(VLOOKUP($B402,所属・種目コード!O385:P485,2)))</f>
        <v>#N/A</v>
      </c>
      <c r="L402" s="23" t="e">
        <f>IF($B402="","",(VLOOKUP($B402,所属・種目コード!$L$3:$M$59,2)))</f>
        <v>#N/A</v>
      </c>
    </row>
    <row r="403" spans="1:12">
      <c r="A403" s="11">
        <v>1515</v>
      </c>
      <c r="B403" s="11">
        <v>1022</v>
      </c>
      <c r="C403" s="11">
        <v>482</v>
      </c>
      <c r="E403" s="11" t="s">
        <v>1596</v>
      </c>
      <c r="F403" s="11" t="s">
        <v>1597</v>
      </c>
      <c r="G403" s="11">
        <v>1</v>
      </c>
      <c r="I403" s="24" t="e">
        <f>IF($B403="","",(VLOOKUP($B403,所属・種目コード!$E$3:$F$68,2)))</f>
        <v>#N/A</v>
      </c>
      <c r="J403" s="25" t="str">
        <f>IF($B403="","",(VLOOKUP($B403,所属・種目コード!$I$3:$J$119,2)))</f>
        <v>盛岡市役所</v>
      </c>
      <c r="K403" s="26" t="e">
        <f>IF($B403="","",(VLOOKUP($B403,所属・種目コード!O386:P486,2)))</f>
        <v>#N/A</v>
      </c>
      <c r="L403" s="23" t="e">
        <f>IF($B403="","",(VLOOKUP($B403,所属・種目コード!$L$3:$M$59,2)))</f>
        <v>#N/A</v>
      </c>
    </row>
    <row r="404" spans="1:12">
      <c r="A404" s="11">
        <v>1516</v>
      </c>
      <c r="B404" s="11">
        <v>1022</v>
      </c>
      <c r="C404" s="11">
        <v>483</v>
      </c>
      <c r="E404" s="11" t="s">
        <v>1598</v>
      </c>
      <c r="F404" s="11" t="s">
        <v>1599</v>
      </c>
      <c r="G404" s="11">
        <v>1</v>
      </c>
      <c r="I404" s="24" t="e">
        <f>IF($B404="","",(VLOOKUP($B404,所属・種目コード!$E$3:$F$68,2)))</f>
        <v>#N/A</v>
      </c>
      <c r="J404" s="25" t="str">
        <f>IF($B404="","",(VLOOKUP($B404,所属・種目コード!$I$3:$J$119,2)))</f>
        <v>盛岡市役所</v>
      </c>
      <c r="K404" s="26" t="e">
        <f>IF($B404="","",(VLOOKUP($B404,所属・種目コード!O387:P487,2)))</f>
        <v>#N/A</v>
      </c>
      <c r="L404" s="23" t="e">
        <f>IF($B404="","",(VLOOKUP($B404,所属・種目コード!$L$3:$M$59,2)))</f>
        <v>#N/A</v>
      </c>
    </row>
    <row r="405" spans="1:12">
      <c r="A405" s="11">
        <v>1517</v>
      </c>
      <c r="B405" s="11">
        <v>1022</v>
      </c>
      <c r="C405" s="11">
        <v>484</v>
      </c>
      <c r="E405" s="11" t="s">
        <v>1600</v>
      </c>
      <c r="F405" s="11" t="s">
        <v>1601</v>
      </c>
      <c r="G405" s="11">
        <v>1</v>
      </c>
      <c r="I405" s="24" t="e">
        <f>IF($B405="","",(VLOOKUP($B405,所属・種目コード!$E$3:$F$68,2)))</f>
        <v>#N/A</v>
      </c>
      <c r="J405" s="25" t="str">
        <f>IF($B405="","",(VLOOKUP($B405,所属・種目コード!$I$3:$J$119,2)))</f>
        <v>盛岡市役所</v>
      </c>
      <c r="K405" s="26" t="e">
        <f>IF($B405="","",(VLOOKUP($B405,所属・種目コード!O388:P488,2)))</f>
        <v>#N/A</v>
      </c>
      <c r="L405" s="23" t="e">
        <f>IF($B405="","",(VLOOKUP($B405,所属・種目コード!$L$3:$M$59,2)))</f>
        <v>#N/A</v>
      </c>
    </row>
    <row r="406" spans="1:12">
      <c r="A406" s="11">
        <v>1518</v>
      </c>
      <c r="B406" s="11">
        <v>1022</v>
      </c>
      <c r="C406" s="11">
        <v>485</v>
      </c>
      <c r="E406" s="11" t="s">
        <v>1602</v>
      </c>
      <c r="F406" s="11" t="s">
        <v>1603</v>
      </c>
      <c r="G406" s="11">
        <v>1</v>
      </c>
      <c r="I406" s="24" t="e">
        <f>IF($B406="","",(VLOOKUP($B406,所属・種目コード!$E$3:$F$68,2)))</f>
        <v>#N/A</v>
      </c>
      <c r="J406" s="25" t="str">
        <f>IF($B406="","",(VLOOKUP($B406,所属・種目コード!$I$3:$J$119,2)))</f>
        <v>盛岡市役所</v>
      </c>
      <c r="K406" s="26" t="e">
        <f>IF($B406="","",(VLOOKUP($B406,所属・種目コード!O389:P489,2)))</f>
        <v>#N/A</v>
      </c>
      <c r="L406" s="23" t="e">
        <f>IF($B406="","",(VLOOKUP($B406,所属・種目コード!$L$3:$M$59,2)))</f>
        <v>#N/A</v>
      </c>
    </row>
    <row r="407" spans="1:12">
      <c r="A407" s="11">
        <v>1519</v>
      </c>
      <c r="B407" s="11">
        <v>1022</v>
      </c>
      <c r="C407" s="11">
        <v>486</v>
      </c>
      <c r="E407" s="11" t="s">
        <v>1604</v>
      </c>
      <c r="F407" s="11" t="s">
        <v>1605</v>
      </c>
      <c r="G407" s="11">
        <v>1</v>
      </c>
      <c r="I407" s="24" t="e">
        <f>IF($B407="","",(VLOOKUP($B407,所属・種目コード!$E$3:$F$68,2)))</f>
        <v>#N/A</v>
      </c>
      <c r="J407" s="25" t="str">
        <f>IF($B407="","",(VLOOKUP($B407,所属・種目コード!$I$3:$J$119,2)))</f>
        <v>盛岡市役所</v>
      </c>
      <c r="K407" s="26" t="e">
        <f>IF($B407="","",(VLOOKUP($B407,所属・種目コード!O390:P490,2)))</f>
        <v>#N/A</v>
      </c>
      <c r="L407" s="23" t="e">
        <f>IF($B407="","",(VLOOKUP($B407,所属・種目コード!$L$3:$M$59,2)))</f>
        <v>#N/A</v>
      </c>
    </row>
    <row r="408" spans="1:12">
      <c r="A408" s="11">
        <v>1157</v>
      </c>
      <c r="B408" s="11">
        <v>1023</v>
      </c>
      <c r="C408" s="11">
        <v>88</v>
      </c>
      <c r="E408" s="11" t="s">
        <v>890</v>
      </c>
      <c r="F408" s="11" t="s">
        <v>891</v>
      </c>
      <c r="G408" s="11">
        <v>2</v>
      </c>
      <c r="I408" s="24" t="e">
        <f>IF($B408="","",(VLOOKUP($B408,所属・種目コード!$E$3:$F$68,2)))</f>
        <v>#N/A</v>
      </c>
      <c r="J408" s="25" t="str">
        <f>IF($B408="","",(VLOOKUP($B408,所属・種目コード!$I$3:$J$119,2)))</f>
        <v>住田町陸協</v>
      </c>
      <c r="K408" s="26" t="e">
        <f>IF($B408="","",(VLOOKUP($B408,所属・種目コード!O391:P491,2)))</f>
        <v>#N/A</v>
      </c>
      <c r="L408" s="23" t="e">
        <f>IF($B408="","",(VLOOKUP($B408,所属・種目コード!$L$3:$M$59,2)))</f>
        <v>#N/A</v>
      </c>
    </row>
    <row r="409" spans="1:12">
      <c r="A409" s="11">
        <v>1567</v>
      </c>
      <c r="B409" s="11">
        <v>1023</v>
      </c>
      <c r="C409" s="11">
        <v>535</v>
      </c>
      <c r="E409" s="11" t="s">
        <v>1698</v>
      </c>
      <c r="F409" s="11" t="s">
        <v>1699</v>
      </c>
      <c r="G409" s="11">
        <v>1</v>
      </c>
      <c r="I409" s="24" t="e">
        <f>IF($B409="","",(VLOOKUP($B409,所属・種目コード!$E$3:$F$68,2)))</f>
        <v>#N/A</v>
      </c>
      <c r="J409" s="25" t="str">
        <f>IF($B409="","",(VLOOKUP($B409,所属・種目コード!$I$3:$J$119,2)))</f>
        <v>住田町陸協</v>
      </c>
      <c r="K409" s="26" t="e">
        <f>IF($B409="","",(VLOOKUP($B409,所属・種目コード!O392:P492,2)))</f>
        <v>#N/A</v>
      </c>
      <c r="L409" s="23" t="e">
        <f>IF($B409="","",(VLOOKUP($B409,所属・種目コード!$L$3:$M$59,2)))</f>
        <v>#N/A</v>
      </c>
    </row>
    <row r="410" spans="1:12">
      <c r="A410" s="11">
        <v>1568</v>
      </c>
      <c r="B410" s="11">
        <v>1023</v>
      </c>
      <c r="C410" s="11">
        <v>536</v>
      </c>
      <c r="E410" s="11" t="s">
        <v>1700</v>
      </c>
      <c r="F410" s="11" t="s">
        <v>1701</v>
      </c>
      <c r="G410" s="11">
        <v>1</v>
      </c>
      <c r="I410" s="24" t="e">
        <f>IF($B410="","",(VLOOKUP($B410,所属・種目コード!$E$3:$F$68,2)))</f>
        <v>#N/A</v>
      </c>
      <c r="J410" s="25" t="str">
        <f>IF($B410="","",(VLOOKUP($B410,所属・種目コード!$I$3:$J$119,2)))</f>
        <v>住田町陸協</v>
      </c>
      <c r="K410" s="26" t="e">
        <f>IF($B410="","",(VLOOKUP($B410,所属・種目コード!O393:P493,2)))</f>
        <v>#N/A</v>
      </c>
      <c r="L410" s="23" t="e">
        <f>IF($B410="","",(VLOOKUP($B410,所属・種目コード!$L$3:$M$59,2)))</f>
        <v>#N/A</v>
      </c>
    </row>
    <row r="411" spans="1:12">
      <c r="A411" s="11">
        <v>1569</v>
      </c>
      <c r="B411" s="11">
        <v>1023</v>
      </c>
      <c r="C411" s="11">
        <v>537</v>
      </c>
      <c r="E411" s="11" t="s">
        <v>1702</v>
      </c>
      <c r="F411" s="11" t="s">
        <v>1703</v>
      </c>
      <c r="G411" s="11">
        <v>1</v>
      </c>
      <c r="I411" s="24" t="e">
        <f>IF($B411="","",(VLOOKUP($B411,所属・種目コード!$E$3:$F$68,2)))</f>
        <v>#N/A</v>
      </c>
      <c r="J411" s="25" t="str">
        <f>IF($B411="","",(VLOOKUP($B411,所属・種目コード!$I$3:$J$119,2)))</f>
        <v>住田町陸協</v>
      </c>
      <c r="K411" s="26" t="e">
        <f>IF($B411="","",(VLOOKUP($B411,所属・種目コード!O394:P494,2)))</f>
        <v>#N/A</v>
      </c>
      <c r="L411" s="23" t="e">
        <f>IF($B411="","",(VLOOKUP($B411,所属・種目コード!$L$3:$M$59,2)))</f>
        <v>#N/A</v>
      </c>
    </row>
    <row r="412" spans="1:12">
      <c r="A412" s="11">
        <v>1570</v>
      </c>
      <c r="B412" s="11">
        <v>1023</v>
      </c>
      <c r="C412" s="11">
        <v>538</v>
      </c>
      <c r="E412" s="11" t="s">
        <v>1704</v>
      </c>
      <c r="F412" s="11" t="s">
        <v>1705</v>
      </c>
      <c r="G412" s="11">
        <v>1</v>
      </c>
      <c r="I412" s="24" t="e">
        <f>IF($B412="","",(VLOOKUP($B412,所属・種目コード!$E$3:$F$68,2)))</f>
        <v>#N/A</v>
      </c>
      <c r="J412" s="25" t="str">
        <f>IF($B412="","",(VLOOKUP($B412,所属・種目コード!$I$3:$J$119,2)))</f>
        <v>住田町陸協</v>
      </c>
      <c r="K412" s="26" t="e">
        <f>IF($B412="","",(VLOOKUP($B412,所属・種目コード!O395:P495,2)))</f>
        <v>#N/A</v>
      </c>
      <c r="L412" s="23" t="e">
        <f>IF($B412="","",(VLOOKUP($B412,所属・種目コード!$L$3:$M$59,2)))</f>
        <v>#N/A</v>
      </c>
    </row>
    <row r="413" spans="1:12">
      <c r="A413" s="11">
        <v>5349</v>
      </c>
      <c r="B413" s="11">
        <v>1023</v>
      </c>
      <c r="C413" s="11">
        <v>92</v>
      </c>
      <c r="E413" s="11" t="s">
        <v>8581</v>
      </c>
      <c r="F413" s="11" t="s">
        <v>8582</v>
      </c>
      <c r="G413" s="11">
        <v>2</v>
      </c>
      <c r="I413" s="24" t="e">
        <f>IF($B413="","",(VLOOKUP($B413,所属・種目コード!$E$3:$F$68,2)))</f>
        <v>#N/A</v>
      </c>
      <c r="J413" s="25" t="str">
        <f>IF($B413="","",(VLOOKUP($B413,所属・種目コード!$I$3:$J$119,2)))</f>
        <v>住田町陸協</v>
      </c>
      <c r="K413" s="26" t="e">
        <f>IF($B413="","",(VLOOKUP($B413,所属・種目コード!O396:P496,2)))</f>
        <v>#N/A</v>
      </c>
      <c r="L413" s="23" t="e">
        <f>IF($B413="","",(VLOOKUP($B413,所属・種目コード!$L$3:$M$59,2)))</f>
        <v>#N/A</v>
      </c>
    </row>
    <row r="414" spans="1:12">
      <c r="A414" s="11">
        <v>1165</v>
      </c>
      <c r="B414" s="11">
        <v>1024</v>
      </c>
      <c r="C414" s="11">
        <v>93</v>
      </c>
      <c r="E414" s="11" t="s">
        <v>905</v>
      </c>
      <c r="F414" s="11" t="s">
        <v>906</v>
      </c>
      <c r="G414" s="11">
        <v>2</v>
      </c>
      <c r="I414" s="24" t="e">
        <f>IF($B414="","",(VLOOKUP($B414,所属・種目コード!$E$3:$F$68,2)))</f>
        <v>#N/A</v>
      </c>
      <c r="J414" s="25" t="str">
        <f>IF($B414="","",(VLOOKUP($B414,所属・種目コード!$I$3:$J$119,2)))</f>
        <v>宮古市陸協</v>
      </c>
      <c r="K414" s="26" t="e">
        <f>IF($B414="","",(VLOOKUP($B414,所属・種目コード!O397:P497,2)))</f>
        <v>#N/A</v>
      </c>
      <c r="L414" s="23" t="e">
        <f>IF($B414="","",(VLOOKUP($B414,所属・種目コード!$L$3:$M$59,2)))</f>
        <v>#N/A</v>
      </c>
    </row>
    <row r="415" spans="1:12">
      <c r="A415" s="11">
        <v>1605</v>
      </c>
      <c r="B415" s="11">
        <v>1024</v>
      </c>
      <c r="C415" s="11">
        <v>574</v>
      </c>
      <c r="E415" s="11" t="s">
        <v>1773</v>
      </c>
      <c r="F415" s="11" t="s">
        <v>1774</v>
      </c>
      <c r="G415" s="11">
        <v>1</v>
      </c>
      <c r="I415" s="24" t="e">
        <f>IF($B415="","",(VLOOKUP($B415,所属・種目コード!$E$3:$F$68,2)))</f>
        <v>#N/A</v>
      </c>
      <c r="J415" s="25" t="str">
        <f>IF($B415="","",(VLOOKUP($B415,所属・種目コード!$I$3:$J$119,2)))</f>
        <v>宮古市陸協</v>
      </c>
      <c r="K415" s="26" t="e">
        <f>IF($B415="","",(VLOOKUP($B415,所属・種目コード!O398:P498,2)))</f>
        <v>#N/A</v>
      </c>
      <c r="L415" s="23" t="e">
        <f>IF($B415="","",(VLOOKUP($B415,所属・種目コード!$L$3:$M$59,2)))</f>
        <v>#N/A</v>
      </c>
    </row>
    <row r="416" spans="1:12">
      <c r="A416" s="11">
        <v>1606</v>
      </c>
      <c r="B416" s="11">
        <v>1024</v>
      </c>
      <c r="C416" s="11">
        <v>575</v>
      </c>
      <c r="E416" s="11" t="s">
        <v>1775</v>
      </c>
      <c r="F416" s="11" t="s">
        <v>1776</v>
      </c>
      <c r="G416" s="11">
        <v>1</v>
      </c>
      <c r="I416" s="24" t="e">
        <f>IF($B416="","",(VLOOKUP($B416,所属・種目コード!$E$3:$F$68,2)))</f>
        <v>#N/A</v>
      </c>
      <c r="J416" s="25" t="str">
        <f>IF($B416="","",(VLOOKUP($B416,所属・種目コード!$I$3:$J$119,2)))</f>
        <v>宮古市陸協</v>
      </c>
      <c r="K416" s="26" t="e">
        <f>IF($B416="","",(VLOOKUP($B416,所属・種目コード!O399:P499,2)))</f>
        <v>#N/A</v>
      </c>
      <c r="L416" s="23" t="e">
        <f>IF($B416="","",(VLOOKUP($B416,所属・種目コード!$L$3:$M$59,2)))</f>
        <v>#N/A</v>
      </c>
    </row>
    <row r="417" spans="1:12">
      <c r="A417" s="11">
        <v>5322</v>
      </c>
      <c r="B417" s="11">
        <v>1024</v>
      </c>
      <c r="C417" s="11">
        <v>765</v>
      </c>
      <c r="E417" s="11" t="s">
        <v>8529</v>
      </c>
      <c r="F417" s="11" t="s">
        <v>8530</v>
      </c>
      <c r="G417" s="11">
        <v>1</v>
      </c>
      <c r="I417" s="24" t="e">
        <f>IF($B417="","",(VLOOKUP($B417,所属・種目コード!$E$3:$F$68,2)))</f>
        <v>#N/A</v>
      </c>
      <c r="J417" s="25" t="str">
        <f>IF($B417="","",(VLOOKUP($B417,所属・種目コード!$I$3:$J$119,2)))</f>
        <v>宮古市陸協</v>
      </c>
      <c r="K417" s="26" t="e">
        <f>IF($B417="","",(VLOOKUP($B417,所属・種目コード!O400:P500,2)))</f>
        <v>#N/A</v>
      </c>
      <c r="L417" s="23" t="e">
        <f>IF($B417="","",(VLOOKUP($B417,所属・種目コード!$L$3:$M$59,2)))</f>
        <v>#N/A</v>
      </c>
    </row>
    <row r="418" spans="1:12">
      <c r="A418" s="11">
        <v>5324</v>
      </c>
      <c r="B418" s="11">
        <v>1024</v>
      </c>
      <c r="C418" s="11">
        <v>763</v>
      </c>
      <c r="E418" s="11" t="s">
        <v>8532</v>
      </c>
      <c r="F418" s="11" t="s">
        <v>8533</v>
      </c>
      <c r="G418" s="11">
        <v>1</v>
      </c>
      <c r="I418" s="24" t="e">
        <f>IF($B418="","",(VLOOKUP($B418,所属・種目コード!$E$3:$F$68,2)))</f>
        <v>#N/A</v>
      </c>
      <c r="J418" s="25" t="str">
        <f>IF($B418="","",(VLOOKUP($B418,所属・種目コード!$I$3:$J$119,2)))</f>
        <v>宮古市陸協</v>
      </c>
      <c r="K418" s="26" t="e">
        <f>IF($B418="","",(VLOOKUP($B418,所属・種目コード!O401:P501,2)))</f>
        <v>#N/A</v>
      </c>
      <c r="L418" s="23" t="e">
        <f>IF($B418="","",(VLOOKUP($B418,所属・種目コード!$L$3:$M$59,2)))</f>
        <v>#N/A</v>
      </c>
    </row>
    <row r="419" spans="1:12">
      <c r="A419" s="11">
        <v>1182</v>
      </c>
      <c r="B419" s="11">
        <v>1025</v>
      </c>
      <c r="C419" s="11">
        <v>109</v>
      </c>
      <c r="E419" s="11" t="s">
        <v>939</v>
      </c>
      <c r="F419" s="11" t="s">
        <v>940</v>
      </c>
      <c r="G419" s="11">
        <v>1</v>
      </c>
      <c r="I419" s="24" t="e">
        <f>IF($B419="","",(VLOOKUP($B419,所属・種目コード!$E$3:$F$68,2)))</f>
        <v>#N/A</v>
      </c>
      <c r="J419" s="25" t="str">
        <f>IF($B419="","",(VLOOKUP($B419,所属・種目コード!$I$3:$J$119,2)))</f>
        <v>白堊ランナーズ</v>
      </c>
      <c r="K419" s="26" t="e">
        <f>IF($B419="","",(VLOOKUP($B419,所属・種目コード!O402:P502,2)))</f>
        <v>#N/A</v>
      </c>
      <c r="L419" s="23" t="e">
        <f>IF($B419="","",(VLOOKUP($B419,所属・種目コード!$L$3:$M$59,2)))</f>
        <v>#N/A</v>
      </c>
    </row>
    <row r="420" spans="1:12">
      <c r="A420" s="11">
        <v>1327</v>
      </c>
      <c r="B420" s="11">
        <v>1025</v>
      </c>
      <c r="C420" s="11">
        <v>262</v>
      </c>
      <c r="E420" s="11" t="s">
        <v>1222</v>
      </c>
      <c r="F420" s="11" t="s">
        <v>1223</v>
      </c>
      <c r="G420" s="11">
        <v>1</v>
      </c>
      <c r="I420" s="24" t="e">
        <f>IF($B420="","",(VLOOKUP($B420,所属・種目コード!$E$3:$F$68,2)))</f>
        <v>#N/A</v>
      </c>
      <c r="J420" s="25" t="str">
        <f>IF($B420="","",(VLOOKUP($B420,所属・種目コード!$I$3:$J$119,2)))</f>
        <v>白堊ランナーズ</v>
      </c>
      <c r="K420" s="26" t="e">
        <f>IF($B420="","",(VLOOKUP($B420,所属・種目コード!O403:P503,2)))</f>
        <v>#N/A</v>
      </c>
      <c r="L420" s="23" t="e">
        <f>IF($B420="","",(VLOOKUP($B420,所属・種目コード!$L$3:$M$59,2)))</f>
        <v>#N/A</v>
      </c>
    </row>
    <row r="421" spans="1:12">
      <c r="A421" s="11">
        <v>1328</v>
      </c>
      <c r="B421" s="11">
        <v>1025</v>
      </c>
      <c r="C421" s="11">
        <v>263</v>
      </c>
      <c r="E421" s="11" t="s">
        <v>1224</v>
      </c>
      <c r="F421" s="11" t="s">
        <v>1225</v>
      </c>
      <c r="G421" s="11">
        <v>1</v>
      </c>
      <c r="I421" s="24" t="e">
        <f>IF($B421="","",(VLOOKUP($B421,所属・種目コード!$E$3:$F$68,2)))</f>
        <v>#N/A</v>
      </c>
      <c r="J421" s="25" t="str">
        <f>IF($B421="","",(VLOOKUP($B421,所属・種目コード!$I$3:$J$119,2)))</f>
        <v>白堊ランナーズ</v>
      </c>
      <c r="K421" s="26" t="e">
        <f>IF($B421="","",(VLOOKUP($B421,所属・種目コード!O404:P504,2)))</f>
        <v>#N/A</v>
      </c>
      <c r="L421" s="23" t="e">
        <f>IF($B421="","",(VLOOKUP($B421,所属・種目コード!$L$3:$M$59,2)))</f>
        <v>#N/A</v>
      </c>
    </row>
    <row r="422" spans="1:12">
      <c r="A422" s="11">
        <v>1329</v>
      </c>
      <c r="B422" s="11">
        <v>1025</v>
      </c>
      <c r="C422" s="11">
        <v>264</v>
      </c>
      <c r="E422" s="11" t="s">
        <v>1226</v>
      </c>
      <c r="F422" s="11" t="s">
        <v>1227</v>
      </c>
      <c r="G422" s="11">
        <v>1</v>
      </c>
      <c r="I422" s="24" t="e">
        <f>IF($B422="","",(VLOOKUP($B422,所属・種目コード!$E$3:$F$68,2)))</f>
        <v>#N/A</v>
      </c>
      <c r="J422" s="25" t="str">
        <f>IF($B422="","",(VLOOKUP($B422,所属・種目コード!$I$3:$J$119,2)))</f>
        <v>白堊ランナーズ</v>
      </c>
      <c r="K422" s="26" t="e">
        <f>IF($B422="","",(VLOOKUP($B422,所属・種目コード!O405:P505,2)))</f>
        <v>#N/A</v>
      </c>
      <c r="L422" s="23" t="e">
        <f>IF($B422="","",(VLOOKUP($B422,所属・種目コード!$L$3:$M$59,2)))</f>
        <v>#N/A</v>
      </c>
    </row>
    <row r="423" spans="1:12">
      <c r="A423" s="11">
        <v>1330</v>
      </c>
      <c r="B423" s="11">
        <v>1025</v>
      </c>
      <c r="C423" s="11">
        <v>265</v>
      </c>
      <c r="E423" s="11" t="s">
        <v>1228</v>
      </c>
      <c r="F423" s="11" t="s">
        <v>1229</v>
      </c>
      <c r="G423" s="11">
        <v>1</v>
      </c>
      <c r="I423" s="24" t="e">
        <f>IF($B423="","",(VLOOKUP($B423,所属・種目コード!$E$3:$F$68,2)))</f>
        <v>#N/A</v>
      </c>
      <c r="J423" s="25" t="str">
        <f>IF($B423="","",(VLOOKUP($B423,所属・種目コード!$I$3:$J$119,2)))</f>
        <v>白堊ランナーズ</v>
      </c>
      <c r="K423" s="26" t="e">
        <f>IF($B423="","",(VLOOKUP($B423,所属・種目コード!O406:P506,2)))</f>
        <v>#N/A</v>
      </c>
      <c r="L423" s="23" t="e">
        <f>IF($B423="","",(VLOOKUP($B423,所属・種目コード!$L$3:$M$59,2)))</f>
        <v>#N/A</v>
      </c>
    </row>
    <row r="424" spans="1:12">
      <c r="A424" s="11">
        <v>1183</v>
      </c>
      <c r="B424" s="11">
        <v>1026</v>
      </c>
      <c r="C424" s="11">
        <v>110</v>
      </c>
      <c r="E424" s="11" t="s">
        <v>941</v>
      </c>
      <c r="F424" s="11" t="s">
        <v>942</v>
      </c>
      <c r="G424" s="11">
        <v>1</v>
      </c>
      <c r="I424" s="24" t="e">
        <f>IF($B424="","",(VLOOKUP($B424,所属・種目コード!$E$3:$F$68,2)))</f>
        <v>#N/A</v>
      </c>
      <c r="J424" s="25" t="str">
        <f>IF($B424="","",(VLOOKUP($B424,所属・種目コード!$I$3:$J$119,2)))</f>
        <v>森山クラブ</v>
      </c>
      <c r="K424" s="26" t="e">
        <f>IF($B424="","",(VLOOKUP($B424,所属・種目コード!O407:P507,2)))</f>
        <v>#N/A</v>
      </c>
      <c r="L424" s="23" t="e">
        <f>IF($B424="","",(VLOOKUP($B424,所属・種目コード!$L$3:$M$59,2)))</f>
        <v>#N/A</v>
      </c>
    </row>
    <row r="425" spans="1:12">
      <c r="A425" s="11">
        <v>1184</v>
      </c>
      <c r="B425" s="11">
        <v>1026</v>
      </c>
      <c r="C425" s="11">
        <v>111</v>
      </c>
      <c r="E425" s="11" t="s">
        <v>943</v>
      </c>
      <c r="F425" s="11" t="s">
        <v>944</v>
      </c>
      <c r="G425" s="11">
        <v>1</v>
      </c>
      <c r="I425" s="24" t="e">
        <f>IF($B425="","",(VLOOKUP($B425,所属・種目コード!$E$3:$F$68,2)))</f>
        <v>#N/A</v>
      </c>
      <c r="J425" s="25" t="str">
        <f>IF($B425="","",(VLOOKUP($B425,所属・種目コード!$I$3:$J$119,2)))</f>
        <v>森山クラブ</v>
      </c>
      <c r="K425" s="26" t="e">
        <f>IF($B425="","",(VLOOKUP($B425,所属・種目コード!O408:P508,2)))</f>
        <v>#N/A</v>
      </c>
      <c r="L425" s="23" t="e">
        <f>IF($B425="","",(VLOOKUP($B425,所属・種目コード!$L$3:$M$59,2)))</f>
        <v>#N/A</v>
      </c>
    </row>
    <row r="426" spans="1:12">
      <c r="A426" s="11">
        <v>1185</v>
      </c>
      <c r="B426" s="11">
        <v>1026</v>
      </c>
      <c r="C426" s="11">
        <v>112</v>
      </c>
      <c r="E426" s="11" t="s">
        <v>945</v>
      </c>
      <c r="F426" s="11" t="s">
        <v>946</v>
      </c>
      <c r="G426" s="11">
        <v>1</v>
      </c>
      <c r="I426" s="24" t="e">
        <f>IF($B426="","",(VLOOKUP($B426,所属・種目コード!$E$3:$F$68,2)))</f>
        <v>#N/A</v>
      </c>
      <c r="J426" s="25" t="str">
        <f>IF($B426="","",(VLOOKUP($B426,所属・種目コード!$I$3:$J$119,2)))</f>
        <v>森山クラブ</v>
      </c>
      <c r="K426" s="26" t="e">
        <f>IF($B426="","",(VLOOKUP($B426,所属・種目コード!O409:P509,2)))</f>
        <v>#N/A</v>
      </c>
      <c r="L426" s="23" t="e">
        <f>IF($B426="","",(VLOOKUP($B426,所属・種目コード!$L$3:$M$59,2)))</f>
        <v>#N/A</v>
      </c>
    </row>
    <row r="427" spans="1:12">
      <c r="A427" s="11">
        <v>1186</v>
      </c>
      <c r="B427" s="11">
        <v>1026</v>
      </c>
      <c r="C427" s="11">
        <v>113</v>
      </c>
      <c r="E427" s="11" t="s">
        <v>947</v>
      </c>
      <c r="F427" s="11" t="s">
        <v>948</v>
      </c>
      <c r="G427" s="11">
        <v>1</v>
      </c>
      <c r="I427" s="24" t="e">
        <f>IF($B427="","",(VLOOKUP($B427,所属・種目コード!$E$3:$F$68,2)))</f>
        <v>#N/A</v>
      </c>
      <c r="J427" s="25" t="str">
        <f>IF($B427="","",(VLOOKUP($B427,所属・種目コード!$I$3:$J$119,2)))</f>
        <v>森山クラブ</v>
      </c>
      <c r="K427" s="26" t="e">
        <f>IF($B427="","",(VLOOKUP($B427,所属・種目コード!O410:P510,2)))</f>
        <v>#N/A</v>
      </c>
      <c r="L427" s="23" t="e">
        <f>IF($B427="","",(VLOOKUP($B427,所属・種目コード!$L$3:$M$59,2)))</f>
        <v>#N/A</v>
      </c>
    </row>
    <row r="428" spans="1:12">
      <c r="A428" s="11">
        <v>1187</v>
      </c>
      <c r="B428" s="11">
        <v>1026</v>
      </c>
      <c r="C428" s="11">
        <v>114</v>
      </c>
      <c r="E428" s="11" t="s">
        <v>949</v>
      </c>
      <c r="F428" s="11" t="s">
        <v>950</v>
      </c>
      <c r="G428" s="11">
        <v>1</v>
      </c>
      <c r="I428" s="24" t="e">
        <f>IF($B428="","",(VLOOKUP($B428,所属・種目コード!$E$3:$F$68,2)))</f>
        <v>#N/A</v>
      </c>
      <c r="J428" s="25" t="str">
        <f>IF($B428="","",(VLOOKUP($B428,所属・種目コード!$I$3:$J$119,2)))</f>
        <v>森山クラブ</v>
      </c>
      <c r="K428" s="26" t="e">
        <f>IF($B428="","",(VLOOKUP($B428,所属・種目コード!O411:P511,2)))</f>
        <v>#N/A</v>
      </c>
      <c r="L428" s="23" t="e">
        <f>IF($B428="","",(VLOOKUP($B428,所属・種目コード!$L$3:$M$59,2)))</f>
        <v>#N/A</v>
      </c>
    </row>
    <row r="429" spans="1:12">
      <c r="A429" s="11">
        <v>1188</v>
      </c>
      <c r="B429" s="11">
        <v>1026</v>
      </c>
      <c r="C429" s="11">
        <v>115</v>
      </c>
      <c r="E429" s="11" t="s">
        <v>951</v>
      </c>
      <c r="F429" s="11" t="s">
        <v>952</v>
      </c>
      <c r="G429" s="11">
        <v>1</v>
      </c>
      <c r="I429" s="24" t="e">
        <f>IF($B429="","",(VLOOKUP($B429,所属・種目コード!$E$3:$F$68,2)))</f>
        <v>#N/A</v>
      </c>
      <c r="J429" s="25" t="str">
        <f>IF($B429="","",(VLOOKUP($B429,所属・種目コード!$I$3:$J$119,2)))</f>
        <v>森山クラブ</v>
      </c>
      <c r="K429" s="26" t="e">
        <f>IF($B429="","",(VLOOKUP($B429,所属・種目コード!O412:P512,2)))</f>
        <v>#N/A</v>
      </c>
      <c r="L429" s="23" t="e">
        <f>IF($B429="","",(VLOOKUP($B429,所属・種目コード!$L$3:$M$59,2)))</f>
        <v>#N/A</v>
      </c>
    </row>
    <row r="430" spans="1:12">
      <c r="A430" s="11">
        <v>1189</v>
      </c>
      <c r="B430" s="11">
        <v>1026</v>
      </c>
      <c r="C430" s="11">
        <v>116</v>
      </c>
      <c r="E430" s="11" t="s">
        <v>953</v>
      </c>
      <c r="F430" s="11" t="s">
        <v>954</v>
      </c>
      <c r="G430" s="11">
        <v>1</v>
      </c>
      <c r="I430" s="24" t="e">
        <f>IF($B430="","",(VLOOKUP($B430,所属・種目コード!$E$3:$F$68,2)))</f>
        <v>#N/A</v>
      </c>
      <c r="J430" s="25" t="str">
        <f>IF($B430="","",(VLOOKUP($B430,所属・種目コード!$I$3:$J$119,2)))</f>
        <v>森山クラブ</v>
      </c>
      <c r="K430" s="26" t="e">
        <f>IF($B430="","",(VLOOKUP($B430,所属・種目コード!O413:P513,2)))</f>
        <v>#N/A</v>
      </c>
      <c r="L430" s="23" t="e">
        <f>IF($B430="","",(VLOOKUP($B430,所属・種目コード!$L$3:$M$59,2)))</f>
        <v>#N/A</v>
      </c>
    </row>
    <row r="431" spans="1:12">
      <c r="A431" s="11">
        <v>1190</v>
      </c>
      <c r="B431" s="11">
        <v>1026</v>
      </c>
      <c r="C431" s="11">
        <v>117</v>
      </c>
      <c r="E431" s="11" t="s">
        <v>955</v>
      </c>
      <c r="F431" s="11" t="s">
        <v>956</v>
      </c>
      <c r="G431" s="11">
        <v>1</v>
      </c>
      <c r="I431" s="24" t="e">
        <f>IF($B431="","",(VLOOKUP($B431,所属・種目コード!$E$3:$F$68,2)))</f>
        <v>#N/A</v>
      </c>
      <c r="J431" s="25" t="str">
        <f>IF($B431="","",(VLOOKUP($B431,所属・種目コード!$I$3:$J$119,2)))</f>
        <v>森山クラブ</v>
      </c>
      <c r="K431" s="26" t="e">
        <f>IF($B431="","",(VLOOKUP($B431,所属・種目コード!O414:P514,2)))</f>
        <v>#N/A</v>
      </c>
      <c r="L431" s="23" t="e">
        <f>IF($B431="","",(VLOOKUP($B431,所属・種目コード!$L$3:$M$59,2)))</f>
        <v>#N/A</v>
      </c>
    </row>
    <row r="432" spans="1:12">
      <c r="A432" s="11">
        <v>1191</v>
      </c>
      <c r="B432" s="11">
        <v>1026</v>
      </c>
      <c r="C432" s="11">
        <v>118</v>
      </c>
      <c r="E432" s="11" t="s">
        <v>957</v>
      </c>
      <c r="F432" s="11" t="s">
        <v>958</v>
      </c>
      <c r="G432" s="11">
        <v>1</v>
      </c>
      <c r="I432" s="24" t="e">
        <f>IF($B432="","",(VLOOKUP($B432,所属・種目コード!$E$3:$F$68,2)))</f>
        <v>#N/A</v>
      </c>
      <c r="J432" s="25" t="str">
        <f>IF($B432="","",(VLOOKUP($B432,所属・種目コード!$I$3:$J$119,2)))</f>
        <v>森山クラブ</v>
      </c>
      <c r="K432" s="26" t="e">
        <f>IF($B432="","",(VLOOKUP($B432,所属・種目コード!O415:P515,2)))</f>
        <v>#N/A</v>
      </c>
      <c r="L432" s="23" t="e">
        <f>IF($B432="","",(VLOOKUP($B432,所属・種目コード!$L$3:$M$59,2)))</f>
        <v>#N/A</v>
      </c>
    </row>
    <row r="433" spans="1:12">
      <c r="A433" s="11">
        <v>1192</v>
      </c>
      <c r="B433" s="11">
        <v>1027</v>
      </c>
      <c r="C433" s="11">
        <v>119</v>
      </c>
      <c r="E433" s="11" t="s">
        <v>959</v>
      </c>
      <c r="F433" s="11" t="s">
        <v>960</v>
      </c>
      <c r="G433" s="11">
        <v>1</v>
      </c>
      <c r="I433" s="24" t="e">
        <f>IF($B433="","",(VLOOKUP($B433,所属・種目コード!$E$3:$F$68,2)))</f>
        <v>#N/A</v>
      </c>
      <c r="J433" s="25" t="str">
        <f>IF($B433="","",(VLOOKUP($B433,所属・種目コード!$I$3:$J$119,2)))</f>
        <v>ｱｲｼﾝ東北</v>
      </c>
      <c r="K433" s="26" t="e">
        <f>IF($B433="","",(VLOOKUP($B433,所属・種目コード!O416:P516,2)))</f>
        <v>#N/A</v>
      </c>
      <c r="L433" s="23" t="e">
        <f>IF($B433="","",(VLOOKUP($B433,所属・種目コード!$L$3:$M$59,2)))</f>
        <v>#N/A</v>
      </c>
    </row>
    <row r="434" spans="1:12">
      <c r="A434" s="11">
        <v>1193</v>
      </c>
      <c r="B434" s="11">
        <v>1027</v>
      </c>
      <c r="C434" s="11">
        <v>120</v>
      </c>
      <c r="E434" s="11" t="s">
        <v>961</v>
      </c>
      <c r="F434" s="11" t="s">
        <v>962</v>
      </c>
      <c r="G434" s="11">
        <v>1</v>
      </c>
      <c r="I434" s="24" t="e">
        <f>IF($B434="","",(VLOOKUP($B434,所属・種目コード!$E$3:$F$68,2)))</f>
        <v>#N/A</v>
      </c>
      <c r="J434" s="25" t="str">
        <f>IF($B434="","",(VLOOKUP($B434,所属・種目コード!$I$3:$J$119,2)))</f>
        <v>ｱｲｼﾝ東北</v>
      </c>
      <c r="K434" s="26" t="e">
        <f>IF($B434="","",(VLOOKUP($B434,所属・種目コード!O417:P517,2)))</f>
        <v>#N/A</v>
      </c>
      <c r="L434" s="23" t="e">
        <f>IF($B434="","",(VLOOKUP($B434,所属・種目コード!$L$3:$M$59,2)))</f>
        <v>#N/A</v>
      </c>
    </row>
    <row r="435" spans="1:12">
      <c r="A435" s="11">
        <v>1194</v>
      </c>
      <c r="B435" s="11">
        <v>1027</v>
      </c>
      <c r="C435" s="11">
        <v>121</v>
      </c>
      <c r="E435" s="11" t="s">
        <v>963</v>
      </c>
      <c r="F435" s="11" t="s">
        <v>964</v>
      </c>
      <c r="G435" s="11">
        <v>1</v>
      </c>
      <c r="I435" s="24" t="e">
        <f>IF($B435="","",(VLOOKUP($B435,所属・種目コード!$E$3:$F$68,2)))</f>
        <v>#N/A</v>
      </c>
      <c r="J435" s="25" t="str">
        <f>IF($B435="","",(VLOOKUP($B435,所属・種目コード!$I$3:$J$119,2)))</f>
        <v>ｱｲｼﾝ東北</v>
      </c>
      <c r="K435" s="26" t="e">
        <f>IF($B435="","",(VLOOKUP($B435,所属・種目コード!O418:P518,2)))</f>
        <v>#N/A</v>
      </c>
      <c r="L435" s="23" t="e">
        <f>IF($B435="","",(VLOOKUP($B435,所属・種目コード!$L$3:$M$59,2)))</f>
        <v>#N/A</v>
      </c>
    </row>
    <row r="436" spans="1:12">
      <c r="A436" s="11">
        <v>1195</v>
      </c>
      <c r="B436" s="11">
        <v>1027</v>
      </c>
      <c r="C436" s="11">
        <v>122</v>
      </c>
      <c r="E436" s="11" t="s">
        <v>965</v>
      </c>
      <c r="F436" s="11" t="s">
        <v>966</v>
      </c>
      <c r="G436" s="11">
        <v>1</v>
      </c>
      <c r="I436" s="24" t="e">
        <f>IF($B436="","",(VLOOKUP($B436,所属・種目コード!$E$3:$F$68,2)))</f>
        <v>#N/A</v>
      </c>
      <c r="J436" s="25" t="str">
        <f>IF($B436="","",(VLOOKUP($B436,所属・種目コード!$I$3:$J$119,2)))</f>
        <v>ｱｲｼﾝ東北</v>
      </c>
      <c r="K436" s="26" t="e">
        <f>IF($B436="","",(VLOOKUP($B436,所属・種目コード!O419:P519,2)))</f>
        <v>#N/A</v>
      </c>
      <c r="L436" s="23" t="e">
        <f>IF($B436="","",(VLOOKUP($B436,所属・種目コード!$L$3:$M$59,2)))</f>
        <v>#N/A</v>
      </c>
    </row>
    <row r="437" spans="1:12">
      <c r="A437" s="11">
        <v>1196</v>
      </c>
      <c r="B437" s="11">
        <v>1027</v>
      </c>
      <c r="C437" s="11">
        <v>123</v>
      </c>
      <c r="E437" s="11" t="s">
        <v>967</v>
      </c>
      <c r="F437" s="11" t="s">
        <v>968</v>
      </c>
      <c r="G437" s="11">
        <v>1</v>
      </c>
      <c r="I437" s="24" t="e">
        <f>IF($B437="","",(VLOOKUP($B437,所属・種目コード!$E$3:$F$68,2)))</f>
        <v>#N/A</v>
      </c>
      <c r="J437" s="25" t="str">
        <f>IF($B437="","",(VLOOKUP($B437,所属・種目コード!$I$3:$J$119,2)))</f>
        <v>ｱｲｼﾝ東北</v>
      </c>
      <c r="K437" s="26" t="e">
        <f>IF($B437="","",(VLOOKUP($B437,所属・種目コード!O420:P520,2)))</f>
        <v>#N/A</v>
      </c>
      <c r="L437" s="23" t="e">
        <f>IF($B437="","",(VLOOKUP($B437,所属・種目コード!$L$3:$M$59,2)))</f>
        <v>#N/A</v>
      </c>
    </row>
    <row r="438" spans="1:12">
      <c r="A438" s="11">
        <v>1211</v>
      </c>
      <c r="B438" s="11">
        <v>1028</v>
      </c>
      <c r="C438" s="11">
        <v>138</v>
      </c>
      <c r="E438" s="11" t="s">
        <v>997</v>
      </c>
      <c r="F438" s="11" t="s">
        <v>998</v>
      </c>
      <c r="G438" s="11">
        <v>1</v>
      </c>
      <c r="I438" s="24" t="e">
        <f>IF($B438="","",(VLOOKUP($B438,所属・種目コード!$E$3:$F$68,2)))</f>
        <v>#N/A</v>
      </c>
      <c r="J438" s="25" t="str">
        <f>IF($B438="","",(VLOOKUP($B438,所属・種目コード!$I$3:$J$119,2)))</f>
        <v>北上市陸協</v>
      </c>
      <c r="K438" s="26" t="e">
        <f>IF($B438="","",(VLOOKUP($B438,所属・種目コード!O421:P521,2)))</f>
        <v>#N/A</v>
      </c>
      <c r="L438" s="23" t="e">
        <f>IF($B438="","",(VLOOKUP($B438,所属・種目コード!$L$3:$M$59,2)))</f>
        <v>#N/A</v>
      </c>
    </row>
    <row r="439" spans="1:12">
      <c r="A439" s="11">
        <v>1212</v>
      </c>
      <c r="B439" s="11">
        <v>1028</v>
      </c>
      <c r="C439" s="11">
        <v>139</v>
      </c>
      <c r="E439" s="11" t="s">
        <v>999</v>
      </c>
      <c r="F439" s="11" t="s">
        <v>1000</v>
      </c>
      <c r="G439" s="11">
        <v>1</v>
      </c>
      <c r="I439" s="24" t="e">
        <f>IF($B439="","",(VLOOKUP($B439,所属・種目コード!$E$3:$F$68,2)))</f>
        <v>#N/A</v>
      </c>
      <c r="J439" s="25" t="str">
        <f>IF($B439="","",(VLOOKUP($B439,所属・種目コード!$I$3:$J$119,2)))</f>
        <v>北上市陸協</v>
      </c>
      <c r="K439" s="26" t="e">
        <f>IF($B439="","",(VLOOKUP($B439,所属・種目コード!O422:P522,2)))</f>
        <v>#N/A</v>
      </c>
      <c r="L439" s="23" t="e">
        <f>IF($B439="","",(VLOOKUP($B439,所属・種目コード!$L$3:$M$59,2)))</f>
        <v>#N/A</v>
      </c>
    </row>
    <row r="440" spans="1:12">
      <c r="A440" s="11">
        <v>1213</v>
      </c>
      <c r="B440" s="11">
        <v>1028</v>
      </c>
      <c r="C440" s="11">
        <v>140</v>
      </c>
      <c r="E440" s="11" t="s">
        <v>1001</v>
      </c>
      <c r="F440" s="11" t="s">
        <v>1002</v>
      </c>
      <c r="G440" s="11">
        <v>1</v>
      </c>
      <c r="I440" s="24" t="e">
        <f>IF($B440="","",(VLOOKUP($B440,所属・種目コード!$E$3:$F$68,2)))</f>
        <v>#N/A</v>
      </c>
      <c r="J440" s="25" t="str">
        <f>IF($B440="","",(VLOOKUP($B440,所属・種目コード!$I$3:$J$119,2)))</f>
        <v>北上市陸協</v>
      </c>
      <c r="K440" s="26" t="e">
        <f>IF($B440="","",(VLOOKUP($B440,所属・種目コード!O423:P523,2)))</f>
        <v>#N/A</v>
      </c>
      <c r="L440" s="23" t="e">
        <f>IF($B440="","",(VLOOKUP($B440,所属・種目コード!$L$3:$M$59,2)))</f>
        <v>#N/A</v>
      </c>
    </row>
    <row r="441" spans="1:12">
      <c r="A441" s="11">
        <v>1214</v>
      </c>
      <c r="B441" s="11">
        <v>1028</v>
      </c>
      <c r="C441" s="11">
        <v>141</v>
      </c>
      <c r="E441" s="11" t="s">
        <v>1003</v>
      </c>
      <c r="F441" s="11" t="s">
        <v>397</v>
      </c>
      <c r="G441" s="11">
        <v>1</v>
      </c>
      <c r="I441" s="24" t="e">
        <f>IF($B441="","",(VLOOKUP($B441,所属・種目コード!$E$3:$F$68,2)))</f>
        <v>#N/A</v>
      </c>
      <c r="J441" s="25" t="str">
        <f>IF($B441="","",(VLOOKUP($B441,所属・種目コード!$I$3:$J$119,2)))</f>
        <v>北上市陸協</v>
      </c>
      <c r="K441" s="26" t="e">
        <f>IF($B441="","",(VLOOKUP($B441,所属・種目コード!O424:P524,2)))</f>
        <v>#N/A</v>
      </c>
      <c r="L441" s="23" t="e">
        <f>IF($B441="","",(VLOOKUP($B441,所属・種目コード!$L$3:$M$59,2)))</f>
        <v>#N/A</v>
      </c>
    </row>
    <row r="442" spans="1:12">
      <c r="A442" s="11">
        <v>1215</v>
      </c>
      <c r="B442" s="11">
        <v>1028</v>
      </c>
      <c r="C442" s="11">
        <v>142</v>
      </c>
      <c r="E442" s="11" t="s">
        <v>1004</v>
      </c>
      <c r="F442" s="11" t="s">
        <v>781</v>
      </c>
      <c r="G442" s="11">
        <v>1</v>
      </c>
      <c r="I442" s="24" t="e">
        <f>IF($B442="","",(VLOOKUP($B442,所属・種目コード!$E$3:$F$68,2)))</f>
        <v>#N/A</v>
      </c>
      <c r="J442" s="25" t="str">
        <f>IF($B442="","",(VLOOKUP($B442,所属・種目コード!$I$3:$J$119,2)))</f>
        <v>北上市陸協</v>
      </c>
      <c r="K442" s="26" t="e">
        <f>IF($B442="","",(VLOOKUP($B442,所属・種目コード!O425:P525,2)))</f>
        <v>#N/A</v>
      </c>
      <c r="L442" s="23" t="e">
        <f>IF($B442="","",(VLOOKUP($B442,所属・種目コード!$L$3:$M$59,2)))</f>
        <v>#N/A</v>
      </c>
    </row>
    <row r="443" spans="1:12">
      <c r="A443" s="11">
        <v>1216</v>
      </c>
      <c r="B443" s="11">
        <v>1028</v>
      </c>
      <c r="C443" s="11">
        <v>143</v>
      </c>
      <c r="E443" s="11" t="s">
        <v>1005</v>
      </c>
      <c r="F443" s="11" t="s">
        <v>1006</v>
      </c>
      <c r="G443" s="11">
        <v>1</v>
      </c>
      <c r="I443" s="24" t="e">
        <f>IF($B443="","",(VLOOKUP($B443,所属・種目コード!$E$3:$F$68,2)))</f>
        <v>#N/A</v>
      </c>
      <c r="J443" s="25" t="str">
        <f>IF($B443="","",(VLOOKUP($B443,所属・種目コード!$I$3:$J$119,2)))</f>
        <v>北上市陸協</v>
      </c>
      <c r="K443" s="26" t="e">
        <f>IF($B443="","",(VLOOKUP($B443,所属・種目コード!O426:P526,2)))</f>
        <v>#N/A</v>
      </c>
      <c r="L443" s="23" t="e">
        <f>IF($B443="","",(VLOOKUP($B443,所属・種目コード!$L$3:$M$59,2)))</f>
        <v>#N/A</v>
      </c>
    </row>
    <row r="444" spans="1:12">
      <c r="A444" s="11">
        <v>1217</v>
      </c>
      <c r="B444" s="11">
        <v>1028</v>
      </c>
      <c r="C444" s="11">
        <v>144</v>
      </c>
      <c r="E444" s="11" t="s">
        <v>1007</v>
      </c>
      <c r="F444" s="11" t="s">
        <v>399</v>
      </c>
      <c r="G444" s="11">
        <v>1</v>
      </c>
      <c r="I444" s="24" t="e">
        <f>IF($B444="","",(VLOOKUP($B444,所属・種目コード!$E$3:$F$68,2)))</f>
        <v>#N/A</v>
      </c>
      <c r="J444" s="25" t="str">
        <f>IF($B444="","",(VLOOKUP($B444,所属・種目コード!$I$3:$J$119,2)))</f>
        <v>北上市陸協</v>
      </c>
      <c r="K444" s="26" t="e">
        <f>IF($B444="","",(VLOOKUP($B444,所属・種目コード!O427:P527,2)))</f>
        <v>#N/A</v>
      </c>
      <c r="L444" s="23" t="e">
        <f>IF($B444="","",(VLOOKUP($B444,所属・種目コード!$L$3:$M$59,2)))</f>
        <v>#N/A</v>
      </c>
    </row>
    <row r="445" spans="1:12">
      <c r="A445" s="11">
        <v>1218</v>
      </c>
      <c r="B445" s="11">
        <v>1028</v>
      </c>
      <c r="C445" s="11">
        <v>145</v>
      </c>
      <c r="E445" s="11" t="s">
        <v>1008</v>
      </c>
      <c r="F445" s="11" t="s">
        <v>1009</v>
      </c>
      <c r="G445" s="11">
        <v>1</v>
      </c>
      <c r="I445" s="24" t="e">
        <f>IF($B445="","",(VLOOKUP($B445,所属・種目コード!$E$3:$F$68,2)))</f>
        <v>#N/A</v>
      </c>
      <c r="J445" s="25" t="str">
        <f>IF($B445="","",(VLOOKUP($B445,所属・種目コード!$I$3:$J$119,2)))</f>
        <v>北上市陸協</v>
      </c>
      <c r="K445" s="26" t="e">
        <f>IF($B445="","",(VLOOKUP($B445,所属・種目コード!O428:P528,2)))</f>
        <v>#N/A</v>
      </c>
      <c r="L445" s="23" t="e">
        <f>IF($B445="","",(VLOOKUP($B445,所属・種目コード!$L$3:$M$59,2)))</f>
        <v>#N/A</v>
      </c>
    </row>
    <row r="446" spans="1:12">
      <c r="A446" s="11">
        <v>1219</v>
      </c>
      <c r="B446" s="11">
        <v>1028</v>
      </c>
      <c r="C446" s="11">
        <v>146</v>
      </c>
      <c r="E446" s="11" t="s">
        <v>1010</v>
      </c>
      <c r="F446" s="11" t="s">
        <v>1011</v>
      </c>
      <c r="G446" s="11">
        <v>1</v>
      </c>
      <c r="I446" s="24" t="e">
        <f>IF($B446="","",(VLOOKUP($B446,所属・種目コード!$E$3:$F$68,2)))</f>
        <v>#N/A</v>
      </c>
      <c r="J446" s="25" t="str">
        <f>IF($B446="","",(VLOOKUP($B446,所属・種目コード!$I$3:$J$119,2)))</f>
        <v>北上市陸協</v>
      </c>
      <c r="K446" s="26" t="e">
        <f>IF($B446="","",(VLOOKUP($B446,所属・種目コード!O429:P529,2)))</f>
        <v>#N/A</v>
      </c>
      <c r="L446" s="23" t="e">
        <f>IF($B446="","",(VLOOKUP($B446,所属・種目コード!$L$3:$M$59,2)))</f>
        <v>#N/A</v>
      </c>
    </row>
    <row r="447" spans="1:12">
      <c r="A447" s="11">
        <v>1220</v>
      </c>
      <c r="B447" s="11">
        <v>1028</v>
      </c>
      <c r="C447" s="11">
        <v>147</v>
      </c>
      <c r="E447" s="11" t="s">
        <v>1012</v>
      </c>
      <c r="F447" s="11" t="s">
        <v>1013</v>
      </c>
      <c r="G447" s="11">
        <v>1</v>
      </c>
      <c r="I447" s="24" t="e">
        <f>IF($B447="","",(VLOOKUP($B447,所属・種目コード!$E$3:$F$68,2)))</f>
        <v>#N/A</v>
      </c>
      <c r="J447" s="25" t="str">
        <f>IF($B447="","",(VLOOKUP($B447,所属・種目コード!$I$3:$J$119,2)))</f>
        <v>北上市陸協</v>
      </c>
      <c r="K447" s="26" t="e">
        <f>IF($B447="","",(VLOOKUP($B447,所属・種目コード!O430:P530,2)))</f>
        <v>#N/A</v>
      </c>
      <c r="L447" s="23" t="e">
        <f>IF($B447="","",(VLOOKUP($B447,所属・種目コード!$L$3:$M$59,2)))</f>
        <v>#N/A</v>
      </c>
    </row>
    <row r="448" spans="1:12">
      <c r="A448" s="11">
        <v>1221</v>
      </c>
      <c r="B448" s="11">
        <v>1028</v>
      </c>
      <c r="C448" s="11">
        <v>148</v>
      </c>
      <c r="E448" s="11" t="s">
        <v>1014</v>
      </c>
      <c r="F448" s="11" t="s">
        <v>1015</v>
      </c>
      <c r="G448" s="11">
        <v>1</v>
      </c>
      <c r="I448" s="24" t="e">
        <f>IF($B448="","",(VLOOKUP($B448,所属・種目コード!$E$3:$F$68,2)))</f>
        <v>#N/A</v>
      </c>
      <c r="J448" s="25" t="str">
        <f>IF($B448="","",(VLOOKUP($B448,所属・種目コード!$I$3:$J$119,2)))</f>
        <v>北上市陸協</v>
      </c>
      <c r="K448" s="26" t="e">
        <f>IF($B448="","",(VLOOKUP($B448,所属・種目コード!O431:P531,2)))</f>
        <v>#N/A</v>
      </c>
      <c r="L448" s="23" t="e">
        <f>IF($B448="","",(VLOOKUP($B448,所属・種目コード!$L$3:$M$59,2)))</f>
        <v>#N/A</v>
      </c>
    </row>
    <row r="449" spans="1:12">
      <c r="A449" s="11">
        <v>1222</v>
      </c>
      <c r="B449" s="11">
        <v>1028</v>
      </c>
      <c r="C449" s="11">
        <v>149</v>
      </c>
      <c r="E449" s="11" t="s">
        <v>1016</v>
      </c>
      <c r="F449" s="11" t="s">
        <v>1017</v>
      </c>
      <c r="G449" s="11">
        <v>1</v>
      </c>
      <c r="I449" s="24" t="e">
        <f>IF($B449="","",(VLOOKUP($B449,所属・種目コード!$E$3:$F$68,2)))</f>
        <v>#N/A</v>
      </c>
      <c r="J449" s="25" t="str">
        <f>IF($B449="","",(VLOOKUP($B449,所属・種目コード!$I$3:$J$119,2)))</f>
        <v>北上市陸協</v>
      </c>
      <c r="K449" s="26" t="e">
        <f>IF($B449="","",(VLOOKUP($B449,所属・種目コード!O432:P532,2)))</f>
        <v>#N/A</v>
      </c>
      <c r="L449" s="23" t="e">
        <f>IF($B449="","",(VLOOKUP($B449,所属・種目コード!$L$3:$M$59,2)))</f>
        <v>#N/A</v>
      </c>
    </row>
    <row r="450" spans="1:12">
      <c r="A450" s="11">
        <v>1223</v>
      </c>
      <c r="B450" s="11">
        <v>1028</v>
      </c>
      <c r="C450" s="11">
        <v>150</v>
      </c>
      <c r="E450" s="11" t="s">
        <v>1018</v>
      </c>
      <c r="F450" s="11" t="s">
        <v>1019</v>
      </c>
      <c r="G450" s="11">
        <v>1</v>
      </c>
      <c r="I450" s="24" t="e">
        <f>IF($B450="","",(VLOOKUP($B450,所属・種目コード!$E$3:$F$68,2)))</f>
        <v>#N/A</v>
      </c>
      <c r="J450" s="25" t="str">
        <f>IF($B450="","",(VLOOKUP($B450,所属・種目コード!$I$3:$J$119,2)))</f>
        <v>北上市陸協</v>
      </c>
      <c r="K450" s="26" t="e">
        <f>IF($B450="","",(VLOOKUP($B450,所属・種目コード!O433:P533,2)))</f>
        <v>#N/A</v>
      </c>
      <c r="L450" s="23" t="e">
        <f>IF($B450="","",(VLOOKUP($B450,所属・種目コード!$L$3:$M$59,2)))</f>
        <v>#N/A</v>
      </c>
    </row>
    <row r="451" spans="1:12">
      <c r="A451" s="11">
        <v>1224</v>
      </c>
      <c r="B451" s="11">
        <v>1028</v>
      </c>
      <c r="C451" s="11">
        <v>151</v>
      </c>
      <c r="E451" s="11" t="s">
        <v>1020</v>
      </c>
      <c r="F451" s="11" t="s">
        <v>1021</v>
      </c>
      <c r="G451" s="11">
        <v>1</v>
      </c>
      <c r="I451" s="24" t="e">
        <f>IF($B451="","",(VLOOKUP($B451,所属・種目コード!$E$3:$F$68,2)))</f>
        <v>#N/A</v>
      </c>
      <c r="J451" s="25" t="str">
        <f>IF($B451="","",(VLOOKUP($B451,所属・種目コード!$I$3:$J$119,2)))</f>
        <v>北上市陸協</v>
      </c>
      <c r="K451" s="26" t="e">
        <f>IF($B451="","",(VLOOKUP($B451,所属・種目コード!O434:P534,2)))</f>
        <v>#N/A</v>
      </c>
      <c r="L451" s="23" t="e">
        <f>IF($B451="","",(VLOOKUP($B451,所属・種目コード!$L$3:$M$59,2)))</f>
        <v>#N/A</v>
      </c>
    </row>
    <row r="452" spans="1:12">
      <c r="A452" s="11">
        <v>1225</v>
      </c>
      <c r="B452" s="11">
        <v>1028</v>
      </c>
      <c r="C452" s="11">
        <v>152</v>
      </c>
      <c r="E452" s="11" t="s">
        <v>1022</v>
      </c>
      <c r="F452" s="11" t="s">
        <v>1023</v>
      </c>
      <c r="G452" s="11">
        <v>1</v>
      </c>
      <c r="I452" s="24" t="e">
        <f>IF($B452="","",(VLOOKUP($B452,所属・種目コード!$E$3:$F$68,2)))</f>
        <v>#N/A</v>
      </c>
      <c r="J452" s="25" t="str">
        <f>IF($B452="","",(VLOOKUP($B452,所属・種目コード!$I$3:$J$119,2)))</f>
        <v>北上市陸協</v>
      </c>
      <c r="K452" s="26" t="e">
        <f>IF($B452="","",(VLOOKUP($B452,所属・種目コード!O435:P535,2)))</f>
        <v>#N/A</v>
      </c>
      <c r="L452" s="23" t="e">
        <f>IF($B452="","",(VLOOKUP($B452,所属・種目コード!$L$3:$M$59,2)))</f>
        <v>#N/A</v>
      </c>
    </row>
    <row r="453" spans="1:12">
      <c r="A453" s="11">
        <v>1226</v>
      </c>
      <c r="B453" s="11">
        <v>1028</v>
      </c>
      <c r="C453" s="11">
        <v>153</v>
      </c>
      <c r="E453" s="11" t="s">
        <v>1024</v>
      </c>
      <c r="F453" s="11" t="s">
        <v>1025</v>
      </c>
      <c r="G453" s="11">
        <v>1</v>
      </c>
      <c r="I453" s="24" t="e">
        <f>IF($B453="","",(VLOOKUP($B453,所属・種目コード!$E$3:$F$68,2)))</f>
        <v>#N/A</v>
      </c>
      <c r="J453" s="25" t="str">
        <f>IF($B453="","",(VLOOKUP($B453,所属・種目コード!$I$3:$J$119,2)))</f>
        <v>北上市陸協</v>
      </c>
      <c r="K453" s="26" t="e">
        <f>IF($B453="","",(VLOOKUP($B453,所属・種目コード!O436:P536,2)))</f>
        <v>#N/A</v>
      </c>
      <c r="L453" s="23" t="e">
        <f>IF($B453="","",(VLOOKUP($B453,所属・種目コード!$L$3:$M$59,2)))</f>
        <v>#N/A</v>
      </c>
    </row>
    <row r="454" spans="1:12">
      <c r="A454" s="11">
        <v>1227</v>
      </c>
      <c r="B454" s="11">
        <v>1028</v>
      </c>
      <c r="C454" s="11">
        <v>154</v>
      </c>
      <c r="E454" s="11" t="s">
        <v>1026</v>
      </c>
      <c r="F454" s="11" t="s">
        <v>1027</v>
      </c>
      <c r="G454" s="11">
        <v>1</v>
      </c>
      <c r="I454" s="24" t="e">
        <f>IF($B454="","",(VLOOKUP($B454,所属・種目コード!$E$3:$F$68,2)))</f>
        <v>#N/A</v>
      </c>
      <c r="J454" s="25" t="str">
        <f>IF($B454="","",(VLOOKUP($B454,所属・種目コード!$I$3:$J$119,2)))</f>
        <v>北上市陸協</v>
      </c>
      <c r="K454" s="26" t="e">
        <f>IF($B454="","",(VLOOKUP($B454,所属・種目コード!O437:P537,2)))</f>
        <v>#N/A</v>
      </c>
      <c r="L454" s="23" t="e">
        <f>IF($B454="","",(VLOOKUP($B454,所属・種目コード!$L$3:$M$59,2)))</f>
        <v>#N/A</v>
      </c>
    </row>
    <row r="455" spans="1:12">
      <c r="A455" s="11">
        <v>1228</v>
      </c>
      <c r="B455" s="11">
        <v>1028</v>
      </c>
      <c r="C455" s="11">
        <v>155</v>
      </c>
      <c r="E455" s="11" t="s">
        <v>1028</v>
      </c>
      <c r="F455" s="11" t="s">
        <v>1029</v>
      </c>
      <c r="G455" s="11">
        <v>1</v>
      </c>
      <c r="I455" s="24" t="e">
        <f>IF($B455="","",(VLOOKUP($B455,所属・種目コード!$E$3:$F$68,2)))</f>
        <v>#N/A</v>
      </c>
      <c r="J455" s="25" t="str">
        <f>IF($B455="","",(VLOOKUP($B455,所属・種目コード!$I$3:$J$119,2)))</f>
        <v>北上市陸協</v>
      </c>
      <c r="K455" s="26" t="e">
        <f>IF($B455="","",(VLOOKUP($B455,所属・種目コード!O438:P538,2)))</f>
        <v>#N/A</v>
      </c>
      <c r="L455" s="23" t="e">
        <f>IF($B455="","",(VLOOKUP($B455,所属・種目コード!$L$3:$M$59,2)))</f>
        <v>#N/A</v>
      </c>
    </row>
    <row r="456" spans="1:12">
      <c r="A456" s="11">
        <v>1229</v>
      </c>
      <c r="B456" s="11">
        <v>1028</v>
      </c>
      <c r="C456" s="11">
        <v>156</v>
      </c>
      <c r="E456" s="11" t="s">
        <v>1030</v>
      </c>
      <c r="F456" s="11" t="s">
        <v>1031</v>
      </c>
      <c r="G456" s="11">
        <v>1</v>
      </c>
      <c r="I456" s="24" t="e">
        <f>IF($B456="","",(VLOOKUP($B456,所属・種目コード!$E$3:$F$68,2)))</f>
        <v>#N/A</v>
      </c>
      <c r="J456" s="25" t="str">
        <f>IF($B456="","",(VLOOKUP($B456,所属・種目コード!$I$3:$J$119,2)))</f>
        <v>北上市陸協</v>
      </c>
      <c r="K456" s="26" t="e">
        <f>IF($B456="","",(VLOOKUP($B456,所属・種目コード!O439:P539,2)))</f>
        <v>#N/A</v>
      </c>
      <c r="L456" s="23" t="e">
        <f>IF($B456="","",(VLOOKUP($B456,所属・種目コード!$L$3:$M$59,2)))</f>
        <v>#N/A</v>
      </c>
    </row>
    <row r="457" spans="1:12">
      <c r="A457" s="11">
        <v>1230</v>
      </c>
      <c r="B457" s="11">
        <v>1028</v>
      </c>
      <c r="C457" s="11">
        <v>157</v>
      </c>
      <c r="E457" s="11" t="s">
        <v>1032</v>
      </c>
      <c r="F457" s="11" t="s">
        <v>1033</v>
      </c>
      <c r="G457" s="11">
        <v>1</v>
      </c>
      <c r="I457" s="24" t="e">
        <f>IF($B457="","",(VLOOKUP($B457,所属・種目コード!$E$3:$F$68,2)))</f>
        <v>#N/A</v>
      </c>
      <c r="J457" s="25" t="str">
        <f>IF($B457="","",(VLOOKUP($B457,所属・種目コード!$I$3:$J$119,2)))</f>
        <v>北上市陸協</v>
      </c>
      <c r="K457" s="26" t="e">
        <f>IF($B457="","",(VLOOKUP($B457,所属・種目コード!O440:P540,2)))</f>
        <v>#N/A</v>
      </c>
      <c r="L457" s="23" t="e">
        <f>IF($B457="","",(VLOOKUP($B457,所属・種目コード!$L$3:$M$59,2)))</f>
        <v>#N/A</v>
      </c>
    </row>
    <row r="458" spans="1:12">
      <c r="A458" s="11">
        <v>1231</v>
      </c>
      <c r="B458" s="11">
        <v>1028</v>
      </c>
      <c r="C458" s="11">
        <v>158</v>
      </c>
      <c r="E458" s="11" t="s">
        <v>1034</v>
      </c>
      <c r="F458" s="11" t="s">
        <v>1035</v>
      </c>
      <c r="G458" s="11">
        <v>1</v>
      </c>
      <c r="I458" s="24" t="e">
        <f>IF($B458="","",(VLOOKUP($B458,所属・種目コード!$E$3:$F$68,2)))</f>
        <v>#N/A</v>
      </c>
      <c r="J458" s="25" t="str">
        <f>IF($B458="","",(VLOOKUP($B458,所属・種目コード!$I$3:$J$119,2)))</f>
        <v>北上市陸協</v>
      </c>
      <c r="K458" s="26" t="e">
        <f>IF($B458="","",(VLOOKUP($B458,所属・種目コード!O441:P541,2)))</f>
        <v>#N/A</v>
      </c>
      <c r="L458" s="23" t="e">
        <f>IF($B458="","",(VLOOKUP($B458,所属・種目コード!$L$3:$M$59,2)))</f>
        <v>#N/A</v>
      </c>
    </row>
    <row r="459" spans="1:12">
      <c r="A459" s="11">
        <v>1232</v>
      </c>
      <c r="B459" s="11">
        <v>1028</v>
      </c>
      <c r="C459" s="11">
        <v>159</v>
      </c>
      <c r="E459" s="11" t="s">
        <v>1036</v>
      </c>
      <c r="F459" s="11" t="s">
        <v>1037</v>
      </c>
      <c r="G459" s="11">
        <v>1</v>
      </c>
      <c r="I459" s="24" t="e">
        <f>IF($B459="","",(VLOOKUP($B459,所属・種目コード!$E$3:$F$68,2)))</f>
        <v>#N/A</v>
      </c>
      <c r="J459" s="25" t="str">
        <f>IF($B459="","",(VLOOKUP($B459,所属・種目コード!$I$3:$J$119,2)))</f>
        <v>北上市陸協</v>
      </c>
      <c r="K459" s="26" t="e">
        <f>IF($B459="","",(VLOOKUP($B459,所属・種目コード!O442:P542,2)))</f>
        <v>#N/A</v>
      </c>
      <c r="L459" s="23" t="e">
        <f>IF($B459="","",(VLOOKUP($B459,所属・種目コード!$L$3:$M$59,2)))</f>
        <v>#N/A</v>
      </c>
    </row>
    <row r="460" spans="1:12">
      <c r="A460" s="11">
        <v>1233</v>
      </c>
      <c r="B460" s="11">
        <v>1028</v>
      </c>
      <c r="C460" s="11">
        <v>160</v>
      </c>
      <c r="E460" s="11" t="s">
        <v>1038</v>
      </c>
      <c r="F460" s="11" t="s">
        <v>1039</v>
      </c>
      <c r="G460" s="11">
        <v>1</v>
      </c>
      <c r="I460" s="24" t="e">
        <f>IF($B460="","",(VLOOKUP($B460,所属・種目コード!$E$3:$F$68,2)))</f>
        <v>#N/A</v>
      </c>
      <c r="J460" s="25" t="str">
        <f>IF($B460="","",(VLOOKUP($B460,所属・種目コード!$I$3:$J$119,2)))</f>
        <v>北上市陸協</v>
      </c>
      <c r="K460" s="26" t="e">
        <f>IF($B460="","",(VLOOKUP($B460,所属・種目コード!O443:P543,2)))</f>
        <v>#N/A</v>
      </c>
      <c r="L460" s="23" t="e">
        <f>IF($B460="","",(VLOOKUP($B460,所属・種目コード!$L$3:$M$59,2)))</f>
        <v>#N/A</v>
      </c>
    </row>
    <row r="461" spans="1:12">
      <c r="A461" s="11">
        <v>1234</v>
      </c>
      <c r="B461" s="11">
        <v>1028</v>
      </c>
      <c r="C461" s="11">
        <v>161</v>
      </c>
      <c r="E461" s="11" t="s">
        <v>1040</v>
      </c>
      <c r="F461" s="11" t="s">
        <v>1041</v>
      </c>
      <c r="G461" s="11">
        <v>1</v>
      </c>
      <c r="I461" s="24" t="e">
        <f>IF($B461="","",(VLOOKUP($B461,所属・種目コード!$E$3:$F$68,2)))</f>
        <v>#N/A</v>
      </c>
      <c r="J461" s="25" t="str">
        <f>IF($B461="","",(VLOOKUP($B461,所属・種目コード!$I$3:$J$119,2)))</f>
        <v>北上市陸協</v>
      </c>
      <c r="K461" s="26" t="e">
        <f>IF($B461="","",(VLOOKUP($B461,所属・種目コード!O444:P544,2)))</f>
        <v>#N/A</v>
      </c>
      <c r="L461" s="23" t="e">
        <f>IF($B461="","",(VLOOKUP($B461,所属・種目コード!$L$3:$M$59,2)))</f>
        <v>#N/A</v>
      </c>
    </row>
    <row r="462" spans="1:12">
      <c r="A462" s="11">
        <v>1235</v>
      </c>
      <c r="B462" s="11">
        <v>1028</v>
      </c>
      <c r="C462" s="11">
        <v>162</v>
      </c>
      <c r="E462" s="11" t="s">
        <v>1042</v>
      </c>
      <c r="F462" s="11" t="s">
        <v>1043</v>
      </c>
      <c r="G462" s="11">
        <v>1</v>
      </c>
      <c r="I462" s="24" t="e">
        <f>IF($B462="","",(VLOOKUP($B462,所属・種目コード!$E$3:$F$68,2)))</f>
        <v>#N/A</v>
      </c>
      <c r="J462" s="25" t="str">
        <f>IF($B462="","",(VLOOKUP($B462,所属・種目コード!$I$3:$J$119,2)))</f>
        <v>北上市陸協</v>
      </c>
      <c r="K462" s="26" t="e">
        <f>IF($B462="","",(VLOOKUP($B462,所属・種目コード!O445:P545,2)))</f>
        <v>#N/A</v>
      </c>
      <c r="L462" s="23" t="e">
        <f>IF($B462="","",(VLOOKUP($B462,所属・種目コード!$L$3:$M$59,2)))</f>
        <v>#N/A</v>
      </c>
    </row>
    <row r="463" spans="1:12">
      <c r="A463" s="11">
        <v>1236</v>
      </c>
      <c r="B463" s="11">
        <v>1028</v>
      </c>
      <c r="C463" s="11">
        <v>163</v>
      </c>
      <c r="E463" s="11" t="s">
        <v>1044</v>
      </c>
      <c r="F463" s="11" t="s">
        <v>1045</v>
      </c>
      <c r="G463" s="11">
        <v>1</v>
      </c>
      <c r="I463" s="24" t="e">
        <f>IF($B463="","",(VLOOKUP($B463,所属・種目コード!$E$3:$F$68,2)))</f>
        <v>#N/A</v>
      </c>
      <c r="J463" s="25" t="str">
        <f>IF($B463="","",(VLOOKUP($B463,所属・種目コード!$I$3:$J$119,2)))</f>
        <v>北上市陸協</v>
      </c>
      <c r="K463" s="26" t="e">
        <f>IF($B463="","",(VLOOKUP($B463,所属・種目コード!O446:P546,2)))</f>
        <v>#N/A</v>
      </c>
      <c r="L463" s="23" t="e">
        <f>IF($B463="","",(VLOOKUP($B463,所属・種目コード!$L$3:$M$59,2)))</f>
        <v>#N/A</v>
      </c>
    </row>
    <row r="464" spans="1:12">
      <c r="A464" s="11">
        <v>1237</v>
      </c>
      <c r="B464" s="11">
        <v>1028</v>
      </c>
      <c r="C464" s="11">
        <v>164</v>
      </c>
      <c r="E464" s="11" t="s">
        <v>1046</v>
      </c>
      <c r="F464" s="11" t="s">
        <v>1047</v>
      </c>
      <c r="G464" s="11">
        <v>1</v>
      </c>
      <c r="I464" s="24" t="e">
        <f>IF($B464="","",(VLOOKUP($B464,所属・種目コード!$E$3:$F$68,2)))</f>
        <v>#N/A</v>
      </c>
      <c r="J464" s="25" t="str">
        <f>IF($B464="","",(VLOOKUP($B464,所属・種目コード!$I$3:$J$119,2)))</f>
        <v>北上市陸協</v>
      </c>
      <c r="K464" s="26" t="e">
        <f>IF($B464="","",(VLOOKUP($B464,所属・種目コード!O447:P547,2)))</f>
        <v>#N/A</v>
      </c>
      <c r="L464" s="23" t="e">
        <f>IF($B464="","",(VLOOKUP($B464,所属・種目コード!$L$3:$M$59,2)))</f>
        <v>#N/A</v>
      </c>
    </row>
    <row r="465" spans="1:12">
      <c r="A465" s="11">
        <v>1310</v>
      </c>
      <c r="B465" s="11">
        <v>1028</v>
      </c>
      <c r="C465" s="11">
        <v>245</v>
      </c>
      <c r="E465" s="11" t="s">
        <v>1188</v>
      </c>
      <c r="F465" s="11" t="s">
        <v>1189</v>
      </c>
      <c r="G465" s="11">
        <v>1</v>
      </c>
      <c r="I465" s="24" t="e">
        <f>IF($B465="","",(VLOOKUP($B465,所属・種目コード!$E$3:$F$68,2)))</f>
        <v>#N/A</v>
      </c>
      <c r="J465" s="25" t="str">
        <f>IF($B465="","",(VLOOKUP($B465,所属・種目コード!$I$3:$J$119,2)))</f>
        <v>北上市陸協</v>
      </c>
      <c r="K465" s="26" t="e">
        <f>IF($B465="","",(VLOOKUP($B465,所属・種目コード!O448:P548,2)))</f>
        <v>#N/A</v>
      </c>
      <c r="L465" s="23" t="e">
        <f>IF($B465="","",(VLOOKUP($B465,所属・種目コード!$L$3:$M$59,2)))</f>
        <v>#N/A</v>
      </c>
    </row>
    <row r="466" spans="1:12">
      <c r="A466" s="11">
        <v>1311</v>
      </c>
      <c r="B466" s="11">
        <v>1028</v>
      </c>
      <c r="C466" s="11">
        <v>246</v>
      </c>
      <c r="E466" s="11" t="s">
        <v>1190</v>
      </c>
      <c r="F466" s="11" t="s">
        <v>1191</v>
      </c>
      <c r="G466" s="11">
        <v>1</v>
      </c>
      <c r="I466" s="24" t="e">
        <f>IF($B466="","",(VLOOKUP($B466,所属・種目コード!$E$3:$F$68,2)))</f>
        <v>#N/A</v>
      </c>
      <c r="J466" s="25" t="str">
        <f>IF($B466="","",(VLOOKUP($B466,所属・種目コード!$I$3:$J$119,2)))</f>
        <v>北上市陸協</v>
      </c>
      <c r="K466" s="26" t="e">
        <f>IF($B466="","",(VLOOKUP($B466,所属・種目コード!O449:P549,2)))</f>
        <v>#N/A</v>
      </c>
      <c r="L466" s="23" t="e">
        <f>IF($B466="","",(VLOOKUP($B466,所属・種目コード!$L$3:$M$59,2)))</f>
        <v>#N/A</v>
      </c>
    </row>
    <row r="467" spans="1:12">
      <c r="A467" s="11">
        <v>1312</v>
      </c>
      <c r="B467" s="11">
        <v>1028</v>
      </c>
      <c r="C467" s="11">
        <v>247</v>
      </c>
      <c r="E467" s="11" t="s">
        <v>1192</v>
      </c>
      <c r="F467" s="11" t="s">
        <v>1193</v>
      </c>
      <c r="G467" s="11">
        <v>1</v>
      </c>
      <c r="I467" s="24" t="e">
        <f>IF($B467="","",(VLOOKUP($B467,所属・種目コード!$E$3:$F$68,2)))</f>
        <v>#N/A</v>
      </c>
      <c r="J467" s="25" t="str">
        <f>IF($B467="","",(VLOOKUP($B467,所属・種目コード!$I$3:$J$119,2)))</f>
        <v>北上市陸協</v>
      </c>
      <c r="K467" s="26" t="e">
        <f>IF($B467="","",(VLOOKUP($B467,所属・種目コード!O450:P550,2)))</f>
        <v>#N/A</v>
      </c>
      <c r="L467" s="23" t="e">
        <f>IF($B467="","",(VLOOKUP($B467,所属・種目コード!$L$3:$M$59,2)))</f>
        <v>#N/A</v>
      </c>
    </row>
    <row r="468" spans="1:12">
      <c r="A468" s="11">
        <v>1313</v>
      </c>
      <c r="B468" s="11">
        <v>1028</v>
      </c>
      <c r="C468" s="11">
        <v>248</v>
      </c>
      <c r="E468" s="11" t="s">
        <v>1194</v>
      </c>
      <c r="F468" s="11" t="s">
        <v>1195</v>
      </c>
      <c r="G468" s="11">
        <v>1</v>
      </c>
      <c r="I468" s="24" t="e">
        <f>IF($B468="","",(VLOOKUP($B468,所属・種目コード!$E$3:$F$68,2)))</f>
        <v>#N/A</v>
      </c>
      <c r="J468" s="25" t="str">
        <f>IF($B468="","",(VLOOKUP($B468,所属・種目コード!$I$3:$J$119,2)))</f>
        <v>北上市陸協</v>
      </c>
      <c r="K468" s="26" t="e">
        <f>IF($B468="","",(VLOOKUP($B468,所属・種目コード!O451:P551,2)))</f>
        <v>#N/A</v>
      </c>
      <c r="L468" s="23" t="e">
        <f>IF($B468="","",(VLOOKUP($B468,所属・種目コード!$L$3:$M$59,2)))</f>
        <v>#N/A</v>
      </c>
    </row>
    <row r="469" spans="1:12">
      <c r="A469" s="11">
        <v>1461</v>
      </c>
      <c r="B469" s="11">
        <v>1028</v>
      </c>
      <c r="C469" s="11">
        <v>398</v>
      </c>
      <c r="E469" s="11" t="s">
        <v>1489</v>
      </c>
      <c r="F469" s="11" t="s">
        <v>1490</v>
      </c>
      <c r="G469" s="11">
        <v>1</v>
      </c>
      <c r="I469" s="24" t="e">
        <f>IF($B469="","",(VLOOKUP($B469,所属・種目コード!$E$3:$F$68,2)))</f>
        <v>#N/A</v>
      </c>
      <c r="J469" s="25" t="str">
        <f>IF($B469="","",(VLOOKUP($B469,所属・種目コード!$I$3:$J$119,2)))</f>
        <v>北上市陸協</v>
      </c>
      <c r="K469" s="26" t="e">
        <f>IF($B469="","",(VLOOKUP($B469,所属・種目コード!O452:P552,2)))</f>
        <v>#N/A</v>
      </c>
      <c r="L469" s="23" t="e">
        <f>IF($B469="","",(VLOOKUP($B469,所属・種目コード!$L$3:$M$59,2)))</f>
        <v>#N/A</v>
      </c>
    </row>
    <row r="470" spans="1:12">
      <c r="A470" s="11">
        <v>5229</v>
      </c>
      <c r="B470" s="11">
        <v>1028</v>
      </c>
      <c r="C470" s="11">
        <v>134</v>
      </c>
      <c r="E470" s="11" t="s">
        <v>8429</v>
      </c>
      <c r="F470" s="11" t="s">
        <v>8430</v>
      </c>
      <c r="G470" s="11">
        <v>2</v>
      </c>
      <c r="I470" s="24" t="e">
        <f>IF($B470="","",(VLOOKUP($B470,所属・種目コード!$E$3:$F$68,2)))</f>
        <v>#N/A</v>
      </c>
      <c r="J470" s="25" t="str">
        <f>IF($B470="","",(VLOOKUP($B470,所属・種目コード!$I$3:$J$119,2)))</f>
        <v>北上市陸協</v>
      </c>
      <c r="K470" s="26" t="e">
        <f>IF($B470="","",(VLOOKUP($B470,所属・種目コード!O453:P553,2)))</f>
        <v>#N/A</v>
      </c>
      <c r="L470" s="23" t="e">
        <f>IF($B470="","",(VLOOKUP($B470,所属・種目コード!$L$3:$M$59,2)))</f>
        <v>#N/A</v>
      </c>
    </row>
    <row r="471" spans="1:12">
      <c r="A471" s="11">
        <v>5293</v>
      </c>
      <c r="B471" s="11">
        <v>1028</v>
      </c>
      <c r="C471" s="11">
        <v>789</v>
      </c>
      <c r="E471" s="11" t="s">
        <v>8479</v>
      </c>
      <c r="F471" s="11" t="s">
        <v>8480</v>
      </c>
      <c r="G471" s="11">
        <v>1</v>
      </c>
      <c r="I471" s="24" t="e">
        <f>IF($B471="","",(VLOOKUP($B471,所属・種目コード!$E$3:$F$68,2)))</f>
        <v>#N/A</v>
      </c>
      <c r="J471" s="25" t="str">
        <f>IF($B471="","",(VLOOKUP($B471,所属・種目コード!$I$3:$J$119,2)))</f>
        <v>北上市陸協</v>
      </c>
      <c r="K471" s="26" t="e">
        <f>IF($B471="","",(VLOOKUP($B471,所属・種目コード!O454:P554,2)))</f>
        <v>#N/A</v>
      </c>
      <c r="L471" s="23" t="e">
        <f>IF($B471="","",(VLOOKUP($B471,所属・種目コード!$L$3:$M$59,2)))</f>
        <v>#N/A</v>
      </c>
    </row>
    <row r="472" spans="1:12">
      <c r="A472" s="11">
        <v>5295</v>
      </c>
      <c r="B472" s="11">
        <v>1028</v>
      </c>
      <c r="C472" s="11">
        <v>786</v>
      </c>
      <c r="E472" s="11" t="s">
        <v>8483</v>
      </c>
      <c r="F472" s="11" t="s">
        <v>3184</v>
      </c>
      <c r="G472" s="11">
        <v>1</v>
      </c>
      <c r="I472" s="24" t="e">
        <f>IF($B472="","",(VLOOKUP($B472,所属・種目コード!$E$3:$F$68,2)))</f>
        <v>#N/A</v>
      </c>
      <c r="J472" s="25" t="str">
        <f>IF($B472="","",(VLOOKUP($B472,所属・種目コード!$I$3:$J$119,2)))</f>
        <v>北上市陸協</v>
      </c>
      <c r="K472" s="26" t="e">
        <f>IF($B472="","",(VLOOKUP($B472,所属・種目コード!O455:P555,2)))</f>
        <v>#N/A</v>
      </c>
      <c r="L472" s="23" t="e">
        <f>IF($B472="","",(VLOOKUP($B472,所属・種目コード!$L$3:$M$59,2)))</f>
        <v>#N/A</v>
      </c>
    </row>
    <row r="473" spans="1:12">
      <c r="A473" s="11">
        <v>5296</v>
      </c>
      <c r="B473" s="11">
        <v>1028</v>
      </c>
      <c r="C473" s="11">
        <v>787</v>
      </c>
      <c r="E473" s="11" t="s">
        <v>8484</v>
      </c>
      <c r="F473" s="11" t="s">
        <v>8485</v>
      </c>
      <c r="G473" s="11">
        <v>1</v>
      </c>
      <c r="I473" s="24" t="e">
        <f>IF($B473="","",(VLOOKUP($B473,所属・種目コード!$E$3:$F$68,2)))</f>
        <v>#N/A</v>
      </c>
      <c r="J473" s="25" t="str">
        <f>IF($B473="","",(VLOOKUP($B473,所属・種目コード!$I$3:$J$119,2)))</f>
        <v>北上市陸協</v>
      </c>
      <c r="K473" s="26" t="e">
        <f>IF($B473="","",(VLOOKUP($B473,所属・種目コード!O456:P556,2)))</f>
        <v>#N/A</v>
      </c>
      <c r="L473" s="23" t="e">
        <f>IF($B473="","",(VLOOKUP($B473,所属・種目コード!$L$3:$M$59,2)))</f>
        <v>#N/A</v>
      </c>
    </row>
    <row r="474" spans="1:12">
      <c r="A474" s="11">
        <v>5311</v>
      </c>
      <c r="B474" s="11">
        <v>1028</v>
      </c>
      <c r="C474" s="11">
        <v>752</v>
      </c>
      <c r="E474" s="11" t="s">
        <v>8508</v>
      </c>
      <c r="F474" s="11" t="s">
        <v>8509</v>
      </c>
      <c r="G474" s="11">
        <v>1</v>
      </c>
      <c r="I474" s="24" t="e">
        <f>IF($B474="","",(VLOOKUP($B474,所属・種目コード!$E$3:$F$68,2)))</f>
        <v>#N/A</v>
      </c>
      <c r="J474" s="25" t="str">
        <f>IF($B474="","",(VLOOKUP($B474,所属・種目コード!$I$3:$J$119,2)))</f>
        <v>北上市陸協</v>
      </c>
      <c r="K474" s="26" t="e">
        <f>IF($B474="","",(VLOOKUP($B474,所属・種目コード!O457:P557,2)))</f>
        <v>#N/A</v>
      </c>
      <c r="L474" s="23" t="e">
        <f>IF($B474="","",(VLOOKUP($B474,所属・種目コード!$L$3:$M$59,2)))</f>
        <v>#N/A</v>
      </c>
    </row>
    <row r="475" spans="1:12">
      <c r="A475" s="11">
        <v>5332</v>
      </c>
      <c r="B475" s="11">
        <v>1028</v>
      </c>
      <c r="C475" s="11">
        <v>804</v>
      </c>
      <c r="E475" s="11" t="s">
        <v>8548</v>
      </c>
      <c r="F475" s="11" t="s">
        <v>8549</v>
      </c>
      <c r="G475" s="11">
        <v>1</v>
      </c>
      <c r="I475" s="24" t="e">
        <f>IF($B475="","",(VLOOKUP($B475,所属・種目コード!$E$3:$F$68,2)))</f>
        <v>#N/A</v>
      </c>
      <c r="J475" s="25" t="str">
        <f>IF($B475="","",(VLOOKUP($B475,所属・種目コード!$I$3:$J$119,2)))</f>
        <v>北上市陸協</v>
      </c>
      <c r="K475" s="26" t="e">
        <f>IF($B475="","",(VLOOKUP($B475,所属・種目コード!O458:P558,2)))</f>
        <v>#N/A</v>
      </c>
      <c r="L475" s="23" t="e">
        <f>IF($B475="","",(VLOOKUP($B475,所属・種目コード!$L$3:$M$59,2)))</f>
        <v>#N/A</v>
      </c>
    </row>
    <row r="476" spans="1:12">
      <c r="A476" s="11">
        <v>1238</v>
      </c>
      <c r="B476" s="11">
        <v>1029</v>
      </c>
      <c r="C476" s="11">
        <v>165</v>
      </c>
      <c r="E476" s="11" t="s">
        <v>1048</v>
      </c>
      <c r="F476" s="11" t="s">
        <v>1049</v>
      </c>
      <c r="G476" s="11">
        <v>1</v>
      </c>
      <c r="I476" s="24" t="e">
        <f>IF($B476="","",(VLOOKUP($B476,所属・種目コード!$E$3:$F$68,2)))</f>
        <v>#N/A</v>
      </c>
      <c r="J476" s="25" t="str">
        <f>IF($B476="","",(VLOOKUP($B476,所属・種目コード!$I$3:$J$119,2)))</f>
        <v>TEAMアテルイ</v>
      </c>
      <c r="K476" s="26" t="e">
        <f>IF($B476="","",(VLOOKUP($B476,所属・種目コード!O459:P559,2)))</f>
        <v>#N/A</v>
      </c>
      <c r="L476" s="23" t="e">
        <f>IF($B476="","",(VLOOKUP($B476,所属・種目コード!$L$3:$M$59,2)))</f>
        <v>#N/A</v>
      </c>
    </row>
    <row r="477" spans="1:12">
      <c r="A477" s="11">
        <v>1239</v>
      </c>
      <c r="B477" s="11">
        <v>1029</v>
      </c>
      <c r="C477" s="11">
        <v>166</v>
      </c>
      <c r="E477" s="11" t="s">
        <v>1050</v>
      </c>
      <c r="F477" s="11" t="s">
        <v>1051</v>
      </c>
      <c r="G477" s="11">
        <v>1</v>
      </c>
      <c r="I477" s="24" t="e">
        <f>IF($B477="","",(VLOOKUP($B477,所属・種目コード!$E$3:$F$68,2)))</f>
        <v>#N/A</v>
      </c>
      <c r="J477" s="25" t="str">
        <f>IF($B477="","",(VLOOKUP($B477,所属・種目コード!$I$3:$J$119,2)))</f>
        <v>TEAMアテルイ</v>
      </c>
      <c r="K477" s="26" t="e">
        <f>IF($B477="","",(VLOOKUP($B477,所属・種目コード!O460:P560,2)))</f>
        <v>#N/A</v>
      </c>
      <c r="L477" s="23" t="e">
        <f>IF($B477="","",(VLOOKUP($B477,所属・種目コード!$L$3:$M$59,2)))</f>
        <v>#N/A</v>
      </c>
    </row>
    <row r="478" spans="1:12">
      <c r="A478" s="11">
        <v>1240</v>
      </c>
      <c r="B478" s="11">
        <v>1029</v>
      </c>
      <c r="C478" s="11">
        <v>167</v>
      </c>
      <c r="E478" s="11" t="s">
        <v>1052</v>
      </c>
      <c r="F478" s="11" t="s">
        <v>1053</v>
      </c>
      <c r="G478" s="11">
        <v>1</v>
      </c>
      <c r="I478" s="24" t="e">
        <f>IF($B478="","",(VLOOKUP($B478,所属・種目コード!$E$3:$F$68,2)))</f>
        <v>#N/A</v>
      </c>
      <c r="J478" s="25" t="str">
        <f>IF($B478="","",(VLOOKUP($B478,所属・種目コード!$I$3:$J$119,2)))</f>
        <v>TEAMアテルイ</v>
      </c>
      <c r="K478" s="26" t="e">
        <f>IF($B478="","",(VLOOKUP($B478,所属・種目コード!O461:P561,2)))</f>
        <v>#N/A</v>
      </c>
      <c r="L478" s="23" t="e">
        <f>IF($B478="","",(VLOOKUP($B478,所属・種目コード!$L$3:$M$59,2)))</f>
        <v>#N/A</v>
      </c>
    </row>
    <row r="479" spans="1:12">
      <c r="A479" s="11">
        <v>1241</v>
      </c>
      <c r="B479" s="11">
        <v>1029</v>
      </c>
      <c r="C479" s="11">
        <v>168</v>
      </c>
      <c r="E479" s="11" t="s">
        <v>1054</v>
      </c>
      <c r="F479" s="11" t="s">
        <v>1055</v>
      </c>
      <c r="G479" s="11">
        <v>1</v>
      </c>
      <c r="I479" s="24" t="e">
        <f>IF($B479="","",(VLOOKUP($B479,所属・種目コード!$E$3:$F$68,2)))</f>
        <v>#N/A</v>
      </c>
      <c r="J479" s="25" t="str">
        <f>IF($B479="","",(VLOOKUP($B479,所属・種目コード!$I$3:$J$119,2)))</f>
        <v>TEAMアテルイ</v>
      </c>
      <c r="K479" s="26" t="e">
        <f>IF($B479="","",(VLOOKUP($B479,所属・種目コード!O462:P562,2)))</f>
        <v>#N/A</v>
      </c>
      <c r="L479" s="23" t="e">
        <f>IF($B479="","",(VLOOKUP($B479,所属・種目コード!$L$3:$M$59,2)))</f>
        <v>#N/A</v>
      </c>
    </row>
    <row r="480" spans="1:12">
      <c r="A480" s="11">
        <v>1242</v>
      </c>
      <c r="B480" s="11">
        <v>1029</v>
      </c>
      <c r="C480" s="11">
        <v>169</v>
      </c>
      <c r="E480" s="11" t="s">
        <v>1056</v>
      </c>
      <c r="F480" s="11" t="s">
        <v>1057</v>
      </c>
      <c r="G480" s="11">
        <v>1</v>
      </c>
      <c r="I480" s="24" t="e">
        <f>IF($B480="","",(VLOOKUP($B480,所属・種目コード!$E$3:$F$68,2)))</f>
        <v>#N/A</v>
      </c>
      <c r="J480" s="25" t="str">
        <f>IF($B480="","",(VLOOKUP($B480,所属・種目コード!$I$3:$J$119,2)))</f>
        <v>TEAMアテルイ</v>
      </c>
      <c r="K480" s="26" t="e">
        <f>IF($B480="","",(VLOOKUP($B480,所属・種目コード!O463:P563,2)))</f>
        <v>#N/A</v>
      </c>
      <c r="L480" s="23" t="e">
        <f>IF($B480="","",(VLOOKUP($B480,所属・種目コード!$L$3:$M$59,2)))</f>
        <v>#N/A</v>
      </c>
    </row>
    <row r="481" spans="1:12">
      <c r="A481" s="11">
        <v>1243</v>
      </c>
      <c r="B481" s="11">
        <v>1029</v>
      </c>
      <c r="C481" s="11">
        <v>170</v>
      </c>
      <c r="E481" s="11" t="s">
        <v>1058</v>
      </c>
      <c r="F481" s="11" t="s">
        <v>1059</v>
      </c>
      <c r="G481" s="11">
        <v>1</v>
      </c>
      <c r="I481" s="24" t="e">
        <f>IF($B481="","",(VLOOKUP($B481,所属・種目コード!$E$3:$F$68,2)))</f>
        <v>#N/A</v>
      </c>
      <c r="J481" s="25" t="str">
        <f>IF($B481="","",(VLOOKUP($B481,所属・種目コード!$I$3:$J$119,2)))</f>
        <v>TEAMアテルイ</v>
      </c>
      <c r="K481" s="26" t="e">
        <f>IF($B481="","",(VLOOKUP($B481,所属・種目コード!O464:P564,2)))</f>
        <v>#N/A</v>
      </c>
      <c r="L481" s="23" t="e">
        <f>IF($B481="","",(VLOOKUP($B481,所属・種目コード!$L$3:$M$59,2)))</f>
        <v>#N/A</v>
      </c>
    </row>
    <row r="482" spans="1:12">
      <c r="A482" s="11">
        <v>1244</v>
      </c>
      <c r="B482" s="11">
        <v>1029</v>
      </c>
      <c r="C482" s="11">
        <v>171</v>
      </c>
      <c r="E482" s="11" t="s">
        <v>1060</v>
      </c>
      <c r="F482" s="11" t="s">
        <v>1061</v>
      </c>
      <c r="G482" s="11">
        <v>1</v>
      </c>
      <c r="I482" s="24" t="e">
        <f>IF($B482="","",(VLOOKUP($B482,所属・種目コード!$E$3:$F$68,2)))</f>
        <v>#N/A</v>
      </c>
      <c r="J482" s="25" t="str">
        <f>IF($B482="","",(VLOOKUP($B482,所属・種目コード!$I$3:$J$119,2)))</f>
        <v>TEAMアテルイ</v>
      </c>
      <c r="K482" s="26" t="e">
        <f>IF($B482="","",(VLOOKUP($B482,所属・種目コード!O465:P565,2)))</f>
        <v>#N/A</v>
      </c>
      <c r="L482" s="23" t="e">
        <f>IF($B482="","",(VLOOKUP($B482,所属・種目コード!$L$3:$M$59,2)))</f>
        <v>#N/A</v>
      </c>
    </row>
    <row r="483" spans="1:12">
      <c r="A483" s="11">
        <v>1245</v>
      </c>
      <c r="B483" s="11">
        <v>1029</v>
      </c>
      <c r="C483" s="11">
        <v>172</v>
      </c>
      <c r="E483" s="11" t="s">
        <v>1062</v>
      </c>
      <c r="F483" s="11" t="s">
        <v>1063</v>
      </c>
      <c r="G483" s="11">
        <v>1</v>
      </c>
      <c r="I483" s="24" t="e">
        <f>IF($B483="","",(VLOOKUP($B483,所属・種目コード!$E$3:$F$68,2)))</f>
        <v>#N/A</v>
      </c>
      <c r="J483" s="25" t="str">
        <f>IF($B483="","",(VLOOKUP($B483,所属・種目コード!$I$3:$J$119,2)))</f>
        <v>TEAMアテルイ</v>
      </c>
      <c r="K483" s="26" t="e">
        <f>IF($B483="","",(VLOOKUP($B483,所属・種目コード!O466:P566,2)))</f>
        <v>#N/A</v>
      </c>
      <c r="L483" s="23" t="e">
        <f>IF($B483="","",(VLOOKUP($B483,所属・種目コード!$L$3:$M$59,2)))</f>
        <v>#N/A</v>
      </c>
    </row>
    <row r="484" spans="1:12">
      <c r="A484" s="11">
        <v>1246</v>
      </c>
      <c r="B484" s="11">
        <v>1029</v>
      </c>
      <c r="C484" s="11">
        <v>173</v>
      </c>
      <c r="E484" s="11" t="s">
        <v>1064</v>
      </c>
      <c r="F484" s="11" t="s">
        <v>1065</v>
      </c>
      <c r="G484" s="11">
        <v>1</v>
      </c>
      <c r="I484" s="24" t="e">
        <f>IF($B484="","",(VLOOKUP($B484,所属・種目コード!$E$3:$F$68,2)))</f>
        <v>#N/A</v>
      </c>
      <c r="J484" s="25" t="str">
        <f>IF($B484="","",(VLOOKUP($B484,所属・種目コード!$I$3:$J$119,2)))</f>
        <v>TEAMアテルイ</v>
      </c>
      <c r="K484" s="26" t="e">
        <f>IF($B484="","",(VLOOKUP($B484,所属・種目コード!O467:P567,2)))</f>
        <v>#N/A</v>
      </c>
      <c r="L484" s="23" t="e">
        <f>IF($B484="","",(VLOOKUP($B484,所属・種目コード!$L$3:$M$59,2)))</f>
        <v>#N/A</v>
      </c>
    </row>
    <row r="485" spans="1:12">
      <c r="A485" s="11">
        <v>1247</v>
      </c>
      <c r="B485" s="11">
        <v>1029</v>
      </c>
      <c r="C485" s="11">
        <v>174</v>
      </c>
      <c r="E485" s="11" t="s">
        <v>1066</v>
      </c>
      <c r="F485" s="11" t="s">
        <v>1017</v>
      </c>
      <c r="G485" s="11">
        <v>1</v>
      </c>
      <c r="I485" s="24" t="e">
        <f>IF($B485="","",(VLOOKUP($B485,所属・種目コード!$E$3:$F$68,2)))</f>
        <v>#N/A</v>
      </c>
      <c r="J485" s="25" t="str">
        <f>IF($B485="","",(VLOOKUP($B485,所属・種目コード!$I$3:$J$119,2)))</f>
        <v>TEAMアテルイ</v>
      </c>
      <c r="K485" s="26" t="e">
        <f>IF($B485="","",(VLOOKUP($B485,所属・種目コード!O468:P568,2)))</f>
        <v>#N/A</v>
      </c>
      <c r="L485" s="23" t="e">
        <f>IF($B485="","",(VLOOKUP($B485,所属・種目コード!$L$3:$M$59,2)))</f>
        <v>#N/A</v>
      </c>
    </row>
    <row r="486" spans="1:12">
      <c r="A486" s="11">
        <v>1248</v>
      </c>
      <c r="B486" s="11">
        <v>1029</v>
      </c>
      <c r="C486" s="11">
        <v>175</v>
      </c>
      <c r="E486" s="11" t="s">
        <v>1067</v>
      </c>
      <c r="F486" s="11" t="s">
        <v>1068</v>
      </c>
      <c r="G486" s="11">
        <v>1</v>
      </c>
      <c r="I486" s="24" t="e">
        <f>IF($B486="","",(VLOOKUP($B486,所属・種目コード!$E$3:$F$68,2)))</f>
        <v>#N/A</v>
      </c>
      <c r="J486" s="25" t="str">
        <f>IF($B486="","",(VLOOKUP($B486,所属・種目コード!$I$3:$J$119,2)))</f>
        <v>TEAMアテルイ</v>
      </c>
      <c r="K486" s="26" t="e">
        <f>IF($B486="","",(VLOOKUP($B486,所属・種目コード!O469:P569,2)))</f>
        <v>#N/A</v>
      </c>
      <c r="L486" s="23" t="e">
        <f>IF($B486="","",(VLOOKUP($B486,所属・種目コード!$L$3:$M$59,2)))</f>
        <v>#N/A</v>
      </c>
    </row>
    <row r="487" spans="1:12">
      <c r="A487" s="11">
        <v>1249</v>
      </c>
      <c r="B487" s="11">
        <v>1029</v>
      </c>
      <c r="C487" s="11">
        <v>176</v>
      </c>
      <c r="E487" s="11" t="s">
        <v>1069</v>
      </c>
      <c r="F487" s="11" t="s">
        <v>1070</v>
      </c>
      <c r="G487" s="11">
        <v>1</v>
      </c>
      <c r="I487" s="24" t="e">
        <f>IF($B487="","",(VLOOKUP($B487,所属・種目コード!$E$3:$F$68,2)))</f>
        <v>#N/A</v>
      </c>
      <c r="J487" s="25" t="str">
        <f>IF($B487="","",(VLOOKUP($B487,所属・種目コード!$I$3:$J$119,2)))</f>
        <v>TEAMアテルイ</v>
      </c>
      <c r="K487" s="26" t="e">
        <f>IF($B487="","",(VLOOKUP($B487,所属・種目コード!O470:P570,2)))</f>
        <v>#N/A</v>
      </c>
      <c r="L487" s="23" t="e">
        <f>IF($B487="","",(VLOOKUP($B487,所属・種目コード!$L$3:$M$59,2)))</f>
        <v>#N/A</v>
      </c>
    </row>
    <row r="488" spans="1:12">
      <c r="A488" s="11">
        <v>1250</v>
      </c>
      <c r="B488" s="11">
        <v>1029</v>
      </c>
      <c r="C488" s="11">
        <v>177</v>
      </c>
      <c r="E488" s="11" t="s">
        <v>1071</v>
      </c>
      <c r="F488" s="11" t="s">
        <v>1072</v>
      </c>
      <c r="G488" s="11">
        <v>1</v>
      </c>
      <c r="I488" s="24" t="e">
        <f>IF($B488="","",(VLOOKUP($B488,所属・種目コード!$E$3:$F$68,2)))</f>
        <v>#N/A</v>
      </c>
      <c r="J488" s="25" t="str">
        <f>IF($B488="","",(VLOOKUP($B488,所属・種目コード!$I$3:$J$119,2)))</f>
        <v>TEAMアテルイ</v>
      </c>
      <c r="K488" s="26" t="e">
        <f>IF($B488="","",(VLOOKUP($B488,所属・種目コード!O471:P571,2)))</f>
        <v>#N/A</v>
      </c>
      <c r="L488" s="23" t="e">
        <f>IF($B488="","",(VLOOKUP($B488,所属・種目コード!$L$3:$M$59,2)))</f>
        <v>#N/A</v>
      </c>
    </row>
    <row r="489" spans="1:12">
      <c r="A489" s="11">
        <v>1251</v>
      </c>
      <c r="B489" s="11">
        <v>1029</v>
      </c>
      <c r="C489" s="11">
        <v>178</v>
      </c>
      <c r="E489" s="11" t="s">
        <v>1073</v>
      </c>
      <c r="F489" s="11" t="s">
        <v>1074</v>
      </c>
      <c r="G489" s="11">
        <v>1</v>
      </c>
      <c r="I489" s="24" t="e">
        <f>IF($B489="","",(VLOOKUP($B489,所属・種目コード!$E$3:$F$68,2)))</f>
        <v>#N/A</v>
      </c>
      <c r="J489" s="25" t="str">
        <f>IF($B489="","",(VLOOKUP($B489,所属・種目コード!$I$3:$J$119,2)))</f>
        <v>TEAMアテルイ</v>
      </c>
      <c r="K489" s="26" t="e">
        <f>IF($B489="","",(VLOOKUP($B489,所属・種目コード!O472:P572,2)))</f>
        <v>#N/A</v>
      </c>
      <c r="L489" s="23" t="e">
        <f>IF($B489="","",(VLOOKUP($B489,所属・種目コード!$L$3:$M$59,2)))</f>
        <v>#N/A</v>
      </c>
    </row>
    <row r="490" spans="1:12">
      <c r="A490" s="11">
        <v>1252</v>
      </c>
      <c r="B490" s="11">
        <v>1029</v>
      </c>
      <c r="C490" s="11">
        <v>179</v>
      </c>
      <c r="E490" s="11" t="s">
        <v>1075</v>
      </c>
      <c r="F490" s="11" t="s">
        <v>1076</v>
      </c>
      <c r="G490" s="11">
        <v>1</v>
      </c>
      <c r="I490" s="24" t="e">
        <f>IF($B490="","",(VLOOKUP($B490,所属・種目コード!$E$3:$F$68,2)))</f>
        <v>#N/A</v>
      </c>
      <c r="J490" s="25" t="str">
        <f>IF($B490="","",(VLOOKUP($B490,所属・種目コード!$I$3:$J$119,2)))</f>
        <v>TEAMアテルイ</v>
      </c>
      <c r="K490" s="26" t="e">
        <f>IF($B490="","",(VLOOKUP($B490,所属・種目コード!O473:P573,2)))</f>
        <v>#N/A</v>
      </c>
      <c r="L490" s="23" t="e">
        <f>IF($B490="","",(VLOOKUP($B490,所属・種目コード!$L$3:$M$59,2)))</f>
        <v>#N/A</v>
      </c>
    </row>
    <row r="491" spans="1:12">
      <c r="A491" s="11">
        <v>1253</v>
      </c>
      <c r="B491" s="11">
        <v>1029</v>
      </c>
      <c r="C491" s="11">
        <v>180</v>
      </c>
      <c r="E491" s="11" t="s">
        <v>1077</v>
      </c>
      <c r="F491" s="11" t="s">
        <v>1078</v>
      </c>
      <c r="G491" s="11">
        <v>1</v>
      </c>
      <c r="I491" s="24" t="e">
        <f>IF($B491="","",(VLOOKUP($B491,所属・種目コード!$E$3:$F$68,2)))</f>
        <v>#N/A</v>
      </c>
      <c r="J491" s="25" t="str">
        <f>IF($B491="","",(VLOOKUP($B491,所属・種目コード!$I$3:$J$119,2)))</f>
        <v>TEAMアテルイ</v>
      </c>
      <c r="K491" s="26" t="e">
        <f>IF($B491="","",(VLOOKUP($B491,所属・種目コード!O474:P574,2)))</f>
        <v>#N/A</v>
      </c>
      <c r="L491" s="23" t="e">
        <f>IF($B491="","",(VLOOKUP($B491,所属・種目コード!$L$3:$M$59,2)))</f>
        <v>#N/A</v>
      </c>
    </row>
    <row r="492" spans="1:12">
      <c r="A492" s="11">
        <v>1254</v>
      </c>
      <c r="B492" s="11">
        <v>1029</v>
      </c>
      <c r="C492" s="11">
        <v>181</v>
      </c>
      <c r="E492" s="11" t="s">
        <v>1079</v>
      </c>
      <c r="F492" s="11" t="s">
        <v>1080</v>
      </c>
      <c r="G492" s="11">
        <v>1</v>
      </c>
      <c r="I492" s="24" t="e">
        <f>IF($B492="","",(VLOOKUP($B492,所属・種目コード!$E$3:$F$68,2)))</f>
        <v>#N/A</v>
      </c>
      <c r="J492" s="25" t="str">
        <f>IF($B492="","",(VLOOKUP($B492,所属・種目コード!$I$3:$J$119,2)))</f>
        <v>TEAMアテルイ</v>
      </c>
      <c r="K492" s="26" t="e">
        <f>IF($B492="","",(VLOOKUP($B492,所属・種目コード!O475:P575,2)))</f>
        <v>#N/A</v>
      </c>
      <c r="L492" s="23" t="e">
        <f>IF($B492="","",(VLOOKUP($B492,所属・種目コード!$L$3:$M$59,2)))</f>
        <v>#N/A</v>
      </c>
    </row>
    <row r="493" spans="1:12">
      <c r="A493" s="11">
        <v>1255</v>
      </c>
      <c r="B493" s="11">
        <v>1029</v>
      </c>
      <c r="C493" s="11">
        <v>182</v>
      </c>
      <c r="E493" s="11" t="s">
        <v>1081</v>
      </c>
      <c r="F493" s="11" t="s">
        <v>1082</v>
      </c>
      <c r="G493" s="11">
        <v>1</v>
      </c>
      <c r="I493" s="24" t="e">
        <f>IF($B493="","",(VLOOKUP($B493,所属・種目コード!$E$3:$F$68,2)))</f>
        <v>#N/A</v>
      </c>
      <c r="J493" s="25" t="str">
        <f>IF($B493="","",(VLOOKUP($B493,所属・種目コード!$I$3:$J$119,2)))</f>
        <v>TEAMアテルイ</v>
      </c>
      <c r="K493" s="26" t="e">
        <f>IF($B493="","",(VLOOKUP($B493,所属・種目コード!O476:P576,2)))</f>
        <v>#N/A</v>
      </c>
      <c r="L493" s="23" t="e">
        <f>IF($B493="","",(VLOOKUP($B493,所属・種目コード!$L$3:$M$59,2)))</f>
        <v>#N/A</v>
      </c>
    </row>
    <row r="494" spans="1:12">
      <c r="A494" s="11">
        <v>1256</v>
      </c>
      <c r="B494" s="11">
        <v>1029</v>
      </c>
      <c r="C494" s="11">
        <v>183</v>
      </c>
      <c r="E494" s="11" t="s">
        <v>1083</v>
      </c>
      <c r="F494" s="11" t="s">
        <v>1084</v>
      </c>
      <c r="G494" s="11">
        <v>1</v>
      </c>
      <c r="I494" s="24" t="e">
        <f>IF($B494="","",(VLOOKUP($B494,所属・種目コード!$E$3:$F$68,2)))</f>
        <v>#N/A</v>
      </c>
      <c r="J494" s="25" t="str">
        <f>IF($B494="","",(VLOOKUP($B494,所属・種目コード!$I$3:$J$119,2)))</f>
        <v>TEAMアテルイ</v>
      </c>
      <c r="K494" s="26" t="e">
        <f>IF($B494="","",(VLOOKUP($B494,所属・種目コード!O477:P577,2)))</f>
        <v>#N/A</v>
      </c>
      <c r="L494" s="23" t="e">
        <f>IF($B494="","",(VLOOKUP($B494,所属・種目コード!$L$3:$M$59,2)))</f>
        <v>#N/A</v>
      </c>
    </row>
    <row r="495" spans="1:12">
      <c r="A495" s="11">
        <v>1257</v>
      </c>
      <c r="B495" s="11">
        <v>1029</v>
      </c>
      <c r="C495" s="11">
        <v>184</v>
      </c>
      <c r="E495" s="11" t="s">
        <v>1085</v>
      </c>
      <c r="F495" s="11" t="s">
        <v>1086</v>
      </c>
      <c r="G495" s="11">
        <v>1</v>
      </c>
      <c r="I495" s="24" t="e">
        <f>IF($B495="","",(VLOOKUP($B495,所属・種目コード!$E$3:$F$68,2)))</f>
        <v>#N/A</v>
      </c>
      <c r="J495" s="25" t="str">
        <f>IF($B495="","",(VLOOKUP($B495,所属・種目コード!$I$3:$J$119,2)))</f>
        <v>TEAMアテルイ</v>
      </c>
      <c r="K495" s="26" t="e">
        <f>IF($B495="","",(VLOOKUP($B495,所属・種目コード!O478:P578,2)))</f>
        <v>#N/A</v>
      </c>
      <c r="L495" s="23" t="e">
        <f>IF($B495="","",(VLOOKUP($B495,所属・種目コード!$L$3:$M$59,2)))</f>
        <v>#N/A</v>
      </c>
    </row>
    <row r="496" spans="1:12">
      <c r="A496" s="11">
        <v>1258</v>
      </c>
      <c r="B496" s="11">
        <v>1029</v>
      </c>
      <c r="C496" s="11">
        <v>185</v>
      </c>
      <c r="E496" s="11" t="s">
        <v>1087</v>
      </c>
      <c r="F496" s="11" t="s">
        <v>1088</v>
      </c>
      <c r="G496" s="11">
        <v>1</v>
      </c>
      <c r="I496" s="24" t="e">
        <f>IF($B496="","",(VLOOKUP($B496,所属・種目コード!$E$3:$F$68,2)))</f>
        <v>#N/A</v>
      </c>
      <c r="J496" s="25" t="str">
        <f>IF($B496="","",(VLOOKUP($B496,所属・種目コード!$I$3:$J$119,2)))</f>
        <v>TEAMアテルイ</v>
      </c>
      <c r="K496" s="26" t="e">
        <f>IF($B496="","",(VLOOKUP($B496,所属・種目コード!O479:P579,2)))</f>
        <v>#N/A</v>
      </c>
      <c r="L496" s="23" t="e">
        <f>IF($B496="","",(VLOOKUP($B496,所属・種目コード!$L$3:$M$59,2)))</f>
        <v>#N/A</v>
      </c>
    </row>
    <row r="497" spans="1:12">
      <c r="A497" s="11">
        <v>1259</v>
      </c>
      <c r="B497" s="11">
        <v>1029</v>
      </c>
      <c r="C497" s="11">
        <v>186</v>
      </c>
      <c r="E497" s="11" t="s">
        <v>1089</v>
      </c>
      <c r="F497" s="11" t="s">
        <v>1090</v>
      </c>
      <c r="G497" s="11">
        <v>1</v>
      </c>
      <c r="I497" s="24" t="e">
        <f>IF($B497="","",(VLOOKUP($B497,所属・種目コード!$E$3:$F$68,2)))</f>
        <v>#N/A</v>
      </c>
      <c r="J497" s="25" t="str">
        <f>IF($B497="","",(VLOOKUP($B497,所属・種目コード!$I$3:$J$119,2)))</f>
        <v>TEAMアテルイ</v>
      </c>
      <c r="K497" s="26" t="e">
        <f>IF($B497="","",(VLOOKUP($B497,所属・種目コード!O480:P580,2)))</f>
        <v>#N/A</v>
      </c>
      <c r="L497" s="23" t="e">
        <f>IF($B497="","",(VLOOKUP($B497,所属・種目コード!$L$3:$M$59,2)))</f>
        <v>#N/A</v>
      </c>
    </row>
    <row r="498" spans="1:12">
      <c r="A498" s="11">
        <v>1260</v>
      </c>
      <c r="B498" s="11">
        <v>1029</v>
      </c>
      <c r="C498" s="11">
        <v>187</v>
      </c>
      <c r="E498" s="11" t="s">
        <v>1091</v>
      </c>
      <c r="F498" s="11" t="s">
        <v>1092</v>
      </c>
      <c r="G498" s="11">
        <v>1</v>
      </c>
      <c r="I498" s="24" t="e">
        <f>IF($B498="","",(VLOOKUP($B498,所属・種目コード!$E$3:$F$68,2)))</f>
        <v>#N/A</v>
      </c>
      <c r="J498" s="25" t="str">
        <f>IF($B498="","",(VLOOKUP($B498,所属・種目コード!$I$3:$J$119,2)))</f>
        <v>TEAMアテルイ</v>
      </c>
      <c r="K498" s="26" t="e">
        <f>IF($B498="","",(VLOOKUP($B498,所属・種目コード!O481:P581,2)))</f>
        <v>#N/A</v>
      </c>
      <c r="L498" s="23" t="e">
        <f>IF($B498="","",(VLOOKUP($B498,所属・種目コード!$L$3:$M$59,2)))</f>
        <v>#N/A</v>
      </c>
    </row>
    <row r="499" spans="1:12">
      <c r="A499" s="11">
        <v>1261</v>
      </c>
      <c r="B499" s="11">
        <v>1029</v>
      </c>
      <c r="C499" s="11">
        <v>188</v>
      </c>
      <c r="E499" s="11" t="s">
        <v>1093</v>
      </c>
      <c r="F499" s="11" t="s">
        <v>1094</v>
      </c>
      <c r="G499" s="11">
        <v>1</v>
      </c>
      <c r="I499" s="24" t="e">
        <f>IF($B499="","",(VLOOKUP($B499,所属・種目コード!$E$3:$F$68,2)))</f>
        <v>#N/A</v>
      </c>
      <c r="J499" s="25" t="str">
        <f>IF($B499="","",(VLOOKUP($B499,所属・種目コード!$I$3:$J$119,2)))</f>
        <v>TEAMアテルイ</v>
      </c>
      <c r="K499" s="26" t="e">
        <f>IF($B499="","",(VLOOKUP($B499,所属・種目コード!O482:P582,2)))</f>
        <v>#N/A</v>
      </c>
      <c r="L499" s="23" t="e">
        <f>IF($B499="","",(VLOOKUP($B499,所属・種目コード!$L$3:$M$59,2)))</f>
        <v>#N/A</v>
      </c>
    </row>
    <row r="500" spans="1:12">
      <c r="A500" s="11">
        <v>1460</v>
      </c>
      <c r="B500" s="11">
        <v>1029</v>
      </c>
      <c r="C500" s="11">
        <v>397</v>
      </c>
      <c r="E500" s="11" t="s">
        <v>1487</v>
      </c>
      <c r="F500" s="11" t="s">
        <v>1488</v>
      </c>
      <c r="G500" s="11">
        <v>1</v>
      </c>
      <c r="I500" s="24" t="e">
        <f>IF($B500="","",(VLOOKUP($B500,所属・種目コード!$E$3:$F$68,2)))</f>
        <v>#N/A</v>
      </c>
      <c r="J500" s="25" t="str">
        <f>IF($B500="","",(VLOOKUP($B500,所属・種目コード!$I$3:$J$119,2)))</f>
        <v>TEAMアテルイ</v>
      </c>
      <c r="K500" s="26" t="e">
        <f>IF($B500="","",(VLOOKUP($B500,所属・種目コード!O483:P583,2)))</f>
        <v>#N/A</v>
      </c>
      <c r="L500" s="23" t="e">
        <f>IF($B500="","",(VLOOKUP($B500,所属・種目コード!$L$3:$M$59,2)))</f>
        <v>#N/A</v>
      </c>
    </row>
    <row r="501" spans="1:12">
      <c r="A501" s="11">
        <v>1262</v>
      </c>
      <c r="B501" s="11">
        <v>1030</v>
      </c>
      <c r="C501" s="11">
        <v>189</v>
      </c>
      <c r="E501" s="11" t="s">
        <v>1095</v>
      </c>
      <c r="F501" s="11" t="s">
        <v>1096</v>
      </c>
      <c r="G501" s="11">
        <v>1</v>
      </c>
      <c r="I501" s="24" t="e">
        <f>IF($B501="","",(VLOOKUP($B501,所属・種目コード!$E$3:$F$68,2)))</f>
        <v>#N/A</v>
      </c>
      <c r="J501" s="25" t="str">
        <f>IF($B501="","",(VLOOKUP($B501,所属・種目コード!$I$3:$J$119,2)))</f>
        <v>ホームエコノTC</v>
      </c>
      <c r="K501" s="26" t="e">
        <f>IF($B501="","",(VLOOKUP($B501,所属・種目コード!O484:P584,2)))</f>
        <v>#N/A</v>
      </c>
      <c r="L501" s="23" t="e">
        <f>IF($B501="","",(VLOOKUP($B501,所属・種目コード!$L$3:$M$59,2)))</f>
        <v>#N/A</v>
      </c>
    </row>
    <row r="502" spans="1:12">
      <c r="A502" s="11">
        <v>1263</v>
      </c>
      <c r="B502" s="11">
        <v>1030</v>
      </c>
      <c r="C502" s="11">
        <v>190</v>
      </c>
      <c r="E502" s="11" t="s">
        <v>1097</v>
      </c>
      <c r="F502" s="11" t="s">
        <v>1098</v>
      </c>
      <c r="G502" s="11">
        <v>1</v>
      </c>
      <c r="I502" s="24" t="e">
        <f>IF($B502="","",(VLOOKUP($B502,所属・種目コード!$E$3:$F$68,2)))</f>
        <v>#N/A</v>
      </c>
      <c r="J502" s="25" t="str">
        <f>IF($B502="","",(VLOOKUP($B502,所属・種目コード!$I$3:$J$119,2)))</f>
        <v>ホームエコノTC</v>
      </c>
      <c r="K502" s="26" t="e">
        <f>IF($B502="","",(VLOOKUP($B502,所属・種目コード!O485:P585,2)))</f>
        <v>#N/A</v>
      </c>
      <c r="L502" s="23" t="e">
        <f>IF($B502="","",(VLOOKUP($B502,所属・種目コード!$L$3:$M$59,2)))</f>
        <v>#N/A</v>
      </c>
    </row>
    <row r="503" spans="1:12">
      <c r="A503" s="11">
        <v>1264</v>
      </c>
      <c r="B503" s="11">
        <v>1030</v>
      </c>
      <c r="C503" s="11">
        <v>191</v>
      </c>
      <c r="E503" s="11" t="s">
        <v>1099</v>
      </c>
      <c r="F503" s="11" t="s">
        <v>1100</v>
      </c>
      <c r="G503" s="11">
        <v>1</v>
      </c>
      <c r="I503" s="24" t="e">
        <f>IF($B503="","",(VLOOKUP($B503,所属・種目コード!$E$3:$F$68,2)))</f>
        <v>#N/A</v>
      </c>
      <c r="J503" s="25" t="str">
        <f>IF($B503="","",(VLOOKUP($B503,所属・種目コード!$I$3:$J$119,2)))</f>
        <v>ホームエコノTC</v>
      </c>
      <c r="K503" s="26" t="e">
        <f>IF($B503="","",(VLOOKUP($B503,所属・種目コード!O486:P586,2)))</f>
        <v>#N/A</v>
      </c>
      <c r="L503" s="23" t="e">
        <f>IF($B503="","",(VLOOKUP($B503,所属・種目コード!$L$3:$M$59,2)))</f>
        <v>#N/A</v>
      </c>
    </row>
    <row r="504" spans="1:12">
      <c r="A504" s="11">
        <v>1265</v>
      </c>
      <c r="B504" s="11">
        <v>1030</v>
      </c>
      <c r="C504" s="11">
        <v>192</v>
      </c>
      <c r="E504" s="11" t="s">
        <v>1101</v>
      </c>
      <c r="F504" s="11" t="s">
        <v>1102</v>
      </c>
      <c r="G504" s="11">
        <v>1</v>
      </c>
      <c r="I504" s="24" t="e">
        <f>IF($B504="","",(VLOOKUP($B504,所属・種目コード!$E$3:$F$68,2)))</f>
        <v>#N/A</v>
      </c>
      <c r="J504" s="25" t="str">
        <f>IF($B504="","",(VLOOKUP($B504,所属・種目コード!$I$3:$J$119,2)))</f>
        <v>ホームエコノTC</v>
      </c>
      <c r="K504" s="26" t="e">
        <f>IF($B504="","",(VLOOKUP($B504,所属・種目コード!O487:P587,2)))</f>
        <v>#N/A</v>
      </c>
      <c r="L504" s="23" t="e">
        <f>IF($B504="","",(VLOOKUP($B504,所属・種目コード!$L$3:$M$59,2)))</f>
        <v>#N/A</v>
      </c>
    </row>
    <row r="505" spans="1:12">
      <c r="A505" s="11">
        <v>1266</v>
      </c>
      <c r="B505" s="11">
        <v>1030</v>
      </c>
      <c r="C505" s="11">
        <v>193</v>
      </c>
      <c r="E505" s="11" t="s">
        <v>1103</v>
      </c>
      <c r="F505" s="11" t="s">
        <v>1104</v>
      </c>
      <c r="G505" s="11">
        <v>1</v>
      </c>
      <c r="I505" s="24" t="e">
        <f>IF($B505="","",(VLOOKUP($B505,所属・種目コード!$E$3:$F$68,2)))</f>
        <v>#N/A</v>
      </c>
      <c r="J505" s="25" t="str">
        <f>IF($B505="","",(VLOOKUP($B505,所属・種目コード!$I$3:$J$119,2)))</f>
        <v>ホームエコノTC</v>
      </c>
      <c r="K505" s="26" t="e">
        <f>IF($B505="","",(VLOOKUP($B505,所属・種目コード!O488:P588,2)))</f>
        <v>#N/A</v>
      </c>
      <c r="L505" s="23" t="e">
        <f>IF($B505="","",(VLOOKUP($B505,所属・種目コード!$L$3:$M$59,2)))</f>
        <v>#N/A</v>
      </c>
    </row>
    <row r="506" spans="1:12">
      <c r="A506" s="11">
        <v>1267</v>
      </c>
      <c r="B506" s="11">
        <v>1030</v>
      </c>
      <c r="C506" s="11">
        <v>194</v>
      </c>
      <c r="E506" s="11" t="s">
        <v>1105</v>
      </c>
      <c r="F506" s="11" t="s">
        <v>1106</v>
      </c>
      <c r="G506" s="11">
        <v>1</v>
      </c>
      <c r="I506" s="24" t="e">
        <f>IF($B506="","",(VLOOKUP($B506,所属・種目コード!$E$3:$F$68,2)))</f>
        <v>#N/A</v>
      </c>
      <c r="J506" s="25" t="str">
        <f>IF($B506="","",(VLOOKUP($B506,所属・種目コード!$I$3:$J$119,2)))</f>
        <v>ホームエコノTC</v>
      </c>
      <c r="K506" s="26" t="e">
        <f>IF($B506="","",(VLOOKUP($B506,所属・種目コード!O489:P589,2)))</f>
        <v>#N/A</v>
      </c>
      <c r="L506" s="23" t="e">
        <f>IF($B506="","",(VLOOKUP($B506,所属・種目コード!$L$3:$M$59,2)))</f>
        <v>#N/A</v>
      </c>
    </row>
    <row r="507" spans="1:12">
      <c r="A507" s="11">
        <v>1292</v>
      </c>
      <c r="B507" s="11">
        <v>1031</v>
      </c>
      <c r="C507" s="11">
        <v>220</v>
      </c>
      <c r="E507" s="11" t="s">
        <v>1153</v>
      </c>
      <c r="F507" s="11" t="s">
        <v>1154</v>
      </c>
      <c r="G507" s="11">
        <v>1</v>
      </c>
      <c r="I507" s="24" t="e">
        <f>IF($B507="","",(VLOOKUP($B507,所属・種目コード!$E$3:$F$68,2)))</f>
        <v>#N/A</v>
      </c>
      <c r="J507" s="25" t="str">
        <f>IF($B507="","",(VLOOKUP($B507,所属・種目コード!$I$3:$J$119,2)))</f>
        <v>チームネクサス</v>
      </c>
      <c r="K507" s="26" t="e">
        <f>IF($B507="","",(VLOOKUP($B507,所属・種目コード!O490:P590,2)))</f>
        <v>#N/A</v>
      </c>
      <c r="L507" s="23" t="e">
        <f>IF($B507="","",(VLOOKUP($B507,所属・種目コード!$L$3:$M$59,2)))</f>
        <v>#N/A</v>
      </c>
    </row>
    <row r="508" spans="1:12">
      <c r="A508" s="11">
        <v>1293</v>
      </c>
      <c r="B508" s="11">
        <v>1031</v>
      </c>
      <c r="C508" s="11">
        <v>221</v>
      </c>
      <c r="E508" s="11" t="s">
        <v>1155</v>
      </c>
      <c r="F508" s="11" t="s">
        <v>1156</v>
      </c>
      <c r="G508" s="11">
        <v>1</v>
      </c>
      <c r="I508" s="24" t="e">
        <f>IF($B508="","",(VLOOKUP($B508,所属・種目コード!$E$3:$F$68,2)))</f>
        <v>#N/A</v>
      </c>
      <c r="J508" s="25" t="str">
        <f>IF($B508="","",(VLOOKUP($B508,所属・種目コード!$I$3:$J$119,2)))</f>
        <v>チームネクサス</v>
      </c>
      <c r="K508" s="26" t="e">
        <f>IF($B508="","",(VLOOKUP($B508,所属・種目コード!O491:P591,2)))</f>
        <v>#N/A</v>
      </c>
      <c r="L508" s="23" t="e">
        <f>IF($B508="","",(VLOOKUP($B508,所属・種目コード!$L$3:$M$59,2)))</f>
        <v>#N/A</v>
      </c>
    </row>
    <row r="509" spans="1:12">
      <c r="A509" s="11">
        <v>1294</v>
      </c>
      <c r="B509" s="11">
        <v>1031</v>
      </c>
      <c r="C509" s="11">
        <v>222</v>
      </c>
      <c r="E509" s="11" t="s">
        <v>1157</v>
      </c>
      <c r="F509" s="11" t="s">
        <v>1158</v>
      </c>
      <c r="G509" s="11">
        <v>1</v>
      </c>
      <c r="I509" s="24" t="e">
        <f>IF($B509="","",(VLOOKUP($B509,所属・種目コード!$E$3:$F$68,2)))</f>
        <v>#N/A</v>
      </c>
      <c r="J509" s="25" t="str">
        <f>IF($B509="","",(VLOOKUP($B509,所属・種目コード!$I$3:$J$119,2)))</f>
        <v>チームネクサス</v>
      </c>
      <c r="K509" s="26" t="e">
        <f>IF($B509="","",(VLOOKUP($B509,所属・種目コード!O492:P592,2)))</f>
        <v>#N/A</v>
      </c>
      <c r="L509" s="23" t="e">
        <f>IF($B509="","",(VLOOKUP($B509,所属・種目コード!$L$3:$M$59,2)))</f>
        <v>#N/A</v>
      </c>
    </row>
    <row r="510" spans="1:12">
      <c r="A510" s="11">
        <v>1295</v>
      </c>
      <c r="B510" s="11">
        <v>1031</v>
      </c>
      <c r="C510" s="11">
        <v>223</v>
      </c>
      <c r="E510" s="11" t="s">
        <v>1159</v>
      </c>
      <c r="F510" s="11" t="s">
        <v>1160</v>
      </c>
      <c r="G510" s="11">
        <v>1</v>
      </c>
      <c r="I510" s="24" t="e">
        <f>IF($B510="","",(VLOOKUP($B510,所属・種目コード!$E$3:$F$68,2)))</f>
        <v>#N/A</v>
      </c>
      <c r="J510" s="25" t="str">
        <f>IF($B510="","",(VLOOKUP($B510,所属・種目コード!$I$3:$J$119,2)))</f>
        <v>チームネクサス</v>
      </c>
      <c r="K510" s="26" t="e">
        <f>IF($B510="","",(VLOOKUP($B510,所属・種目コード!O493:P593,2)))</f>
        <v>#N/A</v>
      </c>
      <c r="L510" s="23" t="e">
        <f>IF($B510="","",(VLOOKUP($B510,所属・種目コード!$L$3:$M$59,2)))</f>
        <v>#N/A</v>
      </c>
    </row>
    <row r="511" spans="1:12">
      <c r="A511" s="11">
        <v>1296</v>
      </c>
      <c r="B511" s="11">
        <v>1031</v>
      </c>
      <c r="C511" s="11">
        <v>224</v>
      </c>
      <c r="E511" s="11" t="s">
        <v>1161</v>
      </c>
      <c r="F511" s="11" t="s">
        <v>1162</v>
      </c>
      <c r="G511" s="11">
        <v>1</v>
      </c>
      <c r="I511" s="24" t="e">
        <f>IF($B511="","",(VLOOKUP($B511,所属・種目コード!$E$3:$F$68,2)))</f>
        <v>#N/A</v>
      </c>
      <c r="J511" s="25" t="str">
        <f>IF($B511="","",(VLOOKUP($B511,所属・種目コード!$I$3:$J$119,2)))</f>
        <v>チームネクサス</v>
      </c>
      <c r="K511" s="26" t="e">
        <f>IF($B511="","",(VLOOKUP($B511,所属・種目コード!O494:P594,2)))</f>
        <v>#N/A</v>
      </c>
      <c r="L511" s="23" t="e">
        <f>IF($B511="","",(VLOOKUP($B511,所属・種目コード!$L$3:$M$59,2)))</f>
        <v>#N/A</v>
      </c>
    </row>
    <row r="512" spans="1:12">
      <c r="A512" s="11">
        <v>1297</v>
      </c>
      <c r="B512" s="11">
        <v>1031</v>
      </c>
      <c r="C512" s="11">
        <v>225</v>
      </c>
      <c r="E512" s="11" t="s">
        <v>1163</v>
      </c>
      <c r="F512" s="11" t="s">
        <v>1164</v>
      </c>
      <c r="G512" s="11">
        <v>1</v>
      </c>
      <c r="I512" s="24" t="e">
        <f>IF($B512="","",(VLOOKUP($B512,所属・種目コード!$E$3:$F$68,2)))</f>
        <v>#N/A</v>
      </c>
      <c r="J512" s="25" t="str">
        <f>IF($B512="","",(VLOOKUP($B512,所属・種目コード!$I$3:$J$119,2)))</f>
        <v>チームネクサス</v>
      </c>
      <c r="K512" s="26" t="e">
        <f>IF($B512="","",(VLOOKUP($B512,所属・種目コード!O495:P595,2)))</f>
        <v>#N/A</v>
      </c>
      <c r="L512" s="23" t="e">
        <f>IF($B512="","",(VLOOKUP($B512,所属・種目コード!$L$3:$M$59,2)))</f>
        <v>#N/A</v>
      </c>
    </row>
    <row r="513" spans="1:12">
      <c r="A513" s="11">
        <v>1298</v>
      </c>
      <c r="B513" s="11">
        <v>1032</v>
      </c>
      <c r="C513" s="11">
        <v>226</v>
      </c>
      <c r="E513" s="11" t="s">
        <v>1165</v>
      </c>
      <c r="F513" s="11" t="s">
        <v>1166</v>
      </c>
      <c r="G513" s="11">
        <v>1</v>
      </c>
      <c r="I513" s="24" t="e">
        <f>IF($B513="","",(VLOOKUP($B513,所属・種目コード!$E$3:$F$68,2)))</f>
        <v>#N/A</v>
      </c>
      <c r="J513" s="25" t="str">
        <f>IF($B513="","",(VLOOKUP($B513,所属・種目コード!$I$3:$J$119,2)))</f>
        <v>八幡平市ﾄﾗ協</v>
      </c>
      <c r="K513" s="26" t="e">
        <f>IF($B513="","",(VLOOKUP($B513,所属・種目コード!O496:P596,2)))</f>
        <v>#N/A</v>
      </c>
      <c r="L513" s="23" t="e">
        <f>IF($B513="","",(VLOOKUP($B513,所属・種目コード!$L$3:$M$59,2)))</f>
        <v>#N/A</v>
      </c>
    </row>
    <row r="514" spans="1:12">
      <c r="A514" s="11">
        <v>1299</v>
      </c>
      <c r="B514" s="11">
        <v>1032</v>
      </c>
      <c r="C514" s="11">
        <v>227</v>
      </c>
      <c r="E514" s="11" t="s">
        <v>1167</v>
      </c>
      <c r="F514" s="11" t="s">
        <v>1168</v>
      </c>
      <c r="G514" s="11">
        <v>1</v>
      </c>
      <c r="I514" s="24" t="e">
        <f>IF($B514="","",(VLOOKUP($B514,所属・種目コード!$E$3:$F$68,2)))</f>
        <v>#N/A</v>
      </c>
      <c r="J514" s="25" t="str">
        <f>IF($B514="","",(VLOOKUP($B514,所属・種目コード!$I$3:$J$119,2)))</f>
        <v>八幡平市ﾄﾗ協</v>
      </c>
      <c r="K514" s="26" t="e">
        <f>IF($B514="","",(VLOOKUP($B514,所属・種目コード!O497:P597,2)))</f>
        <v>#N/A</v>
      </c>
      <c r="L514" s="23" t="e">
        <f>IF($B514="","",(VLOOKUP($B514,所属・種目コード!$L$3:$M$59,2)))</f>
        <v>#N/A</v>
      </c>
    </row>
    <row r="515" spans="1:12">
      <c r="A515" s="11">
        <v>1300</v>
      </c>
      <c r="B515" s="11">
        <v>1032</v>
      </c>
      <c r="C515" s="11">
        <v>228</v>
      </c>
      <c r="E515" s="11" t="s">
        <v>1169</v>
      </c>
      <c r="F515" s="11" t="s">
        <v>1170</v>
      </c>
      <c r="G515" s="11">
        <v>1</v>
      </c>
      <c r="I515" s="24" t="e">
        <f>IF($B515="","",(VLOOKUP($B515,所属・種目コード!$E$3:$F$68,2)))</f>
        <v>#N/A</v>
      </c>
      <c r="J515" s="25" t="str">
        <f>IF($B515="","",(VLOOKUP($B515,所属・種目コード!$I$3:$J$119,2)))</f>
        <v>八幡平市ﾄﾗ協</v>
      </c>
      <c r="K515" s="26" t="e">
        <f>IF($B515="","",(VLOOKUP($B515,所属・種目コード!O498:P598,2)))</f>
        <v>#N/A</v>
      </c>
      <c r="L515" s="23" t="e">
        <f>IF($B515="","",(VLOOKUP($B515,所属・種目コード!$L$3:$M$59,2)))</f>
        <v>#N/A</v>
      </c>
    </row>
    <row r="516" spans="1:12">
      <c r="A516" s="11">
        <v>1301</v>
      </c>
      <c r="B516" s="11">
        <v>1032</v>
      </c>
      <c r="C516" s="11">
        <v>229</v>
      </c>
      <c r="E516" s="11" t="s">
        <v>1171</v>
      </c>
      <c r="F516" s="11" t="s">
        <v>1172</v>
      </c>
      <c r="G516" s="11">
        <v>1</v>
      </c>
      <c r="I516" s="24" t="e">
        <f>IF($B516="","",(VLOOKUP($B516,所属・種目コード!$E$3:$F$68,2)))</f>
        <v>#N/A</v>
      </c>
      <c r="J516" s="25" t="str">
        <f>IF($B516="","",(VLOOKUP($B516,所属・種目コード!$I$3:$J$119,2)))</f>
        <v>八幡平市ﾄﾗ協</v>
      </c>
      <c r="K516" s="26" t="e">
        <f>IF($B516="","",(VLOOKUP($B516,所属・種目コード!O499:P599,2)))</f>
        <v>#N/A</v>
      </c>
      <c r="L516" s="23" t="e">
        <f>IF($B516="","",(VLOOKUP($B516,所属・種目コード!$L$3:$M$59,2)))</f>
        <v>#N/A</v>
      </c>
    </row>
    <row r="517" spans="1:12">
      <c r="A517" s="11">
        <v>1302</v>
      </c>
      <c r="B517" s="11">
        <v>1032</v>
      </c>
      <c r="C517" s="11">
        <v>230</v>
      </c>
      <c r="E517" s="11" t="s">
        <v>1173</v>
      </c>
      <c r="F517" s="11" t="s">
        <v>1174</v>
      </c>
      <c r="G517" s="11">
        <v>1</v>
      </c>
      <c r="I517" s="24" t="e">
        <f>IF($B517="","",(VLOOKUP($B517,所属・種目コード!$E$3:$F$68,2)))</f>
        <v>#N/A</v>
      </c>
      <c r="J517" s="25" t="str">
        <f>IF($B517="","",(VLOOKUP($B517,所属・種目コード!$I$3:$J$119,2)))</f>
        <v>八幡平市ﾄﾗ協</v>
      </c>
      <c r="K517" s="26" t="e">
        <f>IF($B517="","",(VLOOKUP($B517,所属・種目コード!O500:P600,2)))</f>
        <v>#N/A</v>
      </c>
      <c r="L517" s="23" t="e">
        <f>IF($B517="","",(VLOOKUP($B517,所属・種目コード!$L$3:$M$59,2)))</f>
        <v>#N/A</v>
      </c>
    </row>
    <row r="518" spans="1:12">
      <c r="A518" s="11">
        <v>1303</v>
      </c>
      <c r="B518" s="11">
        <v>1032</v>
      </c>
      <c r="C518" s="11">
        <v>231</v>
      </c>
      <c r="E518" s="11" t="s">
        <v>1175</v>
      </c>
      <c r="F518" s="11" t="s">
        <v>1176</v>
      </c>
      <c r="G518" s="11">
        <v>1</v>
      </c>
      <c r="I518" s="24" t="e">
        <f>IF($B518="","",(VLOOKUP($B518,所属・種目コード!$E$3:$F$68,2)))</f>
        <v>#N/A</v>
      </c>
      <c r="J518" s="25" t="str">
        <f>IF($B518="","",(VLOOKUP($B518,所属・種目コード!$I$3:$J$119,2)))</f>
        <v>八幡平市ﾄﾗ協</v>
      </c>
      <c r="K518" s="26" t="e">
        <f>IF($B518="","",(VLOOKUP($B518,所属・種目コード!O501:P601,2)))</f>
        <v>#N/A</v>
      </c>
      <c r="L518" s="23" t="e">
        <f>IF($B518="","",(VLOOKUP($B518,所属・種目コード!$L$3:$M$59,2)))</f>
        <v>#N/A</v>
      </c>
    </row>
    <row r="519" spans="1:12">
      <c r="A519" s="11">
        <v>1304</v>
      </c>
      <c r="B519" s="11">
        <v>1033</v>
      </c>
      <c r="C519" s="11">
        <v>232</v>
      </c>
      <c r="E519" s="11" t="s">
        <v>1177</v>
      </c>
      <c r="F519" s="11" t="s">
        <v>1178</v>
      </c>
      <c r="G519" s="11">
        <v>1</v>
      </c>
      <c r="I519" s="24" t="e">
        <f>IF($B519="","",(VLOOKUP($B519,所属・種目コード!$E$3:$F$68,2)))</f>
        <v>#N/A</v>
      </c>
      <c r="J519" s="25" t="str">
        <f>IF($B519="","",(VLOOKUP($B519,所属・種目コード!$I$3:$J$119,2)))</f>
        <v>TAKAHIRO RC</v>
      </c>
      <c r="K519" s="26" t="e">
        <f>IF($B519="","",(VLOOKUP($B519,所属・種目コード!O502:P602,2)))</f>
        <v>#N/A</v>
      </c>
      <c r="L519" s="23" t="e">
        <f>IF($B519="","",(VLOOKUP($B519,所属・種目コード!$L$3:$M$59,2)))</f>
        <v>#N/A</v>
      </c>
    </row>
    <row r="520" spans="1:12">
      <c r="A520" s="11">
        <v>1305</v>
      </c>
      <c r="B520" s="11">
        <v>1033</v>
      </c>
      <c r="C520" s="11">
        <v>233</v>
      </c>
      <c r="E520" s="11" t="s">
        <v>1179</v>
      </c>
      <c r="F520" s="11" t="s">
        <v>1180</v>
      </c>
      <c r="G520" s="11">
        <v>1</v>
      </c>
      <c r="I520" s="24" t="e">
        <f>IF($B520="","",(VLOOKUP($B520,所属・種目コード!$E$3:$F$68,2)))</f>
        <v>#N/A</v>
      </c>
      <c r="J520" s="25" t="str">
        <f>IF($B520="","",(VLOOKUP($B520,所属・種目コード!$I$3:$J$119,2)))</f>
        <v>TAKAHIRO RC</v>
      </c>
      <c r="K520" s="26" t="e">
        <f>IF($B520="","",(VLOOKUP($B520,所属・種目コード!O503:P603,2)))</f>
        <v>#N/A</v>
      </c>
      <c r="L520" s="23" t="e">
        <f>IF($B520="","",(VLOOKUP($B520,所属・種目コード!$L$3:$M$59,2)))</f>
        <v>#N/A</v>
      </c>
    </row>
    <row r="521" spans="1:12">
      <c r="A521" s="11">
        <v>1306</v>
      </c>
      <c r="B521" s="11">
        <v>1033</v>
      </c>
      <c r="C521" s="11">
        <v>234</v>
      </c>
      <c r="E521" s="11" t="s">
        <v>1181</v>
      </c>
      <c r="F521" s="11" t="s">
        <v>1182</v>
      </c>
      <c r="G521" s="11">
        <v>1</v>
      </c>
      <c r="I521" s="24" t="e">
        <f>IF($B521="","",(VLOOKUP($B521,所属・種目コード!$E$3:$F$68,2)))</f>
        <v>#N/A</v>
      </c>
      <c r="J521" s="25" t="str">
        <f>IF($B521="","",(VLOOKUP($B521,所属・種目コード!$I$3:$J$119,2)))</f>
        <v>TAKAHIRO RC</v>
      </c>
      <c r="K521" s="26" t="e">
        <f>IF($B521="","",(VLOOKUP($B521,所属・種目コード!O504:P604,2)))</f>
        <v>#N/A</v>
      </c>
      <c r="L521" s="23" t="e">
        <f>IF($B521="","",(VLOOKUP($B521,所属・種目コード!$L$3:$M$59,2)))</f>
        <v>#N/A</v>
      </c>
    </row>
    <row r="522" spans="1:12">
      <c r="A522" s="11">
        <v>1307</v>
      </c>
      <c r="B522" s="11">
        <v>1033</v>
      </c>
      <c r="C522" s="11">
        <v>235</v>
      </c>
      <c r="E522" s="11" t="s">
        <v>1183</v>
      </c>
      <c r="F522" s="11" t="s">
        <v>966</v>
      </c>
      <c r="G522" s="11">
        <v>1</v>
      </c>
      <c r="I522" s="24" t="e">
        <f>IF($B522="","",(VLOOKUP($B522,所属・種目コード!$E$3:$F$68,2)))</f>
        <v>#N/A</v>
      </c>
      <c r="J522" s="25" t="str">
        <f>IF($B522="","",(VLOOKUP($B522,所属・種目コード!$I$3:$J$119,2)))</f>
        <v>TAKAHIRO RC</v>
      </c>
      <c r="K522" s="26" t="e">
        <f>IF($B522="","",(VLOOKUP($B522,所属・種目コード!O505:P605,2)))</f>
        <v>#N/A</v>
      </c>
      <c r="L522" s="23" t="e">
        <f>IF($B522="","",(VLOOKUP($B522,所属・種目コード!$L$3:$M$59,2)))</f>
        <v>#N/A</v>
      </c>
    </row>
    <row r="523" spans="1:12">
      <c r="A523" s="11">
        <v>1308</v>
      </c>
      <c r="B523" s="11">
        <v>1033</v>
      </c>
      <c r="C523" s="11">
        <v>236</v>
      </c>
      <c r="E523" s="11" t="s">
        <v>1184</v>
      </c>
      <c r="F523" s="11" t="s">
        <v>1185</v>
      </c>
      <c r="G523" s="11">
        <v>1</v>
      </c>
      <c r="I523" s="24" t="e">
        <f>IF($B523="","",(VLOOKUP($B523,所属・種目コード!$E$3:$F$68,2)))</f>
        <v>#N/A</v>
      </c>
      <c r="J523" s="25" t="str">
        <f>IF($B523="","",(VLOOKUP($B523,所属・種目コード!$I$3:$J$119,2)))</f>
        <v>TAKAHIRO RC</v>
      </c>
      <c r="K523" s="26" t="e">
        <f>IF($B523="","",(VLOOKUP($B523,所属・種目コード!O506:P606,2)))</f>
        <v>#N/A</v>
      </c>
      <c r="L523" s="23" t="e">
        <f>IF($B523="","",(VLOOKUP($B523,所属・種目コード!$L$3:$M$59,2)))</f>
        <v>#N/A</v>
      </c>
    </row>
    <row r="524" spans="1:12">
      <c r="A524" s="11">
        <v>1309</v>
      </c>
      <c r="B524" s="11">
        <v>1033</v>
      </c>
      <c r="C524" s="11">
        <v>237</v>
      </c>
      <c r="E524" s="11" t="s">
        <v>1186</v>
      </c>
      <c r="F524" s="11" t="s">
        <v>1187</v>
      </c>
      <c r="G524" s="11">
        <v>1</v>
      </c>
      <c r="I524" s="24" t="e">
        <f>IF($B524="","",(VLOOKUP($B524,所属・種目コード!$E$3:$F$68,2)))</f>
        <v>#N/A</v>
      </c>
      <c r="J524" s="25" t="str">
        <f>IF($B524="","",(VLOOKUP($B524,所属・種目コード!$I$3:$J$119,2)))</f>
        <v>TAKAHIRO RC</v>
      </c>
      <c r="K524" s="26" t="e">
        <f>IF($B524="","",(VLOOKUP($B524,所属・種目コード!O507:P607,2)))</f>
        <v>#N/A</v>
      </c>
      <c r="L524" s="23" t="e">
        <f>IF($B524="","",(VLOOKUP($B524,所属・種目コード!$L$3:$M$59,2)))</f>
        <v>#N/A</v>
      </c>
    </row>
    <row r="525" spans="1:12">
      <c r="A525" s="11">
        <v>1331</v>
      </c>
      <c r="B525" s="11">
        <v>1034</v>
      </c>
      <c r="C525" s="11">
        <v>266</v>
      </c>
      <c r="E525" s="11" t="s">
        <v>1230</v>
      </c>
      <c r="F525" s="11" t="s">
        <v>1231</v>
      </c>
      <c r="G525" s="11">
        <v>1</v>
      </c>
      <c r="I525" s="24" t="e">
        <f>IF($B525="","",(VLOOKUP($B525,所属・種目コード!$E$3:$F$68,2)))</f>
        <v>#N/A</v>
      </c>
      <c r="J525" s="25" t="str">
        <f>IF($B525="","",(VLOOKUP($B525,所属・種目コード!$I$3:$J$119,2)))</f>
        <v>一戸町陸協</v>
      </c>
      <c r="K525" s="26" t="e">
        <f>IF($B525="","",(VLOOKUP($B525,所属・種目コード!O508:P608,2)))</f>
        <v>#N/A</v>
      </c>
      <c r="L525" s="23" t="e">
        <f>IF($B525="","",(VLOOKUP($B525,所属・種目コード!$L$3:$M$59,2)))</f>
        <v>#N/A</v>
      </c>
    </row>
    <row r="526" spans="1:12">
      <c r="A526" s="11">
        <v>1332</v>
      </c>
      <c r="B526" s="11">
        <v>1034</v>
      </c>
      <c r="C526" s="11">
        <v>267</v>
      </c>
      <c r="E526" s="11" t="s">
        <v>1232</v>
      </c>
      <c r="F526" s="11" t="s">
        <v>1233</v>
      </c>
      <c r="G526" s="11">
        <v>1</v>
      </c>
      <c r="I526" s="24" t="e">
        <f>IF($B526="","",(VLOOKUP($B526,所属・種目コード!$E$3:$F$68,2)))</f>
        <v>#N/A</v>
      </c>
      <c r="J526" s="25" t="str">
        <f>IF($B526="","",(VLOOKUP($B526,所属・種目コード!$I$3:$J$119,2)))</f>
        <v>一戸町陸協</v>
      </c>
      <c r="K526" s="26" t="e">
        <f>IF($B526="","",(VLOOKUP($B526,所属・種目コード!O509:P609,2)))</f>
        <v>#N/A</v>
      </c>
      <c r="L526" s="23" t="e">
        <f>IF($B526="","",(VLOOKUP($B526,所属・種目コード!$L$3:$M$59,2)))</f>
        <v>#N/A</v>
      </c>
    </row>
    <row r="527" spans="1:12">
      <c r="A527" s="11">
        <v>1333</v>
      </c>
      <c r="B527" s="11">
        <v>1034</v>
      </c>
      <c r="C527" s="11">
        <v>268</v>
      </c>
      <c r="E527" s="11" t="s">
        <v>1234</v>
      </c>
      <c r="F527" s="11" t="s">
        <v>1235</v>
      </c>
      <c r="G527" s="11">
        <v>1</v>
      </c>
      <c r="I527" s="24" t="e">
        <f>IF($B527="","",(VLOOKUP($B527,所属・種目コード!$E$3:$F$68,2)))</f>
        <v>#N/A</v>
      </c>
      <c r="J527" s="25" t="str">
        <f>IF($B527="","",(VLOOKUP($B527,所属・種目コード!$I$3:$J$119,2)))</f>
        <v>一戸町陸協</v>
      </c>
      <c r="K527" s="26" t="e">
        <f>IF($B527="","",(VLOOKUP($B527,所属・種目コード!O510:P610,2)))</f>
        <v>#N/A</v>
      </c>
      <c r="L527" s="23" t="e">
        <f>IF($B527="","",(VLOOKUP($B527,所属・種目コード!$L$3:$M$59,2)))</f>
        <v>#N/A</v>
      </c>
    </row>
    <row r="528" spans="1:12">
      <c r="A528" s="11">
        <v>1334</v>
      </c>
      <c r="B528" s="11">
        <v>1034</v>
      </c>
      <c r="C528" s="11">
        <v>269</v>
      </c>
      <c r="E528" s="11" t="s">
        <v>1236</v>
      </c>
      <c r="F528" s="11" t="s">
        <v>1237</v>
      </c>
      <c r="G528" s="11">
        <v>1</v>
      </c>
      <c r="I528" s="24" t="e">
        <f>IF($B528="","",(VLOOKUP($B528,所属・種目コード!$E$3:$F$68,2)))</f>
        <v>#N/A</v>
      </c>
      <c r="J528" s="25" t="str">
        <f>IF($B528="","",(VLOOKUP($B528,所属・種目コード!$I$3:$J$119,2)))</f>
        <v>一戸町陸協</v>
      </c>
      <c r="K528" s="26" t="e">
        <f>IF($B528="","",(VLOOKUP($B528,所属・種目コード!O511:P611,2)))</f>
        <v>#N/A</v>
      </c>
      <c r="L528" s="23" t="e">
        <f>IF($B528="","",(VLOOKUP($B528,所属・種目コード!$L$3:$M$59,2)))</f>
        <v>#N/A</v>
      </c>
    </row>
    <row r="529" spans="1:12">
      <c r="A529" s="11">
        <v>1335</v>
      </c>
      <c r="B529" s="11">
        <v>1034</v>
      </c>
      <c r="C529" s="11">
        <v>270</v>
      </c>
      <c r="E529" s="11" t="s">
        <v>1238</v>
      </c>
      <c r="F529" s="11" t="s">
        <v>1239</v>
      </c>
      <c r="G529" s="11">
        <v>1</v>
      </c>
      <c r="I529" s="24" t="e">
        <f>IF($B529="","",(VLOOKUP($B529,所属・種目コード!$E$3:$F$68,2)))</f>
        <v>#N/A</v>
      </c>
      <c r="J529" s="25" t="str">
        <f>IF($B529="","",(VLOOKUP($B529,所属・種目コード!$I$3:$J$119,2)))</f>
        <v>一戸町陸協</v>
      </c>
      <c r="K529" s="26" t="e">
        <f>IF($B529="","",(VLOOKUP($B529,所属・種目コード!O512:P612,2)))</f>
        <v>#N/A</v>
      </c>
      <c r="L529" s="23" t="e">
        <f>IF($B529="","",(VLOOKUP($B529,所属・種目コード!$L$3:$M$59,2)))</f>
        <v>#N/A</v>
      </c>
    </row>
    <row r="530" spans="1:12">
      <c r="A530" s="11">
        <v>1336</v>
      </c>
      <c r="B530" s="11">
        <v>1034</v>
      </c>
      <c r="C530" s="11">
        <v>271</v>
      </c>
      <c r="E530" s="11" t="s">
        <v>1240</v>
      </c>
      <c r="F530" s="11" t="s">
        <v>1241</v>
      </c>
      <c r="G530" s="11">
        <v>1</v>
      </c>
      <c r="I530" s="24" t="e">
        <f>IF($B530="","",(VLOOKUP($B530,所属・種目コード!$E$3:$F$68,2)))</f>
        <v>#N/A</v>
      </c>
      <c r="J530" s="25" t="str">
        <f>IF($B530="","",(VLOOKUP($B530,所属・種目コード!$I$3:$J$119,2)))</f>
        <v>一戸町陸協</v>
      </c>
      <c r="K530" s="26" t="e">
        <f>IF($B530="","",(VLOOKUP($B530,所属・種目コード!O513:P613,2)))</f>
        <v>#N/A</v>
      </c>
      <c r="L530" s="23" t="e">
        <f>IF($B530="","",(VLOOKUP($B530,所属・種目コード!$L$3:$M$59,2)))</f>
        <v>#N/A</v>
      </c>
    </row>
    <row r="531" spans="1:12">
      <c r="A531" s="11">
        <v>1337</v>
      </c>
      <c r="B531" s="11">
        <v>1034</v>
      </c>
      <c r="C531" s="11">
        <v>272</v>
      </c>
      <c r="E531" s="11" t="s">
        <v>1242</v>
      </c>
      <c r="F531" s="11" t="s">
        <v>1243</v>
      </c>
      <c r="G531" s="11">
        <v>1</v>
      </c>
      <c r="I531" s="24" t="e">
        <f>IF($B531="","",(VLOOKUP($B531,所属・種目コード!$E$3:$F$68,2)))</f>
        <v>#N/A</v>
      </c>
      <c r="J531" s="25" t="str">
        <f>IF($B531="","",(VLOOKUP($B531,所属・種目コード!$I$3:$J$119,2)))</f>
        <v>一戸町陸協</v>
      </c>
      <c r="K531" s="26" t="e">
        <f>IF($B531="","",(VLOOKUP($B531,所属・種目コード!O514:P614,2)))</f>
        <v>#N/A</v>
      </c>
      <c r="L531" s="23" t="e">
        <f>IF($B531="","",(VLOOKUP($B531,所属・種目コード!$L$3:$M$59,2)))</f>
        <v>#N/A</v>
      </c>
    </row>
    <row r="532" spans="1:12">
      <c r="A532" s="11">
        <v>1338</v>
      </c>
      <c r="B532" s="11">
        <v>1034</v>
      </c>
      <c r="C532" s="11">
        <v>273</v>
      </c>
      <c r="E532" s="11" t="s">
        <v>1244</v>
      </c>
      <c r="F532" s="11" t="s">
        <v>1245</v>
      </c>
      <c r="G532" s="11">
        <v>1</v>
      </c>
      <c r="I532" s="24" t="e">
        <f>IF($B532="","",(VLOOKUP($B532,所属・種目コード!$E$3:$F$68,2)))</f>
        <v>#N/A</v>
      </c>
      <c r="J532" s="25" t="str">
        <f>IF($B532="","",(VLOOKUP($B532,所属・種目コード!$I$3:$J$119,2)))</f>
        <v>一戸町陸協</v>
      </c>
      <c r="K532" s="26" t="e">
        <f>IF($B532="","",(VLOOKUP($B532,所属・種目コード!O515:P615,2)))</f>
        <v>#N/A</v>
      </c>
      <c r="L532" s="23" t="e">
        <f>IF($B532="","",(VLOOKUP($B532,所属・種目コード!$L$3:$M$59,2)))</f>
        <v>#N/A</v>
      </c>
    </row>
    <row r="533" spans="1:12">
      <c r="A533" s="11">
        <v>1339</v>
      </c>
      <c r="B533" s="11">
        <v>1034</v>
      </c>
      <c r="C533" s="11">
        <v>274</v>
      </c>
      <c r="E533" s="11" t="s">
        <v>1246</v>
      </c>
      <c r="F533" s="11" t="s">
        <v>1247</v>
      </c>
      <c r="G533" s="11">
        <v>1</v>
      </c>
      <c r="I533" s="24" t="e">
        <f>IF($B533="","",(VLOOKUP($B533,所属・種目コード!$E$3:$F$68,2)))</f>
        <v>#N/A</v>
      </c>
      <c r="J533" s="25" t="str">
        <f>IF($B533="","",(VLOOKUP($B533,所属・種目コード!$I$3:$J$119,2)))</f>
        <v>一戸町陸協</v>
      </c>
      <c r="K533" s="26" t="e">
        <f>IF($B533="","",(VLOOKUP($B533,所属・種目コード!O516:P616,2)))</f>
        <v>#N/A</v>
      </c>
      <c r="L533" s="23" t="e">
        <f>IF($B533="","",(VLOOKUP($B533,所属・種目コード!$L$3:$M$59,2)))</f>
        <v>#N/A</v>
      </c>
    </row>
    <row r="534" spans="1:12">
      <c r="A534" s="11">
        <v>1340</v>
      </c>
      <c r="B534" s="11">
        <v>1034</v>
      </c>
      <c r="C534" s="11">
        <v>275</v>
      </c>
      <c r="E534" s="11" t="s">
        <v>1248</v>
      </c>
      <c r="F534" s="11" t="s">
        <v>1249</v>
      </c>
      <c r="G534" s="11">
        <v>1</v>
      </c>
      <c r="I534" s="24" t="e">
        <f>IF($B534="","",(VLOOKUP($B534,所属・種目コード!$E$3:$F$68,2)))</f>
        <v>#N/A</v>
      </c>
      <c r="J534" s="25" t="str">
        <f>IF($B534="","",(VLOOKUP($B534,所属・種目コード!$I$3:$J$119,2)))</f>
        <v>一戸町陸協</v>
      </c>
      <c r="K534" s="26" t="e">
        <f>IF($B534="","",(VLOOKUP($B534,所属・種目コード!O517:P617,2)))</f>
        <v>#N/A</v>
      </c>
      <c r="L534" s="23" t="e">
        <f>IF($B534="","",(VLOOKUP($B534,所属・種目コード!$L$3:$M$59,2)))</f>
        <v>#N/A</v>
      </c>
    </row>
    <row r="535" spans="1:12">
      <c r="A535" s="11">
        <v>1341</v>
      </c>
      <c r="B535" s="11">
        <v>1034</v>
      </c>
      <c r="C535" s="11">
        <v>276</v>
      </c>
      <c r="E535" s="11" t="s">
        <v>1250</v>
      </c>
      <c r="F535" s="11" t="s">
        <v>1251</v>
      </c>
      <c r="G535" s="11">
        <v>1</v>
      </c>
      <c r="I535" s="24" t="e">
        <f>IF($B535="","",(VLOOKUP($B535,所属・種目コード!$E$3:$F$68,2)))</f>
        <v>#N/A</v>
      </c>
      <c r="J535" s="25" t="str">
        <f>IF($B535="","",(VLOOKUP($B535,所属・種目コード!$I$3:$J$119,2)))</f>
        <v>一戸町陸協</v>
      </c>
      <c r="K535" s="26" t="e">
        <f>IF($B535="","",(VLOOKUP($B535,所属・種目コード!O518:P618,2)))</f>
        <v>#N/A</v>
      </c>
      <c r="L535" s="23" t="e">
        <f>IF($B535="","",(VLOOKUP($B535,所属・種目コード!$L$3:$M$59,2)))</f>
        <v>#N/A</v>
      </c>
    </row>
    <row r="536" spans="1:12">
      <c r="A536" s="11">
        <v>1342</v>
      </c>
      <c r="B536" s="11">
        <v>1034</v>
      </c>
      <c r="C536" s="11">
        <v>277</v>
      </c>
      <c r="E536" s="11" t="s">
        <v>1252</v>
      </c>
      <c r="F536" s="11" t="s">
        <v>1253</v>
      </c>
      <c r="G536" s="11">
        <v>1</v>
      </c>
      <c r="I536" s="24" t="e">
        <f>IF($B536="","",(VLOOKUP($B536,所属・種目コード!$E$3:$F$68,2)))</f>
        <v>#N/A</v>
      </c>
      <c r="J536" s="25" t="str">
        <f>IF($B536="","",(VLOOKUP($B536,所属・種目コード!$I$3:$J$119,2)))</f>
        <v>一戸町陸協</v>
      </c>
      <c r="K536" s="26" t="e">
        <f>IF($B536="","",(VLOOKUP($B536,所属・種目コード!O519:P619,2)))</f>
        <v>#N/A</v>
      </c>
      <c r="L536" s="23" t="e">
        <f>IF($B536="","",(VLOOKUP($B536,所属・種目コード!$L$3:$M$59,2)))</f>
        <v>#N/A</v>
      </c>
    </row>
    <row r="537" spans="1:12">
      <c r="A537" s="11">
        <v>1343</v>
      </c>
      <c r="B537" s="11">
        <v>1034</v>
      </c>
      <c r="C537" s="11">
        <v>278</v>
      </c>
      <c r="E537" s="11" t="s">
        <v>1254</v>
      </c>
      <c r="F537" s="11" t="s">
        <v>1255</v>
      </c>
      <c r="G537" s="11">
        <v>1</v>
      </c>
      <c r="I537" s="24" t="e">
        <f>IF($B537="","",(VLOOKUP($B537,所属・種目コード!$E$3:$F$68,2)))</f>
        <v>#N/A</v>
      </c>
      <c r="J537" s="25" t="str">
        <f>IF($B537="","",(VLOOKUP($B537,所属・種目コード!$I$3:$J$119,2)))</f>
        <v>一戸町陸協</v>
      </c>
      <c r="K537" s="26" t="e">
        <f>IF($B537="","",(VLOOKUP($B537,所属・種目コード!O520:P620,2)))</f>
        <v>#N/A</v>
      </c>
      <c r="L537" s="23" t="e">
        <f>IF($B537="","",(VLOOKUP($B537,所属・種目コード!$L$3:$M$59,2)))</f>
        <v>#N/A</v>
      </c>
    </row>
    <row r="538" spans="1:12">
      <c r="A538" s="11">
        <v>1344</v>
      </c>
      <c r="B538" s="11">
        <v>1035</v>
      </c>
      <c r="C538" s="11">
        <v>279</v>
      </c>
      <c r="E538" s="11" t="s">
        <v>1256</v>
      </c>
      <c r="F538" s="11" t="s">
        <v>1257</v>
      </c>
      <c r="G538" s="11">
        <v>1</v>
      </c>
      <c r="I538" s="24" t="e">
        <f>IF($B538="","",(VLOOKUP($B538,所属・種目コード!$E$3:$F$68,2)))</f>
        <v>#N/A</v>
      </c>
      <c r="J538" s="25" t="str">
        <f>IF($B538="","",(VLOOKUP($B538,所属・種目コード!$I$3:$J$119,2)))</f>
        <v>矢巾町陸協</v>
      </c>
      <c r="K538" s="26" t="e">
        <f>IF($B538="","",(VLOOKUP($B538,所属・種目コード!O521:P621,2)))</f>
        <v>#N/A</v>
      </c>
      <c r="L538" s="23" t="e">
        <f>IF($B538="","",(VLOOKUP($B538,所属・種目コード!$L$3:$M$59,2)))</f>
        <v>#N/A</v>
      </c>
    </row>
    <row r="539" spans="1:12">
      <c r="A539" s="11">
        <v>1345</v>
      </c>
      <c r="B539" s="11">
        <v>1035</v>
      </c>
      <c r="C539" s="11">
        <v>280</v>
      </c>
      <c r="E539" s="11" t="s">
        <v>1258</v>
      </c>
      <c r="F539" s="11" t="s">
        <v>1259</v>
      </c>
      <c r="G539" s="11">
        <v>1</v>
      </c>
      <c r="I539" s="24" t="e">
        <f>IF($B539="","",(VLOOKUP($B539,所属・種目コード!$E$3:$F$68,2)))</f>
        <v>#N/A</v>
      </c>
      <c r="J539" s="25" t="str">
        <f>IF($B539="","",(VLOOKUP($B539,所属・種目コード!$I$3:$J$119,2)))</f>
        <v>矢巾町陸協</v>
      </c>
      <c r="K539" s="26" t="e">
        <f>IF($B539="","",(VLOOKUP($B539,所属・種目コード!O522:P622,2)))</f>
        <v>#N/A</v>
      </c>
      <c r="L539" s="23" t="e">
        <f>IF($B539="","",(VLOOKUP($B539,所属・種目コード!$L$3:$M$59,2)))</f>
        <v>#N/A</v>
      </c>
    </row>
    <row r="540" spans="1:12">
      <c r="A540" s="11">
        <v>1346</v>
      </c>
      <c r="B540" s="11">
        <v>1035</v>
      </c>
      <c r="C540" s="11">
        <v>281</v>
      </c>
      <c r="E540" s="11" t="s">
        <v>1260</v>
      </c>
      <c r="F540" s="11" t="s">
        <v>1261</v>
      </c>
      <c r="G540" s="11">
        <v>1</v>
      </c>
      <c r="I540" s="24" t="e">
        <f>IF($B540="","",(VLOOKUP($B540,所属・種目コード!$E$3:$F$68,2)))</f>
        <v>#N/A</v>
      </c>
      <c r="J540" s="25" t="str">
        <f>IF($B540="","",(VLOOKUP($B540,所属・種目コード!$I$3:$J$119,2)))</f>
        <v>矢巾町陸協</v>
      </c>
      <c r="K540" s="26" t="e">
        <f>IF($B540="","",(VLOOKUP($B540,所属・種目コード!O523:P623,2)))</f>
        <v>#N/A</v>
      </c>
      <c r="L540" s="23" t="e">
        <f>IF($B540="","",(VLOOKUP($B540,所属・種目コード!$L$3:$M$59,2)))</f>
        <v>#N/A</v>
      </c>
    </row>
    <row r="541" spans="1:12">
      <c r="A541" s="11">
        <v>1347</v>
      </c>
      <c r="B541" s="11">
        <v>1035</v>
      </c>
      <c r="C541" s="11">
        <v>282</v>
      </c>
      <c r="E541" s="11" t="s">
        <v>1262</v>
      </c>
      <c r="F541" s="11" t="s">
        <v>1263</v>
      </c>
      <c r="G541" s="11">
        <v>1</v>
      </c>
      <c r="I541" s="24" t="e">
        <f>IF($B541="","",(VLOOKUP($B541,所属・種目コード!$E$3:$F$68,2)))</f>
        <v>#N/A</v>
      </c>
      <c r="J541" s="25" t="str">
        <f>IF($B541="","",(VLOOKUP($B541,所属・種目コード!$I$3:$J$119,2)))</f>
        <v>矢巾町陸協</v>
      </c>
      <c r="K541" s="26" t="e">
        <f>IF($B541="","",(VLOOKUP($B541,所属・種目コード!O524:P624,2)))</f>
        <v>#N/A</v>
      </c>
      <c r="L541" s="23" t="e">
        <f>IF($B541="","",(VLOOKUP($B541,所属・種目コード!$L$3:$M$59,2)))</f>
        <v>#N/A</v>
      </c>
    </row>
    <row r="542" spans="1:12">
      <c r="A542" s="11">
        <v>1348</v>
      </c>
      <c r="B542" s="11">
        <v>1035</v>
      </c>
      <c r="C542" s="11">
        <v>283</v>
      </c>
      <c r="E542" s="11" t="s">
        <v>1264</v>
      </c>
      <c r="F542" s="11" t="s">
        <v>1265</v>
      </c>
      <c r="G542" s="11">
        <v>1</v>
      </c>
      <c r="I542" s="24" t="e">
        <f>IF($B542="","",(VLOOKUP($B542,所属・種目コード!$E$3:$F$68,2)))</f>
        <v>#N/A</v>
      </c>
      <c r="J542" s="25" t="str">
        <f>IF($B542="","",(VLOOKUP($B542,所属・種目コード!$I$3:$J$119,2)))</f>
        <v>矢巾町陸協</v>
      </c>
      <c r="K542" s="26" t="e">
        <f>IF($B542="","",(VLOOKUP($B542,所属・種目コード!O525:P625,2)))</f>
        <v>#N/A</v>
      </c>
      <c r="L542" s="23" t="e">
        <f>IF($B542="","",(VLOOKUP($B542,所属・種目コード!$L$3:$M$59,2)))</f>
        <v>#N/A</v>
      </c>
    </row>
    <row r="543" spans="1:12">
      <c r="A543" s="11">
        <v>1349</v>
      </c>
      <c r="B543" s="11">
        <v>1036</v>
      </c>
      <c r="C543" s="11">
        <v>284</v>
      </c>
      <c r="E543" s="11" t="s">
        <v>1266</v>
      </c>
      <c r="F543" s="11" t="s">
        <v>1267</v>
      </c>
      <c r="G543" s="11">
        <v>1</v>
      </c>
      <c r="I543" s="24" t="e">
        <f>IF($B543="","",(VLOOKUP($B543,所属・種目コード!$E$3:$F$68,2)))</f>
        <v>#N/A</v>
      </c>
      <c r="J543" s="25" t="str">
        <f>IF($B543="","",(VLOOKUP($B543,所属・種目コード!$I$3:$J$119,2)))</f>
        <v>紫波郡陸協</v>
      </c>
      <c r="K543" s="26" t="e">
        <f>IF($B543="","",(VLOOKUP($B543,所属・種目コード!O526:P626,2)))</f>
        <v>#N/A</v>
      </c>
      <c r="L543" s="23" t="e">
        <f>IF($B543="","",(VLOOKUP($B543,所属・種目コード!$L$3:$M$59,2)))</f>
        <v>#N/A</v>
      </c>
    </row>
    <row r="544" spans="1:12">
      <c r="A544" s="11">
        <v>1350</v>
      </c>
      <c r="B544" s="11">
        <v>1036</v>
      </c>
      <c r="C544" s="11">
        <v>285</v>
      </c>
      <c r="E544" s="11" t="s">
        <v>1268</v>
      </c>
      <c r="F544" s="11" t="s">
        <v>1269</v>
      </c>
      <c r="G544" s="11">
        <v>1</v>
      </c>
      <c r="I544" s="24" t="e">
        <f>IF($B544="","",(VLOOKUP($B544,所属・種目コード!$E$3:$F$68,2)))</f>
        <v>#N/A</v>
      </c>
      <c r="J544" s="25" t="str">
        <f>IF($B544="","",(VLOOKUP($B544,所属・種目コード!$I$3:$J$119,2)))</f>
        <v>紫波郡陸協</v>
      </c>
      <c r="K544" s="26" t="e">
        <f>IF($B544="","",(VLOOKUP($B544,所属・種目コード!O527:P627,2)))</f>
        <v>#N/A</v>
      </c>
      <c r="L544" s="23" t="e">
        <f>IF($B544="","",(VLOOKUP($B544,所属・種目コード!$L$3:$M$59,2)))</f>
        <v>#N/A</v>
      </c>
    </row>
    <row r="545" spans="1:12">
      <c r="A545" s="11">
        <v>1351</v>
      </c>
      <c r="B545" s="11">
        <v>1036</v>
      </c>
      <c r="C545" s="11">
        <v>286</v>
      </c>
      <c r="E545" s="11" t="s">
        <v>1270</v>
      </c>
      <c r="F545" s="11" t="s">
        <v>1271</v>
      </c>
      <c r="G545" s="11">
        <v>1</v>
      </c>
      <c r="I545" s="24" t="e">
        <f>IF($B545="","",(VLOOKUP($B545,所属・種目コード!$E$3:$F$68,2)))</f>
        <v>#N/A</v>
      </c>
      <c r="J545" s="25" t="str">
        <f>IF($B545="","",(VLOOKUP($B545,所属・種目コード!$I$3:$J$119,2)))</f>
        <v>紫波郡陸協</v>
      </c>
      <c r="K545" s="26" t="e">
        <f>IF($B545="","",(VLOOKUP($B545,所属・種目コード!O528:P628,2)))</f>
        <v>#N/A</v>
      </c>
      <c r="L545" s="23" t="e">
        <f>IF($B545="","",(VLOOKUP($B545,所属・種目コード!$L$3:$M$59,2)))</f>
        <v>#N/A</v>
      </c>
    </row>
    <row r="546" spans="1:12">
      <c r="A546" s="11">
        <v>1352</v>
      </c>
      <c r="B546" s="11">
        <v>1036</v>
      </c>
      <c r="C546" s="11">
        <v>287</v>
      </c>
      <c r="E546" s="11" t="s">
        <v>1272</v>
      </c>
      <c r="F546" s="11" t="s">
        <v>1273</v>
      </c>
      <c r="G546" s="11">
        <v>1</v>
      </c>
      <c r="I546" s="24" t="e">
        <f>IF($B546="","",(VLOOKUP($B546,所属・種目コード!$E$3:$F$68,2)))</f>
        <v>#N/A</v>
      </c>
      <c r="J546" s="25" t="str">
        <f>IF($B546="","",(VLOOKUP($B546,所属・種目コード!$I$3:$J$119,2)))</f>
        <v>紫波郡陸協</v>
      </c>
      <c r="K546" s="26" t="e">
        <f>IF($B546="","",(VLOOKUP($B546,所属・種目コード!O529:P629,2)))</f>
        <v>#N/A</v>
      </c>
      <c r="L546" s="23" t="e">
        <f>IF($B546="","",(VLOOKUP($B546,所属・種目コード!$L$3:$M$59,2)))</f>
        <v>#N/A</v>
      </c>
    </row>
    <row r="547" spans="1:12">
      <c r="A547" s="11">
        <v>1353</v>
      </c>
      <c r="B547" s="11">
        <v>1036</v>
      </c>
      <c r="C547" s="11">
        <v>288</v>
      </c>
      <c r="E547" s="11" t="s">
        <v>1274</v>
      </c>
      <c r="F547" s="11" t="s">
        <v>1275</v>
      </c>
      <c r="G547" s="11">
        <v>1</v>
      </c>
      <c r="I547" s="24" t="e">
        <f>IF($B547="","",(VLOOKUP($B547,所属・種目コード!$E$3:$F$68,2)))</f>
        <v>#N/A</v>
      </c>
      <c r="J547" s="25" t="str">
        <f>IF($B547="","",(VLOOKUP($B547,所属・種目コード!$I$3:$J$119,2)))</f>
        <v>紫波郡陸協</v>
      </c>
      <c r="K547" s="26" t="e">
        <f>IF($B547="","",(VLOOKUP($B547,所属・種目コード!O530:P630,2)))</f>
        <v>#N/A</v>
      </c>
      <c r="L547" s="23" t="e">
        <f>IF($B547="","",(VLOOKUP($B547,所属・種目コード!$L$3:$M$59,2)))</f>
        <v>#N/A</v>
      </c>
    </row>
    <row r="548" spans="1:12">
      <c r="A548" s="11">
        <v>1354</v>
      </c>
      <c r="B548" s="11">
        <v>1036</v>
      </c>
      <c r="C548" s="11">
        <v>289</v>
      </c>
      <c r="E548" s="11" t="s">
        <v>1276</v>
      </c>
      <c r="F548" s="11" t="s">
        <v>1277</v>
      </c>
      <c r="G548" s="11">
        <v>1</v>
      </c>
      <c r="I548" s="24" t="e">
        <f>IF($B548="","",(VLOOKUP($B548,所属・種目コード!$E$3:$F$68,2)))</f>
        <v>#N/A</v>
      </c>
      <c r="J548" s="25" t="str">
        <f>IF($B548="","",(VLOOKUP($B548,所属・種目コード!$I$3:$J$119,2)))</f>
        <v>紫波郡陸協</v>
      </c>
      <c r="K548" s="26" t="e">
        <f>IF($B548="","",(VLOOKUP($B548,所属・種目コード!O531:P631,2)))</f>
        <v>#N/A</v>
      </c>
      <c r="L548" s="23" t="e">
        <f>IF($B548="","",(VLOOKUP($B548,所属・種目コード!$L$3:$M$59,2)))</f>
        <v>#N/A</v>
      </c>
    </row>
    <row r="549" spans="1:12">
      <c r="A549" s="11">
        <v>1355</v>
      </c>
      <c r="B549" s="11">
        <v>1036</v>
      </c>
      <c r="C549" s="11">
        <v>290</v>
      </c>
      <c r="E549" s="11" t="s">
        <v>1278</v>
      </c>
      <c r="F549" s="11" t="s">
        <v>1279</v>
      </c>
      <c r="G549" s="11">
        <v>1</v>
      </c>
      <c r="I549" s="24" t="e">
        <f>IF($B549="","",(VLOOKUP($B549,所属・種目コード!$E$3:$F$68,2)))</f>
        <v>#N/A</v>
      </c>
      <c r="J549" s="25" t="str">
        <f>IF($B549="","",(VLOOKUP($B549,所属・種目コード!$I$3:$J$119,2)))</f>
        <v>紫波郡陸協</v>
      </c>
      <c r="K549" s="26" t="e">
        <f>IF($B549="","",(VLOOKUP($B549,所属・種目コード!O532:P632,2)))</f>
        <v>#N/A</v>
      </c>
      <c r="L549" s="23" t="e">
        <f>IF($B549="","",(VLOOKUP($B549,所属・種目コード!$L$3:$M$59,2)))</f>
        <v>#N/A</v>
      </c>
    </row>
    <row r="550" spans="1:12">
      <c r="A550" s="11">
        <v>1356</v>
      </c>
      <c r="B550" s="11">
        <v>1036</v>
      </c>
      <c r="C550" s="11">
        <v>291</v>
      </c>
      <c r="E550" s="11" t="s">
        <v>1280</v>
      </c>
      <c r="F550" s="11" t="s">
        <v>1281</v>
      </c>
      <c r="G550" s="11">
        <v>1</v>
      </c>
      <c r="I550" s="24" t="e">
        <f>IF($B550="","",(VLOOKUP($B550,所属・種目コード!$E$3:$F$68,2)))</f>
        <v>#N/A</v>
      </c>
      <c r="J550" s="25" t="str">
        <f>IF($B550="","",(VLOOKUP($B550,所属・種目コード!$I$3:$J$119,2)))</f>
        <v>紫波郡陸協</v>
      </c>
      <c r="K550" s="26" t="e">
        <f>IF($B550="","",(VLOOKUP($B550,所属・種目コード!O533:P633,2)))</f>
        <v>#N/A</v>
      </c>
      <c r="L550" s="23" t="e">
        <f>IF($B550="","",(VLOOKUP($B550,所属・種目コード!$L$3:$M$59,2)))</f>
        <v>#N/A</v>
      </c>
    </row>
    <row r="551" spans="1:12">
      <c r="A551" s="11">
        <v>1357</v>
      </c>
      <c r="B551" s="11">
        <v>1036</v>
      </c>
      <c r="C551" s="11">
        <v>292</v>
      </c>
      <c r="E551" s="11" t="s">
        <v>1282</v>
      </c>
      <c r="F551" s="11" t="s">
        <v>1283</v>
      </c>
      <c r="G551" s="11">
        <v>1</v>
      </c>
      <c r="I551" s="24" t="e">
        <f>IF($B551="","",(VLOOKUP($B551,所属・種目コード!$E$3:$F$68,2)))</f>
        <v>#N/A</v>
      </c>
      <c r="J551" s="25" t="str">
        <f>IF($B551="","",(VLOOKUP($B551,所属・種目コード!$I$3:$J$119,2)))</f>
        <v>紫波郡陸協</v>
      </c>
      <c r="K551" s="26" t="e">
        <f>IF($B551="","",(VLOOKUP($B551,所属・種目コード!O534:P634,2)))</f>
        <v>#N/A</v>
      </c>
      <c r="L551" s="23" t="e">
        <f>IF($B551="","",(VLOOKUP($B551,所属・種目コード!$L$3:$M$59,2)))</f>
        <v>#N/A</v>
      </c>
    </row>
    <row r="552" spans="1:12">
      <c r="A552" s="11">
        <v>1368</v>
      </c>
      <c r="B552" s="11">
        <v>1037</v>
      </c>
      <c r="C552" s="11">
        <v>303</v>
      </c>
      <c r="E552" s="11" t="s">
        <v>1304</v>
      </c>
      <c r="F552" s="11" t="s">
        <v>1305</v>
      </c>
      <c r="G552" s="11">
        <v>1</v>
      </c>
      <c r="I552" s="24" t="e">
        <f>IF($B552="","",(VLOOKUP($B552,所属・種目コード!$E$3:$F$68,2)))</f>
        <v>#N/A</v>
      </c>
      <c r="J552" s="25" t="str">
        <f>IF($B552="","",(VLOOKUP($B552,所属・種目コード!$I$3:$J$119,2)))</f>
        <v>大船渡陸倶</v>
      </c>
      <c r="K552" s="26" t="e">
        <f>IF($B552="","",(VLOOKUP($B552,所属・種目コード!O535:P635,2)))</f>
        <v>#N/A</v>
      </c>
      <c r="L552" s="23" t="e">
        <f>IF($B552="","",(VLOOKUP($B552,所属・種目コード!$L$3:$M$59,2)))</f>
        <v>#N/A</v>
      </c>
    </row>
    <row r="553" spans="1:12">
      <c r="A553" s="11">
        <v>1369</v>
      </c>
      <c r="B553" s="11">
        <v>1037</v>
      </c>
      <c r="C553" s="11">
        <v>304</v>
      </c>
      <c r="E553" s="11" t="s">
        <v>1306</v>
      </c>
      <c r="F553" s="11" t="s">
        <v>1307</v>
      </c>
      <c r="G553" s="11">
        <v>1</v>
      </c>
      <c r="I553" s="24" t="e">
        <f>IF($B553="","",(VLOOKUP($B553,所属・種目コード!$E$3:$F$68,2)))</f>
        <v>#N/A</v>
      </c>
      <c r="J553" s="25" t="str">
        <f>IF($B553="","",(VLOOKUP($B553,所属・種目コード!$I$3:$J$119,2)))</f>
        <v>大船渡陸倶</v>
      </c>
      <c r="K553" s="26" t="e">
        <f>IF($B553="","",(VLOOKUP($B553,所属・種目コード!O536:P636,2)))</f>
        <v>#N/A</v>
      </c>
      <c r="L553" s="23" t="e">
        <f>IF($B553="","",(VLOOKUP($B553,所属・種目コード!$L$3:$M$59,2)))</f>
        <v>#N/A</v>
      </c>
    </row>
    <row r="554" spans="1:12">
      <c r="A554" s="11">
        <v>1370</v>
      </c>
      <c r="B554" s="11">
        <v>1037</v>
      </c>
      <c r="C554" s="11">
        <v>305</v>
      </c>
      <c r="E554" s="11" t="s">
        <v>1308</v>
      </c>
      <c r="F554" s="11" t="s">
        <v>1309</v>
      </c>
      <c r="G554" s="11">
        <v>1</v>
      </c>
      <c r="I554" s="24" t="e">
        <f>IF($B554="","",(VLOOKUP($B554,所属・種目コード!$E$3:$F$68,2)))</f>
        <v>#N/A</v>
      </c>
      <c r="J554" s="25" t="str">
        <f>IF($B554="","",(VLOOKUP($B554,所属・種目コード!$I$3:$J$119,2)))</f>
        <v>大船渡陸倶</v>
      </c>
      <c r="K554" s="26" t="e">
        <f>IF($B554="","",(VLOOKUP($B554,所属・種目コード!O537:P637,2)))</f>
        <v>#N/A</v>
      </c>
      <c r="L554" s="23" t="e">
        <f>IF($B554="","",(VLOOKUP($B554,所属・種目コード!$L$3:$M$59,2)))</f>
        <v>#N/A</v>
      </c>
    </row>
    <row r="555" spans="1:12">
      <c r="A555" s="11">
        <v>1371</v>
      </c>
      <c r="B555" s="11">
        <v>1037</v>
      </c>
      <c r="C555" s="11">
        <v>306</v>
      </c>
      <c r="E555" s="11" t="s">
        <v>1310</v>
      </c>
      <c r="F555" s="11" t="s">
        <v>1311</v>
      </c>
      <c r="G555" s="11">
        <v>1</v>
      </c>
      <c r="I555" s="24" t="e">
        <f>IF($B555="","",(VLOOKUP($B555,所属・種目コード!$E$3:$F$68,2)))</f>
        <v>#N/A</v>
      </c>
      <c r="J555" s="25" t="str">
        <f>IF($B555="","",(VLOOKUP($B555,所属・種目コード!$I$3:$J$119,2)))</f>
        <v>大船渡陸倶</v>
      </c>
      <c r="K555" s="26" t="e">
        <f>IF($B555="","",(VLOOKUP($B555,所属・種目コード!O538:P638,2)))</f>
        <v>#N/A</v>
      </c>
      <c r="L555" s="23" t="e">
        <f>IF($B555="","",(VLOOKUP($B555,所属・種目コード!$L$3:$M$59,2)))</f>
        <v>#N/A</v>
      </c>
    </row>
    <row r="556" spans="1:12">
      <c r="A556" s="11">
        <v>1372</v>
      </c>
      <c r="B556" s="11">
        <v>1037</v>
      </c>
      <c r="C556" s="11">
        <v>307</v>
      </c>
      <c r="E556" s="11" t="s">
        <v>1312</v>
      </c>
      <c r="F556" s="11" t="s">
        <v>1313</v>
      </c>
      <c r="G556" s="11">
        <v>1</v>
      </c>
      <c r="I556" s="24" t="e">
        <f>IF($B556="","",(VLOOKUP($B556,所属・種目コード!$E$3:$F$68,2)))</f>
        <v>#N/A</v>
      </c>
      <c r="J556" s="25" t="str">
        <f>IF($B556="","",(VLOOKUP($B556,所属・種目コード!$I$3:$J$119,2)))</f>
        <v>大船渡陸倶</v>
      </c>
      <c r="K556" s="26" t="e">
        <f>IF($B556="","",(VLOOKUP($B556,所属・種目コード!O539:P639,2)))</f>
        <v>#N/A</v>
      </c>
      <c r="L556" s="23" t="e">
        <f>IF($B556="","",(VLOOKUP($B556,所属・種目コード!$L$3:$M$59,2)))</f>
        <v>#N/A</v>
      </c>
    </row>
    <row r="557" spans="1:12">
      <c r="A557" s="11">
        <v>1373</v>
      </c>
      <c r="B557" s="11">
        <v>1037</v>
      </c>
      <c r="C557" s="11">
        <v>308</v>
      </c>
      <c r="E557" s="11" t="s">
        <v>1314</v>
      </c>
      <c r="F557" s="11" t="s">
        <v>1315</v>
      </c>
      <c r="G557" s="11">
        <v>1</v>
      </c>
      <c r="I557" s="24" t="e">
        <f>IF($B557="","",(VLOOKUP($B557,所属・種目コード!$E$3:$F$68,2)))</f>
        <v>#N/A</v>
      </c>
      <c r="J557" s="25" t="str">
        <f>IF($B557="","",(VLOOKUP($B557,所属・種目コード!$I$3:$J$119,2)))</f>
        <v>大船渡陸倶</v>
      </c>
      <c r="K557" s="26" t="e">
        <f>IF($B557="","",(VLOOKUP($B557,所属・種目コード!O540:P640,2)))</f>
        <v>#N/A</v>
      </c>
      <c r="L557" s="23" t="e">
        <f>IF($B557="","",(VLOOKUP($B557,所属・種目コード!$L$3:$M$59,2)))</f>
        <v>#N/A</v>
      </c>
    </row>
    <row r="558" spans="1:12">
      <c r="A558" s="11">
        <v>1374</v>
      </c>
      <c r="B558" s="11">
        <v>1037</v>
      </c>
      <c r="C558" s="11">
        <v>309</v>
      </c>
      <c r="E558" s="11" t="s">
        <v>1316</v>
      </c>
      <c r="F558" s="11" t="s">
        <v>1317</v>
      </c>
      <c r="G558" s="11">
        <v>1</v>
      </c>
      <c r="I558" s="24" t="e">
        <f>IF($B558="","",(VLOOKUP($B558,所属・種目コード!$E$3:$F$68,2)))</f>
        <v>#N/A</v>
      </c>
      <c r="J558" s="25" t="str">
        <f>IF($B558="","",(VLOOKUP($B558,所属・種目コード!$I$3:$J$119,2)))</f>
        <v>大船渡陸倶</v>
      </c>
      <c r="K558" s="26" t="e">
        <f>IF($B558="","",(VLOOKUP($B558,所属・種目コード!O541:P641,2)))</f>
        <v>#N/A</v>
      </c>
      <c r="L558" s="23" t="e">
        <f>IF($B558="","",(VLOOKUP($B558,所属・種目コード!$L$3:$M$59,2)))</f>
        <v>#N/A</v>
      </c>
    </row>
    <row r="559" spans="1:12">
      <c r="A559" s="11">
        <v>1375</v>
      </c>
      <c r="B559" s="11">
        <v>1037</v>
      </c>
      <c r="C559" s="11">
        <v>310</v>
      </c>
      <c r="E559" s="11" t="s">
        <v>1318</v>
      </c>
      <c r="F559" s="11" t="s">
        <v>1319</v>
      </c>
      <c r="G559" s="11">
        <v>1</v>
      </c>
      <c r="I559" s="24" t="e">
        <f>IF($B559="","",(VLOOKUP($B559,所属・種目コード!$E$3:$F$68,2)))</f>
        <v>#N/A</v>
      </c>
      <c r="J559" s="25" t="str">
        <f>IF($B559="","",(VLOOKUP($B559,所属・種目コード!$I$3:$J$119,2)))</f>
        <v>大船渡陸倶</v>
      </c>
      <c r="K559" s="26" t="e">
        <f>IF($B559="","",(VLOOKUP($B559,所属・種目コード!O542:P642,2)))</f>
        <v>#N/A</v>
      </c>
      <c r="L559" s="23" t="e">
        <f>IF($B559="","",(VLOOKUP($B559,所属・種目コード!$L$3:$M$59,2)))</f>
        <v>#N/A</v>
      </c>
    </row>
    <row r="560" spans="1:12">
      <c r="A560" s="11">
        <v>1376</v>
      </c>
      <c r="B560" s="11">
        <v>1037</v>
      </c>
      <c r="C560" s="11">
        <v>311</v>
      </c>
      <c r="E560" s="11" t="s">
        <v>1320</v>
      </c>
      <c r="F560" s="11" t="s">
        <v>1321</v>
      </c>
      <c r="G560" s="11">
        <v>1</v>
      </c>
      <c r="I560" s="24" t="e">
        <f>IF($B560="","",(VLOOKUP($B560,所属・種目コード!$E$3:$F$68,2)))</f>
        <v>#N/A</v>
      </c>
      <c r="J560" s="25" t="str">
        <f>IF($B560="","",(VLOOKUP($B560,所属・種目コード!$I$3:$J$119,2)))</f>
        <v>大船渡陸倶</v>
      </c>
      <c r="K560" s="26" t="e">
        <f>IF($B560="","",(VLOOKUP($B560,所属・種目コード!O543:P643,2)))</f>
        <v>#N/A</v>
      </c>
      <c r="L560" s="23" t="e">
        <f>IF($B560="","",(VLOOKUP($B560,所属・種目コード!$L$3:$M$59,2)))</f>
        <v>#N/A</v>
      </c>
    </row>
    <row r="561" spans="1:12">
      <c r="A561" s="11">
        <v>1377</v>
      </c>
      <c r="B561" s="11">
        <v>1037</v>
      </c>
      <c r="C561" s="11">
        <v>312</v>
      </c>
      <c r="E561" s="11" t="s">
        <v>1322</v>
      </c>
      <c r="F561" s="11" t="s">
        <v>1323</v>
      </c>
      <c r="G561" s="11">
        <v>1</v>
      </c>
      <c r="I561" s="24" t="e">
        <f>IF($B561="","",(VLOOKUP($B561,所属・種目コード!$E$3:$F$68,2)))</f>
        <v>#N/A</v>
      </c>
      <c r="J561" s="25" t="str">
        <f>IF($B561="","",(VLOOKUP($B561,所属・種目コード!$I$3:$J$119,2)))</f>
        <v>大船渡陸倶</v>
      </c>
      <c r="K561" s="26" t="e">
        <f>IF($B561="","",(VLOOKUP($B561,所属・種目コード!O544:P644,2)))</f>
        <v>#N/A</v>
      </c>
      <c r="L561" s="23" t="e">
        <f>IF($B561="","",(VLOOKUP($B561,所属・種目コード!$L$3:$M$59,2)))</f>
        <v>#N/A</v>
      </c>
    </row>
    <row r="562" spans="1:12">
      <c r="A562" s="11">
        <v>1378</v>
      </c>
      <c r="B562" s="11">
        <v>1037</v>
      </c>
      <c r="C562" s="11">
        <v>313</v>
      </c>
      <c r="E562" s="11" t="s">
        <v>1324</v>
      </c>
      <c r="F562" s="11" t="s">
        <v>1325</v>
      </c>
      <c r="G562" s="11">
        <v>1</v>
      </c>
      <c r="I562" s="24" t="e">
        <f>IF($B562="","",(VLOOKUP($B562,所属・種目コード!$E$3:$F$68,2)))</f>
        <v>#N/A</v>
      </c>
      <c r="J562" s="25" t="str">
        <f>IF($B562="","",(VLOOKUP($B562,所属・種目コード!$I$3:$J$119,2)))</f>
        <v>大船渡陸倶</v>
      </c>
      <c r="K562" s="26" t="e">
        <f>IF($B562="","",(VLOOKUP($B562,所属・種目コード!O545:P645,2)))</f>
        <v>#N/A</v>
      </c>
      <c r="L562" s="23" t="e">
        <f>IF($B562="","",(VLOOKUP($B562,所属・種目コード!$L$3:$M$59,2)))</f>
        <v>#N/A</v>
      </c>
    </row>
    <row r="563" spans="1:12">
      <c r="A563" s="11">
        <v>1604</v>
      </c>
      <c r="B563" s="11">
        <v>1037</v>
      </c>
      <c r="C563" s="11">
        <v>572</v>
      </c>
      <c r="E563" s="11" t="s">
        <v>1771</v>
      </c>
      <c r="F563" s="11" t="s">
        <v>1772</v>
      </c>
      <c r="G563" s="11">
        <v>1</v>
      </c>
      <c r="I563" s="24" t="e">
        <f>IF($B563="","",(VLOOKUP($B563,所属・種目コード!$E$3:$F$68,2)))</f>
        <v>#N/A</v>
      </c>
      <c r="J563" s="25" t="str">
        <f>IF($B563="","",(VLOOKUP($B563,所属・種目コード!$I$3:$J$119,2)))</f>
        <v>大船渡陸倶</v>
      </c>
      <c r="K563" s="26" t="e">
        <f>IF($B563="","",(VLOOKUP($B563,所属・種目コード!O546:P646,2)))</f>
        <v>#N/A</v>
      </c>
      <c r="L563" s="23" t="e">
        <f>IF($B563="","",(VLOOKUP($B563,所属・種目コード!$L$3:$M$59,2)))</f>
        <v>#N/A</v>
      </c>
    </row>
    <row r="564" spans="1:12">
      <c r="A564" s="11">
        <v>5320</v>
      </c>
      <c r="B564" s="11">
        <v>1037</v>
      </c>
      <c r="C564" s="11">
        <v>780</v>
      </c>
      <c r="E564" s="11" t="s">
        <v>8525</v>
      </c>
      <c r="F564" s="11" t="s">
        <v>8526</v>
      </c>
      <c r="G564" s="11">
        <v>1</v>
      </c>
      <c r="I564" s="24" t="e">
        <f>IF($B564="","",(VLOOKUP($B564,所属・種目コード!$E$3:$F$68,2)))</f>
        <v>#N/A</v>
      </c>
      <c r="J564" s="25" t="str">
        <f>IF($B564="","",(VLOOKUP($B564,所属・種目コード!$I$3:$J$119,2)))</f>
        <v>大船渡陸倶</v>
      </c>
      <c r="K564" s="26" t="e">
        <f>IF($B564="","",(VLOOKUP($B564,所属・種目コード!O547:P647,2)))</f>
        <v>#N/A</v>
      </c>
      <c r="L564" s="23" t="e">
        <f>IF($B564="","",(VLOOKUP($B564,所属・種目コード!$L$3:$M$59,2)))</f>
        <v>#N/A</v>
      </c>
    </row>
    <row r="565" spans="1:12">
      <c r="A565" s="11">
        <v>5327</v>
      </c>
      <c r="B565" s="11">
        <v>1037</v>
      </c>
      <c r="C565" s="11">
        <v>782</v>
      </c>
      <c r="E565" s="11" t="s">
        <v>8538</v>
      </c>
      <c r="F565" s="11" t="s">
        <v>8539</v>
      </c>
      <c r="G565" s="11">
        <v>1</v>
      </c>
      <c r="I565" s="24" t="e">
        <f>IF($B565="","",(VLOOKUP($B565,所属・種目コード!$E$3:$F$68,2)))</f>
        <v>#N/A</v>
      </c>
      <c r="J565" s="25" t="str">
        <f>IF($B565="","",(VLOOKUP($B565,所属・種目コード!$I$3:$J$119,2)))</f>
        <v>大船渡陸倶</v>
      </c>
      <c r="K565" s="26" t="e">
        <f>IF($B565="","",(VLOOKUP($B565,所属・種目コード!O548:P648,2)))</f>
        <v>#N/A</v>
      </c>
      <c r="L565" s="23" t="e">
        <f>IF($B565="","",(VLOOKUP($B565,所属・種目コード!$L$3:$M$59,2)))</f>
        <v>#N/A</v>
      </c>
    </row>
    <row r="566" spans="1:12">
      <c r="A566" s="11">
        <v>5329</v>
      </c>
      <c r="B566" s="11">
        <v>1037</v>
      </c>
      <c r="C566" s="11">
        <v>779</v>
      </c>
      <c r="E566" s="11" t="s">
        <v>8542</v>
      </c>
      <c r="F566" s="11" t="s">
        <v>8543</v>
      </c>
      <c r="G566" s="11">
        <v>1</v>
      </c>
      <c r="I566" s="24" t="e">
        <f>IF($B566="","",(VLOOKUP($B566,所属・種目コード!$E$3:$F$68,2)))</f>
        <v>#N/A</v>
      </c>
      <c r="J566" s="25" t="str">
        <f>IF($B566="","",(VLOOKUP($B566,所属・種目コード!$I$3:$J$119,2)))</f>
        <v>大船渡陸倶</v>
      </c>
      <c r="K566" s="26" t="e">
        <f>IF($B566="","",(VLOOKUP($B566,所属・種目コード!O549:P649,2)))</f>
        <v>#N/A</v>
      </c>
      <c r="L566" s="23" t="e">
        <f>IF($B566="","",(VLOOKUP($B566,所属・種目コード!$L$3:$M$59,2)))</f>
        <v>#N/A</v>
      </c>
    </row>
    <row r="567" spans="1:12">
      <c r="A567" s="11">
        <v>5338</v>
      </c>
      <c r="B567" s="11">
        <v>1037</v>
      </c>
      <c r="C567" s="11">
        <v>781</v>
      </c>
      <c r="E567" s="11" t="s">
        <v>8559</v>
      </c>
      <c r="F567" s="11" t="s">
        <v>8560</v>
      </c>
      <c r="G567" s="11">
        <v>1</v>
      </c>
      <c r="I567" s="24" t="e">
        <f>IF($B567="","",(VLOOKUP($B567,所属・種目コード!$E$3:$F$68,2)))</f>
        <v>#N/A</v>
      </c>
      <c r="J567" s="25" t="str">
        <f>IF($B567="","",(VLOOKUP($B567,所属・種目コード!$I$3:$J$119,2)))</f>
        <v>大船渡陸倶</v>
      </c>
      <c r="K567" s="26" t="e">
        <f>IF($B567="","",(VLOOKUP($B567,所属・種目コード!O550:P650,2)))</f>
        <v>#N/A</v>
      </c>
      <c r="L567" s="23" t="e">
        <f>IF($B567="","",(VLOOKUP($B567,所属・種目コード!$L$3:$M$59,2)))</f>
        <v>#N/A</v>
      </c>
    </row>
    <row r="568" spans="1:12">
      <c r="A568" s="11">
        <v>5354</v>
      </c>
      <c r="B568" s="11">
        <v>1037</v>
      </c>
      <c r="C568" s="11">
        <v>783</v>
      </c>
      <c r="E568" s="11" t="s">
        <v>8591</v>
      </c>
      <c r="F568" s="11" t="s">
        <v>8592</v>
      </c>
      <c r="G568" s="11">
        <v>1</v>
      </c>
      <c r="I568" s="24" t="e">
        <f>IF($B568="","",(VLOOKUP($B568,所属・種目コード!$E$3:$F$68,2)))</f>
        <v>#N/A</v>
      </c>
      <c r="J568" s="25" t="str">
        <f>IF($B568="","",(VLOOKUP($B568,所属・種目コード!$I$3:$J$119,2)))</f>
        <v>大船渡陸倶</v>
      </c>
      <c r="K568" s="26" t="e">
        <f>IF($B568="","",(VLOOKUP($B568,所属・種目コード!O551:P651,2)))</f>
        <v>#N/A</v>
      </c>
      <c r="L568" s="23" t="e">
        <f>IF($B568="","",(VLOOKUP($B568,所属・種目コード!$L$3:$M$59,2)))</f>
        <v>#N/A</v>
      </c>
    </row>
    <row r="569" spans="1:12">
      <c r="A569" s="11">
        <v>1379</v>
      </c>
      <c r="B569" s="11">
        <v>1038</v>
      </c>
      <c r="C569" s="11">
        <v>314</v>
      </c>
      <c r="E569" s="11" t="s">
        <v>1326</v>
      </c>
      <c r="F569" s="11" t="s">
        <v>1327</v>
      </c>
      <c r="G569" s="11">
        <v>1</v>
      </c>
      <c r="I569" s="24" t="e">
        <f>IF($B569="","",(VLOOKUP($B569,所属・種目コード!$E$3:$F$68,2)))</f>
        <v>#N/A</v>
      </c>
      <c r="J569" s="25" t="str">
        <f>IF($B569="","",(VLOOKUP($B569,所属・種目コード!$I$3:$J$119,2)))</f>
        <v>盛岡市陸協</v>
      </c>
      <c r="K569" s="26" t="e">
        <f>IF($B569="","",(VLOOKUP($B569,所属・種目コード!O552:P652,2)))</f>
        <v>#N/A</v>
      </c>
      <c r="L569" s="23" t="e">
        <f>IF($B569="","",(VLOOKUP($B569,所属・種目コード!$L$3:$M$59,2)))</f>
        <v>#N/A</v>
      </c>
    </row>
    <row r="570" spans="1:12">
      <c r="A570" s="11">
        <v>1621</v>
      </c>
      <c r="B570" s="11">
        <v>1038</v>
      </c>
      <c r="C570" s="11">
        <v>600</v>
      </c>
      <c r="E570" s="11" t="s">
        <v>1805</v>
      </c>
      <c r="F570" s="11" t="s">
        <v>1806</v>
      </c>
      <c r="G570" s="11">
        <v>1</v>
      </c>
      <c r="I570" s="24" t="e">
        <f>IF($B570="","",(VLOOKUP($B570,所属・種目コード!$E$3:$F$68,2)))</f>
        <v>#N/A</v>
      </c>
      <c r="J570" s="25" t="str">
        <f>IF($B570="","",(VLOOKUP($B570,所属・種目コード!$I$3:$J$119,2)))</f>
        <v>盛岡市陸協</v>
      </c>
      <c r="K570" s="26" t="e">
        <f>IF($B570="","",(VLOOKUP($B570,所属・種目コード!O553:P653,2)))</f>
        <v>#N/A</v>
      </c>
      <c r="L570" s="23" t="e">
        <f>IF($B570="","",(VLOOKUP($B570,所属・種目コード!$L$3:$M$59,2)))</f>
        <v>#N/A</v>
      </c>
    </row>
    <row r="571" spans="1:12">
      <c r="A571" s="11">
        <v>5297</v>
      </c>
      <c r="B571" s="11">
        <v>1038</v>
      </c>
      <c r="C571" s="11">
        <v>805</v>
      </c>
      <c r="E571" s="11" t="s">
        <v>8486</v>
      </c>
      <c r="F571" s="11" t="s">
        <v>8487</v>
      </c>
      <c r="G571" s="11">
        <v>1</v>
      </c>
      <c r="I571" s="24" t="e">
        <f>IF($B571="","",(VLOOKUP($B571,所属・種目コード!$E$3:$F$68,2)))</f>
        <v>#N/A</v>
      </c>
      <c r="J571" s="25" t="str">
        <f>IF($B571="","",(VLOOKUP($B571,所属・種目コード!$I$3:$J$119,2)))</f>
        <v>盛岡市陸協</v>
      </c>
      <c r="K571" s="26" t="e">
        <f>IF($B571="","",(VLOOKUP($B571,所属・種目コード!O554:P654,2)))</f>
        <v>#N/A</v>
      </c>
      <c r="L571" s="23" t="e">
        <f>IF($B571="","",(VLOOKUP($B571,所属・種目コード!$L$3:$M$59,2)))</f>
        <v>#N/A</v>
      </c>
    </row>
    <row r="572" spans="1:12">
      <c r="A572" s="11">
        <v>5298</v>
      </c>
      <c r="B572" s="11">
        <v>1038</v>
      </c>
      <c r="C572" s="11">
        <v>807</v>
      </c>
      <c r="E572" s="11" t="s">
        <v>8488</v>
      </c>
      <c r="F572" s="11" t="s">
        <v>8489</v>
      </c>
      <c r="G572" s="11">
        <v>1</v>
      </c>
      <c r="I572" s="24" t="e">
        <f>IF($B572="","",(VLOOKUP($B572,所属・種目コード!$E$3:$F$68,2)))</f>
        <v>#N/A</v>
      </c>
      <c r="J572" s="25" t="str">
        <f>IF($B572="","",(VLOOKUP($B572,所属・種目コード!$I$3:$J$119,2)))</f>
        <v>盛岡市陸協</v>
      </c>
      <c r="K572" s="26" t="e">
        <f>IF($B572="","",(VLOOKUP($B572,所属・種目コード!O555:P655,2)))</f>
        <v>#N/A</v>
      </c>
      <c r="L572" s="23" t="e">
        <f>IF($B572="","",(VLOOKUP($B572,所属・種目コード!$L$3:$M$59,2)))</f>
        <v>#N/A</v>
      </c>
    </row>
    <row r="573" spans="1:12">
      <c r="A573" s="11">
        <v>1413</v>
      </c>
      <c r="B573" s="11">
        <v>1039</v>
      </c>
      <c r="C573" s="11">
        <v>350</v>
      </c>
      <c r="E573" s="11" t="s">
        <v>1393</v>
      </c>
      <c r="F573" s="11" t="s">
        <v>1394</v>
      </c>
      <c r="G573" s="11">
        <v>1</v>
      </c>
      <c r="I573" s="24" t="e">
        <f>IF($B573="","",(VLOOKUP($B573,所属・種目コード!$E$3:$F$68,2)))</f>
        <v>#N/A</v>
      </c>
      <c r="J573" s="25" t="str">
        <f>IF($B573="","",(VLOOKUP($B573,所属・種目コード!$I$3:$J$119,2)))</f>
        <v>軽米町陸協</v>
      </c>
      <c r="K573" s="26" t="e">
        <f>IF($B573="","",(VLOOKUP($B573,所属・種目コード!O556:P656,2)))</f>
        <v>#N/A</v>
      </c>
      <c r="L573" s="23" t="e">
        <f>IF($B573="","",(VLOOKUP($B573,所属・種目コード!$L$3:$M$59,2)))</f>
        <v>#N/A</v>
      </c>
    </row>
    <row r="574" spans="1:12">
      <c r="A574" s="11">
        <v>1414</v>
      </c>
      <c r="B574" s="11">
        <v>1039</v>
      </c>
      <c r="C574" s="11">
        <v>351</v>
      </c>
      <c r="E574" s="11" t="s">
        <v>1395</v>
      </c>
      <c r="F574" s="11" t="s">
        <v>1396</v>
      </c>
      <c r="G574" s="11">
        <v>1</v>
      </c>
      <c r="I574" s="24" t="e">
        <f>IF($B574="","",(VLOOKUP($B574,所属・種目コード!$E$3:$F$68,2)))</f>
        <v>#N/A</v>
      </c>
      <c r="J574" s="25" t="str">
        <f>IF($B574="","",(VLOOKUP($B574,所属・種目コード!$I$3:$J$119,2)))</f>
        <v>軽米町陸協</v>
      </c>
      <c r="K574" s="26" t="e">
        <f>IF($B574="","",(VLOOKUP($B574,所属・種目コード!O557:P657,2)))</f>
        <v>#N/A</v>
      </c>
      <c r="L574" s="23" t="e">
        <f>IF($B574="","",(VLOOKUP($B574,所属・種目コード!$L$3:$M$59,2)))</f>
        <v>#N/A</v>
      </c>
    </row>
    <row r="575" spans="1:12">
      <c r="A575" s="11">
        <v>1415</v>
      </c>
      <c r="B575" s="11">
        <v>1039</v>
      </c>
      <c r="C575" s="11">
        <v>352</v>
      </c>
      <c r="E575" s="11" t="s">
        <v>1397</v>
      </c>
      <c r="F575" s="11" t="s">
        <v>1398</v>
      </c>
      <c r="G575" s="11">
        <v>1</v>
      </c>
      <c r="I575" s="24" t="e">
        <f>IF($B575="","",(VLOOKUP($B575,所属・種目コード!$E$3:$F$68,2)))</f>
        <v>#N/A</v>
      </c>
      <c r="J575" s="25" t="str">
        <f>IF($B575="","",(VLOOKUP($B575,所属・種目コード!$I$3:$J$119,2)))</f>
        <v>軽米町陸協</v>
      </c>
      <c r="K575" s="26" t="e">
        <f>IF($B575="","",(VLOOKUP($B575,所属・種目コード!O558:P658,2)))</f>
        <v>#N/A</v>
      </c>
      <c r="L575" s="23" t="e">
        <f>IF($B575="","",(VLOOKUP($B575,所属・種目コード!$L$3:$M$59,2)))</f>
        <v>#N/A</v>
      </c>
    </row>
    <row r="576" spans="1:12">
      <c r="A576" s="11">
        <v>1416</v>
      </c>
      <c r="B576" s="11">
        <v>1039</v>
      </c>
      <c r="C576" s="11">
        <v>353</v>
      </c>
      <c r="E576" s="11" t="s">
        <v>1399</v>
      </c>
      <c r="F576" s="11" t="s">
        <v>1400</v>
      </c>
      <c r="G576" s="11">
        <v>1</v>
      </c>
      <c r="I576" s="24" t="e">
        <f>IF($B576="","",(VLOOKUP($B576,所属・種目コード!$E$3:$F$68,2)))</f>
        <v>#N/A</v>
      </c>
      <c r="J576" s="25" t="str">
        <f>IF($B576="","",(VLOOKUP($B576,所属・種目コード!$I$3:$J$119,2)))</f>
        <v>軽米町陸協</v>
      </c>
      <c r="K576" s="26" t="e">
        <f>IF($B576="","",(VLOOKUP($B576,所属・種目コード!O559:P659,2)))</f>
        <v>#N/A</v>
      </c>
      <c r="L576" s="23" t="e">
        <f>IF($B576="","",(VLOOKUP($B576,所属・種目コード!$L$3:$M$59,2)))</f>
        <v>#N/A</v>
      </c>
    </row>
    <row r="577" spans="1:12">
      <c r="A577" s="11">
        <v>1417</v>
      </c>
      <c r="B577" s="11">
        <v>1039</v>
      </c>
      <c r="C577" s="11">
        <v>354</v>
      </c>
      <c r="E577" s="11" t="s">
        <v>1401</v>
      </c>
      <c r="F577" s="11" t="s">
        <v>1402</v>
      </c>
      <c r="G577" s="11">
        <v>1</v>
      </c>
      <c r="I577" s="24" t="e">
        <f>IF($B577="","",(VLOOKUP($B577,所属・種目コード!$E$3:$F$68,2)))</f>
        <v>#N/A</v>
      </c>
      <c r="J577" s="25" t="str">
        <f>IF($B577="","",(VLOOKUP($B577,所属・種目コード!$I$3:$J$119,2)))</f>
        <v>軽米町陸協</v>
      </c>
      <c r="K577" s="26" t="e">
        <f>IF($B577="","",(VLOOKUP($B577,所属・種目コード!O560:P660,2)))</f>
        <v>#N/A</v>
      </c>
      <c r="L577" s="23" t="e">
        <f>IF($B577="","",(VLOOKUP($B577,所属・種目コード!$L$3:$M$59,2)))</f>
        <v>#N/A</v>
      </c>
    </row>
    <row r="578" spans="1:12">
      <c r="A578" s="11">
        <v>1418</v>
      </c>
      <c r="B578" s="11">
        <v>1039</v>
      </c>
      <c r="C578" s="11">
        <v>355</v>
      </c>
      <c r="E578" s="11" t="s">
        <v>1403</v>
      </c>
      <c r="F578" s="11" t="s">
        <v>1404</v>
      </c>
      <c r="G578" s="11">
        <v>1</v>
      </c>
      <c r="I578" s="24" t="e">
        <f>IF($B578="","",(VLOOKUP($B578,所属・種目コード!$E$3:$F$68,2)))</f>
        <v>#N/A</v>
      </c>
      <c r="J578" s="25" t="str">
        <f>IF($B578="","",(VLOOKUP($B578,所属・種目コード!$I$3:$J$119,2)))</f>
        <v>軽米町陸協</v>
      </c>
      <c r="K578" s="26" t="e">
        <f>IF($B578="","",(VLOOKUP($B578,所属・種目コード!O561:P661,2)))</f>
        <v>#N/A</v>
      </c>
      <c r="L578" s="23" t="e">
        <f>IF($B578="","",(VLOOKUP($B578,所属・種目コード!$L$3:$M$59,2)))</f>
        <v>#N/A</v>
      </c>
    </row>
    <row r="579" spans="1:12">
      <c r="A579" s="11">
        <v>1419</v>
      </c>
      <c r="B579" s="11">
        <v>1039</v>
      </c>
      <c r="C579" s="11">
        <v>356</v>
      </c>
      <c r="E579" s="11" t="s">
        <v>1405</v>
      </c>
      <c r="F579" s="11" t="s">
        <v>1406</v>
      </c>
      <c r="G579" s="11">
        <v>1</v>
      </c>
      <c r="I579" s="24" t="e">
        <f>IF($B579="","",(VLOOKUP($B579,所属・種目コード!$E$3:$F$68,2)))</f>
        <v>#N/A</v>
      </c>
      <c r="J579" s="25" t="str">
        <f>IF($B579="","",(VLOOKUP($B579,所属・種目コード!$I$3:$J$119,2)))</f>
        <v>軽米町陸協</v>
      </c>
      <c r="K579" s="26" t="e">
        <f>IF($B579="","",(VLOOKUP($B579,所属・種目コード!O562:P662,2)))</f>
        <v>#N/A</v>
      </c>
      <c r="L579" s="23" t="e">
        <f>IF($B579="","",(VLOOKUP($B579,所属・種目コード!$L$3:$M$59,2)))</f>
        <v>#N/A</v>
      </c>
    </row>
    <row r="580" spans="1:12">
      <c r="A580" s="11">
        <v>1420</v>
      </c>
      <c r="B580" s="11">
        <v>1039</v>
      </c>
      <c r="C580" s="11">
        <v>357</v>
      </c>
      <c r="E580" s="11" t="s">
        <v>1407</v>
      </c>
      <c r="F580" s="11" t="s">
        <v>1408</v>
      </c>
      <c r="G580" s="11">
        <v>1</v>
      </c>
      <c r="I580" s="24" t="e">
        <f>IF($B580="","",(VLOOKUP($B580,所属・種目コード!$E$3:$F$68,2)))</f>
        <v>#N/A</v>
      </c>
      <c r="J580" s="25" t="str">
        <f>IF($B580="","",(VLOOKUP($B580,所属・種目コード!$I$3:$J$119,2)))</f>
        <v>軽米町陸協</v>
      </c>
      <c r="K580" s="26" t="e">
        <f>IF($B580="","",(VLOOKUP($B580,所属・種目コード!O563:P663,2)))</f>
        <v>#N/A</v>
      </c>
      <c r="L580" s="23" t="e">
        <f>IF($B580="","",(VLOOKUP($B580,所属・種目コード!$L$3:$M$59,2)))</f>
        <v>#N/A</v>
      </c>
    </row>
    <row r="581" spans="1:12">
      <c r="A581" s="11">
        <v>1421</v>
      </c>
      <c r="B581" s="11">
        <v>1039</v>
      </c>
      <c r="C581" s="11">
        <v>358</v>
      </c>
      <c r="E581" s="11" t="s">
        <v>1409</v>
      </c>
      <c r="F581" s="11" t="s">
        <v>1410</v>
      </c>
      <c r="G581" s="11">
        <v>1</v>
      </c>
      <c r="I581" s="24" t="e">
        <f>IF($B581="","",(VLOOKUP($B581,所属・種目コード!$E$3:$F$68,2)))</f>
        <v>#N/A</v>
      </c>
      <c r="J581" s="25" t="str">
        <f>IF($B581="","",(VLOOKUP($B581,所属・種目コード!$I$3:$J$119,2)))</f>
        <v>軽米町陸協</v>
      </c>
      <c r="K581" s="26" t="e">
        <f>IF($B581="","",(VLOOKUP($B581,所属・種目コード!O564:P664,2)))</f>
        <v>#N/A</v>
      </c>
      <c r="L581" s="23" t="e">
        <f>IF($B581="","",(VLOOKUP($B581,所属・種目コード!$L$3:$M$59,2)))</f>
        <v>#N/A</v>
      </c>
    </row>
    <row r="582" spans="1:12">
      <c r="A582" s="11">
        <v>1422</v>
      </c>
      <c r="B582" s="11">
        <v>1039</v>
      </c>
      <c r="C582" s="11">
        <v>359</v>
      </c>
      <c r="E582" s="11" t="s">
        <v>1411</v>
      </c>
      <c r="F582" s="11" t="s">
        <v>1412</v>
      </c>
      <c r="G582" s="11">
        <v>1</v>
      </c>
      <c r="I582" s="24" t="e">
        <f>IF($B582="","",(VLOOKUP($B582,所属・種目コード!$E$3:$F$68,2)))</f>
        <v>#N/A</v>
      </c>
      <c r="J582" s="25" t="str">
        <f>IF($B582="","",(VLOOKUP($B582,所属・種目コード!$I$3:$J$119,2)))</f>
        <v>軽米町陸協</v>
      </c>
      <c r="K582" s="26" t="e">
        <f>IF($B582="","",(VLOOKUP($B582,所属・種目コード!O565:P665,2)))</f>
        <v>#N/A</v>
      </c>
      <c r="L582" s="23" t="e">
        <f>IF($B582="","",(VLOOKUP($B582,所属・種目コード!$L$3:$M$59,2)))</f>
        <v>#N/A</v>
      </c>
    </row>
    <row r="583" spans="1:12">
      <c r="A583" s="11">
        <v>1423</v>
      </c>
      <c r="B583" s="11">
        <v>1039</v>
      </c>
      <c r="C583" s="11">
        <v>360</v>
      </c>
      <c r="E583" s="11" t="s">
        <v>1413</v>
      </c>
      <c r="F583" s="11" t="s">
        <v>1414</v>
      </c>
      <c r="G583" s="11">
        <v>1</v>
      </c>
      <c r="I583" s="24" t="e">
        <f>IF($B583="","",(VLOOKUP($B583,所属・種目コード!$E$3:$F$68,2)))</f>
        <v>#N/A</v>
      </c>
      <c r="J583" s="25" t="str">
        <f>IF($B583="","",(VLOOKUP($B583,所属・種目コード!$I$3:$J$119,2)))</f>
        <v>軽米町陸協</v>
      </c>
      <c r="K583" s="26" t="e">
        <f>IF($B583="","",(VLOOKUP($B583,所属・種目コード!O566:P666,2)))</f>
        <v>#N/A</v>
      </c>
      <c r="L583" s="23" t="e">
        <f>IF($B583="","",(VLOOKUP($B583,所属・種目コード!$L$3:$M$59,2)))</f>
        <v>#N/A</v>
      </c>
    </row>
    <row r="584" spans="1:12">
      <c r="A584" s="11">
        <v>1424</v>
      </c>
      <c r="B584" s="11">
        <v>1039</v>
      </c>
      <c r="C584" s="11">
        <v>361</v>
      </c>
      <c r="E584" s="11" t="s">
        <v>1415</v>
      </c>
      <c r="F584" s="11" t="s">
        <v>1416</v>
      </c>
      <c r="G584" s="11">
        <v>1</v>
      </c>
      <c r="I584" s="24" t="e">
        <f>IF($B584="","",(VLOOKUP($B584,所属・種目コード!$E$3:$F$68,2)))</f>
        <v>#N/A</v>
      </c>
      <c r="J584" s="25" t="str">
        <f>IF($B584="","",(VLOOKUP($B584,所属・種目コード!$I$3:$J$119,2)))</f>
        <v>軽米町陸協</v>
      </c>
      <c r="K584" s="26" t="e">
        <f>IF($B584="","",(VLOOKUP($B584,所属・種目コード!O567:P667,2)))</f>
        <v>#N/A</v>
      </c>
      <c r="L584" s="23" t="e">
        <f>IF($B584="","",(VLOOKUP($B584,所属・種目コード!$L$3:$M$59,2)))</f>
        <v>#N/A</v>
      </c>
    </row>
    <row r="585" spans="1:12">
      <c r="A585" s="11">
        <v>1620</v>
      </c>
      <c r="B585" s="11">
        <v>1039</v>
      </c>
      <c r="C585" s="11">
        <v>596</v>
      </c>
      <c r="E585" s="11" t="s">
        <v>1803</v>
      </c>
      <c r="F585" s="11" t="s">
        <v>1804</v>
      </c>
      <c r="G585" s="11">
        <v>1</v>
      </c>
      <c r="I585" s="24" t="e">
        <f>IF($B585="","",(VLOOKUP($B585,所属・種目コード!$E$3:$F$68,2)))</f>
        <v>#N/A</v>
      </c>
      <c r="J585" s="25" t="str">
        <f>IF($B585="","",(VLOOKUP($B585,所属・種目コード!$I$3:$J$119,2)))</f>
        <v>軽米町陸協</v>
      </c>
      <c r="K585" s="26" t="e">
        <f>IF($B585="","",(VLOOKUP($B585,所属・種目コード!O568:P668,2)))</f>
        <v>#N/A</v>
      </c>
      <c r="L585" s="23" t="e">
        <f>IF($B585="","",(VLOOKUP($B585,所属・種目コード!$L$3:$M$59,2)))</f>
        <v>#N/A</v>
      </c>
    </row>
    <row r="586" spans="1:12">
      <c r="A586" s="11">
        <v>1442</v>
      </c>
      <c r="B586" s="11">
        <v>1040</v>
      </c>
      <c r="C586" s="11">
        <v>379</v>
      </c>
      <c r="E586" s="11" t="s">
        <v>1451</v>
      </c>
      <c r="F586" s="11" t="s">
        <v>1452</v>
      </c>
      <c r="G586" s="11">
        <v>1</v>
      </c>
      <c r="I586" s="24" t="e">
        <f>IF($B586="","",(VLOOKUP($B586,所属・種目コード!$E$3:$F$68,2)))</f>
        <v>#N/A</v>
      </c>
      <c r="J586" s="25" t="str">
        <f>IF($B586="","",(VLOOKUP($B586,所属・種目コード!$I$3:$J$119,2)))</f>
        <v>ヨコミチＲＣ</v>
      </c>
      <c r="K586" s="26" t="e">
        <f>IF($B586="","",(VLOOKUP($B586,所属・種目コード!O569:P669,2)))</f>
        <v>#N/A</v>
      </c>
      <c r="L586" s="23" t="e">
        <f>IF($B586="","",(VLOOKUP($B586,所属・種目コード!$L$3:$M$59,2)))</f>
        <v>#N/A</v>
      </c>
    </row>
    <row r="587" spans="1:12">
      <c r="A587" s="11">
        <v>1443</v>
      </c>
      <c r="B587" s="11">
        <v>1040</v>
      </c>
      <c r="C587" s="11">
        <v>380</v>
      </c>
      <c r="E587" s="11" t="s">
        <v>1453</v>
      </c>
      <c r="F587" s="11" t="s">
        <v>1454</v>
      </c>
      <c r="G587" s="11">
        <v>1</v>
      </c>
      <c r="I587" s="24" t="e">
        <f>IF($B587="","",(VLOOKUP($B587,所属・種目コード!$E$3:$F$68,2)))</f>
        <v>#N/A</v>
      </c>
      <c r="J587" s="25" t="str">
        <f>IF($B587="","",(VLOOKUP($B587,所属・種目コード!$I$3:$J$119,2)))</f>
        <v>ヨコミチＲＣ</v>
      </c>
      <c r="K587" s="26" t="e">
        <f>IF($B587="","",(VLOOKUP($B587,所属・種目コード!O570:P670,2)))</f>
        <v>#N/A</v>
      </c>
      <c r="L587" s="23" t="e">
        <f>IF($B587="","",(VLOOKUP($B587,所属・種目コード!$L$3:$M$59,2)))</f>
        <v>#N/A</v>
      </c>
    </row>
    <row r="588" spans="1:12">
      <c r="A588" s="11">
        <v>1444</v>
      </c>
      <c r="B588" s="11">
        <v>1040</v>
      </c>
      <c r="C588" s="11">
        <v>381</v>
      </c>
      <c r="E588" s="11" t="s">
        <v>1455</v>
      </c>
      <c r="F588" s="11" t="s">
        <v>1456</v>
      </c>
      <c r="G588" s="11">
        <v>1</v>
      </c>
      <c r="I588" s="24" t="e">
        <f>IF($B588="","",(VLOOKUP($B588,所属・種目コード!$E$3:$F$68,2)))</f>
        <v>#N/A</v>
      </c>
      <c r="J588" s="25" t="str">
        <f>IF($B588="","",(VLOOKUP($B588,所属・種目コード!$I$3:$J$119,2)))</f>
        <v>ヨコミチＲＣ</v>
      </c>
      <c r="K588" s="26" t="e">
        <f>IF($B588="","",(VLOOKUP($B588,所属・種目コード!O571:P671,2)))</f>
        <v>#N/A</v>
      </c>
      <c r="L588" s="23" t="e">
        <f>IF($B588="","",(VLOOKUP($B588,所属・種目コード!$L$3:$M$59,2)))</f>
        <v>#N/A</v>
      </c>
    </row>
    <row r="589" spans="1:12">
      <c r="A589" s="11">
        <v>1445</v>
      </c>
      <c r="B589" s="11">
        <v>1040</v>
      </c>
      <c r="C589" s="11">
        <v>382</v>
      </c>
      <c r="E589" s="11" t="s">
        <v>1457</v>
      </c>
      <c r="F589" s="11" t="s">
        <v>1458</v>
      </c>
      <c r="G589" s="11">
        <v>1</v>
      </c>
      <c r="I589" s="24" t="e">
        <f>IF($B589="","",(VLOOKUP($B589,所属・種目コード!$E$3:$F$68,2)))</f>
        <v>#N/A</v>
      </c>
      <c r="J589" s="25" t="str">
        <f>IF($B589="","",(VLOOKUP($B589,所属・種目コード!$I$3:$J$119,2)))</f>
        <v>ヨコミチＲＣ</v>
      </c>
      <c r="K589" s="26" t="e">
        <f>IF($B589="","",(VLOOKUP($B589,所属・種目コード!O572:P672,2)))</f>
        <v>#N/A</v>
      </c>
      <c r="L589" s="23" t="e">
        <f>IF($B589="","",(VLOOKUP($B589,所属・種目コード!$L$3:$M$59,2)))</f>
        <v>#N/A</v>
      </c>
    </row>
    <row r="590" spans="1:12">
      <c r="A590" s="11">
        <v>1446</v>
      </c>
      <c r="B590" s="11">
        <v>1040</v>
      </c>
      <c r="C590" s="11">
        <v>383</v>
      </c>
      <c r="E590" s="11" t="s">
        <v>1459</v>
      </c>
      <c r="F590" s="11" t="s">
        <v>1460</v>
      </c>
      <c r="G590" s="11">
        <v>1</v>
      </c>
      <c r="I590" s="24" t="e">
        <f>IF($B590="","",(VLOOKUP($B590,所属・種目コード!$E$3:$F$68,2)))</f>
        <v>#N/A</v>
      </c>
      <c r="J590" s="25" t="str">
        <f>IF($B590="","",(VLOOKUP($B590,所属・種目コード!$I$3:$J$119,2)))</f>
        <v>ヨコミチＲＣ</v>
      </c>
      <c r="K590" s="26" t="e">
        <f>IF($B590="","",(VLOOKUP($B590,所属・種目コード!O573:P673,2)))</f>
        <v>#N/A</v>
      </c>
      <c r="L590" s="23" t="e">
        <f>IF($B590="","",(VLOOKUP($B590,所属・種目コード!$L$3:$M$59,2)))</f>
        <v>#N/A</v>
      </c>
    </row>
    <row r="591" spans="1:12">
      <c r="A591" s="11">
        <v>1447</v>
      </c>
      <c r="B591" s="11">
        <v>1041</v>
      </c>
      <c r="C591" s="11">
        <v>384</v>
      </c>
      <c r="E591" s="11" t="s">
        <v>1461</v>
      </c>
      <c r="F591" s="11" t="s">
        <v>1462</v>
      </c>
      <c r="G591" s="11">
        <v>1</v>
      </c>
      <c r="I591" s="24" t="e">
        <f>IF($B591="","",(VLOOKUP($B591,所属・種目コード!$E$3:$F$68,2)))</f>
        <v>#N/A</v>
      </c>
      <c r="J591" s="25" t="str">
        <f>IF($B591="","",(VLOOKUP($B591,所属・種目コード!$I$3:$J$119,2)))</f>
        <v>雫石町陸協</v>
      </c>
      <c r="K591" s="26" t="e">
        <f>IF($B591="","",(VLOOKUP($B591,所属・種目コード!O574:P674,2)))</f>
        <v>#N/A</v>
      </c>
      <c r="L591" s="23" t="e">
        <f>IF($B591="","",(VLOOKUP($B591,所属・種目コード!$L$3:$M$59,2)))</f>
        <v>#N/A</v>
      </c>
    </row>
    <row r="592" spans="1:12">
      <c r="A592" s="11">
        <v>1448</v>
      </c>
      <c r="B592" s="11">
        <v>1041</v>
      </c>
      <c r="C592" s="11">
        <v>385</v>
      </c>
      <c r="E592" s="11" t="s">
        <v>1463</v>
      </c>
      <c r="F592" s="11" t="s">
        <v>1464</v>
      </c>
      <c r="G592" s="11">
        <v>1</v>
      </c>
      <c r="I592" s="24" t="e">
        <f>IF($B592="","",(VLOOKUP($B592,所属・種目コード!$E$3:$F$68,2)))</f>
        <v>#N/A</v>
      </c>
      <c r="J592" s="25" t="str">
        <f>IF($B592="","",(VLOOKUP($B592,所属・種目コード!$I$3:$J$119,2)))</f>
        <v>雫石町陸協</v>
      </c>
      <c r="K592" s="26" t="e">
        <f>IF($B592="","",(VLOOKUP($B592,所属・種目コード!O575:P675,2)))</f>
        <v>#N/A</v>
      </c>
      <c r="L592" s="23" t="e">
        <f>IF($B592="","",(VLOOKUP($B592,所属・種目コード!$L$3:$M$59,2)))</f>
        <v>#N/A</v>
      </c>
    </row>
    <row r="593" spans="1:12">
      <c r="A593" s="11">
        <v>1449</v>
      </c>
      <c r="B593" s="11">
        <v>1041</v>
      </c>
      <c r="C593" s="11">
        <v>386</v>
      </c>
      <c r="E593" s="11" t="s">
        <v>1465</v>
      </c>
      <c r="F593" s="11" t="s">
        <v>1466</v>
      </c>
      <c r="G593" s="11">
        <v>1</v>
      </c>
      <c r="I593" s="24" t="e">
        <f>IF($B593="","",(VLOOKUP($B593,所属・種目コード!$E$3:$F$68,2)))</f>
        <v>#N/A</v>
      </c>
      <c r="J593" s="25" t="str">
        <f>IF($B593="","",(VLOOKUP($B593,所属・種目コード!$I$3:$J$119,2)))</f>
        <v>雫石町陸協</v>
      </c>
      <c r="K593" s="26" t="e">
        <f>IF($B593="","",(VLOOKUP($B593,所属・種目コード!O576:P676,2)))</f>
        <v>#N/A</v>
      </c>
      <c r="L593" s="23" t="e">
        <f>IF($B593="","",(VLOOKUP($B593,所属・種目コード!$L$3:$M$59,2)))</f>
        <v>#N/A</v>
      </c>
    </row>
    <row r="594" spans="1:12">
      <c r="A594" s="11">
        <v>1450</v>
      </c>
      <c r="B594" s="11">
        <v>1041</v>
      </c>
      <c r="C594" s="11">
        <v>387</v>
      </c>
      <c r="E594" s="11" t="s">
        <v>1467</v>
      </c>
      <c r="F594" s="11" t="s">
        <v>1468</v>
      </c>
      <c r="G594" s="11">
        <v>1</v>
      </c>
      <c r="I594" s="24" t="e">
        <f>IF($B594="","",(VLOOKUP($B594,所属・種目コード!$E$3:$F$68,2)))</f>
        <v>#N/A</v>
      </c>
      <c r="J594" s="25" t="str">
        <f>IF($B594="","",(VLOOKUP($B594,所属・種目コード!$I$3:$J$119,2)))</f>
        <v>雫石町陸協</v>
      </c>
      <c r="K594" s="26" t="e">
        <f>IF($B594="","",(VLOOKUP($B594,所属・種目コード!O577:P677,2)))</f>
        <v>#N/A</v>
      </c>
      <c r="L594" s="23" t="e">
        <f>IF($B594="","",(VLOOKUP($B594,所属・種目コード!$L$3:$M$59,2)))</f>
        <v>#N/A</v>
      </c>
    </row>
    <row r="595" spans="1:12">
      <c r="A595" s="11">
        <v>1451</v>
      </c>
      <c r="B595" s="11">
        <v>1041</v>
      </c>
      <c r="C595" s="11">
        <v>388</v>
      </c>
      <c r="E595" s="11" t="s">
        <v>1469</v>
      </c>
      <c r="F595" s="11" t="s">
        <v>1470</v>
      </c>
      <c r="G595" s="11">
        <v>1</v>
      </c>
      <c r="I595" s="24" t="e">
        <f>IF($B595="","",(VLOOKUP($B595,所属・種目コード!$E$3:$F$68,2)))</f>
        <v>#N/A</v>
      </c>
      <c r="J595" s="25" t="str">
        <f>IF($B595="","",(VLOOKUP($B595,所属・種目コード!$I$3:$J$119,2)))</f>
        <v>雫石町陸協</v>
      </c>
      <c r="K595" s="26" t="e">
        <f>IF($B595="","",(VLOOKUP($B595,所属・種目コード!O578:P678,2)))</f>
        <v>#N/A</v>
      </c>
      <c r="L595" s="23" t="e">
        <f>IF($B595="","",(VLOOKUP($B595,所属・種目コード!$L$3:$M$59,2)))</f>
        <v>#N/A</v>
      </c>
    </row>
    <row r="596" spans="1:12">
      <c r="A596" s="11">
        <v>1452</v>
      </c>
      <c r="B596" s="11">
        <v>1041</v>
      </c>
      <c r="C596" s="11">
        <v>389</v>
      </c>
      <c r="E596" s="11" t="s">
        <v>1471</v>
      </c>
      <c r="F596" s="11" t="s">
        <v>1472</v>
      </c>
      <c r="G596" s="11">
        <v>1</v>
      </c>
      <c r="I596" s="24" t="e">
        <f>IF($B596="","",(VLOOKUP($B596,所属・種目コード!$E$3:$F$68,2)))</f>
        <v>#N/A</v>
      </c>
      <c r="J596" s="25" t="str">
        <f>IF($B596="","",(VLOOKUP($B596,所属・種目コード!$I$3:$J$119,2)))</f>
        <v>雫石町陸協</v>
      </c>
      <c r="K596" s="26" t="e">
        <f>IF($B596="","",(VLOOKUP($B596,所属・種目コード!O579:P679,2)))</f>
        <v>#N/A</v>
      </c>
      <c r="L596" s="23" t="e">
        <f>IF($B596="","",(VLOOKUP($B596,所属・種目コード!$L$3:$M$59,2)))</f>
        <v>#N/A</v>
      </c>
    </row>
    <row r="597" spans="1:12">
      <c r="A597" s="11">
        <v>1453</v>
      </c>
      <c r="B597" s="11">
        <v>1041</v>
      </c>
      <c r="C597" s="11">
        <v>390</v>
      </c>
      <c r="E597" s="11" t="s">
        <v>1473</v>
      </c>
      <c r="F597" s="11" t="s">
        <v>1474</v>
      </c>
      <c r="G597" s="11">
        <v>1</v>
      </c>
      <c r="I597" s="24" t="e">
        <f>IF($B597="","",(VLOOKUP($B597,所属・種目コード!$E$3:$F$68,2)))</f>
        <v>#N/A</v>
      </c>
      <c r="J597" s="25" t="str">
        <f>IF($B597="","",(VLOOKUP($B597,所属・種目コード!$I$3:$J$119,2)))</f>
        <v>雫石町陸協</v>
      </c>
      <c r="K597" s="26" t="e">
        <f>IF($B597="","",(VLOOKUP($B597,所属・種目コード!O580:P680,2)))</f>
        <v>#N/A</v>
      </c>
      <c r="L597" s="23" t="e">
        <f>IF($B597="","",(VLOOKUP($B597,所属・種目コード!$L$3:$M$59,2)))</f>
        <v>#N/A</v>
      </c>
    </row>
    <row r="598" spans="1:12">
      <c r="A598" s="11">
        <v>1454</v>
      </c>
      <c r="B598" s="11">
        <v>1041</v>
      </c>
      <c r="C598" s="11">
        <v>391</v>
      </c>
      <c r="E598" s="11" t="s">
        <v>1475</v>
      </c>
      <c r="F598" s="11" t="s">
        <v>1476</v>
      </c>
      <c r="G598" s="11">
        <v>1</v>
      </c>
      <c r="I598" s="24" t="e">
        <f>IF($B598="","",(VLOOKUP($B598,所属・種目コード!$E$3:$F$68,2)))</f>
        <v>#N/A</v>
      </c>
      <c r="J598" s="25" t="str">
        <f>IF($B598="","",(VLOOKUP($B598,所属・種目コード!$I$3:$J$119,2)))</f>
        <v>雫石町陸協</v>
      </c>
      <c r="K598" s="26" t="e">
        <f>IF($B598="","",(VLOOKUP($B598,所属・種目コード!O581:P681,2)))</f>
        <v>#N/A</v>
      </c>
      <c r="L598" s="23" t="e">
        <f>IF($B598="","",(VLOOKUP($B598,所属・種目コード!$L$3:$M$59,2)))</f>
        <v>#N/A</v>
      </c>
    </row>
    <row r="599" spans="1:12">
      <c r="A599" s="11">
        <v>1455</v>
      </c>
      <c r="B599" s="11">
        <v>1041</v>
      </c>
      <c r="C599" s="11">
        <v>392</v>
      </c>
      <c r="E599" s="11" t="s">
        <v>1477</v>
      </c>
      <c r="F599" s="11" t="s">
        <v>1478</v>
      </c>
      <c r="G599" s="11">
        <v>1</v>
      </c>
      <c r="I599" s="24" t="e">
        <f>IF($B599="","",(VLOOKUP($B599,所属・種目コード!$E$3:$F$68,2)))</f>
        <v>#N/A</v>
      </c>
      <c r="J599" s="25" t="str">
        <f>IF($B599="","",(VLOOKUP($B599,所属・種目コード!$I$3:$J$119,2)))</f>
        <v>雫石町陸協</v>
      </c>
      <c r="K599" s="26" t="e">
        <f>IF($B599="","",(VLOOKUP($B599,所属・種目コード!O582:P682,2)))</f>
        <v>#N/A</v>
      </c>
      <c r="L599" s="23" t="e">
        <f>IF($B599="","",(VLOOKUP($B599,所属・種目コード!$L$3:$M$59,2)))</f>
        <v>#N/A</v>
      </c>
    </row>
    <row r="600" spans="1:12">
      <c r="A600" s="11">
        <v>1456</v>
      </c>
      <c r="B600" s="11">
        <v>1041</v>
      </c>
      <c r="C600" s="11">
        <v>393</v>
      </c>
      <c r="E600" s="11" t="s">
        <v>1479</v>
      </c>
      <c r="F600" s="11" t="s">
        <v>1480</v>
      </c>
      <c r="G600" s="11">
        <v>1</v>
      </c>
      <c r="I600" s="24" t="e">
        <f>IF($B600="","",(VLOOKUP($B600,所属・種目コード!$E$3:$F$68,2)))</f>
        <v>#N/A</v>
      </c>
      <c r="J600" s="25" t="str">
        <f>IF($B600="","",(VLOOKUP($B600,所属・種目コード!$I$3:$J$119,2)))</f>
        <v>雫石町陸協</v>
      </c>
      <c r="K600" s="26" t="e">
        <f>IF($B600="","",(VLOOKUP($B600,所属・種目コード!O583:P683,2)))</f>
        <v>#N/A</v>
      </c>
      <c r="L600" s="23" t="e">
        <f>IF($B600="","",(VLOOKUP($B600,所属・種目コード!$L$3:$M$59,2)))</f>
        <v>#N/A</v>
      </c>
    </row>
    <row r="601" spans="1:12">
      <c r="A601" s="11">
        <v>1462</v>
      </c>
      <c r="B601" s="11">
        <v>1041</v>
      </c>
      <c r="C601" s="11">
        <v>399</v>
      </c>
      <c r="E601" s="11" t="s">
        <v>1491</v>
      </c>
      <c r="F601" s="11" t="s">
        <v>1492</v>
      </c>
      <c r="G601" s="11">
        <v>1</v>
      </c>
      <c r="I601" s="24" t="e">
        <f>IF($B601="","",(VLOOKUP($B601,所属・種目コード!$E$3:$F$68,2)))</f>
        <v>#N/A</v>
      </c>
      <c r="J601" s="25" t="str">
        <f>IF($B601="","",(VLOOKUP($B601,所属・種目コード!$I$3:$J$119,2)))</f>
        <v>雫石町陸協</v>
      </c>
      <c r="K601" s="26" t="e">
        <f>IF($B601="","",(VLOOKUP($B601,所属・種目コード!O584:P684,2)))</f>
        <v>#N/A</v>
      </c>
      <c r="L601" s="23" t="e">
        <f>IF($B601="","",(VLOOKUP($B601,所属・種目コード!$L$3:$M$59,2)))</f>
        <v>#N/A</v>
      </c>
    </row>
    <row r="602" spans="1:12">
      <c r="A602" s="11">
        <v>1457</v>
      </c>
      <c r="B602" s="11">
        <v>1042</v>
      </c>
      <c r="C602" s="11">
        <v>394</v>
      </c>
      <c r="E602" s="11" t="s">
        <v>1481</v>
      </c>
      <c r="F602" s="11" t="s">
        <v>1482</v>
      </c>
      <c r="G602" s="11">
        <v>1</v>
      </c>
      <c r="I602" s="24" t="e">
        <f>IF($B602="","",(VLOOKUP($B602,所属・種目コード!$E$3:$F$68,2)))</f>
        <v>#N/A</v>
      </c>
      <c r="J602" s="25" t="str">
        <f>IF($B602="","",(VLOOKUP($B602,所属・種目コード!$I$3:$J$119,2)))</f>
        <v>遠野市陸協</v>
      </c>
      <c r="K602" s="26" t="e">
        <f>IF($B602="","",(VLOOKUP($B602,所属・種目コード!O585:P685,2)))</f>
        <v>#N/A</v>
      </c>
      <c r="L602" s="23" t="e">
        <f>IF($B602="","",(VLOOKUP($B602,所属・種目コード!$L$3:$M$59,2)))</f>
        <v>#N/A</v>
      </c>
    </row>
    <row r="603" spans="1:12">
      <c r="A603" s="11">
        <v>1483</v>
      </c>
      <c r="B603" s="11">
        <v>1043</v>
      </c>
      <c r="C603" s="11">
        <v>449</v>
      </c>
      <c r="E603" s="11" t="s">
        <v>1533</v>
      </c>
      <c r="F603" s="11" t="s">
        <v>1534</v>
      </c>
      <c r="G603" s="11">
        <v>1</v>
      </c>
      <c r="I603" s="24" t="e">
        <f>IF($B603="","",(VLOOKUP($B603,所属・種目コード!$E$3:$F$68,2)))</f>
        <v>#N/A</v>
      </c>
      <c r="J603" s="25" t="str">
        <f>IF($B603="","",(VLOOKUP($B603,所属・種目コード!$I$3:$J$119,2)))</f>
        <v>情報中隊</v>
      </c>
      <c r="K603" s="26" t="e">
        <f>IF($B603="","",(VLOOKUP($B603,所属・種目コード!O586:P686,2)))</f>
        <v>#N/A</v>
      </c>
      <c r="L603" s="23" t="e">
        <f>IF($B603="","",(VLOOKUP($B603,所属・種目コード!$L$3:$M$59,2)))</f>
        <v>#N/A</v>
      </c>
    </row>
    <row r="604" spans="1:12">
      <c r="A604" s="11">
        <v>1484</v>
      </c>
      <c r="B604" s="11">
        <v>1043</v>
      </c>
      <c r="C604" s="11">
        <v>450</v>
      </c>
      <c r="E604" s="11" t="s">
        <v>1535</v>
      </c>
      <c r="F604" s="11" t="s">
        <v>1536</v>
      </c>
      <c r="G604" s="11">
        <v>1</v>
      </c>
      <c r="I604" s="24" t="e">
        <f>IF($B604="","",(VLOOKUP($B604,所属・種目コード!$E$3:$F$68,2)))</f>
        <v>#N/A</v>
      </c>
      <c r="J604" s="25" t="str">
        <f>IF($B604="","",(VLOOKUP($B604,所属・種目コード!$I$3:$J$119,2)))</f>
        <v>情報中隊</v>
      </c>
      <c r="K604" s="26" t="e">
        <f>IF($B604="","",(VLOOKUP($B604,所属・種目コード!O587:P687,2)))</f>
        <v>#N/A</v>
      </c>
      <c r="L604" s="23" t="e">
        <f>IF($B604="","",(VLOOKUP($B604,所属・種目コード!$L$3:$M$59,2)))</f>
        <v>#N/A</v>
      </c>
    </row>
    <row r="605" spans="1:12">
      <c r="A605" s="11">
        <v>1485</v>
      </c>
      <c r="B605" s="11">
        <v>1043</v>
      </c>
      <c r="C605" s="11">
        <v>451</v>
      </c>
      <c r="E605" s="11" t="s">
        <v>1537</v>
      </c>
      <c r="F605" s="11" t="s">
        <v>1538</v>
      </c>
      <c r="G605" s="11">
        <v>1</v>
      </c>
      <c r="I605" s="24" t="e">
        <f>IF($B605="","",(VLOOKUP($B605,所属・種目コード!$E$3:$F$68,2)))</f>
        <v>#N/A</v>
      </c>
      <c r="J605" s="25" t="str">
        <f>IF($B605="","",(VLOOKUP($B605,所属・種目コード!$I$3:$J$119,2)))</f>
        <v>情報中隊</v>
      </c>
      <c r="K605" s="26" t="e">
        <f>IF($B605="","",(VLOOKUP($B605,所属・種目コード!O588:P688,2)))</f>
        <v>#N/A</v>
      </c>
      <c r="L605" s="23" t="e">
        <f>IF($B605="","",(VLOOKUP($B605,所属・種目コード!$L$3:$M$59,2)))</f>
        <v>#N/A</v>
      </c>
    </row>
    <row r="606" spans="1:12">
      <c r="A606" s="11">
        <v>1486</v>
      </c>
      <c r="B606" s="11">
        <v>1043</v>
      </c>
      <c r="C606" s="11">
        <v>452</v>
      </c>
      <c r="E606" s="11" t="s">
        <v>1539</v>
      </c>
      <c r="F606" s="11" t="s">
        <v>1540</v>
      </c>
      <c r="G606" s="11">
        <v>1</v>
      </c>
      <c r="I606" s="24" t="e">
        <f>IF($B606="","",(VLOOKUP($B606,所属・種目コード!$E$3:$F$68,2)))</f>
        <v>#N/A</v>
      </c>
      <c r="J606" s="25" t="str">
        <f>IF($B606="","",(VLOOKUP($B606,所属・種目コード!$I$3:$J$119,2)))</f>
        <v>情報中隊</v>
      </c>
      <c r="K606" s="26" t="e">
        <f>IF($B606="","",(VLOOKUP($B606,所属・種目コード!O589:P689,2)))</f>
        <v>#N/A</v>
      </c>
      <c r="L606" s="23" t="e">
        <f>IF($B606="","",(VLOOKUP($B606,所属・種目コード!$L$3:$M$59,2)))</f>
        <v>#N/A</v>
      </c>
    </row>
    <row r="607" spans="1:12">
      <c r="A607" s="11">
        <v>1487</v>
      </c>
      <c r="B607" s="11">
        <v>1043</v>
      </c>
      <c r="C607" s="11">
        <v>453</v>
      </c>
      <c r="E607" s="11" t="s">
        <v>1541</v>
      </c>
      <c r="F607" s="11" t="s">
        <v>1542</v>
      </c>
      <c r="G607" s="11">
        <v>1</v>
      </c>
      <c r="I607" s="24" t="e">
        <f>IF($B607="","",(VLOOKUP($B607,所属・種目コード!$E$3:$F$68,2)))</f>
        <v>#N/A</v>
      </c>
      <c r="J607" s="25" t="str">
        <f>IF($B607="","",(VLOOKUP($B607,所属・種目コード!$I$3:$J$119,2)))</f>
        <v>情報中隊</v>
      </c>
      <c r="K607" s="26" t="e">
        <f>IF($B607="","",(VLOOKUP($B607,所属・種目コード!O590:P690,2)))</f>
        <v>#N/A</v>
      </c>
      <c r="L607" s="23" t="e">
        <f>IF($B607="","",(VLOOKUP($B607,所属・種目コード!$L$3:$M$59,2)))</f>
        <v>#N/A</v>
      </c>
    </row>
    <row r="608" spans="1:12">
      <c r="A608" s="11">
        <v>1500</v>
      </c>
      <c r="B608" s="11">
        <v>1044</v>
      </c>
      <c r="C608" s="11">
        <v>467</v>
      </c>
      <c r="E608" s="11" t="s">
        <v>1567</v>
      </c>
      <c r="F608" s="11" t="s">
        <v>1568</v>
      </c>
      <c r="G608" s="11">
        <v>1</v>
      </c>
      <c r="I608" s="24" t="e">
        <f>IF($B608="","",(VLOOKUP($B608,所属・種目コード!$E$3:$F$68,2)))</f>
        <v>#N/A</v>
      </c>
      <c r="J608" s="25" t="str">
        <f>IF($B608="","",(VLOOKUP($B608,所属・種目コード!$I$3:$J$119,2)))</f>
        <v>盛岡消防本部</v>
      </c>
      <c r="K608" s="26" t="e">
        <f>IF($B608="","",(VLOOKUP($B608,所属・種目コード!O591:P691,2)))</f>
        <v>#N/A</v>
      </c>
      <c r="L608" s="23" t="e">
        <f>IF($B608="","",(VLOOKUP($B608,所属・種目コード!$L$3:$M$59,2)))</f>
        <v>#N/A</v>
      </c>
    </row>
    <row r="609" spans="1:12">
      <c r="A609" s="11">
        <v>1501</v>
      </c>
      <c r="B609" s="11">
        <v>1044</v>
      </c>
      <c r="C609" s="11">
        <v>468</v>
      </c>
      <c r="E609" s="11" t="s">
        <v>1569</v>
      </c>
      <c r="F609" s="11" t="s">
        <v>1570</v>
      </c>
      <c r="G609" s="11">
        <v>1</v>
      </c>
      <c r="I609" s="24" t="e">
        <f>IF($B609="","",(VLOOKUP($B609,所属・種目コード!$E$3:$F$68,2)))</f>
        <v>#N/A</v>
      </c>
      <c r="J609" s="25" t="str">
        <f>IF($B609="","",(VLOOKUP($B609,所属・種目コード!$I$3:$J$119,2)))</f>
        <v>盛岡消防本部</v>
      </c>
      <c r="K609" s="26" t="e">
        <f>IF($B609="","",(VLOOKUP($B609,所属・種目コード!O592:P692,2)))</f>
        <v>#N/A</v>
      </c>
      <c r="L609" s="23" t="e">
        <f>IF($B609="","",(VLOOKUP($B609,所属・種目コード!$L$3:$M$59,2)))</f>
        <v>#N/A</v>
      </c>
    </row>
    <row r="610" spans="1:12">
      <c r="A610" s="11">
        <v>1502</v>
      </c>
      <c r="B610" s="11">
        <v>1044</v>
      </c>
      <c r="C610" s="11">
        <v>469</v>
      </c>
      <c r="E610" s="11" t="s">
        <v>1571</v>
      </c>
      <c r="F610" s="11" t="s">
        <v>833</v>
      </c>
      <c r="G610" s="11">
        <v>1</v>
      </c>
      <c r="I610" s="24" t="e">
        <f>IF($B610="","",(VLOOKUP($B610,所属・種目コード!$E$3:$F$68,2)))</f>
        <v>#N/A</v>
      </c>
      <c r="J610" s="25" t="str">
        <f>IF($B610="","",(VLOOKUP($B610,所属・種目コード!$I$3:$J$119,2)))</f>
        <v>盛岡消防本部</v>
      </c>
      <c r="K610" s="26" t="e">
        <f>IF($B610="","",(VLOOKUP($B610,所属・種目コード!O593:P693,2)))</f>
        <v>#N/A</v>
      </c>
      <c r="L610" s="23" t="e">
        <f>IF($B610="","",(VLOOKUP($B610,所属・種目コード!$L$3:$M$59,2)))</f>
        <v>#N/A</v>
      </c>
    </row>
    <row r="611" spans="1:12">
      <c r="A611" s="11">
        <v>1503</v>
      </c>
      <c r="B611" s="11">
        <v>1044</v>
      </c>
      <c r="C611" s="11">
        <v>470</v>
      </c>
      <c r="E611" s="11" t="s">
        <v>1572</v>
      </c>
      <c r="F611" s="11" t="s">
        <v>1573</v>
      </c>
      <c r="G611" s="11">
        <v>1</v>
      </c>
      <c r="I611" s="24" t="e">
        <f>IF($B611="","",(VLOOKUP($B611,所属・種目コード!$E$3:$F$68,2)))</f>
        <v>#N/A</v>
      </c>
      <c r="J611" s="25" t="str">
        <f>IF($B611="","",(VLOOKUP($B611,所属・種目コード!$I$3:$J$119,2)))</f>
        <v>盛岡消防本部</v>
      </c>
      <c r="K611" s="26" t="e">
        <f>IF($B611="","",(VLOOKUP($B611,所属・種目コード!O594:P694,2)))</f>
        <v>#N/A</v>
      </c>
      <c r="L611" s="23" t="e">
        <f>IF($B611="","",(VLOOKUP($B611,所属・種目コード!$L$3:$M$59,2)))</f>
        <v>#N/A</v>
      </c>
    </row>
    <row r="612" spans="1:12">
      <c r="A612" s="11">
        <v>1504</v>
      </c>
      <c r="B612" s="11">
        <v>1044</v>
      </c>
      <c r="C612" s="11">
        <v>471</v>
      </c>
      <c r="E612" s="11" t="s">
        <v>1574</v>
      </c>
      <c r="F612" s="11" t="s">
        <v>1575</v>
      </c>
      <c r="G612" s="11">
        <v>1</v>
      </c>
      <c r="I612" s="24" t="e">
        <f>IF($B612="","",(VLOOKUP($B612,所属・種目コード!$E$3:$F$68,2)))</f>
        <v>#N/A</v>
      </c>
      <c r="J612" s="25" t="str">
        <f>IF($B612="","",(VLOOKUP($B612,所属・種目コード!$I$3:$J$119,2)))</f>
        <v>盛岡消防本部</v>
      </c>
      <c r="K612" s="26" t="e">
        <f>IF($B612="","",(VLOOKUP($B612,所属・種目コード!O595:P695,2)))</f>
        <v>#N/A</v>
      </c>
      <c r="L612" s="23" t="e">
        <f>IF($B612="","",(VLOOKUP($B612,所属・種目コード!$L$3:$M$59,2)))</f>
        <v>#N/A</v>
      </c>
    </row>
    <row r="613" spans="1:12">
      <c r="A613" s="11">
        <v>1505</v>
      </c>
      <c r="B613" s="11">
        <v>1044</v>
      </c>
      <c r="C613" s="11">
        <v>472</v>
      </c>
      <c r="E613" s="11" t="s">
        <v>1576</v>
      </c>
      <c r="F613" s="11" t="s">
        <v>1577</v>
      </c>
      <c r="G613" s="11">
        <v>1</v>
      </c>
      <c r="I613" s="24" t="e">
        <f>IF($B613="","",(VLOOKUP($B613,所属・種目コード!$E$3:$F$68,2)))</f>
        <v>#N/A</v>
      </c>
      <c r="J613" s="25" t="str">
        <f>IF($B613="","",(VLOOKUP($B613,所属・種目コード!$I$3:$J$119,2)))</f>
        <v>盛岡消防本部</v>
      </c>
      <c r="K613" s="26" t="e">
        <f>IF($B613="","",(VLOOKUP($B613,所属・種目コード!O596:P696,2)))</f>
        <v>#N/A</v>
      </c>
      <c r="L613" s="23" t="e">
        <f>IF($B613="","",(VLOOKUP($B613,所属・種目コード!$L$3:$M$59,2)))</f>
        <v>#N/A</v>
      </c>
    </row>
    <row r="614" spans="1:12">
      <c r="A614" s="11">
        <v>1506</v>
      </c>
      <c r="B614" s="11">
        <v>1044</v>
      </c>
      <c r="C614" s="11">
        <v>473</v>
      </c>
      <c r="E614" s="11" t="s">
        <v>1578</v>
      </c>
      <c r="F614" s="11" t="s">
        <v>1579</v>
      </c>
      <c r="G614" s="11">
        <v>1</v>
      </c>
      <c r="I614" s="24" t="e">
        <f>IF($B614="","",(VLOOKUP($B614,所属・種目コード!$E$3:$F$68,2)))</f>
        <v>#N/A</v>
      </c>
      <c r="J614" s="25" t="str">
        <f>IF($B614="","",(VLOOKUP($B614,所属・種目コード!$I$3:$J$119,2)))</f>
        <v>盛岡消防本部</v>
      </c>
      <c r="K614" s="26" t="e">
        <f>IF($B614="","",(VLOOKUP($B614,所属・種目コード!O597:P697,2)))</f>
        <v>#N/A</v>
      </c>
      <c r="L614" s="23" t="e">
        <f>IF($B614="","",(VLOOKUP($B614,所属・種目コード!$L$3:$M$59,2)))</f>
        <v>#N/A</v>
      </c>
    </row>
    <row r="615" spans="1:12">
      <c r="A615" s="11">
        <v>1507</v>
      </c>
      <c r="B615" s="11">
        <v>1044</v>
      </c>
      <c r="C615" s="11">
        <v>474</v>
      </c>
      <c r="E615" s="11" t="s">
        <v>1580</v>
      </c>
      <c r="F615" s="11" t="s">
        <v>1581</v>
      </c>
      <c r="G615" s="11">
        <v>1</v>
      </c>
      <c r="I615" s="24" t="e">
        <f>IF($B615="","",(VLOOKUP($B615,所属・種目コード!$E$3:$F$68,2)))</f>
        <v>#N/A</v>
      </c>
      <c r="J615" s="25" t="str">
        <f>IF($B615="","",(VLOOKUP($B615,所属・種目コード!$I$3:$J$119,2)))</f>
        <v>盛岡消防本部</v>
      </c>
      <c r="K615" s="26" t="e">
        <f>IF($B615="","",(VLOOKUP($B615,所属・種目コード!O598:P698,2)))</f>
        <v>#N/A</v>
      </c>
      <c r="L615" s="23" t="e">
        <f>IF($B615="","",(VLOOKUP($B615,所属・種目コード!$L$3:$M$59,2)))</f>
        <v>#N/A</v>
      </c>
    </row>
    <row r="616" spans="1:12">
      <c r="A616" s="11">
        <v>1508</v>
      </c>
      <c r="B616" s="11">
        <v>1044</v>
      </c>
      <c r="C616" s="11">
        <v>475</v>
      </c>
      <c r="E616" s="11" t="s">
        <v>1582</v>
      </c>
      <c r="F616" s="11" t="s">
        <v>1583</v>
      </c>
      <c r="G616" s="11">
        <v>1</v>
      </c>
      <c r="I616" s="24" t="e">
        <f>IF($B616="","",(VLOOKUP($B616,所属・種目コード!$E$3:$F$68,2)))</f>
        <v>#N/A</v>
      </c>
      <c r="J616" s="25" t="str">
        <f>IF($B616="","",(VLOOKUP($B616,所属・種目コード!$I$3:$J$119,2)))</f>
        <v>盛岡消防本部</v>
      </c>
      <c r="K616" s="26" t="e">
        <f>IF($B616="","",(VLOOKUP($B616,所属・種目コード!O599:P699,2)))</f>
        <v>#N/A</v>
      </c>
      <c r="L616" s="23" t="e">
        <f>IF($B616="","",(VLOOKUP($B616,所属・種目コード!$L$3:$M$59,2)))</f>
        <v>#N/A</v>
      </c>
    </row>
    <row r="617" spans="1:12">
      <c r="A617" s="11">
        <v>1509</v>
      </c>
      <c r="B617" s="11">
        <v>1044</v>
      </c>
      <c r="C617" s="11">
        <v>476</v>
      </c>
      <c r="E617" s="11" t="s">
        <v>1584</v>
      </c>
      <c r="F617" s="11" t="s">
        <v>1585</v>
      </c>
      <c r="G617" s="11">
        <v>1</v>
      </c>
      <c r="I617" s="24" t="e">
        <f>IF($B617="","",(VLOOKUP($B617,所属・種目コード!$E$3:$F$68,2)))</f>
        <v>#N/A</v>
      </c>
      <c r="J617" s="25" t="str">
        <f>IF($B617="","",(VLOOKUP($B617,所属・種目コード!$I$3:$J$119,2)))</f>
        <v>盛岡消防本部</v>
      </c>
      <c r="K617" s="26" t="e">
        <f>IF($B617="","",(VLOOKUP($B617,所属・種目コード!O600:P700,2)))</f>
        <v>#N/A</v>
      </c>
      <c r="L617" s="23" t="e">
        <f>IF($B617="","",(VLOOKUP($B617,所属・種目コード!$L$3:$M$59,2)))</f>
        <v>#N/A</v>
      </c>
    </row>
    <row r="618" spans="1:12">
      <c r="A618" s="11">
        <v>1510</v>
      </c>
      <c r="B618" s="11">
        <v>1044</v>
      </c>
      <c r="C618" s="11">
        <v>477</v>
      </c>
      <c r="E618" s="11" t="s">
        <v>1586</v>
      </c>
      <c r="F618" s="11" t="s">
        <v>1587</v>
      </c>
      <c r="G618" s="11">
        <v>1</v>
      </c>
      <c r="I618" s="24" t="e">
        <f>IF($B618="","",(VLOOKUP($B618,所属・種目コード!$E$3:$F$68,2)))</f>
        <v>#N/A</v>
      </c>
      <c r="J618" s="25" t="str">
        <f>IF($B618="","",(VLOOKUP($B618,所属・種目コード!$I$3:$J$119,2)))</f>
        <v>盛岡消防本部</v>
      </c>
      <c r="K618" s="26" t="e">
        <f>IF($B618="","",(VLOOKUP($B618,所属・種目コード!O601:P701,2)))</f>
        <v>#N/A</v>
      </c>
      <c r="L618" s="23" t="e">
        <f>IF($B618="","",(VLOOKUP($B618,所属・種目コード!$L$3:$M$59,2)))</f>
        <v>#N/A</v>
      </c>
    </row>
    <row r="619" spans="1:12">
      <c r="A619" s="11">
        <v>1523</v>
      </c>
      <c r="B619" s="11">
        <v>1045</v>
      </c>
      <c r="C619" s="11">
        <v>490</v>
      </c>
      <c r="E619" s="11" t="s">
        <v>1611</v>
      </c>
      <c r="F619" s="11" t="s">
        <v>1612</v>
      </c>
      <c r="G619" s="11">
        <v>1</v>
      </c>
      <c r="I619" s="24" t="e">
        <f>IF($B619="","",(VLOOKUP($B619,所属・種目コード!$E$3:$F$68,2)))</f>
        <v>#N/A</v>
      </c>
      <c r="J619" s="25" t="str">
        <f>IF($B619="","",(VLOOKUP($B619,所属・種目コード!$I$3:$J$119,2)))</f>
        <v>下閉伊ｸﾗﾌﾞ</v>
      </c>
      <c r="K619" s="26" t="e">
        <f>IF($B619="","",(VLOOKUP($B619,所属・種目コード!O602:P702,2)))</f>
        <v>#N/A</v>
      </c>
      <c r="L619" s="23" t="e">
        <f>IF($B619="","",(VLOOKUP($B619,所属・種目コード!$L$3:$M$59,2)))</f>
        <v>#N/A</v>
      </c>
    </row>
    <row r="620" spans="1:12">
      <c r="A620" s="11">
        <v>1524</v>
      </c>
      <c r="B620" s="11">
        <v>1045</v>
      </c>
      <c r="C620" s="11">
        <v>491</v>
      </c>
      <c r="E620" s="11" t="s">
        <v>1613</v>
      </c>
      <c r="F620" s="11" t="s">
        <v>1614</v>
      </c>
      <c r="G620" s="11">
        <v>1</v>
      </c>
      <c r="I620" s="24" t="e">
        <f>IF($B620="","",(VLOOKUP($B620,所属・種目コード!$E$3:$F$68,2)))</f>
        <v>#N/A</v>
      </c>
      <c r="J620" s="25" t="str">
        <f>IF($B620="","",(VLOOKUP($B620,所属・種目コード!$I$3:$J$119,2)))</f>
        <v>下閉伊ｸﾗﾌﾞ</v>
      </c>
      <c r="K620" s="26" t="e">
        <f>IF($B620="","",(VLOOKUP($B620,所属・種目コード!O603:P703,2)))</f>
        <v>#N/A</v>
      </c>
      <c r="L620" s="23" t="e">
        <f>IF($B620="","",(VLOOKUP($B620,所属・種目コード!$L$3:$M$59,2)))</f>
        <v>#N/A</v>
      </c>
    </row>
    <row r="621" spans="1:12">
      <c r="A621" s="11">
        <v>1525</v>
      </c>
      <c r="B621" s="11">
        <v>1045</v>
      </c>
      <c r="C621" s="11">
        <v>492</v>
      </c>
      <c r="E621" s="11" t="s">
        <v>1615</v>
      </c>
      <c r="F621" s="11" t="s">
        <v>1616</v>
      </c>
      <c r="G621" s="11">
        <v>1</v>
      </c>
      <c r="I621" s="24" t="e">
        <f>IF($B621="","",(VLOOKUP($B621,所属・種目コード!$E$3:$F$68,2)))</f>
        <v>#N/A</v>
      </c>
      <c r="J621" s="25" t="str">
        <f>IF($B621="","",(VLOOKUP($B621,所属・種目コード!$I$3:$J$119,2)))</f>
        <v>下閉伊ｸﾗﾌﾞ</v>
      </c>
      <c r="K621" s="26" t="e">
        <f>IF($B621="","",(VLOOKUP($B621,所属・種目コード!O604:P704,2)))</f>
        <v>#N/A</v>
      </c>
      <c r="L621" s="23" t="e">
        <f>IF($B621="","",(VLOOKUP($B621,所属・種目コード!$L$3:$M$59,2)))</f>
        <v>#N/A</v>
      </c>
    </row>
    <row r="622" spans="1:12">
      <c r="A622" s="11">
        <v>1526</v>
      </c>
      <c r="B622" s="11">
        <v>1045</v>
      </c>
      <c r="C622" s="11">
        <v>493</v>
      </c>
      <c r="E622" s="11" t="s">
        <v>1617</v>
      </c>
      <c r="F622" s="11" t="s">
        <v>1618</v>
      </c>
      <c r="G622" s="11">
        <v>1</v>
      </c>
      <c r="I622" s="24" t="e">
        <f>IF($B622="","",(VLOOKUP($B622,所属・種目コード!$E$3:$F$68,2)))</f>
        <v>#N/A</v>
      </c>
      <c r="J622" s="25" t="str">
        <f>IF($B622="","",(VLOOKUP($B622,所属・種目コード!$I$3:$J$119,2)))</f>
        <v>下閉伊ｸﾗﾌﾞ</v>
      </c>
      <c r="K622" s="26" t="e">
        <f>IF($B622="","",(VLOOKUP($B622,所属・種目コード!O605:P705,2)))</f>
        <v>#N/A</v>
      </c>
      <c r="L622" s="23" t="e">
        <f>IF($B622="","",(VLOOKUP($B622,所属・種目コード!$L$3:$M$59,2)))</f>
        <v>#N/A</v>
      </c>
    </row>
    <row r="623" spans="1:12">
      <c r="A623" s="11">
        <v>1527</v>
      </c>
      <c r="B623" s="11">
        <v>1045</v>
      </c>
      <c r="C623" s="11">
        <v>494</v>
      </c>
      <c r="E623" s="11" t="s">
        <v>1619</v>
      </c>
      <c r="F623" s="11" t="s">
        <v>1620</v>
      </c>
      <c r="G623" s="11">
        <v>1</v>
      </c>
      <c r="I623" s="24" t="e">
        <f>IF($B623="","",(VLOOKUP($B623,所属・種目コード!$E$3:$F$68,2)))</f>
        <v>#N/A</v>
      </c>
      <c r="J623" s="25" t="str">
        <f>IF($B623="","",(VLOOKUP($B623,所属・種目コード!$I$3:$J$119,2)))</f>
        <v>下閉伊ｸﾗﾌﾞ</v>
      </c>
      <c r="K623" s="26" t="e">
        <f>IF($B623="","",(VLOOKUP($B623,所属・種目コード!O606:P706,2)))</f>
        <v>#N/A</v>
      </c>
      <c r="L623" s="23" t="e">
        <f>IF($B623="","",(VLOOKUP($B623,所属・種目コード!$L$3:$M$59,2)))</f>
        <v>#N/A</v>
      </c>
    </row>
    <row r="624" spans="1:12">
      <c r="A624" s="11">
        <v>1528</v>
      </c>
      <c r="B624" s="11">
        <v>1045</v>
      </c>
      <c r="C624" s="11">
        <v>495</v>
      </c>
      <c r="E624" s="11" t="s">
        <v>1621</v>
      </c>
      <c r="F624" s="11" t="s">
        <v>1622</v>
      </c>
      <c r="G624" s="11">
        <v>1</v>
      </c>
      <c r="I624" s="24" t="e">
        <f>IF($B624="","",(VLOOKUP($B624,所属・種目コード!$E$3:$F$68,2)))</f>
        <v>#N/A</v>
      </c>
      <c r="J624" s="25" t="str">
        <f>IF($B624="","",(VLOOKUP($B624,所属・種目コード!$I$3:$J$119,2)))</f>
        <v>下閉伊ｸﾗﾌﾞ</v>
      </c>
      <c r="K624" s="26" t="e">
        <f>IF($B624="","",(VLOOKUP($B624,所属・種目コード!O607:P707,2)))</f>
        <v>#N/A</v>
      </c>
      <c r="L624" s="23" t="e">
        <f>IF($B624="","",(VLOOKUP($B624,所属・種目コード!$L$3:$M$59,2)))</f>
        <v>#N/A</v>
      </c>
    </row>
    <row r="625" spans="1:12">
      <c r="A625" s="11">
        <v>1529</v>
      </c>
      <c r="B625" s="11">
        <v>1045</v>
      </c>
      <c r="C625" s="11">
        <v>496</v>
      </c>
      <c r="E625" s="11" t="s">
        <v>1623</v>
      </c>
      <c r="F625" s="11" t="s">
        <v>1624</v>
      </c>
      <c r="G625" s="11">
        <v>1</v>
      </c>
      <c r="I625" s="24" t="e">
        <f>IF($B625="","",(VLOOKUP($B625,所属・種目コード!$E$3:$F$68,2)))</f>
        <v>#N/A</v>
      </c>
      <c r="J625" s="25" t="str">
        <f>IF($B625="","",(VLOOKUP($B625,所属・種目コード!$I$3:$J$119,2)))</f>
        <v>下閉伊ｸﾗﾌﾞ</v>
      </c>
      <c r="K625" s="26" t="e">
        <f>IF($B625="","",(VLOOKUP($B625,所属・種目コード!O608:P708,2)))</f>
        <v>#N/A</v>
      </c>
      <c r="L625" s="23" t="e">
        <f>IF($B625="","",(VLOOKUP($B625,所属・種目コード!$L$3:$M$59,2)))</f>
        <v>#N/A</v>
      </c>
    </row>
    <row r="626" spans="1:12">
      <c r="A626" s="11">
        <v>1530</v>
      </c>
      <c r="B626" s="11">
        <v>1045</v>
      </c>
      <c r="C626" s="11">
        <v>497</v>
      </c>
      <c r="E626" s="11" t="s">
        <v>1625</v>
      </c>
      <c r="F626" s="11" t="s">
        <v>1626</v>
      </c>
      <c r="G626" s="11">
        <v>1</v>
      </c>
      <c r="I626" s="24" t="e">
        <f>IF($B626="","",(VLOOKUP($B626,所属・種目コード!$E$3:$F$68,2)))</f>
        <v>#N/A</v>
      </c>
      <c r="J626" s="25" t="str">
        <f>IF($B626="","",(VLOOKUP($B626,所属・種目コード!$I$3:$J$119,2)))</f>
        <v>下閉伊ｸﾗﾌﾞ</v>
      </c>
      <c r="K626" s="26" t="e">
        <f>IF($B626="","",(VLOOKUP($B626,所属・種目コード!O609:P709,2)))</f>
        <v>#N/A</v>
      </c>
      <c r="L626" s="23" t="e">
        <f>IF($B626="","",(VLOOKUP($B626,所属・種目コード!$L$3:$M$59,2)))</f>
        <v>#N/A</v>
      </c>
    </row>
    <row r="627" spans="1:12">
      <c r="A627" s="11">
        <v>1531</v>
      </c>
      <c r="B627" s="11">
        <v>1045</v>
      </c>
      <c r="C627" s="11">
        <v>498</v>
      </c>
      <c r="E627" s="11" t="s">
        <v>1627</v>
      </c>
      <c r="F627" s="11" t="s">
        <v>1628</v>
      </c>
      <c r="G627" s="11">
        <v>1</v>
      </c>
      <c r="I627" s="24" t="e">
        <f>IF($B627="","",(VLOOKUP($B627,所属・種目コード!$E$3:$F$68,2)))</f>
        <v>#N/A</v>
      </c>
      <c r="J627" s="25" t="str">
        <f>IF($B627="","",(VLOOKUP($B627,所属・種目コード!$I$3:$J$119,2)))</f>
        <v>下閉伊ｸﾗﾌﾞ</v>
      </c>
      <c r="K627" s="26" t="e">
        <f>IF($B627="","",(VLOOKUP($B627,所属・種目コード!O610:P710,2)))</f>
        <v>#N/A</v>
      </c>
      <c r="L627" s="23" t="e">
        <f>IF($B627="","",(VLOOKUP($B627,所属・種目コード!$L$3:$M$59,2)))</f>
        <v>#N/A</v>
      </c>
    </row>
    <row r="628" spans="1:12">
      <c r="A628" s="11">
        <v>1532</v>
      </c>
      <c r="B628" s="11">
        <v>1045</v>
      </c>
      <c r="C628" s="11">
        <v>499</v>
      </c>
      <c r="E628" s="11" t="s">
        <v>1629</v>
      </c>
      <c r="F628" s="11" t="s">
        <v>1259</v>
      </c>
      <c r="G628" s="11">
        <v>1</v>
      </c>
      <c r="I628" s="24" t="e">
        <f>IF($B628="","",(VLOOKUP($B628,所属・種目コード!$E$3:$F$68,2)))</f>
        <v>#N/A</v>
      </c>
      <c r="J628" s="25" t="str">
        <f>IF($B628="","",(VLOOKUP($B628,所属・種目コード!$I$3:$J$119,2)))</f>
        <v>下閉伊ｸﾗﾌﾞ</v>
      </c>
      <c r="K628" s="26" t="e">
        <f>IF($B628="","",(VLOOKUP($B628,所属・種目コード!O611:P711,2)))</f>
        <v>#N/A</v>
      </c>
      <c r="L628" s="23" t="e">
        <f>IF($B628="","",(VLOOKUP($B628,所属・種目コード!$L$3:$M$59,2)))</f>
        <v>#N/A</v>
      </c>
    </row>
    <row r="629" spans="1:12">
      <c r="A629" s="11">
        <v>1533</v>
      </c>
      <c r="B629" s="11">
        <v>1045</v>
      </c>
      <c r="C629" s="11">
        <v>500</v>
      </c>
      <c r="E629" s="11" t="s">
        <v>1630</v>
      </c>
      <c r="F629" s="11" t="s">
        <v>1631</v>
      </c>
      <c r="G629" s="11">
        <v>1</v>
      </c>
      <c r="I629" s="24" t="e">
        <f>IF($B629="","",(VLOOKUP($B629,所属・種目コード!$E$3:$F$68,2)))</f>
        <v>#N/A</v>
      </c>
      <c r="J629" s="25" t="str">
        <f>IF($B629="","",(VLOOKUP($B629,所属・種目コード!$I$3:$J$119,2)))</f>
        <v>下閉伊ｸﾗﾌﾞ</v>
      </c>
      <c r="K629" s="26" t="e">
        <f>IF($B629="","",(VLOOKUP($B629,所属・種目コード!O612:P712,2)))</f>
        <v>#N/A</v>
      </c>
      <c r="L629" s="23" t="e">
        <f>IF($B629="","",(VLOOKUP($B629,所属・種目コード!$L$3:$M$59,2)))</f>
        <v>#N/A</v>
      </c>
    </row>
    <row r="630" spans="1:12">
      <c r="A630" s="11">
        <v>1534</v>
      </c>
      <c r="B630" s="11">
        <v>1045</v>
      </c>
      <c r="C630" s="11">
        <v>501</v>
      </c>
      <c r="E630" s="11" t="s">
        <v>1632</v>
      </c>
      <c r="F630" s="11" t="s">
        <v>1633</v>
      </c>
      <c r="G630" s="11">
        <v>1</v>
      </c>
      <c r="I630" s="24" t="e">
        <f>IF($B630="","",(VLOOKUP($B630,所属・種目コード!$E$3:$F$68,2)))</f>
        <v>#N/A</v>
      </c>
      <c r="J630" s="25" t="str">
        <f>IF($B630="","",(VLOOKUP($B630,所属・種目コード!$I$3:$J$119,2)))</f>
        <v>下閉伊ｸﾗﾌﾞ</v>
      </c>
      <c r="K630" s="26" t="e">
        <f>IF($B630="","",(VLOOKUP($B630,所属・種目コード!O613:P713,2)))</f>
        <v>#N/A</v>
      </c>
      <c r="L630" s="23" t="e">
        <f>IF($B630="","",(VLOOKUP($B630,所属・種目コード!$L$3:$M$59,2)))</f>
        <v>#N/A</v>
      </c>
    </row>
    <row r="631" spans="1:12">
      <c r="A631" s="11">
        <v>1535</v>
      </c>
      <c r="B631" s="11">
        <v>1045</v>
      </c>
      <c r="C631" s="11">
        <v>502</v>
      </c>
      <c r="E631" s="11" t="s">
        <v>1634</v>
      </c>
      <c r="F631" s="11" t="s">
        <v>1635</v>
      </c>
      <c r="G631" s="11">
        <v>1</v>
      </c>
      <c r="I631" s="24" t="e">
        <f>IF($B631="","",(VLOOKUP($B631,所属・種目コード!$E$3:$F$68,2)))</f>
        <v>#N/A</v>
      </c>
      <c r="J631" s="25" t="str">
        <f>IF($B631="","",(VLOOKUP($B631,所属・種目コード!$I$3:$J$119,2)))</f>
        <v>下閉伊ｸﾗﾌﾞ</v>
      </c>
      <c r="K631" s="26" t="e">
        <f>IF($B631="","",(VLOOKUP($B631,所属・種目コード!O614:P714,2)))</f>
        <v>#N/A</v>
      </c>
      <c r="L631" s="23" t="e">
        <f>IF($B631="","",(VLOOKUP($B631,所属・種目コード!$L$3:$M$59,2)))</f>
        <v>#N/A</v>
      </c>
    </row>
    <row r="632" spans="1:12">
      <c r="A632" s="11">
        <v>1536</v>
      </c>
      <c r="B632" s="11">
        <v>1045</v>
      </c>
      <c r="C632" s="11">
        <v>503</v>
      </c>
      <c r="E632" s="11" t="s">
        <v>1636</v>
      </c>
      <c r="F632" s="11" t="s">
        <v>1637</v>
      </c>
      <c r="G632" s="11">
        <v>1</v>
      </c>
      <c r="I632" s="24" t="e">
        <f>IF($B632="","",(VLOOKUP($B632,所属・種目コード!$E$3:$F$68,2)))</f>
        <v>#N/A</v>
      </c>
      <c r="J632" s="25" t="str">
        <f>IF($B632="","",(VLOOKUP($B632,所属・種目コード!$I$3:$J$119,2)))</f>
        <v>下閉伊ｸﾗﾌﾞ</v>
      </c>
      <c r="K632" s="26" t="e">
        <f>IF($B632="","",(VLOOKUP($B632,所属・種目コード!O615:P715,2)))</f>
        <v>#N/A</v>
      </c>
      <c r="L632" s="23" t="e">
        <f>IF($B632="","",(VLOOKUP($B632,所属・種目コード!$L$3:$M$59,2)))</f>
        <v>#N/A</v>
      </c>
    </row>
    <row r="633" spans="1:12">
      <c r="A633" s="11">
        <v>1537</v>
      </c>
      <c r="B633" s="11">
        <v>1045</v>
      </c>
      <c r="C633" s="11">
        <v>504</v>
      </c>
      <c r="E633" s="11" t="s">
        <v>1638</v>
      </c>
      <c r="F633" s="11" t="s">
        <v>1639</v>
      </c>
      <c r="G633" s="11">
        <v>1</v>
      </c>
      <c r="I633" s="24" t="e">
        <f>IF($B633="","",(VLOOKUP($B633,所属・種目コード!$E$3:$F$68,2)))</f>
        <v>#N/A</v>
      </c>
      <c r="J633" s="25" t="str">
        <f>IF($B633="","",(VLOOKUP($B633,所属・種目コード!$I$3:$J$119,2)))</f>
        <v>下閉伊ｸﾗﾌﾞ</v>
      </c>
      <c r="K633" s="26" t="e">
        <f>IF($B633="","",(VLOOKUP($B633,所属・種目コード!O616:P716,2)))</f>
        <v>#N/A</v>
      </c>
      <c r="L633" s="23" t="e">
        <f>IF($B633="","",(VLOOKUP($B633,所属・種目コード!$L$3:$M$59,2)))</f>
        <v>#N/A</v>
      </c>
    </row>
    <row r="634" spans="1:12">
      <c r="A634" s="11">
        <v>1538</v>
      </c>
      <c r="B634" s="11">
        <v>1045</v>
      </c>
      <c r="C634" s="11">
        <v>505</v>
      </c>
      <c r="E634" s="11" t="s">
        <v>1640</v>
      </c>
      <c r="F634" s="11" t="s">
        <v>1641</v>
      </c>
      <c r="G634" s="11">
        <v>1</v>
      </c>
      <c r="I634" s="24" t="e">
        <f>IF($B634="","",(VLOOKUP($B634,所属・種目コード!$E$3:$F$68,2)))</f>
        <v>#N/A</v>
      </c>
      <c r="J634" s="25" t="str">
        <f>IF($B634="","",(VLOOKUP($B634,所属・種目コード!$I$3:$J$119,2)))</f>
        <v>下閉伊ｸﾗﾌﾞ</v>
      </c>
      <c r="K634" s="26" t="e">
        <f>IF($B634="","",(VLOOKUP($B634,所属・種目コード!O617:P717,2)))</f>
        <v>#N/A</v>
      </c>
      <c r="L634" s="23" t="e">
        <f>IF($B634="","",(VLOOKUP($B634,所属・種目コード!$L$3:$M$59,2)))</f>
        <v>#N/A</v>
      </c>
    </row>
    <row r="635" spans="1:12">
      <c r="A635" s="11">
        <v>1539</v>
      </c>
      <c r="B635" s="11">
        <v>1045</v>
      </c>
      <c r="C635" s="11">
        <v>506</v>
      </c>
      <c r="E635" s="11" t="s">
        <v>1642</v>
      </c>
      <c r="F635" s="11" t="s">
        <v>1643</v>
      </c>
      <c r="G635" s="11">
        <v>1</v>
      </c>
      <c r="I635" s="24" t="e">
        <f>IF($B635="","",(VLOOKUP($B635,所属・種目コード!$E$3:$F$68,2)))</f>
        <v>#N/A</v>
      </c>
      <c r="J635" s="25" t="str">
        <f>IF($B635="","",(VLOOKUP($B635,所属・種目コード!$I$3:$J$119,2)))</f>
        <v>下閉伊ｸﾗﾌﾞ</v>
      </c>
      <c r="K635" s="26" t="e">
        <f>IF($B635="","",(VLOOKUP($B635,所属・種目コード!O618:P718,2)))</f>
        <v>#N/A</v>
      </c>
      <c r="L635" s="23" t="e">
        <f>IF($B635="","",(VLOOKUP($B635,所属・種目コード!$L$3:$M$59,2)))</f>
        <v>#N/A</v>
      </c>
    </row>
    <row r="636" spans="1:12">
      <c r="A636" s="11">
        <v>1540</v>
      </c>
      <c r="B636" s="11">
        <v>1046</v>
      </c>
      <c r="C636" s="11">
        <v>507</v>
      </c>
      <c r="E636" s="11" t="s">
        <v>1644</v>
      </c>
      <c r="F636" s="11" t="s">
        <v>1645</v>
      </c>
      <c r="G636" s="11">
        <v>1</v>
      </c>
      <c r="I636" s="24" t="e">
        <f>IF($B636="","",(VLOOKUP($B636,所属・種目コード!$E$3:$F$68,2)))</f>
        <v>#N/A</v>
      </c>
      <c r="J636" s="25" t="str">
        <f>IF($B636="","",(VLOOKUP($B636,所属・種目コード!$I$3:$J$119,2)))</f>
        <v>釜石市陸協</v>
      </c>
      <c r="K636" s="26" t="e">
        <f>IF($B636="","",(VLOOKUP($B636,所属・種目コード!O619:P719,2)))</f>
        <v>#N/A</v>
      </c>
      <c r="L636" s="23" t="e">
        <f>IF($B636="","",(VLOOKUP($B636,所属・種目コード!$L$3:$M$59,2)))</f>
        <v>#N/A</v>
      </c>
    </row>
    <row r="637" spans="1:12">
      <c r="A637" s="11">
        <v>1541</v>
      </c>
      <c r="B637" s="11">
        <v>1046</v>
      </c>
      <c r="C637" s="11">
        <v>508</v>
      </c>
      <c r="E637" s="11" t="s">
        <v>1646</v>
      </c>
      <c r="F637" s="11" t="s">
        <v>1647</v>
      </c>
      <c r="G637" s="11">
        <v>1</v>
      </c>
      <c r="I637" s="24" t="e">
        <f>IF($B637="","",(VLOOKUP($B637,所属・種目コード!$E$3:$F$68,2)))</f>
        <v>#N/A</v>
      </c>
      <c r="J637" s="25" t="str">
        <f>IF($B637="","",(VLOOKUP($B637,所属・種目コード!$I$3:$J$119,2)))</f>
        <v>釜石市陸協</v>
      </c>
      <c r="K637" s="26" t="e">
        <f>IF($B637="","",(VLOOKUP($B637,所属・種目コード!O620:P720,2)))</f>
        <v>#N/A</v>
      </c>
      <c r="L637" s="23" t="e">
        <f>IF($B637="","",(VLOOKUP($B637,所属・種目コード!$L$3:$M$59,2)))</f>
        <v>#N/A</v>
      </c>
    </row>
    <row r="638" spans="1:12">
      <c r="A638" s="11">
        <v>1542</v>
      </c>
      <c r="B638" s="11">
        <v>1046</v>
      </c>
      <c r="C638" s="11">
        <v>509</v>
      </c>
      <c r="E638" s="11" t="s">
        <v>1648</v>
      </c>
      <c r="F638" s="11" t="s">
        <v>1649</v>
      </c>
      <c r="G638" s="11">
        <v>1</v>
      </c>
      <c r="I638" s="24" t="e">
        <f>IF($B638="","",(VLOOKUP($B638,所属・種目コード!$E$3:$F$68,2)))</f>
        <v>#N/A</v>
      </c>
      <c r="J638" s="25" t="str">
        <f>IF($B638="","",(VLOOKUP($B638,所属・種目コード!$I$3:$J$119,2)))</f>
        <v>釜石市陸協</v>
      </c>
      <c r="K638" s="26" t="e">
        <f>IF($B638="","",(VLOOKUP($B638,所属・種目コード!O621:P721,2)))</f>
        <v>#N/A</v>
      </c>
      <c r="L638" s="23" t="e">
        <f>IF($B638="","",(VLOOKUP($B638,所属・種目コード!$L$3:$M$59,2)))</f>
        <v>#N/A</v>
      </c>
    </row>
    <row r="639" spans="1:12">
      <c r="A639" s="11">
        <v>1543</v>
      </c>
      <c r="B639" s="11">
        <v>1046</v>
      </c>
      <c r="C639" s="11">
        <v>510</v>
      </c>
      <c r="E639" s="11" t="s">
        <v>1650</v>
      </c>
      <c r="F639" s="11" t="s">
        <v>1651</v>
      </c>
      <c r="G639" s="11">
        <v>1</v>
      </c>
      <c r="I639" s="24" t="e">
        <f>IF($B639="","",(VLOOKUP($B639,所属・種目コード!$E$3:$F$68,2)))</f>
        <v>#N/A</v>
      </c>
      <c r="J639" s="25" t="str">
        <f>IF($B639="","",(VLOOKUP($B639,所属・種目コード!$I$3:$J$119,2)))</f>
        <v>釜石市陸協</v>
      </c>
      <c r="K639" s="26" t="e">
        <f>IF($B639="","",(VLOOKUP($B639,所属・種目コード!O622:P722,2)))</f>
        <v>#N/A</v>
      </c>
      <c r="L639" s="23" t="e">
        <f>IF($B639="","",(VLOOKUP($B639,所属・種目コード!$L$3:$M$59,2)))</f>
        <v>#N/A</v>
      </c>
    </row>
    <row r="640" spans="1:12">
      <c r="A640" s="11">
        <v>1544</v>
      </c>
      <c r="B640" s="11">
        <v>1046</v>
      </c>
      <c r="C640" s="11">
        <v>511</v>
      </c>
      <c r="E640" s="11" t="s">
        <v>1652</v>
      </c>
      <c r="F640" s="11" t="s">
        <v>1653</v>
      </c>
      <c r="G640" s="11">
        <v>1</v>
      </c>
      <c r="I640" s="24" t="e">
        <f>IF($B640="","",(VLOOKUP($B640,所属・種目コード!$E$3:$F$68,2)))</f>
        <v>#N/A</v>
      </c>
      <c r="J640" s="25" t="str">
        <f>IF($B640="","",(VLOOKUP($B640,所属・種目コード!$I$3:$J$119,2)))</f>
        <v>釜石市陸協</v>
      </c>
      <c r="K640" s="26" t="e">
        <f>IF($B640="","",(VLOOKUP($B640,所属・種目コード!O623:P723,2)))</f>
        <v>#N/A</v>
      </c>
      <c r="L640" s="23" t="e">
        <f>IF($B640="","",(VLOOKUP($B640,所属・種目コード!$L$3:$M$59,2)))</f>
        <v>#N/A</v>
      </c>
    </row>
    <row r="641" spans="1:12">
      <c r="A641" s="11">
        <v>1545</v>
      </c>
      <c r="B641" s="11">
        <v>1046</v>
      </c>
      <c r="C641" s="11">
        <v>512</v>
      </c>
      <c r="E641" s="11" t="s">
        <v>1654</v>
      </c>
      <c r="F641" s="11" t="s">
        <v>1655</v>
      </c>
      <c r="G641" s="11">
        <v>1</v>
      </c>
      <c r="I641" s="24" t="e">
        <f>IF($B641="","",(VLOOKUP($B641,所属・種目コード!$E$3:$F$68,2)))</f>
        <v>#N/A</v>
      </c>
      <c r="J641" s="25" t="str">
        <f>IF($B641="","",(VLOOKUP($B641,所属・種目コード!$I$3:$J$119,2)))</f>
        <v>釜石市陸協</v>
      </c>
      <c r="K641" s="26" t="e">
        <f>IF($B641="","",(VLOOKUP($B641,所属・種目コード!O624:P724,2)))</f>
        <v>#N/A</v>
      </c>
      <c r="L641" s="23" t="e">
        <f>IF($B641="","",(VLOOKUP($B641,所属・種目コード!$L$3:$M$59,2)))</f>
        <v>#N/A</v>
      </c>
    </row>
    <row r="642" spans="1:12">
      <c r="A642" s="11">
        <v>1546</v>
      </c>
      <c r="B642" s="11">
        <v>1046</v>
      </c>
      <c r="C642" s="11">
        <v>513</v>
      </c>
      <c r="E642" s="11" t="s">
        <v>1656</v>
      </c>
      <c r="F642" s="11" t="s">
        <v>1657</v>
      </c>
      <c r="G642" s="11">
        <v>1</v>
      </c>
      <c r="I642" s="24" t="e">
        <f>IF($B642="","",(VLOOKUP($B642,所属・種目コード!$E$3:$F$68,2)))</f>
        <v>#N/A</v>
      </c>
      <c r="J642" s="25" t="str">
        <f>IF($B642="","",(VLOOKUP($B642,所属・種目コード!$I$3:$J$119,2)))</f>
        <v>釜石市陸協</v>
      </c>
      <c r="K642" s="26" t="e">
        <f>IF($B642="","",(VLOOKUP($B642,所属・種目コード!O625:P725,2)))</f>
        <v>#N/A</v>
      </c>
      <c r="L642" s="23" t="e">
        <f>IF($B642="","",(VLOOKUP($B642,所属・種目コード!$L$3:$M$59,2)))</f>
        <v>#N/A</v>
      </c>
    </row>
    <row r="643" spans="1:12">
      <c r="A643" s="11">
        <v>1547</v>
      </c>
      <c r="B643" s="11">
        <v>1046</v>
      </c>
      <c r="C643" s="11">
        <v>514</v>
      </c>
      <c r="E643" s="11" t="s">
        <v>1658</v>
      </c>
      <c r="F643" s="11" t="s">
        <v>1659</v>
      </c>
      <c r="G643" s="11">
        <v>1</v>
      </c>
      <c r="I643" s="24" t="e">
        <f>IF($B643="","",(VLOOKUP($B643,所属・種目コード!$E$3:$F$68,2)))</f>
        <v>#N/A</v>
      </c>
      <c r="J643" s="25" t="str">
        <f>IF($B643="","",(VLOOKUP($B643,所属・種目コード!$I$3:$J$119,2)))</f>
        <v>釜石市陸協</v>
      </c>
      <c r="K643" s="26" t="e">
        <f>IF($B643="","",(VLOOKUP($B643,所属・種目コード!O626:P726,2)))</f>
        <v>#N/A</v>
      </c>
      <c r="L643" s="23" t="e">
        <f>IF($B643="","",(VLOOKUP($B643,所属・種目コード!$L$3:$M$59,2)))</f>
        <v>#N/A</v>
      </c>
    </row>
    <row r="644" spans="1:12">
      <c r="A644" s="11">
        <v>5317</v>
      </c>
      <c r="B644" s="11">
        <v>1046</v>
      </c>
      <c r="C644" s="11">
        <v>729</v>
      </c>
      <c r="E644" s="11" t="s">
        <v>8519</v>
      </c>
      <c r="F644" s="11" t="s">
        <v>8520</v>
      </c>
      <c r="G644" s="11">
        <v>1</v>
      </c>
      <c r="I644" s="24" t="e">
        <f>IF($B644="","",(VLOOKUP($B644,所属・種目コード!$E$3:$F$68,2)))</f>
        <v>#N/A</v>
      </c>
      <c r="J644" s="25" t="str">
        <f>IF($B644="","",(VLOOKUP($B644,所属・種目コード!$I$3:$J$119,2)))</f>
        <v>釜石市陸協</v>
      </c>
      <c r="K644" s="26" t="e">
        <f>IF($B644="","",(VLOOKUP($B644,所属・種目コード!O627:P727,2)))</f>
        <v>#N/A</v>
      </c>
      <c r="L644" s="23" t="e">
        <f>IF($B644="","",(VLOOKUP($B644,所属・種目コード!$L$3:$M$59,2)))</f>
        <v>#N/A</v>
      </c>
    </row>
    <row r="645" spans="1:12">
      <c r="A645" s="11">
        <v>1550</v>
      </c>
      <c r="B645" s="11">
        <v>1047</v>
      </c>
      <c r="C645" s="11">
        <v>518</v>
      </c>
      <c r="E645" s="11" t="s">
        <v>1664</v>
      </c>
      <c r="F645" s="11" t="s">
        <v>1665</v>
      </c>
      <c r="G645" s="11">
        <v>1</v>
      </c>
      <c r="I645" s="24" t="e">
        <f>IF($B645="","",(VLOOKUP($B645,所属・種目コード!$E$3:$F$68,2)))</f>
        <v>#N/A</v>
      </c>
      <c r="J645" s="25" t="str">
        <f>IF($B645="","",(VLOOKUP($B645,所属・種目コード!$I$3:$J$119,2)))</f>
        <v>遠野AC</v>
      </c>
      <c r="K645" s="26" t="e">
        <f>IF($B645="","",(VLOOKUP($B645,所属・種目コード!O628:P728,2)))</f>
        <v>#N/A</v>
      </c>
      <c r="L645" s="23" t="e">
        <f>IF($B645="","",(VLOOKUP($B645,所属・種目コード!$L$3:$M$59,2)))</f>
        <v>#N/A</v>
      </c>
    </row>
    <row r="646" spans="1:12">
      <c r="A646" s="11">
        <v>1551</v>
      </c>
      <c r="B646" s="11">
        <v>1047</v>
      </c>
      <c r="C646" s="11">
        <v>519</v>
      </c>
      <c r="E646" s="11" t="s">
        <v>1666</v>
      </c>
      <c r="F646" s="11" t="s">
        <v>1667</v>
      </c>
      <c r="G646" s="11">
        <v>1</v>
      </c>
      <c r="I646" s="24" t="e">
        <f>IF($B646="","",(VLOOKUP($B646,所属・種目コード!$E$3:$F$68,2)))</f>
        <v>#N/A</v>
      </c>
      <c r="J646" s="25" t="str">
        <f>IF($B646="","",(VLOOKUP($B646,所属・種目コード!$I$3:$J$119,2)))</f>
        <v>遠野AC</v>
      </c>
      <c r="K646" s="26" t="e">
        <f>IF($B646="","",(VLOOKUP($B646,所属・種目コード!O629:P729,2)))</f>
        <v>#N/A</v>
      </c>
      <c r="L646" s="23" t="e">
        <f>IF($B646="","",(VLOOKUP($B646,所属・種目コード!$L$3:$M$59,2)))</f>
        <v>#N/A</v>
      </c>
    </row>
    <row r="647" spans="1:12">
      <c r="A647" s="11">
        <v>1552</v>
      </c>
      <c r="B647" s="11">
        <v>1047</v>
      </c>
      <c r="C647" s="11">
        <v>520</v>
      </c>
      <c r="E647" s="11" t="s">
        <v>1668</v>
      </c>
      <c r="F647" s="11" t="s">
        <v>1669</v>
      </c>
      <c r="G647" s="11">
        <v>1</v>
      </c>
      <c r="I647" s="24" t="e">
        <f>IF($B647="","",(VLOOKUP($B647,所属・種目コード!$E$3:$F$68,2)))</f>
        <v>#N/A</v>
      </c>
      <c r="J647" s="25" t="str">
        <f>IF($B647="","",(VLOOKUP($B647,所属・種目コード!$I$3:$J$119,2)))</f>
        <v>遠野AC</v>
      </c>
      <c r="K647" s="26" t="e">
        <f>IF($B647="","",(VLOOKUP($B647,所属・種目コード!O630:P730,2)))</f>
        <v>#N/A</v>
      </c>
      <c r="L647" s="23" t="e">
        <f>IF($B647="","",(VLOOKUP($B647,所属・種目コード!$L$3:$M$59,2)))</f>
        <v>#N/A</v>
      </c>
    </row>
    <row r="648" spans="1:12">
      <c r="A648" s="11">
        <v>1553</v>
      </c>
      <c r="B648" s="11">
        <v>1047</v>
      </c>
      <c r="C648" s="11">
        <v>521</v>
      </c>
      <c r="E648" s="11" t="s">
        <v>1670</v>
      </c>
      <c r="F648" s="11" t="s">
        <v>1671</v>
      </c>
      <c r="G648" s="11">
        <v>1</v>
      </c>
      <c r="I648" s="24" t="e">
        <f>IF($B648="","",(VLOOKUP($B648,所属・種目コード!$E$3:$F$68,2)))</f>
        <v>#N/A</v>
      </c>
      <c r="J648" s="25" t="str">
        <f>IF($B648="","",(VLOOKUP($B648,所属・種目コード!$I$3:$J$119,2)))</f>
        <v>遠野AC</v>
      </c>
      <c r="K648" s="26" t="e">
        <f>IF($B648="","",(VLOOKUP($B648,所属・種目コード!O631:P731,2)))</f>
        <v>#N/A</v>
      </c>
      <c r="L648" s="23" t="e">
        <f>IF($B648="","",(VLOOKUP($B648,所属・種目コード!$L$3:$M$59,2)))</f>
        <v>#N/A</v>
      </c>
    </row>
    <row r="649" spans="1:12">
      <c r="A649" s="11">
        <v>1554</v>
      </c>
      <c r="B649" s="11">
        <v>1047</v>
      </c>
      <c r="C649" s="11">
        <v>522</v>
      </c>
      <c r="E649" s="11" t="s">
        <v>1672</v>
      </c>
      <c r="F649" s="11" t="s">
        <v>1673</v>
      </c>
      <c r="G649" s="11">
        <v>1</v>
      </c>
      <c r="I649" s="24" t="e">
        <f>IF($B649="","",(VLOOKUP($B649,所属・種目コード!$E$3:$F$68,2)))</f>
        <v>#N/A</v>
      </c>
      <c r="J649" s="25" t="str">
        <f>IF($B649="","",(VLOOKUP($B649,所属・種目コード!$I$3:$J$119,2)))</f>
        <v>遠野AC</v>
      </c>
      <c r="K649" s="26" t="e">
        <f>IF($B649="","",(VLOOKUP($B649,所属・種目コード!O632:P732,2)))</f>
        <v>#N/A</v>
      </c>
      <c r="L649" s="23" t="e">
        <f>IF($B649="","",(VLOOKUP($B649,所属・種目コード!$L$3:$M$59,2)))</f>
        <v>#N/A</v>
      </c>
    </row>
    <row r="650" spans="1:12">
      <c r="A650" s="11">
        <v>1555</v>
      </c>
      <c r="B650" s="11">
        <v>1047</v>
      </c>
      <c r="C650" s="11">
        <v>523</v>
      </c>
      <c r="E650" s="11" t="s">
        <v>1674</v>
      </c>
      <c r="F650" s="11" t="s">
        <v>1675</v>
      </c>
      <c r="G650" s="11">
        <v>1</v>
      </c>
      <c r="I650" s="24" t="e">
        <f>IF($B650="","",(VLOOKUP($B650,所属・種目コード!$E$3:$F$68,2)))</f>
        <v>#N/A</v>
      </c>
      <c r="J650" s="25" t="str">
        <f>IF($B650="","",(VLOOKUP($B650,所属・種目コード!$I$3:$J$119,2)))</f>
        <v>遠野AC</v>
      </c>
      <c r="K650" s="26" t="e">
        <f>IF($B650="","",(VLOOKUP($B650,所属・種目コード!O633:P733,2)))</f>
        <v>#N/A</v>
      </c>
      <c r="L650" s="23" t="e">
        <f>IF($B650="","",(VLOOKUP($B650,所属・種目コード!$L$3:$M$59,2)))</f>
        <v>#N/A</v>
      </c>
    </row>
    <row r="651" spans="1:12">
      <c r="A651" s="11">
        <v>1556</v>
      </c>
      <c r="B651" s="11">
        <v>1047</v>
      </c>
      <c r="C651" s="11">
        <v>524</v>
      </c>
      <c r="E651" s="11" t="s">
        <v>1676</v>
      </c>
      <c r="F651" s="11" t="s">
        <v>1677</v>
      </c>
      <c r="G651" s="11">
        <v>1</v>
      </c>
      <c r="I651" s="24" t="e">
        <f>IF($B651="","",(VLOOKUP($B651,所属・種目コード!$E$3:$F$68,2)))</f>
        <v>#N/A</v>
      </c>
      <c r="J651" s="25" t="str">
        <f>IF($B651="","",(VLOOKUP($B651,所属・種目コード!$I$3:$J$119,2)))</f>
        <v>遠野AC</v>
      </c>
      <c r="K651" s="26" t="e">
        <f>IF($B651="","",(VLOOKUP($B651,所属・種目コード!O634:P734,2)))</f>
        <v>#N/A</v>
      </c>
      <c r="L651" s="23" t="e">
        <f>IF($B651="","",(VLOOKUP($B651,所属・種目コード!$L$3:$M$59,2)))</f>
        <v>#N/A</v>
      </c>
    </row>
    <row r="652" spans="1:12">
      <c r="A652" s="11">
        <v>1557</v>
      </c>
      <c r="B652" s="11">
        <v>1047</v>
      </c>
      <c r="C652" s="11">
        <v>525</v>
      </c>
      <c r="E652" s="11" t="s">
        <v>1678</v>
      </c>
      <c r="F652" s="11" t="s">
        <v>1679</v>
      </c>
      <c r="G652" s="11">
        <v>1</v>
      </c>
      <c r="I652" s="24" t="e">
        <f>IF($B652="","",(VLOOKUP($B652,所属・種目コード!$E$3:$F$68,2)))</f>
        <v>#N/A</v>
      </c>
      <c r="J652" s="25" t="str">
        <f>IF($B652="","",(VLOOKUP($B652,所属・種目コード!$I$3:$J$119,2)))</f>
        <v>遠野AC</v>
      </c>
      <c r="K652" s="26" t="e">
        <f>IF($B652="","",(VLOOKUP($B652,所属・種目コード!O635:P735,2)))</f>
        <v>#N/A</v>
      </c>
      <c r="L652" s="23" t="e">
        <f>IF($B652="","",(VLOOKUP($B652,所属・種目コード!$L$3:$M$59,2)))</f>
        <v>#N/A</v>
      </c>
    </row>
    <row r="653" spans="1:12">
      <c r="A653" s="11">
        <v>1558</v>
      </c>
      <c r="B653" s="11">
        <v>1047</v>
      </c>
      <c r="C653" s="11">
        <v>526</v>
      </c>
      <c r="E653" s="11" t="s">
        <v>1680</v>
      </c>
      <c r="F653" s="11" t="s">
        <v>1681</v>
      </c>
      <c r="G653" s="11">
        <v>1</v>
      </c>
      <c r="I653" s="24" t="e">
        <f>IF($B653="","",(VLOOKUP($B653,所属・種目コード!$E$3:$F$68,2)))</f>
        <v>#N/A</v>
      </c>
      <c r="J653" s="25" t="str">
        <f>IF($B653="","",(VLOOKUP($B653,所属・種目コード!$I$3:$J$119,2)))</f>
        <v>遠野AC</v>
      </c>
      <c r="K653" s="26" t="e">
        <f>IF($B653="","",(VLOOKUP($B653,所属・種目コード!O636:P736,2)))</f>
        <v>#N/A</v>
      </c>
      <c r="L653" s="23" t="e">
        <f>IF($B653="","",(VLOOKUP($B653,所属・種目コード!$L$3:$M$59,2)))</f>
        <v>#N/A</v>
      </c>
    </row>
    <row r="654" spans="1:12">
      <c r="A654" s="11">
        <v>1559</v>
      </c>
      <c r="B654" s="11">
        <v>1047</v>
      </c>
      <c r="C654" s="11">
        <v>527</v>
      </c>
      <c r="E654" s="11" t="s">
        <v>1682</v>
      </c>
      <c r="F654" s="11" t="s">
        <v>1683</v>
      </c>
      <c r="G654" s="11">
        <v>1</v>
      </c>
      <c r="I654" s="24" t="e">
        <f>IF($B654="","",(VLOOKUP($B654,所属・種目コード!$E$3:$F$68,2)))</f>
        <v>#N/A</v>
      </c>
      <c r="J654" s="25" t="str">
        <f>IF($B654="","",(VLOOKUP($B654,所属・種目コード!$I$3:$J$119,2)))</f>
        <v>遠野AC</v>
      </c>
      <c r="K654" s="26" t="e">
        <f>IF($B654="","",(VLOOKUP($B654,所属・種目コード!O637:P737,2)))</f>
        <v>#N/A</v>
      </c>
      <c r="L654" s="23" t="e">
        <f>IF($B654="","",(VLOOKUP($B654,所属・種目コード!$L$3:$M$59,2)))</f>
        <v>#N/A</v>
      </c>
    </row>
    <row r="655" spans="1:12">
      <c r="A655" s="11">
        <v>1560</v>
      </c>
      <c r="B655" s="11">
        <v>1047</v>
      </c>
      <c r="C655" s="11">
        <v>528</v>
      </c>
      <c r="E655" s="11" t="s">
        <v>1684</v>
      </c>
      <c r="F655" s="11" t="s">
        <v>1685</v>
      </c>
      <c r="G655" s="11">
        <v>1</v>
      </c>
      <c r="I655" s="24" t="e">
        <f>IF($B655="","",(VLOOKUP($B655,所属・種目コード!$E$3:$F$68,2)))</f>
        <v>#N/A</v>
      </c>
      <c r="J655" s="25" t="str">
        <f>IF($B655="","",(VLOOKUP($B655,所属・種目コード!$I$3:$J$119,2)))</f>
        <v>遠野AC</v>
      </c>
      <c r="K655" s="26" t="e">
        <f>IF($B655="","",(VLOOKUP($B655,所属・種目コード!O638:P738,2)))</f>
        <v>#N/A</v>
      </c>
      <c r="L655" s="23" t="e">
        <f>IF($B655="","",(VLOOKUP($B655,所属・種目コード!$L$3:$M$59,2)))</f>
        <v>#N/A</v>
      </c>
    </row>
    <row r="656" spans="1:12">
      <c r="A656" s="11">
        <v>1561</v>
      </c>
      <c r="B656" s="11">
        <v>1047</v>
      </c>
      <c r="C656" s="11">
        <v>529</v>
      </c>
      <c r="E656" s="11" t="s">
        <v>1686</v>
      </c>
      <c r="F656" s="11" t="s">
        <v>1687</v>
      </c>
      <c r="G656" s="11">
        <v>1</v>
      </c>
      <c r="I656" s="24" t="e">
        <f>IF($B656="","",(VLOOKUP($B656,所属・種目コード!$E$3:$F$68,2)))</f>
        <v>#N/A</v>
      </c>
      <c r="J656" s="25" t="str">
        <f>IF($B656="","",(VLOOKUP($B656,所属・種目コード!$I$3:$J$119,2)))</f>
        <v>遠野AC</v>
      </c>
      <c r="K656" s="26" t="e">
        <f>IF($B656="","",(VLOOKUP($B656,所属・種目コード!O639:P739,2)))</f>
        <v>#N/A</v>
      </c>
      <c r="L656" s="23" t="e">
        <f>IF($B656="","",(VLOOKUP($B656,所属・種目コード!$L$3:$M$59,2)))</f>
        <v>#N/A</v>
      </c>
    </row>
    <row r="657" spans="1:12">
      <c r="A657" s="11">
        <v>1562</v>
      </c>
      <c r="B657" s="11">
        <v>1047</v>
      </c>
      <c r="C657" s="11">
        <v>530</v>
      </c>
      <c r="E657" s="11" t="s">
        <v>1688</v>
      </c>
      <c r="F657" s="11" t="s">
        <v>1689</v>
      </c>
      <c r="G657" s="11">
        <v>1</v>
      </c>
      <c r="I657" s="24" t="e">
        <f>IF($B657="","",(VLOOKUP($B657,所属・種目コード!$E$3:$F$68,2)))</f>
        <v>#N/A</v>
      </c>
      <c r="J657" s="25" t="str">
        <f>IF($B657="","",(VLOOKUP($B657,所属・種目コード!$I$3:$J$119,2)))</f>
        <v>遠野AC</v>
      </c>
      <c r="K657" s="26" t="e">
        <f>IF($B657="","",(VLOOKUP($B657,所属・種目コード!O640:P740,2)))</f>
        <v>#N/A</v>
      </c>
      <c r="L657" s="23" t="e">
        <f>IF($B657="","",(VLOOKUP($B657,所属・種目コード!$L$3:$M$59,2)))</f>
        <v>#N/A</v>
      </c>
    </row>
    <row r="658" spans="1:12">
      <c r="A658" s="11">
        <v>1563</v>
      </c>
      <c r="B658" s="11">
        <v>1047</v>
      </c>
      <c r="C658" s="11">
        <v>531</v>
      </c>
      <c r="E658" s="11" t="s">
        <v>1690</v>
      </c>
      <c r="F658" s="11" t="s">
        <v>1691</v>
      </c>
      <c r="G658" s="11">
        <v>1</v>
      </c>
      <c r="I658" s="24" t="e">
        <f>IF($B658="","",(VLOOKUP($B658,所属・種目コード!$E$3:$F$68,2)))</f>
        <v>#N/A</v>
      </c>
      <c r="J658" s="25" t="str">
        <f>IF($B658="","",(VLOOKUP($B658,所属・種目コード!$I$3:$J$119,2)))</f>
        <v>遠野AC</v>
      </c>
      <c r="K658" s="26" t="e">
        <f>IF($B658="","",(VLOOKUP($B658,所属・種目コード!O641:P741,2)))</f>
        <v>#N/A</v>
      </c>
      <c r="L658" s="23" t="e">
        <f>IF($B658="","",(VLOOKUP($B658,所属・種目コード!$L$3:$M$59,2)))</f>
        <v>#N/A</v>
      </c>
    </row>
    <row r="659" spans="1:12">
      <c r="A659" s="11">
        <v>1564</v>
      </c>
      <c r="B659" s="11">
        <v>1047</v>
      </c>
      <c r="C659" s="11">
        <v>532</v>
      </c>
      <c r="E659" s="11" t="s">
        <v>1692</v>
      </c>
      <c r="F659" s="11" t="s">
        <v>1693</v>
      </c>
      <c r="G659" s="11">
        <v>1</v>
      </c>
      <c r="I659" s="24" t="e">
        <f>IF($B659="","",(VLOOKUP($B659,所属・種目コード!$E$3:$F$68,2)))</f>
        <v>#N/A</v>
      </c>
      <c r="J659" s="25" t="str">
        <f>IF($B659="","",(VLOOKUP($B659,所属・種目コード!$I$3:$J$119,2)))</f>
        <v>遠野AC</v>
      </c>
      <c r="K659" s="26" t="e">
        <f>IF($B659="","",(VLOOKUP($B659,所属・種目コード!O642:P742,2)))</f>
        <v>#N/A</v>
      </c>
      <c r="L659" s="23" t="e">
        <f>IF($B659="","",(VLOOKUP($B659,所属・種目コード!$L$3:$M$59,2)))</f>
        <v>#N/A</v>
      </c>
    </row>
    <row r="660" spans="1:12">
      <c r="A660" s="11">
        <v>1565</v>
      </c>
      <c r="B660" s="11">
        <v>1047</v>
      </c>
      <c r="C660" s="11">
        <v>533</v>
      </c>
      <c r="E660" s="11" t="s">
        <v>1694</v>
      </c>
      <c r="F660" s="11" t="s">
        <v>1695</v>
      </c>
      <c r="G660" s="11">
        <v>1</v>
      </c>
      <c r="I660" s="24" t="e">
        <f>IF($B660="","",(VLOOKUP($B660,所属・種目コード!$E$3:$F$68,2)))</f>
        <v>#N/A</v>
      </c>
      <c r="J660" s="25" t="str">
        <f>IF($B660="","",(VLOOKUP($B660,所属・種目コード!$I$3:$J$119,2)))</f>
        <v>遠野AC</v>
      </c>
      <c r="K660" s="26" t="e">
        <f>IF($B660="","",(VLOOKUP($B660,所属・種目コード!O643:P743,2)))</f>
        <v>#N/A</v>
      </c>
      <c r="L660" s="23" t="e">
        <f>IF($B660="","",(VLOOKUP($B660,所属・種目コード!$L$3:$M$59,2)))</f>
        <v>#N/A</v>
      </c>
    </row>
    <row r="661" spans="1:12">
      <c r="A661" s="11">
        <v>1566</v>
      </c>
      <c r="B661" s="11">
        <v>1047</v>
      </c>
      <c r="C661" s="11">
        <v>534</v>
      </c>
      <c r="E661" s="11" t="s">
        <v>1696</v>
      </c>
      <c r="F661" s="11" t="s">
        <v>1697</v>
      </c>
      <c r="G661" s="11">
        <v>1</v>
      </c>
      <c r="I661" s="24" t="e">
        <f>IF($B661="","",(VLOOKUP($B661,所属・種目コード!$E$3:$F$68,2)))</f>
        <v>#N/A</v>
      </c>
      <c r="J661" s="25" t="str">
        <f>IF($B661="","",(VLOOKUP($B661,所属・種目コード!$I$3:$J$119,2)))</f>
        <v>遠野AC</v>
      </c>
      <c r="K661" s="26" t="e">
        <f>IF($B661="","",(VLOOKUP($B661,所属・種目コード!O644:P744,2)))</f>
        <v>#N/A</v>
      </c>
      <c r="L661" s="23" t="e">
        <f>IF($B661="","",(VLOOKUP($B661,所属・種目コード!$L$3:$M$59,2)))</f>
        <v>#N/A</v>
      </c>
    </row>
    <row r="662" spans="1:12">
      <c r="A662" s="11">
        <v>1572</v>
      </c>
      <c r="B662" s="11">
        <v>1048</v>
      </c>
      <c r="C662" s="11">
        <v>540</v>
      </c>
      <c r="E662" s="11" t="s">
        <v>1708</v>
      </c>
      <c r="F662" s="11" t="s">
        <v>1709</v>
      </c>
      <c r="G662" s="11">
        <v>1</v>
      </c>
      <c r="I662" s="24" t="e">
        <f>IF($B662="","",(VLOOKUP($B662,所属・種目コード!$E$3:$F$68,2)))</f>
        <v>#N/A</v>
      </c>
      <c r="J662" s="25" t="str">
        <f>IF($B662="","",(VLOOKUP($B662,所属・種目コード!$I$3:$J$119,2)))</f>
        <v>大槌走友会</v>
      </c>
      <c r="K662" s="26" t="e">
        <f>IF($B662="","",(VLOOKUP($B662,所属・種目コード!O645:P745,2)))</f>
        <v>#N/A</v>
      </c>
      <c r="L662" s="23" t="e">
        <f>IF($B662="","",(VLOOKUP($B662,所属・種目コード!$L$3:$M$59,2)))</f>
        <v>#N/A</v>
      </c>
    </row>
    <row r="663" spans="1:12">
      <c r="A663" s="11">
        <v>1573</v>
      </c>
      <c r="B663" s="11">
        <v>1048</v>
      </c>
      <c r="C663" s="11">
        <v>541</v>
      </c>
      <c r="E663" s="11" t="s">
        <v>1710</v>
      </c>
      <c r="F663" s="11" t="s">
        <v>1086</v>
      </c>
      <c r="G663" s="11">
        <v>1</v>
      </c>
      <c r="I663" s="24" t="e">
        <f>IF($B663="","",(VLOOKUP($B663,所属・種目コード!$E$3:$F$68,2)))</f>
        <v>#N/A</v>
      </c>
      <c r="J663" s="25" t="str">
        <f>IF($B663="","",(VLOOKUP($B663,所属・種目コード!$I$3:$J$119,2)))</f>
        <v>大槌走友会</v>
      </c>
      <c r="K663" s="26" t="e">
        <f>IF($B663="","",(VLOOKUP($B663,所属・種目コード!O646:P746,2)))</f>
        <v>#N/A</v>
      </c>
      <c r="L663" s="23" t="e">
        <f>IF($B663="","",(VLOOKUP($B663,所属・種目コード!$L$3:$M$59,2)))</f>
        <v>#N/A</v>
      </c>
    </row>
    <row r="664" spans="1:12">
      <c r="A664" s="11">
        <v>1574</v>
      </c>
      <c r="B664" s="11">
        <v>1048</v>
      </c>
      <c r="C664" s="11">
        <v>542</v>
      </c>
      <c r="E664" s="11" t="s">
        <v>1711</v>
      </c>
      <c r="F664" s="11" t="s">
        <v>1712</v>
      </c>
      <c r="G664" s="11">
        <v>1</v>
      </c>
      <c r="I664" s="24" t="e">
        <f>IF($B664="","",(VLOOKUP($B664,所属・種目コード!$E$3:$F$68,2)))</f>
        <v>#N/A</v>
      </c>
      <c r="J664" s="25" t="str">
        <f>IF($B664="","",(VLOOKUP($B664,所属・種目コード!$I$3:$J$119,2)))</f>
        <v>大槌走友会</v>
      </c>
      <c r="K664" s="26" t="e">
        <f>IF($B664="","",(VLOOKUP($B664,所属・種目コード!O647:P747,2)))</f>
        <v>#N/A</v>
      </c>
      <c r="L664" s="23" t="e">
        <f>IF($B664="","",(VLOOKUP($B664,所属・種目コード!$L$3:$M$59,2)))</f>
        <v>#N/A</v>
      </c>
    </row>
    <row r="665" spans="1:12">
      <c r="A665" s="11">
        <v>1575</v>
      </c>
      <c r="B665" s="11">
        <v>1048</v>
      </c>
      <c r="C665" s="11">
        <v>543</v>
      </c>
      <c r="E665" s="11" t="s">
        <v>1713</v>
      </c>
      <c r="F665" s="11" t="s">
        <v>1714</v>
      </c>
      <c r="G665" s="11">
        <v>1</v>
      </c>
      <c r="I665" s="24" t="e">
        <f>IF($B665="","",(VLOOKUP($B665,所属・種目コード!$E$3:$F$68,2)))</f>
        <v>#N/A</v>
      </c>
      <c r="J665" s="25" t="str">
        <f>IF($B665="","",(VLOOKUP($B665,所属・種目コード!$I$3:$J$119,2)))</f>
        <v>大槌走友会</v>
      </c>
      <c r="K665" s="26" t="e">
        <f>IF($B665="","",(VLOOKUP($B665,所属・種目コード!O648:P748,2)))</f>
        <v>#N/A</v>
      </c>
      <c r="L665" s="23" t="e">
        <f>IF($B665="","",(VLOOKUP($B665,所属・種目コード!$L$3:$M$59,2)))</f>
        <v>#N/A</v>
      </c>
    </row>
    <row r="666" spans="1:12">
      <c r="A666" s="11">
        <v>1576</v>
      </c>
      <c r="B666" s="11">
        <v>1048</v>
      </c>
      <c r="C666" s="11">
        <v>544</v>
      </c>
      <c r="E666" s="11" t="s">
        <v>1715</v>
      </c>
      <c r="F666" s="11" t="s">
        <v>1716</v>
      </c>
      <c r="G666" s="11">
        <v>1</v>
      </c>
      <c r="I666" s="24" t="e">
        <f>IF($B666="","",(VLOOKUP($B666,所属・種目コード!$E$3:$F$68,2)))</f>
        <v>#N/A</v>
      </c>
      <c r="J666" s="25" t="str">
        <f>IF($B666="","",(VLOOKUP($B666,所属・種目コード!$I$3:$J$119,2)))</f>
        <v>大槌走友会</v>
      </c>
      <c r="K666" s="26" t="e">
        <f>IF($B666="","",(VLOOKUP($B666,所属・種目コード!O649:P749,2)))</f>
        <v>#N/A</v>
      </c>
      <c r="L666" s="23" t="e">
        <f>IF($B666="","",(VLOOKUP($B666,所属・種目コード!$L$3:$M$59,2)))</f>
        <v>#N/A</v>
      </c>
    </row>
    <row r="667" spans="1:12">
      <c r="A667" s="11">
        <v>1586</v>
      </c>
      <c r="B667" s="11">
        <v>1049</v>
      </c>
      <c r="C667" s="11">
        <v>554</v>
      </c>
      <c r="E667" s="11" t="s">
        <v>1735</v>
      </c>
      <c r="F667" s="11" t="s">
        <v>1736</v>
      </c>
      <c r="G667" s="11">
        <v>1</v>
      </c>
      <c r="I667" s="24" t="e">
        <f>IF($B667="","",(VLOOKUP($B667,所属・種目コード!$E$3:$F$68,2)))</f>
        <v>#N/A</v>
      </c>
      <c r="J667" s="25" t="str">
        <f>IF($B667="","",(VLOOKUP($B667,所属・種目コード!$I$3:$J$119,2)))</f>
        <v>上野法律</v>
      </c>
      <c r="K667" s="26" t="e">
        <f>IF($B667="","",(VLOOKUP($B667,所属・種目コード!O650:P750,2)))</f>
        <v>#N/A</v>
      </c>
      <c r="L667" s="23" t="e">
        <f>IF($B667="","",(VLOOKUP($B667,所属・種目コード!$L$3:$M$59,2)))</f>
        <v>#N/A</v>
      </c>
    </row>
    <row r="668" spans="1:12">
      <c r="A668" s="11">
        <v>1587</v>
      </c>
      <c r="B668" s="11">
        <v>1049</v>
      </c>
      <c r="C668" s="11">
        <v>555</v>
      </c>
      <c r="E668" s="11" t="s">
        <v>1737</v>
      </c>
      <c r="F668" s="11" t="s">
        <v>1738</v>
      </c>
      <c r="G668" s="11">
        <v>1</v>
      </c>
      <c r="I668" s="24" t="e">
        <f>IF($B668="","",(VLOOKUP($B668,所属・種目コード!$E$3:$F$68,2)))</f>
        <v>#N/A</v>
      </c>
      <c r="J668" s="25" t="str">
        <f>IF($B668="","",(VLOOKUP($B668,所属・種目コード!$I$3:$J$119,2)))</f>
        <v>上野法律</v>
      </c>
      <c r="K668" s="26" t="e">
        <f>IF($B668="","",(VLOOKUP($B668,所属・種目コード!O651:P751,2)))</f>
        <v>#N/A</v>
      </c>
      <c r="L668" s="23" t="e">
        <f>IF($B668="","",(VLOOKUP($B668,所属・種目コード!$L$3:$M$59,2)))</f>
        <v>#N/A</v>
      </c>
    </row>
    <row r="669" spans="1:12">
      <c r="A669" s="11">
        <v>1588</v>
      </c>
      <c r="B669" s="11">
        <v>1049</v>
      </c>
      <c r="C669" s="11">
        <v>556</v>
      </c>
      <c r="E669" s="11" t="s">
        <v>1739</v>
      </c>
      <c r="F669" s="11" t="s">
        <v>1740</v>
      </c>
      <c r="G669" s="11">
        <v>1</v>
      </c>
      <c r="I669" s="24" t="e">
        <f>IF($B669="","",(VLOOKUP($B669,所属・種目コード!$E$3:$F$68,2)))</f>
        <v>#N/A</v>
      </c>
      <c r="J669" s="25" t="str">
        <f>IF($B669="","",(VLOOKUP($B669,所属・種目コード!$I$3:$J$119,2)))</f>
        <v>上野法律</v>
      </c>
      <c r="K669" s="26" t="e">
        <f>IF($B669="","",(VLOOKUP($B669,所属・種目コード!O652:P752,2)))</f>
        <v>#N/A</v>
      </c>
      <c r="L669" s="23" t="e">
        <f>IF($B669="","",(VLOOKUP($B669,所属・種目コード!$L$3:$M$59,2)))</f>
        <v>#N/A</v>
      </c>
    </row>
    <row r="670" spans="1:12">
      <c r="A670" s="11">
        <v>1589</v>
      </c>
      <c r="B670" s="11">
        <v>1049</v>
      </c>
      <c r="C670" s="11">
        <v>557</v>
      </c>
      <c r="E670" s="11" t="s">
        <v>1741</v>
      </c>
      <c r="F670" s="11" t="s">
        <v>1742</v>
      </c>
      <c r="G670" s="11">
        <v>1</v>
      </c>
      <c r="I670" s="24" t="e">
        <f>IF($B670="","",(VLOOKUP($B670,所属・種目コード!$E$3:$F$68,2)))</f>
        <v>#N/A</v>
      </c>
      <c r="J670" s="25" t="str">
        <f>IF($B670="","",(VLOOKUP($B670,所属・種目コード!$I$3:$J$119,2)))</f>
        <v>上野法律</v>
      </c>
      <c r="K670" s="26" t="e">
        <f>IF($B670="","",(VLOOKUP($B670,所属・種目コード!O653:P753,2)))</f>
        <v>#N/A</v>
      </c>
      <c r="L670" s="23" t="e">
        <f>IF($B670="","",(VLOOKUP($B670,所属・種目コード!$L$3:$M$59,2)))</f>
        <v>#N/A</v>
      </c>
    </row>
    <row r="671" spans="1:12">
      <c r="A671" s="11">
        <v>1590</v>
      </c>
      <c r="B671" s="11">
        <v>1049</v>
      </c>
      <c r="C671" s="11">
        <v>558</v>
      </c>
      <c r="E671" s="11" t="s">
        <v>1743</v>
      </c>
      <c r="F671" s="11" t="s">
        <v>1744</v>
      </c>
      <c r="G671" s="11">
        <v>1</v>
      </c>
      <c r="I671" s="24" t="e">
        <f>IF($B671="","",(VLOOKUP($B671,所属・種目コード!$E$3:$F$68,2)))</f>
        <v>#N/A</v>
      </c>
      <c r="J671" s="25" t="str">
        <f>IF($B671="","",(VLOOKUP($B671,所属・種目コード!$I$3:$J$119,2)))</f>
        <v>上野法律</v>
      </c>
      <c r="K671" s="26" t="e">
        <f>IF($B671="","",(VLOOKUP($B671,所属・種目コード!O654:P754,2)))</f>
        <v>#N/A</v>
      </c>
      <c r="L671" s="23" t="e">
        <f>IF($B671="","",(VLOOKUP($B671,所属・種目コード!$L$3:$M$59,2)))</f>
        <v>#N/A</v>
      </c>
    </row>
    <row r="672" spans="1:12">
      <c r="A672" s="11">
        <v>1591</v>
      </c>
      <c r="B672" s="11">
        <v>1050</v>
      </c>
      <c r="C672" s="11">
        <v>559</v>
      </c>
      <c r="E672" s="11" t="s">
        <v>1745</v>
      </c>
      <c r="F672" s="11" t="s">
        <v>1746</v>
      </c>
      <c r="G672" s="11">
        <v>1</v>
      </c>
      <c r="I672" s="24" t="e">
        <f>IF($B672="","",(VLOOKUP($B672,所属・種目コード!$E$3:$F$68,2)))</f>
        <v>#N/A</v>
      </c>
      <c r="J672" s="25" t="str">
        <f>IF($B672="","",(VLOOKUP($B672,所属・種目コード!$I$3:$J$119,2)))</f>
        <v>北上ＧＡＣ</v>
      </c>
      <c r="K672" s="26" t="e">
        <f>IF($B672="","",(VLOOKUP($B672,所属・種目コード!O655:P755,2)))</f>
        <v>#N/A</v>
      </c>
      <c r="L672" s="23" t="e">
        <f>IF($B672="","",(VLOOKUP($B672,所属・種目コード!$L$3:$M$59,2)))</f>
        <v>#N/A</v>
      </c>
    </row>
    <row r="673" spans="1:12">
      <c r="A673" s="11">
        <v>1592</v>
      </c>
      <c r="B673" s="11">
        <v>1050</v>
      </c>
      <c r="C673" s="11">
        <v>560</v>
      </c>
      <c r="E673" s="11" t="s">
        <v>1747</v>
      </c>
      <c r="F673" s="11" t="s">
        <v>1748</v>
      </c>
      <c r="G673" s="11">
        <v>1</v>
      </c>
      <c r="I673" s="24" t="e">
        <f>IF($B673="","",(VLOOKUP($B673,所属・種目コード!$E$3:$F$68,2)))</f>
        <v>#N/A</v>
      </c>
      <c r="J673" s="25" t="str">
        <f>IF($B673="","",(VLOOKUP($B673,所属・種目コード!$I$3:$J$119,2)))</f>
        <v>北上ＧＡＣ</v>
      </c>
      <c r="K673" s="26" t="e">
        <f>IF($B673="","",(VLOOKUP($B673,所属・種目コード!O656:P756,2)))</f>
        <v>#N/A</v>
      </c>
      <c r="L673" s="23" t="e">
        <f>IF($B673="","",(VLOOKUP($B673,所属・種目コード!$L$3:$M$59,2)))</f>
        <v>#N/A</v>
      </c>
    </row>
    <row r="674" spans="1:12">
      <c r="A674" s="11">
        <v>1593</v>
      </c>
      <c r="B674" s="11">
        <v>1050</v>
      </c>
      <c r="C674" s="11">
        <v>561</v>
      </c>
      <c r="E674" s="11" t="s">
        <v>1749</v>
      </c>
      <c r="F674" s="11" t="s">
        <v>1750</v>
      </c>
      <c r="G674" s="11">
        <v>1</v>
      </c>
      <c r="I674" s="24" t="e">
        <f>IF($B674="","",(VLOOKUP($B674,所属・種目コード!$E$3:$F$68,2)))</f>
        <v>#N/A</v>
      </c>
      <c r="J674" s="25" t="str">
        <f>IF($B674="","",(VLOOKUP($B674,所属・種目コード!$I$3:$J$119,2)))</f>
        <v>北上ＧＡＣ</v>
      </c>
      <c r="K674" s="26" t="e">
        <f>IF($B674="","",(VLOOKUP($B674,所属・種目コード!O657:P757,2)))</f>
        <v>#N/A</v>
      </c>
      <c r="L674" s="23" t="e">
        <f>IF($B674="","",(VLOOKUP($B674,所属・種目コード!$L$3:$M$59,2)))</f>
        <v>#N/A</v>
      </c>
    </row>
    <row r="675" spans="1:12">
      <c r="A675" s="11">
        <v>1594</v>
      </c>
      <c r="B675" s="11">
        <v>1050</v>
      </c>
      <c r="C675" s="11">
        <v>562</v>
      </c>
      <c r="E675" s="11" t="s">
        <v>1751</v>
      </c>
      <c r="F675" s="11" t="s">
        <v>1752</v>
      </c>
      <c r="G675" s="11">
        <v>1</v>
      </c>
      <c r="I675" s="24" t="e">
        <f>IF($B675="","",(VLOOKUP($B675,所属・種目コード!$E$3:$F$68,2)))</f>
        <v>#N/A</v>
      </c>
      <c r="J675" s="25" t="str">
        <f>IF($B675="","",(VLOOKUP($B675,所属・種目コード!$I$3:$J$119,2)))</f>
        <v>北上ＧＡＣ</v>
      </c>
      <c r="K675" s="26" t="e">
        <f>IF($B675="","",(VLOOKUP($B675,所属・種目コード!O658:P758,2)))</f>
        <v>#N/A</v>
      </c>
      <c r="L675" s="23" t="e">
        <f>IF($B675="","",(VLOOKUP($B675,所属・種目コード!$L$3:$M$59,2)))</f>
        <v>#N/A</v>
      </c>
    </row>
    <row r="676" spans="1:12">
      <c r="A676" s="11">
        <v>1595</v>
      </c>
      <c r="B676" s="11">
        <v>1050</v>
      </c>
      <c r="C676" s="11">
        <v>563</v>
      </c>
      <c r="E676" s="11" t="s">
        <v>1753</v>
      </c>
      <c r="F676" s="11" t="s">
        <v>1754</v>
      </c>
      <c r="G676" s="11">
        <v>1</v>
      </c>
      <c r="I676" s="24" t="e">
        <f>IF($B676="","",(VLOOKUP($B676,所属・種目コード!$E$3:$F$68,2)))</f>
        <v>#N/A</v>
      </c>
      <c r="J676" s="25" t="str">
        <f>IF($B676="","",(VLOOKUP($B676,所属・種目コード!$I$3:$J$119,2)))</f>
        <v>北上ＧＡＣ</v>
      </c>
      <c r="K676" s="26" t="e">
        <f>IF($B676="","",(VLOOKUP($B676,所属・種目コード!O659:P759,2)))</f>
        <v>#N/A</v>
      </c>
      <c r="L676" s="23" t="e">
        <f>IF($B676="","",(VLOOKUP($B676,所属・種目コード!$L$3:$M$59,2)))</f>
        <v>#N/A</v>
      </c>
    </row>
    <row r="677" spans="1:12">
      <c r="A677" s="11">
        <v>1596</v>
      </c>
      <c r="B677" s="11">
        <v>1050</v>
      </c>
      <c r="C677" s="11">
        <v>564</v>
      </c>
      <c r="E677" s="11" t="s">
        <v>1755</v>
      </c>
      <c r="F677" s="11" t="s">
        <v>1756</v>
      </c>
      <c r="G677" s="11">
        <v>1</v>
      </c>
      <c r="I677" s="24" t="e">
        <f>IF($B677="","",(VLOOKUP($B677,所属・種目コード!$E$3:$F$68,2)))</f>
        <v>#N/A</v>
      </c>
      <c r="J677" s="25" t="str">
        <f>IF($B677="","",(VLOOKUP($B677,所属・種目コード!$I$3:$J$119,2)))</f>
        <v>北上ＧＡＣ</v>
      </c>
      <c r="K677" s="26" t="e">
        <f>IF($B677="","",(VLOOKUP($B677,所属・種目コード!O660:P760,2)))</f>
        <v>#N/A</v>
      </c>
      <c r="L677" s="23" t="e">
        <f>IF($B677="","",(VLOOKUP($B677,所属・種目コード!$L$3:$M$59,2)))</f>
        <v>#N/A</v>
      </c>
    </row>
    <row r="678" spans="1:12">
      <c r="A678" s="11">
        <v>1639</v>
      </c>
      <c r="B678" s="11">
        <v>1050</v>
      </c>
      <c r="C678" s="11">
        <v>628</v>
      </c>
      <c r="E678" s="11" t="s">
        <v>1841</v>
      </c>
      <c r="F678" s="11" t="s">
        <v>1842</v>
      </c>
      <c r="G678" s="11">
        <v>1</v>
      </c>
      <c r="I678" s="24" t="e">
        <f>IF($B678="","",(VLOOKUP($B678,所属・種目コード!$E$3:$F$68,2)))</f>
        <v>#N/A</v>
      </c>
      <c r="J678" s="25" t="str">
        <f>IF($B678="","",(VLOOKUP($B678,所属・種目コード!$I$3:$J$119,2)))</f>
        <v>北上ＧＡＣ</v>
      </c>
      <c r="K678" s="26" t="e">
        <f>IF($B678="","",(VLOOKUP($B678,所属・種目コード!O661:P761,2)))</f>
        <v>#N/A</v>
      </c>
      <c r="L678" s="23" t="e">
        <f>IF($B678="","",(VLOOKUP($B678,所属・種目コード!$L$3:$M$59,2)))</f>
        <v>#N/A</v>
      </c>
    </row>
    <row r="679" spans="1:12">
      <c r="A679" s="11">
        <v>1597</v>
      </c>
      <c r="B679" s="11">
        <v>1051</v>
      </c>
      <c r="C679" s="11">
        <v>565</v>
      </c>
      <c r="E679" s="11" t="s">
        <v>1757</v>
      </c>
      <c r="F679" s="11" t="s">
        <v>1758</v>
      </c>
      <c r="G679" s="11">
        <v>1</v>
      </c>
      <c r="I679" s="24" t="e">
        <f>IF($B679="","",(VLOOKUP($B679,所属・種目コード!$E$3:$F$68,2)))</f>
        <v>#N/A</v>
      </c>
      <c r="J679" s="25" t="str">
        <f>IF($B679="","",(VLOOKUP($B679,所属・種目コード!$I$3:$J$119,2)))</f>
        <v>NOW</v>
      </c>
      <c r="K679" s="26" t="e">
        <f>IF($B679="","",(VLOOKUP($B679,所属・種目コード!O662:P762,2)))</f>
        <v>#N/A</v>
      </c>
      <c r="L679" s="23" t="e">
        <f>IF($B679="","",(VLOOKUP($B679,所属・種目コード!$L$3:$M$59,2)))</f>
        <v>#N/A</v>
      </c>
    </row>
    <row r="680" spans="1:12">
      <c r="A680" s="11">
        <v>1598</v>
      </c>
      <c r="B680" s="11">
        <v>1051</v>
      </c>
      <c r="C680" s="11">
        <v>566</v>
      </c>
      <c r="E680" s="11" t="s">
        <v>1759</v>
      </c>
      <c r="F680" s="11" t="s">
        <v>1760</v>
      </c>
      <c r="G680" s="11">
        <v>1</v>
      </c>
      <c r="I680" s="24" t="e">
        <f>IF($B680="","",(VLOOKUP($B680,所属・種目コード!$E$3:$F$68,2)))</f>
        <v>#N/A</v>
      </c>
      <c r="J680" s="25" t="str">
        <f>IF($B680="","",(VLOOKUP($B680,所属・種目コード!$I$3:$J$119,2)))</f>
        <v>NOW</v>
      </c>
      <c r="K680" s="26" t="e">
        <f>IF($B680="","",(VLOOKUP($B680,所属・種目コード!O663:P763,2)))</f>
        <v>#N/A</v>
      </c>
      <c r="L680" s="23" t="e">
        <f>IF($B680="","",(VLOOKUP($B680,所属・種目コード!$L$3:$M$59,2)))</f>
        <v>#N/A</v>
      </c>
    </row>
    <row r="681" spans="1:12">
      <c r="A681" s="11">
        <v>1599</v>
      </c>
      <c r="B681" s="11">
        <v>1051</v>
      </c>
      <c r="C681" s="11">
        <v>567</v>
      </c>
      <c r="E681" s="11" t="s">
        <v>1761</v>
      </c>
      <c r="F681" s="11" t="s">
        <v>1762</v>
      </c>
      <c r="G681" s="11">
        <v>1</v>
      </c>
      <c r="I681" s="24" t="e">
        <f>IF($B681="","",(VLOOKUP($B681,所属・種目コード!$E$3:$F$68,2)))</f>
        <v>#N/A</v>
      </c>
      <c r="J681" s="25" t="str">
        <f>IF($B681="","",(VLOOKUP($B681,所属・種目コード!$I$3:$J$119,2)))</f>
        <v>NOW</v>
      </c>
      <c r="K681" s="26" t="e">
        <f>IF($B681="","",(VLOOKUP($B681,所属・種目コード!O664:P764,2)))</f>
        <v>#N/A</v>
      </c>
      <c r="L681" s="23" t="e">
        <f>IF($B681="","",(VLOOKUP($B681,所属・種目コード!$L$3:$M$59,2)))</f>
        <v>#N/A</v>
      </c>
    </row>
    <row r="682" spans="1:12">
      <c r="A682" s="11">
        <v>1600</v>
      </c>
      <c r="B682" s="11">
        <v>1051</v>
      </c>
      <c r="C682" s="11">
        <v>568</v>
      </c>
      <c r="E682" s="11" t="s">
        <v>1763</v>
      </c>
      <c r="F682" s="11" t="s">
        <v>1764</v>
      </c>
      <c r="G682" s="11">
        <v>1</v>
      </c>
      <c r="I682" s="24" t="e">
        <f>IF($B682="","",(VLOOKUP($B682,所属・種目コード!$E$3:$F$68,2)))</f>
        <v>#N/A</v>
      </c>
      <c r="J682" s="25" t="str">
        <f>IF($B682="","",(VLOOKUP($B682,所属・種目コード!$I$3:$J$119,2)))</f>
        <v>NOW</v>
      </c>
      <c r="K682" s="26" t="e">
        <f>IF($B682="","",(VLOOKUP($B682,所属・種目コード!O665:P765,2)))</f>
        <v>#N/A</v>
      </c>
      <c r="L682" s="23" t="e">
        <f>IF($B682="","",(VLOOKUP($B682,所属・種目コード!$L$3:$M$59,2)))</f>
        <v>#N/A</v>
      </c>
    </row>
    <row r="683" spans="1:12">
      <c r="A683" s="11">
        <v>1601</v>
      </c>
      <c r="B683" s="11">
        <v>1051</v>
      </c>
      <c r="C683" s="11">
        <v>569</v>
      </c>
      <c r="E683" s="11" t="s">
        <v>1765</v>
      </c>
      <c r="F683" s="11" t="s">
        <v>1766</v>
      </c>
      <c r="G683" s="11">
        <v>1</v>
      </c>
      <c r="I683" s="24" t="e">
        <f>IF($B683="","",(VLOOKUP($B683,所属・種目コード!$E$3:$F$68,2)))</f>
        <v>#N/A</v>
      </c>
      <c r="J683" s="25" t="str">
        <f>IF($B683="","",(VLOOKUP($B683,所属・種目コード!$I$3:$J$119,2)))</f>
        <v>NOW</v>
      </c>
      <c r="K683" s="26" t="e">
        <f>IF($B683="","",(VLOOKUP($B683,所属・種目コード!O666:P766,2)))</f>
        <v>#N/A</v>
      </c>
      <c r="L683" s="23" t="e">
        <f>IF($B683="","",(VLOOKUP($B683,所属・種目コード!$L$3:$M$59,2)))</f>
        <v>#N/A</v>
      </c>
    </row>
    <row r="684" spans="1:12">
      <c r="A684" s="11">
        <v>1607</v>
      </c>
      <c r="B684" s="11">
        <v>1052</v>
      </c>
      <c r="C684" s="11">
        <v>576</v>
      </c>
      <c r="E684" s="11" t="s">
        <v>1777</v>
      </c>
      <c r="F684" s="11" t="s">
        <v>1778</v>
      </c>
      <c r="G684" s="11">
        <v>1</v>
      </c>
      <c r="I684" s="24" t="e">
        <f>IF($B684="","",(VLOOKUP($B684,所属・種目コード!$E$3:$F$68,2)))</f>
        <v>#N/A</v>
      </c>
      <c r="J684" s="25" t="str">
        <f>IF($B684="","",(VLOOKUP($B684,所属・種目コード!$I$3:$J$119,2)))</f>
        <v>洋野町陸協</v>
      </c>
      <c r="K684" s="26" t="e">
        <f>IF($B684="","",(VLOOKUP($B684,所属・種目コード!O667:P767,2)))</f>
        <v>#N/A</v>
      </c>
      <c r="L684" s="23" t="e">
        <f>IF($B684="","",(VLOOKUP($B684,所属・種目コード!$L$3:$M$59,2)))</f>
        <v>#N/A</v>
      </c>
    </row>
    <row r="685" spans="1:12">
      <c r="A685" s="11">
        <v>1608</v>
      </c>
      <c r="B685" s="11">
        <v>1052</v>
      </c>
      <c r="C685" s="11">
        <v>577</v>
      </c>
      <c r="E685" s="11" t="s">
        <v>1779</v>
      </c>
      <c r="F685" s="11" t="s">
        <v>1780</v>
      </c>
      <c r="G685" s="11">
        <v>1</v>
      </c>
      <c r="I685" s="24" t="e">
        <f>IF($B685="","",(VLOOKUP($B685,所属・種目コード!$E$3:$F$68,2)))</f>
        <v>#N/A</v>
      </c>
      <c r="J685" s="25" t="str">
        <f>IF($B685="","",(VLOOKUP($B685,所属・種目コード!$I$3:$J$119,2)))</f>
        <v>洋野町陸協</v>
      </c>
      <c r="K685" s="26" t="e">
        <f>IF($B685="","",(VLOOKUP($B685,所属・種目コード!O668:P768,2)))</f>
        <v>#N/A</v>
      </c>
      <c r="L685" s="23" t="e">
        <f>IF($B685="","",(VLOOKUP($B685,所属・種目コード!$L$3:$M$59,2)))</f>
        <v>#N/A</v>
      </c>
    </row>
    <row r="686" spans="1:12">
      <c r="A686" s="11">
        <v>1609</v>
      </c>
      <c r="B686" s="11">
        <v>1052</v>
      </c>
      <c r="C686" s="11">
        <v>578</v>
      </c>
      <c r="E686" s="11" t="s">
        <v>1781</v>
      </c>
      <c r="F686" s="11" t="s">
        <v>1782</v>
      </c>
      <c r="G686" s="11">
        <v>1</v>
      </c>
      <c r="I686" s="24" t="e">
        <f>IF($B686="","",(VLOOKUP($B686,所属・種目コード!$E$3:$F$68,2)))</f>
        <v>#N/A</v>
      </c>
      <c r="J686" s="25" t="str">
        <f>IF($B686="","",(VLOOKUP($B686,所属・種目コード!$I$3:$J$119,2)))</f>
        <v>洋野町陸協</v>
      </c>
      <c r="K686" s="26" t="e">
        <f>IF($B686="","",(VLOOKUP($B686,所属・種目コード!O669:P769,2)))</f>
        <v>#N/A</v>
      </c>
      <c r="L686" s="23" t="e">
        <f>IF($B686="","",(VLOOKUP($B686,所属・種目コード!$L$3:$M$59,2)))</f>
        <v>#N/A</v>
      </c>
    </row>
    <row r="687" spans="1:12">
      <c r="A687" s="11">
        <v>1610</v>
      </c>
      <c r="B687" s="11">
        <v>1052</v>
      </c>
      <c r="C687" s="11">
        <v>579</v>
      </c>
      <c r="E687" s="11" t="s">
        <v>1783</v>
      </c>
      <c r="F687" s="11" t="s">
        <v>1784</v>
      </c>
      <c r="G687" s="11">
        <v>1</v>
      </c>
      <c r="I687" s="24" t="e">
        <f>IF($B687="","",(VLOOKUP($B687,所属・種目コード!$E$3:$F$68,2)))</f>
        <v>#N/A</v>
      </c>
      <c r="J687" s="25" t="str">
        <f>IF($B687="","",(VLOOKUP($B687,所属・種目コード!$I$3:$J$119,2)))</f>
        <v>洋野町陸協</v>
      </c>
      <c r="K687" s="26" t="e">
        <f>IF($B687="","",(VLOOKUP($B687,所属・種目コード!O670:P770,2)))</f>
        <v>#N/A</v>
      </c>
      <c r="L687" s="23" t="e">
        <f>IF($B687="","",(VLOOKUP($B687,所属・種目コード!$L$3:$M$59,2)))</f>
        <v>#N/A</v>
      </c>
    </row>
    <row r="688" spans="1:12">
      <c r="A688" s="11">
        <v>1611</v>
      </c>
      <c r="B688" s="11">
        <v>1052</v>
      </c>
      <c r="C688" s="11">
        <v>580</v>
      </c>
      <c r="E688" s="11" t="s">
        <v>1785</v>
      </c>
      <c r="F688" s="11" t="s">
        <v>1786</v>
      </c>
      <c r="G688" s="11">
        <v>1</v>
      </c>
      <c r="I688" s="24" t="e">
        <f>IF($B688="","",(VLOOKUP($B688,所属・種目コード!$E$3:$F$68,2)))</f>
        <v>#N/A</v>
      </c>
      <c r="J688" s="25" t="str">
        <f>IF($B688="","",(VLOOKUP($B688,所属・種目コード!$I$3:$J$119,2)))</f>
        <v>洋野町陸協</v>
      </c>
      <c r="K688" s="26" t="e">
        <f>IF($B688="","",(VLOOKUP($B688,所属・種目コード!O671:P771,2)))</f>
        <v>#N/A</v>
      </c>
      <c r="L688" s="23" t="e">
        <f>IF($B688="","",(VLOOKUP($B688,所属・種目コード!$L$3:$M$59,2)))</f>
        <v>#N/A</v>
      </c>
    </row>
    <row r="689" spans="1:12">
      <c r="A689" s="11">
        <v>1612</v>
      </c>
      <c r="B689" s="11">
        <v>1052</v>
      </c>
      <c r="C689" s="11">
        <v>581</v>
      </c>
      <c r="E689" s="11" t="s">
        <v>1787</v>
      </c>
      <c r="F689" s="11" t="s">
        <v>1788</v>
      </c>
      <c r="G689" s="11">
        <v>1</v>
      </c>
      <c r="I689" s="24" t="e">
        <f>IF($B689="","",(VLOOKUP($B689,所属・種目コード!$E$3:$F$68,2)))</f>
        <v>#N/A</v>
      </c>
      <c r="J689" s="25" t="str">
        <f>IF($B689="","",(VLOOKUP($B689,所属・種目コード!$I$3:$J$119,2)))</f>
        <v>洋野町陸協</v>
      </c>
      <c r="K689" s="26" t="e">
        <f>IF($B689="","",(VLOOKUP($B689,所属・種目コード!O672:P772,2)))</f>
        <v>#N/A</v>
      </c>
      <c r="L689" s="23" t="e">
        <f>IF($B689="","",(VLOOKUP($B689,所属・種目コード!$L$3:$M$59,2)))</f>
        <v>#N/A</v>
      </c>
    </row>
    <row r="690" spans="1:12">
      <c r="A690" s="11">
        <v>1613</v>
      </c>
      <c r="B690" s="11">
        <v>1052</v>
      </c>
      <c r="C690" s="11">
        <v>582</v>
      </c>
      <c r="E690" s="11" t="s">
        <v>1789</v>
      </c>
      <c r="F690" s="11" t="s">
        <v>1790</v>
      </c>
      <c r="G690" s="11">
        <v>1</v>
      </c>
      <c r="I690" s="24" t="e">
        <f>IF($B690="","",(VLOOKUP($B690,所属・種目コード!$E$3:$F$68,2)))</f>
        <v>#N/A</v>
      </c>
      <c r="J690" s="25" t="str">
        <f>IF($B690="","",(VLOOKUP($B690,所属・種目コード!$I$3:$J$119,2)))</f>
        <v>洋野町陸協</v>
      </c>
      <c r="K690" s="26" t="e">
        <f>IF($B690="","",(VLOOKUP($B690,所属・種目コード!O673:P773,2)))</f>
        <v>#N/A</v>
      </c>
      <c r="L690" s="23" t="e">
        <f>IF($B690="","",(VLOOKUP($B690,所属・種目コード!$L$3:$M$59,2)))</f>
        <v>#N/A</v>
      </c>
    </row>
    <row r="691" spans="1:12">
      <c r="A691" s="11">
        <v>1614</v>
      </c>
      <c r="B691" s="11">
        <v>1052</v>
      </c>
      <c r="C691" s="11">
        <v>583</v>
      </c>
      <c r="E691" s="11" t="s">
        <v>1791</v>
      </c>
      <c r="F691" s="11" t="s">
        <v>1792</v>
      </c>
      <c r="G691" s="11">
        <v>1</v>
      </c>
      <c r="I691" s="24" t="e">
        <f>IF($B691="","",(VLOOKUP($B691,所属・種目コード!$E$3:$F$68,2)))</f>
        <v>#N/A</v>
      </c>
      <c r="J691" s="25" t="str">
        <f>IF($B691="","",(VLOOKUP($B691,所属・種目コード!$I$3:$J$119,2)))</f>
        <v>洋野町陸協</v>
      </c>
      <c r="K691" s="26" t="e">
        <f>IF($B691="","",(VLOOKUP($B691,所属・種目コード!O674:P774,2)))</f>
        <v>#N/A</v>
      </c>
      <c r="L691" s="23" t="e">
        <f>IF($B691="","",(VLOOKUP($B691,所属・種目コード!$L$3:$M$59,2)))</f>
        <v>#N/A</v>
      </c>
    </row>
    <row r="692" spans="1:12">
      <c r="A692" s="11">
        <v>1615</v>
      </c>
      <c r="B692" s="11">
        <v>1052</v>
      </c>
      <c r="C692" s="11">
        <v>584</v>
      </c>
      <c r="E692" s="11" t="s">
        <v>1793</v>
      </c>
      <c r="F692" s="11" t="s">
        <v>1794</v>
      </c>
      <c r="G692" s="11">
        <v>1</v>
      </c>
      <c r="I692" s="24" t="e">
        <f>IF($B692="","",(VLOOKUP($B692,所属・種目コード!$E$3:$F$68,2)))</f>
        <v>#N/A</v>
      </c>
      <c r="J692" s="25" t="str">
        <f>IF($B692="","",(VLOOKUP($B692,所属・種目コード!$I$3:$J$119,2)))</f>
        <v>洋野町陸協</v>
      </c>
      <c r="K692" s="26" t="e">
        <f>IF($B692="","",(VLOOKUP($B692,所属・種目コード!O675:P775,2)))</f>
        <v>#N/A</v>
      </c>
      <c r="L692" s="23" t="e">
        <f>IF($B692="","",(VLOOKUP($B692,所属・種目コード!$L$3:$M$59,2)))</f>
        <v>#N/A</v>
      </c>
    </row>
    <row r="693" spans="1:12">
      <c r="A693" s="11">
        <v>1636</v>
      </c>
      <c r="B693" s="11">
        <v>1052</v>
      </c>
      <c r="C693" s="11">
        <v>619</v>
      </c>
      <c r="E693" s="11" t="s">
        <v>1835</v>
      </c>
      <c r="F693" s="11" t="s">
        <v>1836</v>
      </c>
      <c r="G693" s="11">
        <v>1</v>
      </c>
      <c r="I693" s="24" t="e">
        <f>IF($B693="","",(VLOOKUP($B693,所属・種目コード!$E$3:$F$68,2)))</f>
        <v>#N/A</v>
      </c>
      <c r="J693" s="25" t="str">
        <f>IF($B693="","",(VLOOKUP($B693,所属・種目コード!$I$3:$J$119,2)))</f>
        <v>洋野町陸協</v>
      </c>
      <c r="K693" s="26" t="e">
        <f>IF($B693="","",(VLOOKUP($B693,所属・種目コード!O676:P776,2)))</f>
        <v>#N/A</v>
      </c>
      <c r="L693" s="23" t="e">
        <f>IF($B693="","",(VLOOKUP($B693,所属・種目コード!$L$3:$M$59,2)))</f>
        <v>#N/A</v>
      </c>
    </row>
    <row r="694" spans="1:12">
      <c r="A694" s="11">
        <v>1623</v>
      </c>
      <c r="B694" s="11">
        <v>1053</v>
      </c>
      <c r="C694" s="11">
        <v>602</v>
      </c>
      <c r="E694" s="11" t="s">
        <v>1809</v>
      </c>
      <c r="F694" s="11" t="s">
        <v>1810</v>
      </c>
      <c r="G694" s="11">
        <v>1</v>
      </c>
      <c r="I694" s="24" t="e">
        <f>IF($B694="","",(VLOOKUP($B694,所属・種目コード!$E$3:$F$68,2)))</f>
        <v>#N/A</v>
      </c>
      <c r="J694" s="25" t="str">
        <f>IF($B694="","",(VLOOKUP($B694,所属・種目コード!$I$3:$J$119,2)))</f>
        <v>西和賀町陸協</v>
      </c>
      <c r="K694" s="26" t="e">
        <f>IF($B694="","",(VLOOKUP($B694,所属・種目コード!O677:P777,2)))</f>
        <v>#N/A</v>
      </c>
      <c r="L694" s="23" t="e">
        <f>IF($B694="","",(VLOOKUP($B694,所属・種目コード!$L$3:$M$59,2)))</f>
        <v>#N/A</v>
      </c>
    </row>
    <row r="695" spans="1:12">
      <c r="A695" s="11">
        <v>1624</v>
      </c>
      <c r="B695" s="11">
        <v>1053</v>
      </c>
      <c r="C695" s="11">
        <v>603</v>
      </c>
      <c r="E695" s="11" t="s">
        <v>1811</v>
      </c>
      <c r="F695" s="11" t="s">
        <v>1812</v>
      </c>
      <c r="G695" s="11">
        <v>1</v>
      </c>
      <c r="I695" s="24" t="e">
        <f>IF($B695="","",(VLOOKUP($B695,所属・種目コード!$E$3:$F$68,2)))</f>
        <v>#N/A</v>
      </c>
      <c r="J695" s="25" t="str">
        <f>IF($B695="","",(VLOOKUP($B695,所属・種目コード!$I$3:$J$119,2)))</f>
        <v>西和賀町陸協</v>
      </c>
      <c r="K695" s="26" t="e">
        <f>IF($B695="","",(VLOOKUP($B695,所属・種目コード!O678:P778,2)))</f>
        <v>#N/A</v>
      </c>
      <c r="L695" s="23" t="e">
        <f>IF($B695="","",(VLOOKUP($B695,所属・種目コード!$L$3:$M$59,2)))</f>
        <v>#N/A</v>
      </c>
    </row>
    <row r="696" spans="1:12">
      <c r="A696" s="11">
        <v>1625</v>
      </c>
      <c r="B696" s="11">
        <v>1053</v>
      </c>
      <c r="C696" s="11">
        <v>604</v>
      </c>
      <c r="E696" s="11" t="s">
        <v>1813</v>
      </c>
      <c r="F696" s="11" t="s">
        <v>1814</v>
      </c>
      <c r="G696" s="11">
        <v>1</v>
      </c>
      <c r="I696" s="24" t="e">
        <f>IF($B696="","",(VLOOKUP($B696,所属・種目コード!$E$3:$F$68,2)))</f>
        <v>#N/A</v>
      </c>
      <c r="J696" s="25" t="str">
        <f>IF($B696="","",(VLOOKUP($B696,所属・種目コード!$I$3:$J$119,2)))</f>
        <v>西和賀町陸協</v>
      </c>
      <c r="K696" s="26" t="e">
        <f>IF($B696="","",(VLOOKUP($B696,所属・種目コード!O679:P779,2)))</f>
        <v>#N/A</v>
      </c>
      <c r="L696" s="23" t="e">
        <f>IF($B696="","",(VLOOKUP($B696,所属・種目コード!$L$3:$M$59,2)))</f>
        <v>#N/A</v>
      </c>
    </row>
    <row r="697" spans="1:12">
      <c r="A697" s="11">
        <v>1626</v>
      </c>
      <c r="B697" s="11">
        <v>1053</v>
      </c>
      <c r="C697" s="11">
        <v>605</v>
      </c>
      <c r="E697" s="11" t="s">
        <v>1815</v>
      </c>
      <c r="F697" s="11" t="s">
        <v>1816</v>
      </c>
      <c r="G697" s="11">
        <v>1</v>
      </c>
      <c r="I697" s="24" t="e">
        <f>IF($B697="","",(VLOOKUP($B697,所属・種目コード!$E$3:$F$68,2)))</f>
        <v>#N/A</v>
      </c>
      <c r="J697" s="25" t="str">
        <f>IF($B697="","",(VLOOKUP($B697,所属・種目コード!$I$3:$J$119,2)))</f>
        <v>西和賀町陸協</v>
      </c>
      <c r="K697" s="26" t="e">
        <f>IF($B697="","",(VLOOKUP($B697,所属・種目コード!O680:P780,2)))</f>
        <v>#N/A</v>
      </c>
      <c r="L697" s="23" t="e">
        <f>IF($B697="","",(VLOOKUP($B697,所属・種目コード!$L$3:$M$59,2)))</f>
        <v>#N/A</v>
      </c>
    </row>
    <row r="698" spans="1:12">
      <c r="A698" s="11">
        <v>1627</v>
      </c>
      <c r="B698" s="11">
        <v>1053</v>
      </c>
      <c r="C698" s="11">
        <v>606</v>
      </c>
      <c r="E698" s="11" t="s">
        <v>1817</v>
      </c>
      <c r="F698" s="11" t="s">
        <v>1818</v>
      </c>
      <c r="G698" s="11">
        <v>1</v>
      </c>
      <c r="I698" s="24" t="e">
        <f>IF($B698="","",(VLOOKUP($B698,所属・種目コード!$E$3:$F$68,2)))</f>
        <v>#N/A</v>
      </c>
      <c r="J698" s="25" t="str">
        <f>IF($B698="","",(VLOOKUP($B698,所属・種目コード!$I$3:$J$119,2)))</f>
        <v>西和賀町陸協</v>
      </c>
      <c r="K698" s="26" t="e">
        <f>IF($B698="","",(VLOOKUP($B698,所属・種目コード!O681:P781,2)))</f>
        <v>#N/A</v>
      </c>
      <c r="L698" s="23" t="e">
        <f>IF($B698="","",(VLOOKUP($B698,所属・種目コード!$L$3:$M$59,2)))</f>
        <v>#N/A</v>
      </c>
    </row>
    <row r="699" spans="1:12">
      <c r="A699" s="11">
        <v>1642</v>
      </c>
      <c r="B699" s="11">
        <v>1054</v>
      </c>
      <c r="C699" s="11">
        <v>554</v>
      </c>
      <c r="E699" s="11" t="s">
        <v>1847</v>
      </c>
      <c r="F699" s="11" t="s">
        <v>1848</v>
      </c>
      <c r="G699" s="11">
        <v>1</v>
      </c>
      <c r="I699" s="24" t="str">
        <f>IF($B699="","",(VLOOKUP($B699,所属・種目コード!$E$3:$F$68,2)))</f>
        <v>一関学院</v>
      </c>
      <c r="K699" s="26" t="e">
        <f>IF($B699="","",(VLOOKUP($B699,所属・種目コード!O682:P782,2)))</f>
        <v>#N/A</v>
      </c>
      <c r="L699" s="23" t="e">
        <f>IF($B699="","",(VLOOKUP($B699,所属・種目コード!$L$3:$M$59,2)))</f>
        <v>#N/A</v>
      </c>
    </row>
    <row r="700" spans="1:12">
      <c r="A700" s="11">
        <v>1643</v>
      </c>
      <c r="B700" s="11">
        <v>1054</v>
      </c>
      <c r="C700" s="11">
        <v>555</v>
      </c>
      <c r="E700" s="11" t="s">
        <v>1849</v>
      </c>
      <c r="F700" s="11" t="s">
        <v>1850</v>
      </c>
      <c r="G700" s="11">
        <v>1</v>
      </c>
      <c r="I700" s="24" t="str">
        <f>IF($B700="","",(VLOOKUP($B700,所属・種目コード!$E$3:$F$68,2)))</f>
        <v>一関学院</v>
      </c>
      <c r="K700" s="26" t="e">
        <f>IF($B700="","",(VLOOKUP($B700,所属・種目コード!O683:P783,2)))</f>
        <v>#N/A</v>
      </c>
      <c r="L700" s="23" t="e">
        <f>IF($B700="","",(VLOOKUP($B700,所属・種目コード!$L$3:$M$59,2)))</f>
        <v>#N/A</v>
      </c>
    </row>
    <row r="701" spans="1:12">
      <c r="A701" s="11">
        <v>1644</v>
      </c>
      <c r="B701" s="11">
        <v>1054</v>
      </c>
      <c r="C701" s="11">
        <v>561</v>
      </c>
      <c r="E701" s="11" t="s">
        <v>1851</v>
      </c>
      <c r="F701" s="11" t="s">
        <v>1852</v>
      </c>
      <c r="G701" s="11">
        <v>1</v>
      </c>
      <c r="I701" s="24" t="str">
        <f>IF($B701="","",(VLOOKUP($B701,所属・種目コード!$E$3:$F$68,2)))</f>
        <v>一関学院</v>
      </c>
      <c r="K701" s="26" t="e">
        <f>IF($B701="","",(VLOOKUP($B701,所属・種目コード!O684:P784,2)))</f>
        <v>#N/A</v>
      </c>
      <c r="L701" s="23" t="e">
        <f>IF($B701="","",(VLOOKUP($B701,所属・種目コード!$L$3:$M$59,2)))</f>
        <v>#N/A</v>
      </c>
    </row>
    <row r="702" spans="1:12">
      <c r="A702" s="11">
        <v>1645</v>
      </c>
      <c r="B702" s="11">
        <v>1054</v>
      </c>
      <c r="C702" s="11">
        <v>556</v>
      </c>
      <c r="E702" s="11" t="s">
        <v>1853</v>
      </c>
      <c r="F702" s="11" t="s">
        <v>1854</v>
      </c>
      <c r="G702" s="11">
        <v>1</v>
      </c>
      <c r="I702" s="24" t="str">
        <f>IF($B702="","",(VLOOKUP($B702,所属・種目コード!$E$3:$F$68,2)))</f>
        <v>一関学院</v>
      </c>
      <c r="K702" s="26" t="e">
        <f>IF($B702="","",(VLOOKUP($B702,所属・種目コード!O685:P785,2)))</f>
        <v>#N/A</v>
      </c>
      <c r="L702" s="23" t="e">
        <f>IF($B702="","",(VLOOKUP($B702,所属・種目コード!$L$3:$M$59,2)))</f>
        <v>#N/A</v>
      </c>
    </row>
    <row r="703" spans="1:12">
      <c r="A703" s="11">
        <v>1646</v>
      </c>
      <c r="B703" s="11">
        <v>1054</v>
      </c>
      <c r="C703" s="11">
        <v>557</v>
      </c>
      <c r="E703" s="11" t="s">
        <v>1855</v>
      </c>
      <c r="F703" s="11" t="s">
        <v>1856</v>
      </c>
      <c r="G703" s="11">
        <v>1</v>
      </c>
      <c r="I703" s="24" t="str">
        <f>IF($B703="","",(VLOOKUP($B703,所属・種目コード!$E$3:$F$68,2)))</f>
        <v>一関学院</v>
      </c>
      <c r="K703" s="26" t="e">
        <f>IF($B703="","",(VLOOKUP($B703,所属・種目コード!O686:P786,2)))</f>
        <v>#N/A</v>
      </c>
      <c r="L703" s="23" t="e">
        <f>IF($B703="","",(VLOOKUP($B703,所属・種目コード!$L$3:$M$59,2)))</f>
        <v>#N/A</v>
      </c>
    </row>
    <row r="704" spans="1:12">
      <c r="A704" s="11">
        <v>1647</v>
      </c>
      <c r="B704" s="11">
        <v>1054</v>
      </c>
      <c r="C704" s="11">
        <v>558</v>
      </c>
      <c r="E704" s="11" t="s">
        <v>1857</v>
      </c>
      <c r="F704" s="11" t="s">
        <v>1858</v>
      </c>
      <c r="G704" s="11">
        <v>1</v>
      </c>
      <c r="I704" s="24" t="str">
        <f>IF($B704="","",(VLOOKUP($B704,所属・種目コード!$E$3:$F$68,2)))</f>
        <v>一関学院</v>
      </c>
      <c r="K704" s="26" t="e">
        <f>IF($B704="","",(VLOOKUP($B704,所属・種目コード!O687:P787,2)))</f>
        <v>#N/A</v>
      </c>
      <c r="L704" s="23" t="e">
        <f>IF($B704="","",(VLOOKUP($B704,所属・種目コード!$L$3:$M$59,2)))</f>
        <v>#N/A</v>
      </c>
    </row>
    <row r="705" spans="1:12">
      <c r="A705" s="11">
        <v>1648</v>
      </c>
      <c r="B705" s="11">
        <v>1054</v>
      </c>
      <c r="C705" s="11">
        <v>562</v>
      </c>
      <c r="E705" s="11" t="s">
        <v>1859</v>
      </c>
      <c r="F705" s="11" t="s">
        <v>1860</v>
      </c>
      <c r="G705" s="11">
        <v>1</v>
      </c>
      <c r="I705" s="24" t="str">
        <f>IF($B705="","",(VLOOKUP($B705,所属・種目コード!$E$3:$F$68,2)))</f>
        <v>一関学院</v>
      </c>
      <c r="K705" s="26" t="e">
        <f>IF($B705="","",(VLOOKUP($B705,所属・種目コード!O688:P788,2)))</f>
        <v>#N/A</v>
      </c>
      <c r="L705" s="23" t="e">
        <f>IF($B705="","",(VLOOKUP($B705,所属・種目コード!$L$3:$M$59,2)))</f>
        <v>#N/A</v>
      </c>
    </row>
    <row r="706" spans="1:12">
      <c r="A706" s="11">
        <v>1649</v>
      </c>
      <c r="B706" s="11">
        <v>1054</v>
      </c>
      <c r="C706" s="11">
        <v>548</v>
      </c>
      <c r="E706" s="11" t="s">
        <v>1861</v>
      </c>
      <c r="F706" s="11" t="s">
        <v>1862</v>
      </c>
      <c r="G706" s="11">
        <v>1</v>
      </c>
      <c r="I706" s="24" t="str">
        <f>IF($B706="","",(VLOOKUP($B706,所属・種目コード!$E$3:$F$68,2)))</f>
        <v>一関学院</v>
      </c>
      <c r="K706" s="26" t="e">
        <f>IF($B706="","",(VLOOKUP($B706,所属・種目コード!O689:P789,2)))</f>
        <v>#N/A</v>
      </c>
      <c r="L706" s="23" t="e">
        <f>IF($B706="","",(VLOOKUP($B706,所属・種目コード!$L$3:$M$59,2)))</f>
        <v>#N/A</v>
      </c>
    </row>
    <row r="707" spans="1:12">
      <c r="A707" s="11">
        <v>1650</v>
      </c>
      <c r="B707" s="11">
        <v>1054</v>
      </c>
      <c r="C707" s="11">
        <v>549</v>
      </c>
      <c r="E707" s="11" t="s">
        <v>1863</v>
      </c>
      <c r="F707" s="11" t="s">
        <v>1864</v>
      </c>
      <c r="G707" s="11">
        <v>1</v>
      </c>
      <c r="I707" s="24" t="str">
        <f>IF($B707="","",(VLOOKUP($B707,所属・種目コード!$E$3:$F$68,2)))</f>
        <v>一関学院</v>
      </c>
      <c r="K707" s="26" t="e">
        <f>IF($B707="","",(VLOOKUP($B707,所属・種目コード!O690:P790,2)))</f>
        <v>#N/A</v>
      </c>
      <c r="L707" s="23" t="e">
        <f>IF($B707="","",(VLOOKUP($B707,所属・種目コード!$L$3:$M$59,2)))</f>
        <v>#N/A</v>
      </c>
    </row>
    <row r="708" spans="1:12">
      <c r="A708" s="11">
        <v>1651</v>
      </c>
      <c r="B708" s="11">
        <v>1054</v>
      </c>
      <c r="C708" s="11">
        <v>550</v>
      </c>
      <c r="E708" s="11" t="s">
        <v>1865</v>
      </c>
      <c r="F708" s="11" t="s">
        <v>1866</v>
      </c>
      <c r="G708" s="11">
        <v>1</v>
      </c>
      <c r="I708" s="24" t="str">
        <f>IF($B708="","",(VLOOKUP($B708,所属・種目コード!$E$3:$F$68,2)))</f>
        <v>一関学院</v>
      </c>
      <c r="K708" s="26" t="e">
        <f>IF($B708="","",(VLOOKUP($B708,所属・種目コード!O691:P791,2)))</f>
        <v>#N/A</v>
      </c>
      <c r="L708" s="23" t="e">
        <f>IF($B708="","",(VLOOKUP($B708,所属・種目コード!$L$3:$M$59,2)))</f>
        <v>#N/A</v>
      </c>
    </row>
    <row r="709" spans="1:12">
      <c r="A709" s="11">
        <v>1652</v>
      </c>
      <c r="B709" s="11">
        <v>1054</v>
      </c>
      <c r="C709" s="11">
        <v>551</v>
      </c>
      <c r="E709" s="11" t="s">
        <v>1867</v>
      </c>
      <c r="F709" s="11" t="s">
        <v>1868</v>
      </c>
      <c r="G709" s="11">
        <v>1</v>
      </c>
      <c r="I709" s="24" t="str">
        <f>IF($B709="","",(VLOOKUP($B709,所属・種目コード!$E$3:$F$68,2)))</f>
        <v>一関学院</v>
      </c>
      <c r="K709" s="26" t="e">
        <f>IF($B709="","",(VLOOKUP($B709,所属・種目コード!O692:P792,2)))</f>
        <v>#N/A</v>
      </c>
      <c r="L709" s="23" t="e">
        <f>IF($B709="","",(VLOOKUP($B709,所属・種目コード!$L$3:$M$59,2)))</f>
        <v>#N/A</v>
      </c>
    </row>
    <row r="710" spans="1:12">
      <c r="A710" s="11">
        <v>1653</v>
      </c>
      <c r="B710" s="11">
        <v>1054</v>
      </c>
      <c r="C710" s="11">
        <v>559</v>
      </c>
      <c r="E710" s="11" t="s">
        <v>1869</v>
      </c>
      <c r="F710" s="11" t="s">
        <v>724</v>
      </c>
      <c r="G710" s="11">
        <v>1</v>
      </c>
      <c r="I710" s="24" t="str">
        <f>IF($B710="","",(VLOOKUP($B710,所属・種目コード!$E$3:$F$68,2)))</f>
        <v>一関学院</v>
      </c>
      <c r="K710" s="26" t="e">
        <f>IF($B710="","",(VLOOKUP($B710,所属・種目コード!O693:P793,2)))</f>
        <v>#N/A</v>
      </c>
      <c r="L710" s="23" t="e">
        <f>IF($B710="","",(VLOOKUP($B710,所属・種目コード!$L$3:$M$59,2)))</f>
        <v>#N/A</v>
      </c>
    </row>
    <row r="711" spans="1:12">
      <c r="A711" s="11">
        <v>1654</v>
      </c>
      <c r="B711" s="11">
        <v>1054</v>
      </c>
      <c r="C711" s="11">
        <v>560</v>
      </c>
      <c r="E711" s="11" t="s">
        <v>1870</v>
      </c>
      <c r="F711" s="11" t="s">
        <v>1871</v>
      </c>
      <c r="G711" s="11">
        <v>1</v>
      </c>
      <c r="I711" s="24" t="str">
        <f>IF($B711="","",(VLOOKUP($B711,所属・種目コード!$E$3:$F$68,2)))</f>
        <v>一関学院</v>
      </c>
      <c r="K711" s="26" t="e">
        <f>IF($B711="","",(VLOOKUP($B711,所属・種目コード!O694:P794,2)))</f>
        <v>#N/A</v>
      </c>
      <c r="L711" s="23" t="e">
        <f>IF($B711="","",(VLOOKUP($B711,所属・種目コード!$L$3:$M$59,2)))</f>
        <v>#N/A</v>
      </c>
    </row>
    <row r="712" spans="1:12">
      <c r="A712" s="11">
        <v>1655</v>
      </c>
      <c r="B712" s="11">
        <v>1054</v>
      </c>
      <c r="C712" s="11">
        <v>552</v>
      </c>
      <c r="E712" s="11" t="s">
        <v>1872</v>
      </c>
      <c r="F712" s="11" t="s">
        <v>1873</v>
      </c>
      <c r="G712" s="11">
        <v>1</v>
      </c>
      <c r="I712" s="24" t="str">
        <f>IF($B712="","",(VLOOKUP($B712,所属・種目コード!$E$3:$F$68,2)))</f>
        <v>一関学院</v>
      </c>
      <c r="K712" s="26" t="e">
        <f>IF($B712="","",(VLOOKUP($B712,所属・種目コード!O695:P795,2)))</f>
        <v>#N/A</v>
      </c>
      <c r="L712" s="23" t="e">
        <f>IF($B712="","",(VLOOKUP($B712,所属・種目コード!$L$3:$M$59,2)))</f>
        <v>#N/A</v>
      </c>
    </row>
    <row r="713" spans="1:12">
      <c r="A713" s="11">
        <v>1656</v>
      </c>
      <c r="B713" s="11">
        <v>1054</v>
      </c>
      <c r="C713" s="11">
        <v>553</v>
      </c>
      <c r="E713" s="11" t="s">
        <v>1874</v>
      </c>
      <c r="F713" s="11" t="s">
        <v>1875</v>
      </c>
      <c r="G713" s="11">
        <v>1</v>
      </c>
      <c r="I713" s="24" t="str">
        <f>IF($B713="","",(VLOOKUP($B713,所属・種目コード!$E$3:$F$68,2)))</f>
        <v>一関学院</v>
      </c>
      <c r="K713" s="26" t="e">
        <f>IF($B713="","",(VLOOKUP($B713,所属・種目コード!O696:P796,2)))</f>
        <v>#N/A</v>
      </c>
      <c r="L713" s="23" t="e">
        <f>IF($B713="","",(VLOOKUP($B713,所属・種目コード!$L$3:$M$59,2)))</f>
        <v>#N/A</v>
      </c>
    </row>
    <row r="714" spans="1:12">
      <c r="A714" s="11">
        <v>1657</v>
      </c>
      <c r="B714" s="11">
        <v>1055</v>
      </c>
      <c r="C714" s="11">
        <v>514</v>
      </c>
      <c r="E714" s="11" t="s">
        <v>1876</v>
      </c>
      <c r="F714" s="11" t="s">
        <v>1877</v>
      </c>
      <c r="G714" s="11">
        <v>1</v>
      </c>
      <c r="I714" s="24" t="str">
        <f>IF($B714="","",(VLOOKUP($B714,所属・種目コード!$E$3:$F$68,2)))</f>
        <v>一関工</v>
      </c>
      <c r="K714" s="26" t="e">
        <f>IF($B714="","",(VLOOKUP($B714,所属・種目コード!O697:P797,2)))</f>
        <v>#N/A</v>
      </c>
      <c r="L714" s="23" t="e">
        <f>IF($B714="","",(VLOOKUP($B714,所属・種目コード!$L$3:$M$59,2)))</f>
        <v>#N/A</v>
      </c>
    </row>
    <row r="715" spans="1:12">
      <c r="A715" s="11">
        <v>1658</v>
      </c>
      <c r="B715" s="11">
        <v>1055</v>
      </c>
      <c r="C715" s="11">
        <v>515</v>
      </c>
      <c r="E715" s="11" t="s">
        <v>1878</v>
      </c>
      <c r="F715" s="11" t="s">
        <v>1879</v>
      </c>
      <c r="G715" s="11">
        <v>1</v>
      </c>
      <c r="I715" s="24" t="str">
        <f>IF($B715="","",(VLOOKUP($B715,所属・種目コード!$E$3:$F$68,2)))</f>
        <v>一関工</v>
      </c>
      <c r="K715" s="26" t="e">
        <f>IF($B715="","",(VLOOKUP($B715,所属・種目コード!O698:P798,2)))</f>
        <v>#N/A</v>
      </c>
      <c r="L715" s="23" t="e">
        <f>IF($B715="","",(VLOOKUP($B715,所属・種目コード!$L$3:$M$59,2)))</f>
        <v>#N/A</v>
      </c>
    </row>
    <row r="716" spans="1:12">
      <c r="A716" s="11">
        <v>1659</v>
      </c>
      <c r="B716" s="11">
        <v>1055</v>
      </c>
      <c r="C716" s="11">
        <v>521</v>
      </c>
      <c r="E716" s="11" t="s">
        <v>1880</v>
      </c>
      <c r="F716" s="11" t="s">
        <v>1881</v>
      </c>
      <c r="G716" s="11">
        <v>1</v>
      </c>
      <c r="I716" s="24" t="str">
        <f>IF($B716="","",(VLOOKUP($B716,所属・種目コード!$E$3:$F$68,2)))</f>
        <v>一関工</v>
      </c>
      <c r="K716" s="26" t="e">
        <f>IF($B716="","",(VLOOKUP($B716,所属・種目コード!O699:P799,2)))</f>
        <v>#N/A</v>
      </c>
      <c r="L716" s="23" t="e">
        <f>IF($B716="","",(VLOOKUP($B716,所属・種目コード!$L$3:$M$59,2)))</f>
        <v>#N/A</v>
      </c>
    </row>
    <row r="717" spans="1:12">
      <c r="A717" s="11">
        <v>1660</v>
      </c>
      <c r="B717" s="11">
        <v>1055</v>
      </c>
      <c r="C717" s="11">
        <v>919</v>
      </c>
      <c r="E717" s="11" t="s">
        <v>1882</v>
      </c>
      <c r="F717" s="11" t="s">
        <v>1883</v>
      </c>
      <c r="G717" s="11">
        <v>1</v>
      </c>
      <c r="I717" s="24" t="str">
        <f>IF($B717="","",(VLOOKUP($B717,所属・種目コード!$E$3:$F$68,2)))</f>
        <v>一関工</v>
      </c>
      <c r="K717" s="26" t="e">
        <f>IF($B717="","",(VLOOKUP($B717,所属・種目コード!O700:P800,2)))</f>
        <v>#N/A</v>
      </c>
      <c r="L717" s="23" t="e">
        <f>IF($B717="","",(VLOOKUP($B717,所属・種目コード!$L$3:$M$59,2)))</f>
        <v>#N/A</v>
      </c>
    </row>
    <row r="718" spans="1:12">
      <c r="A718" s="11">
        <v>1661</v>
      </c>
      <c r="B718" s="11">
        <v>1055</v>
      </c>
      <c r="C718" s="11">
        <v>920</v>
      </c>
      <c r="E718" s="11" t="s">
        <v>1884</v>
      </c>
      <c r="F718" s="11" t="s">
        <v>1885</v>
      </c>
      <c r="G718" s="11">
        <v>1</v>
      </c>
      <c r="I718" s="24" t="str">
        <f>IF($B718="","",(VLOOKUP($B718,所属・種目コード!$E$3:$F$68,2)))</f>
        <v>一関工</v>
      </c>
      <c r="K718" s="26" t="e">
        <f>IF($B718="","",(VLOOKUP($B718,所属・種目コード!O701:P801,2)))</f>
        <v>#N/A</v>
      </c>
      <c r="L718" s="23" t="e">
        <f>IF($B718="","",(VLOOKUP($B718,所属・種目コード!$L$3:$M$59,2)))</f>
        <v>#N/A</v>
      </c>
    </row>
    <row r="719" spans="1:12">
      <c r="A719" s="11">
        <v>1662</v>
      </c>
      <c r="B719" s="11">
        <v>1055</v>
      </c>
      <c r="C719" s="11">
        <v>516</v>
      </c>
      <c r="E719" s="11" t="s">
        <v>1886</v>
      </c>
      <c r="F719" s="11" t="s">
        <v>1887</v>
      </c>
      <c r="G719" s="11">
        <v>1</v>
      </c>
      <c r="I719" s="24" t="str">
        <f>IF($B719="","",(VLOOKUP($B719,所属・種目コード!$E$3:$F$68,2)))</f>
        <v>一関工</v>
      </c>
      <c r="K719" s="26" t="e">
        <f>IF($B719="","",(VLOOKUP($B719,所属・種目コード!O702:P802,2)))</f>
        <v>#N/A</v>
      </c>
      <c r="L719" s="23" t="e">
        <f>IF($B719="","",(VLOOKUP($B719,所属・種目コード!$L$3:$M$59,2)))</f>
        <v>#N/A</v>
      </c>
    </row>
    <row r="720" spans="1:12">
      <c r="A720" s="11">
        <v>1663</v>
      </c>
      <c r="B720" s="11">
        <v>1055</v>
      </c>
      <c r="C720" s="11">
        <v>517</v>
      </c>
      <c r="E720" s="11" t="s">
        <v>1888</v>
      </c>
      <c r="F720" s="11" t="s">
        <v>1889</v>
      </c>
      <c r="G720" s="11">
        <v>1</v>
      </c>
      <c r="I720" s="24" t="str">
        <f>IF($B720="","",(VLOOKUP($B720,所属・種目コード!$E$3:$F$68,2)))</f>
        <v>一関工</v>
      </c>
      <c r="K720" s="26" t="e">
        <f>IF($B720="","",(VLOOKUP($B720,所属・種目コード!O703:P803,2)))</f>
        <v>#N/A</v>
      </c>
      <c r="L720" s="23" t="e">
        <f>IF($B720="","",(VLOOKUP($B720,所属・種目コード!$L$3:$M$59,2)))</f>
        <v>#N/A</v>
      </c>
    </row>
    <row r="721" spans="1:12">
      <c r="A721" s="11">
        <v>1664</v>
      </c>
      <c r="B721" s="11">
        <v>1055</v>
      </c>
      <c r="C721" s="11">
        <v>921</v>
      </c>
      <c r="E721" s="11" t="s">
        <v>1890</v>
      </c>
      <c r="F721" s="11" t="s">
        <v>1891</v>
      </c>
      <c r="G721" s="11">
        <v>1</v>
      </c>
      <c r="I721" s="24" t="str">
        <f>IF($B721="","",(VLOOKUP($B721,所属・種目コード!$E$3:$F$68,2)))</f>
        <v>一関工</v>
      </c>
      <c r="K721" s="26" t="e">
        <f>IF($B721="","",(VLOOKUP($B721,所属・種目コード!O704:P804,2)))</f>
        <v>#N/A</v>
      </c>
      <c r="L721" s="23" t="e">
        <f>IF($B721="","",(VLOOKUP($B721,所属・種目コード!$L$3:$M$59,2)))</f>
        <v>#N/A</v>
      </c>
    </row>
    <row r="722" spans="1:12">
      <c r="A722" s="11">
        <v>1665</v>
      </c>
      <c r="B722" s="11">
        <v>1055</v>
      </c>
      <c r="C722" s="11">
        <v>518</v>
      </c>
      <c r="E722" s="11" t="s">
        <v>1892</v>
      </c>
      <c r="F722" s="11" t="s">
        <v>1893</v>
      </c>
      <c r="G722" s="11">
        <v>1</v>
      </c>
      <c r="I722" s="24" t="str">
        <f>IF($B722="","",(VLOOKUP($B722,所属・種目コード!$E$3:$F$68,2)))</f>
        <v>一関工</v>
      </c>
      <c r="K722" s="26" t="e">
        <f>IF($B722="","",(VLOOKUP($B722,所属・種目コード!O705:P805,2)))</f>
        <v>#N/A</v>
      </c>
      <c r="L722" s="23" t="e">
        <f>IF($B722="","",(VLOOKUP($B722,所属・種目コード!$L$3:$M$59,2)))</f>
        <v>#N/A</v>
      </c>
    </row>
    <row r="723" spans="1:12">
      <c r="A723" s="11">
        <v>1666</v>
      </c>
      <c r="B723" s="11">
        <v>1055</v>
      </c>
      <c r="C723" s="11">
        <v>519</v>
      </c>
      <c r="E723" s="11" t="s">
        <v>1894</v>
      </c>
      <c r="F723" s="11" t="s">
        <v>1895</v>
      </c>
      <c r="G723" s="11">
        <v>1</v>
      </c>
      <c r="I723" s="24" t="str">
        <f>IF($B723="","",(VLOOKUP($B723,所属・種目コード!$E$3:$F$68,2)))</f>
        <v>一関工</v>
      </c>
      <c r="K723" s="26" t="e">
        <f>IF($B723="","",(VLOOKUP($B723,所属・種目コード!O706:P806,2)))</f>
        <v>#N/A</v>
      </c>
      <c r="L723" s="23" t="e">
        <f>IF($B723="","",(VLOOKUP($B723,所属・種目コード!$L$3:$M$59,2)))</f>
        <v>#N/A</v>
      </c>
    </row>
    <row r="724" spans="1:12">
      <c r="A724" s="11">
        <v>1667</v>
      </c>
      <c r="B724" s="11">
        <v>1055</v>
      </c>
      <c r="C724" s="11">
        <v>520</v>
      </c>
      <c r="E724" s="11" t="s">
        <v>1896</v>
      </c>
      <c r="F724" s="11" t="s">
        <v>1897</v>
      </c>
      <c r="G724" s="11">
        <v>1</v>
      </c>
      <c r="I724" s="24" t="str">
        <f>IF($B724="","",(VLOOKUP($B724,所属・種目コード!$E$3:$F$68,2)))</f>
        <v>一関工</v>
      </c>
      <c r="K724" s="26" t="e">
        <f>IF($B724="","",(VLOOKUP($B724,所属・種目コード!O707:P807,2)))</f>
        <v>#N/A</v>
      </c>
      <c r="L724" s="23" t="e">
        <f>IF($B724="","",(VLOOKUP($B724,所属・種目コード!$L$3:$M$59,2)))</f>
        <v>#N/A</v>
      </c>
    </row>
    <row r="725" spans="1:12">
      <c r="A725" s="11">
        <v>1668</v>
      </c>
      <c r="B725" s="11">
        <v>1055</v>
      </c>
      <c r="C725" s="11">
        <v>742</v>
      </c>
      <c r="E725" s="11" t="s">
        <v>1898</v>
      </c>
      <c r="F725" s="11" t="s">
        <v>1899</v>
      </c>
      <c r="G725" s="11">
        <v>2</v>
      </c>
      <c r="I725" s="24" t="str">
        <f>IF($B725="","",(VLOOKUP($B725,所属・種目コード!$E$3:$F$68,2)))</f>
        <v>一関工</v>
      </c>
      <c r="K725" s="26" t="e">
        <f>IF($B725="","",(VLOOKUP($B725,所属・種目コード!O708:P808,2)))</f>
        <v>#N/A</v>
      </c>
      <c r="L725" s="23" t="e">
        <f>IF($B725="","",(VLOOKUP($B725,所属・種目コード!$L$3:$M$59,2)))</f>
        <v>#N/A</v>
      </c>
    </row>
    <row r="726" spans="1:12">
      <c r="A726" s="11">
        <v>1669</v>
      </c>
      <c r="B726" s="11">
        <v>1055</v>
      </c>
      <c r="C726" s="11">
        <v>922</v>
      </c>
      <c r="E726" s="11" t="s">
        <v>1900</v>
      </c>
      <c r="F726" s="11" t="s">
        <v>1901</v>
      </c>
      <c r="G726" s="11">
        <v>1</v>
      </c>
      <c r="I726" s="24" t="str">
        <f>IF($B726="","",(VLOOKUP($B726,所属・種目コード!$E$3:$F$68,2)))</f>
        <v>一関工</v>
      </c>
      <c r="K726" s="26" t="e">
        <f>IF($B726="","",(VLOOKUP($B726,所属・種目コード!O709:P809,2)))</f>
        <v>#N/A</v>
      </c>
      <c r="L726" s="23" t="e">
        <f>IF($B726="","",(VLOOKUP($B726,所属・種目コード!$L$3:$M$59,2)))</f>
        <v>#N/A</v>
      </c>
    </row>
    <row r="727" spans="1:12">
      <c r="A727" s="11">
        <v>1670</v>
      </c>
      <c r="B727" s="11">
        <v>1056</v>
      </c>
      <c r="C727" s="11">
        <v>379</v>
      </c>
      <c r="E727" s="11" t="s">
        <v>1902</v>
      </c>
      <c r="F727" s="11" t="s">
        <v>1903</v>
      </c>
      <c r="G727" s="11">
        <v>1</v>
      </c>
      <c r="I727" s="24" t="str">
        <f>IF($B727="","",(VLOOKUP($B727,所属・種目コード!$E$3:$F$68,2)))</f>
        <v>一関工高専</v>
      </c>
      <c r="K727" s="26" t="e">
        <f>IF($B727="","",(VLOOKUP($B727,所属・種目コード!O710:P810,2)))</f>
        <v>#N/A</v>
      </c>
      <c r="L727" s="23" t="e">
        <f>IF($B727="","",(VLOOKUP($B727,所属・種目コード!$L$3:$M$59,2)))</f>
        <v>#N/A</v>
      </c>
    </row>
    <row r="728" spans="1:12">
      <c r="A728" s="11">
        <v>1671</v>
      </c>
      <c r="B728" s="11">
        <v>1056</v>
      </c>
      <c r="C728" s="11">
        <v>377</v>
      </c>
      <c r="E728" s="11" t="s">
        <v>1904</v>
      </c>
      <c r="F728" s="11" t="s">
        <v>1905</v>
      </c>
      <c r="G728" s="11">
        <v>1</v>
      </c>
      <c r="I728" s="24" t="str">
        <f>IF($B728="","",(VLOOKUP($B728,所属・種目コード!$E$3:$F$68,2)))</f>
        <v>一関工高専</v>
      </c>
      <c r="K728" s="26" t="e">
        <f>IF($B728="","",(VLOOKUP($B728,所属・種目コード!O711:P811,2)))</f>
        <v>#N/A</v>
      </c>
      <c r="L728" s="23" t="e">
        <f>IF($B728="","",(VLOOKUP($B728,所属・種目コード!$L$3:$M$59,2)))</f>
        <v>#N/A</v>
      </c>
    </row>
    <row r="729" spans="1:12">
      <c r="A729" s="11">
        <v>1672</v>
      </c>
      <c r="B729" s="11">
        <v>1056</v>
      </c>
      <c r="C729" s="11">
        <v>712</v>
      </c>
      <c r="E729" s="11" t="s">
        <v>1906</v>
      </c>
      <c r="F729" s="11" t="s">
        <v>1907</v>
      </c>
      <c r="G729" s="11">
        <v>1</v>
      </c>
      <c r="I729" s="24" t="str">
        <f>IF($B729="","",(VLOOKUP($B729,所属・種目コード!$E$3:$F$68,2)))</f>
        <v>一関工高専</v>
      </c>
      <c r="K729" s="26" t="e">
        <f>IF($B729="","",(VLOOKUP($B729,所属・種目コード!O712:P812,2)))</f>
        <v>#N/A</v>
      </c>
      <c r="L729" s="23" t="e">
        <f>IF($B729="","",(VLOOKUP($B729,所属・種目コード!$L$3:$M$59,2)))</f>
        <v>#N/A</v>
      </c>
    </row>
    <row r="730" spans="1:12">
      <c r="A730" s="11">
        <v>1673</v>
      </c>
      <c r="B730" s="11">
        <v>1056</v>
      </c>
      <c r="C730" s="11">
        <v>380</v>
      </c>
      <c r="E730" s="11" t="s">
        <v>1908</v>
      </c>
      <c r="F730" s="11" t="s">
        <v>1909</v>
      </c>
      <c r="G730" s="11">
        <v>1</v>
      </c>
      <c r="I730" s="24" t="str">
        <f>IF($B730="","",(VLOOKUP($B730,所属・種目コード!$E$3:$F$68,2)))</f>
        <v>一関工高専</v>
      </c>
      <c r="K730" s="26" t="e">
        <f>IF($B730="","",(VLOOKUP($B730,所属・種目コード!O713:P813,2)))</f>
        <v>#N/A</v>
      </c>
      <c r="L730" s="23" t="e">
        <f>IF($B730="","",(VLOOKUP($B730,所属・種目コード!$L$3:$M$59,2)))</f>
        <v>#N/A</v>
      </c>
    </row>
    <row r="731" spans="1:12">
      <c r="A731" s="11">
        <v>1674</v>
      </c>
      <c r="B731" s="11">
        <v>1056</v>
      </c>
      <c r="C731" s="11">
        <v>381</v>
      </c>
      <c r="E731" s="11" t="s">
        <v>1910</v>
      </c>
      <c r="F731" s="11" t="s">
        <v>1911</v>
      </c>
      <c r="G731" s="11">
        <v>1</v>
      </c>
      <c r="I731" s="24" t="str">
        <f>IF($B731="","",(VLOOKUP($B731,所属・種目コード!$E$3:$F$68,2)))</f>
        <v>一関工高専</v>
      </c>
      <c r="K731" s="26" t="e">
        <f>IF($B731="","",(VLOOKUP($B731,所属・種目コード!O714:P814,2)))</f>
        <v>#N/A</v>
      </c>
      <c r="L731" s="23" t="e">
        <f>IF($B731="","",(VLOOKUP($B731,所属・種目コード!$L$3:$M$59,2)))</f>
        <v>#N/A</v>
      </c>
    </row>
    <row r="732" spans="1:12">
      <c r="A732" s="11">
        <v>1675</v>
      </c>
      <c r="B732" s="11">
        <v>1056</v>
      </c>
      <c r="C732" s="11">
        <v>382</v>
      </c>
      <c r="E732" s="11" t="s">
        <v>1912</v>
      </c>
      <c r="F732" s="11" t="s">
        <v>1913</v>
      </c>
      <c r="G732" s="11">
        <v>1</v>
      </c>
      <c r="I732" s="24" t="str">
        <f>IF($B732="","",(VLOOKUP($B732,所属・種目コード!$E$3:$F$68,2)))</f>
        <v>一関工高専</v>
      </c>
      <c r="K732" s="26" t="e">
        <f>IF($B732="","",(VLOOKUP($B732,所属・種目コード!O715:P815,2)))</f>
        <v>#N/A</v>
      </c>
      <c r="L732" s="23" t="e">
        <f>IF($B732="","",(VLOOKUP($B732,所属・種目コード!$L$3:$M$59,2)))</f>
        <v>#N/A</v>
      </c>
    </row>
    <row r="733" spans="1:12">
      <c r="A733" s="11">
        <v>1676</v>
      </c>
      <c r="B733" s="11">
        <v>1056</v>
      </c>
      <c r="C733" s="11">
        <v>276</v>
      </c>
      <c r="E733" s="11" t="s">
        <v>1914</v>
      </c>
      <c r="F733" s="11" t="s">
        <v>1915</v>
      </c>
      <c r="G733" s="11">
        <v>2</v>
      </c>
      <c r="I733" s="24" t="str">
        <f>IF($B733="","",(VLOOKUP($B733,所属・種目コード!$E$3:$F$68,2)))</f>
        <v>一関工高専</v>
      </c>
      <c r="K733" s="26" t="e">
        <f>IF($B733="","",(VLOOKUP($B733,所属・種目コード!O716:P816,2)))</f>
        <v>#N/A</v>
      </c>
      <c r="L733" s="23" t="e">
        <f>IF($B733="","",(VLOOKUP($B733,所属・種目コード!$L$3:$M$59,2)))</f>
        <v>#N/A</v>
      </c>
    </row>
    <row r="734" spans="1:12">
      <c r="A734" s="11">
        <v>1677</v>
      </c>
      <c r="B734" s="11">
        <v>1056</v>
      </c>
      <c r="C734" s="11">
        <v>383</v>
      </c>
      <c r="E734" s="11" t="s">
        <v>1916</v>
      </c>
      <c r="F734" s="11" t="s">
        <v>1917</v>
      </c>
      <c r="G734" s="11">
        <v>1</v>
      </c>
      <c r="I734" s="24" t="str">
        <f>IF($B734="","",(VLOOKUP($B734,所属・種目コード!$E$3:$F$68,2)))</f>
        <v>一関工高専</v>
      </c>
      <c r="K734" s="26" t="e">
        <f>IF($B734="","",(VLOOKUP($B734,所属・種目コード!O717:P817,2)))</f>
        <v>#N/A</v>
      </c>
      <c r="L734" s="23" t="e">
        <f>IF($B734="","",(VLOOKUP($B734,所属・種目コード!$L$3:$M$59,2)))</f>
        <v>#N/A</v>
      </c>
    </row>
    <row r="735" spans="1:12">
      <c r="A735" s="11">
        <v>1678</v>
      </c>
      <c r="B735" s="11">
        <v>1056</v>
      </c>
      <c r="C735" s="11">
        <v>741</v>
      </c>
      <c r="E735" s="11" t="s">
        <v>1918</v>
      </c>
      <c r="F735" s="11" t="s">
        <v>1919</v>
      </c>
      <c r="G735" s="11">
        <v>2</v>
      </c>
      <c r="I735" s="24" t="str">
        <f>IF($B735="","",(VLOOKUP($B735,所属・種目コード!$E$3:$F$68,2)))</f>
        <v>一関工高専</v>
      </c>
      <c r="K735" s="26" t="e">
        <f>IF($B735="","",(VLOOKUP($B735,所属・種目コード!O718:P818,2)))</f>
        <v>#N/A</v>
      </c>
      <c r="L735" s="23" t="e">
        <f>IF($B735="","",(VLOOKUP($B735,所属・種目コード!$L$3:$M$59,2)))</f>
        <v>#N/A</v>
      </c>
    </row>
    <row r="736" spans="1:12">
      <c r="A736" s="11">
        <v>1679</v>
      </c>
      <c r="B736" s="11">
        <v>1056</v>
      </c>
      <c r="C736" s="11">
        <v>275</v>
      </c>
      <c r="E736" s="11" t="s">
        <v>1920</v>
      </c>
      <c r="F736" s="11" t="s">
        <v>1921</v>
      </c>
      <c r="G736" s="11">
        <v>2</v>
      </c>
      <c r="I736" s="24" t="str">
        <f>IF($B736="","",(VLOOKUP($B736,所属・種目コード!$E$3:$F$68,2)))</f>
        <v>一関工高専</v>
      </c>
      <c r="K736" s="26" t="e">
        <f>IF($B736="","",(VLOOKUP($B736,所属・種目コード!O719:P819,2)))</f>
        <v>#N/A</v>
      </c>
      <c r="L736" s="23" t="e">
        <f>IF($B736="","",(VLOOKUP($B736,所属・種目コード!$L$3:$M$59,2)))</f>
        <v>#N/A</v>
      </c>
    </row>
    <row r="737" spans="1:12">
      <c r="A737" s="11">
        <v>1680</v>
      </c>
      <c r="B737" s="11">
        <v>1056</v>
      </c>
      <c r="C737" s="11">
        <v>996</v>
      </c>
      <c r="E737" s="11" t="s">
        <v>1922</v>
      </c>
      <c r="F737" s="11" t="s">
        <v>1923</v>
      </c>
      <c r="G737" s="11">
        <v>1</v>
      </c>
      <c r="I737" s="24" t="str">
        <f>IF($B737="","",(VLOOKUP($B737,所属・種目コード!$E$3:$F$68,2)))</f>
        <v>一関工高専</v>
      </c>
      <c r="K737" s="26" t="e">
        <f>IF($B737="","",(VLOOKUP($B737,所属・種目コード!O720:P820,2)))</f>
        <v>#N/A</v>
      </c>
      <c r="L737" s="23" t="e">
        <f>IF($B737="","",(VLOOKUP($B737,所属・種目コード!$L$3:$M$59,2)))</f>
        <v>#N/A</v>
      </c>
    </row>
    <row r="738" spans="1:12">
      <c r="A738" s="11">
        <v>1681</v>
      </c>
      <c r="B738" s="11">
        <v>1056</v>
      </c>
      <c r="C738" s="11">
        <v>384</v>
      </c>
      <c r="E738" s="11" t="s">
        <v>1924</v>
      </c>
      <c r="F738" s="11" t="s">
        <v>1925</v>
      </c>
      <c r="G738" s="11">
        <v>1</v>
      </c>
      <c r="I738" s="24" t="str">
        <f>IF($B738="","",(VLOOKUP($B738,所属・種目コード!$E$3:$F$68,2)))</f>
        <v>一関工高専</v>
      </c>
      <c r="K738" s="26" t="e">
        <f>IF($B738="","",(VLOOKUP($B738,所属・種目コード!O721:P821,2)))</f>
        <v>#N/A</v>
      </c>
      <c r="L738" s="23" t="e">
        <f>IF($B738="","",(VLOOKUP($B738,所属・種目コード!$L$3:$M$59,2)))</f>
        <v>#N/A</v>
      </c>
    </row>
    <row r="739" spans="1:12">
      <c r="A739" s="11">
        <v>1682</v>
      </c>
      <c r="B739" s="11">
        <v>1056</v>
      </c>
      <c r="C739" s="11">
        <v>997</v>
      </c>
      <c r="E739" s="11" t="s">
        <v>1926</v>
      </c>
      <c r="F739" s="11" t="s">
        <v>1927</v>
      </c>
      <c r="G739" s="11">
        <v>1</v>
      </c>
      <c r="I739" s="24" t="str">
        <f>IF($B739="","",(VLOOKUP($B739,所属・種目コード!$E$3:$F$68,2)))</f>
        <v>一関工高専</v>
      </c>
      <c r="K739" s="26" t="e">
        <f>IF($B739="","",(VLOOKUP($B739,所属・種目コード!O722:P822,2)))</f>
        <v>#N/A</v>
      </c>
      <c r="L739" s="23" t="e">
        <f>IF($B739="","",(VLOOKUP($B739,所属・種目コード!$L$3:$M$59,2)))</f>
        <v>#N/A</v>
      </c>
    </row>
    <row r="740" spans="1:12">
      <c r="A740" s="11">
        <v>1683</v>
      </c>
      <c r="B740" s="11">
        <v>1056</v>
      </c>
      <c r="C740" s="11">
        <v>713</v>
      </c>
      <c r="E740" s="11" t="s">
        <v>1928</v>
      </c>
      <c r="F740" s="11" t="s">
        <v>1929</v>
      </c>
      <c r="G740" s="11">
        <v>1</v>
      </c>
      <c r="I740" s="24" t="str">
        <f>IF($B740="","",(VLOOKUP($B740,所属・種目コード!$E$3:$F$68,2)))</f>
        <v>一関工高専</v>
      </c>
      <c r="K740" s="26" t="e">
        <f>IF($B740="","",(VLOOKUP($B740,所属・種目コード!O723:P823,2)))</f>
        <v>#N/A</v>
      </c>
      <c r="L740" s="23" t="e">
        <f>IF($B740="","",(VLOOKUP($B740,所属・種目コード!$L$3:$M$59,2)))</f>
        <v>#N/A</v>
      </c>
    </row>
    <row r="741" spans="1:12">
      <c r="A741" s="11">
        <v>1684</v>
      </c>
      <c r="B741" s="11">
        <v>1056</v>
      </c>
      <c r="C741" s="11">
        <v>385</v>
      </c>
      <c r="E741" s="11" t="s">
        <v>1930</v>
      </c>
      <c r="F741" s="11" t="s">
        <v>1931</v>
      </c>
      <c r="G741" s="11">
        <v>1</v>
      </c>
      <c r="I741" s="24" t="str">
        <f>IF($B741="","",(VLOOKUP($B741,所属・種目コード!$E$3:$F$68,2)))</f>
        <v>一関工高専</v>
      </c>
      <c r="K741" s="26" t="e">
        <f>IF($B741="","",(VLOOKUP($B741,所属・種目コード!O724:P824,2)))</f>
        <v>#N/A</v>
      </c>
      <c r="L741" s="23" t="e">
        <f>IF($B741="","",(VLOOKUP($B741,所属・種目コード!$L$3:$M$59,2)))</f>
        <v>#N/A</v>
      </c>
    </row>
    <row r="742" spans="1:12">
      <c r="A742" s="11">
        <v>1685</v>
      </c>
      <c r="B742" s="11">
        <v>1056</v>
      </c>
      <c r="C742" s="11">
        <v>386</v>
      </c>
      <c r="E742" s="11" t="s">
        <v>1932</v>
      </c>
      <c r="F742" s="11" t="s">
        <v>1478</v>
      </c>
      <c r="G742" s="11">
        <v>1</v>
      </c>
      <c r="I742" s="24" t="str">
        <f>IF($B742="","",(VLOOKUP($B742,所属・種目コード!$E$3:$F$68,2)))</f>
        <v>一関工高専</v>
      </c>
      <c r="K742" s="26" t="e">
        <f>IF($B742="","",(VLOOKUP($B742,所属・種目コード!O725:P825,2)))</f>
        <v>#N/A</v>
      </c>
      <c r="L742" s="23" t="e">
        <f>IF($B742="","",(VLOOKUP($B742,所属・種目コード!$L$3:$M$59,2)))</f>
        <v>#N/A</v>
      </c>
    </row>
    <row r="743" spans="1:12">
      <c r="A743" s="11">
        <v>1686</v>
      </c>
      <c r="B743" s="11">
        <v>1056</v>
      </c>
      <c r="C743" s="11">
        <v>378</v>
      </c>
      <c r="E743" s="11" t="s">
        <v>1933</v>
      </c>
      <c r="F743" s="11" t="s">
        <v>1934</v>
      </c>
      <c r="G743" s="11">
        <v>1</v>
      </c>
      <c r="I743" s="24" t="str">
        <f>IF($B743="","",(VLOOKUP($B743,所属・種目コード!$E$3:$F$68,2)))</f>
        <v>一関工高専</v>
      </c>
      <c r="K743" s="26" t="e">
        <f>IF($B743="","",(VLOOKUP($B743,所属・種目コード!O726:P826,2)))</f>
        <v>#N/A</v>
      </c>
      <c r="L743" s="23" t="e">
        <f>IF($B743="","",(VLOOKUP($B743,所属・種目コード!$L$3:$M$59,2)))</f>
        <v>#N/A</v>
      </c>
    </row>
    <row r="744" spans="1:12">
      <c r="A744" s="11">
        <v>1687</v>
      </c>
      <c r="B744" s="11">
        <v>1056</v>
      </c>
      <c r="C744" s="11">
        <v>998</v>
      </c>
      <c r="E744" s="11" t="s">
        <v>1935</v>
      </c>
      <c r="F744" s="11" t="s">
        <v>1936</v>
      </c>
      <c r="G744" s="11">
        <v>1</v>
      </c>
      <c r="I744" s="24" t="str">
        <f>IF($B744="","",(VLOOKUP($B744,所属・種目コード!$E$3:$F$68,2)))</f>
        <v>一関工高専</v>
      </c>
      <c r="K744" s="26" t="e">
        <f>IF($B744="","",(VLOOKUP($B744,所属・種目コード!O727:P827,2)))</f>
        <v>#N/A</v>
      </c>
      <c r="L744" s="23" t="e">
        <f>IF($B744="","",(VLOOKUP($B744,所属・種目コード!$L$3:$M$59,2)))</f>
        <v>#N/A</v>
      </c>
    </row>
    <row r="745" spans="1:12">
      <c r="A745" s="11">
        <v>1688</v>
      </c>
      <c r="B745" s="11">
        <v>1056</v>
      </c>
      <c r="C745" s="11">
        <v>714</v>
      </c>
      <c r="E745" s="11" t="s">
        <v>1937</v>
      </c>
      <c r="F745" s="11" t="s">
        <v>1938</v>
      </c>
      <c r="G745" s="11">
        <v>1</v>
      </c>
      <c r="I745" s="24" t="str">
        <f>IF($B745="","",(VLOOKUP($B745,所属・種目コード!$E$3:$F$68,2)))</f>
        <v>一関工高専</v>
      </c>
      <c r="K745" s="26" t="e">
        <f>IF($B745="","",(VLOOKUP($B745,所属・種目コード!O728:P828,2)))</f>
        <v>#N/A</v>
      </c>
      <c r="L745" s="23" t="e">
        <f>IF($B745="","",(VLOOKUP($B745,所属・種目コード!$L$3:$M$59,2)))</f>
        <v>#N/A</v>
      </c>
    </row>
    <row r="746" spans="1:12">
      <c r="A746" s="11">
        <v>1689</v>
      </c>
      <c r="B746" s="11">
        <v>1057</v>
      </c>
      <c r="C746" s="11">
        <v>327</v>
      </c>
      <c r="E746" s="11" t="s">
        <v>1939</v>
      </c>
      <c r="F746" s="11" t="s">
        <v>1940</v>
      </c>
      <c r="G746" s="11">
        <v>1</v>
      </c>
      <c r="I746" s="24" t="str">
        <f>IF($B746="","",(VLOOKUP($B746,所属・種目コード!$E$3:$F$68,2)))</f>
        <v>一関第一</v>
      </c>
      <c r="K746" s="26" t="e">
        <f>IF($B746="","",(VLOOKUP($B746,所属・種目コード!O729:P829,2)))</f>
        <v>#N/A</v>
      </c>
      <c r="L746" s="23" t="e">
        <f>IF($B746="","",(VLOOKUP($B746,所属・種目コード!$L$3:$M$59,2)))</f>
        <v>#N/A</v>
      </c>
    </row>
    <row r="747" spans="1:12">
      <c r="A747" s="11">
        <v>1690</v>
      </c>
      <c r="B747" s="11">
        <v>1057</v>
      </c>
      <c r="C747" s="11">
        <v>975</v>
      </c>
      <c r="E747" s="11" t="s">
        <v>1941</v>
      </c>
      <c r="F747" s="11" t="s">
        <v>1942</v>
      </c>
      <c r="G747" s="11">
        <v>1</v>
      </c>
      <c r="I747" s="24" t="str">
        <f>IF($B747="","",(VLOOKUP($B747,所属・種目コード!$E$3:$F$68,2)))</f>
        <v>一関第一</v>
      </c>
      <c r="K747" s="26" t="e">
        <f>IF($B747="","",(VLOOKUP($B747,所属・種目コード!O730:P830,2)))</f>
        <v>#N/A</v>
      </c>
      <c r="L747" s="23" t="e">
        <f>IF($B747="","",(VLOOKUP($B747,所属・種目コード!$L$3:$M$59,2)))</f>
        <v>#N/A</v>
      </c>
    </row>
    <row r="748" spans="1:12">
      <c r="A748" s="11">
        <v>1691</v>
      </c>
      <c r="B748" s="11">
        <v>1057</v>
      </c>
      <c r="C748" s="11">
        <v>328</v>
      </c>
      <c r="E748" s="11" t="s">
        <v>1943</v>
      </c>
      <c r="F748" s="11" t="s">
        <v>1944</v>
      </c>
      <c r="G748" s="11">
        <v>1</v>
      </c>
      <c r="I748" s="24" t="str">
        <f>IF($B748="","",(VLOOKUP($B748,所属・種目コード!$E$3:$F$68,2)))</f>
        <v>一関第一</v>
      </c>
      <c r="K748" s="26" t="e">
        <f>IF($B748="","",(VLOOKUP($B748,所属・種目コード!O731:P831,2)))</f>
        <v>#N/A</v>
      </c>
      <c r="L748" s="23" t="e">
        <f>IF($B748="","",(VLOOKUP($B748,所属・種目コード!$L$3:$M$59,2)))</f>
        <v>#N/A</v>
      </c>
    </row>
    <row r="749" spans="1:12">
      <c r="A749" s="11">
        <v>1692</v>
      </c>
      <c r="B749" s="11">
        <v>1057</v>
      </c>
      <c r="C749" s="11">
        <v>330</v>
      </c>
      <c r="E749" s="11" t="s">
        <v>1945</v>
      </c>
      <c r="F749" s="11" t="s">
        <v>1946</v>
      </c>
      <c r="G749" s="11">
        <v>1</v>
      </c>
      <c r="I749" s="24" t="str">
        <f>IF($B749="","",(VLOOKUP($B749,所属・種目コード!$E$3:$F$68,2)))</f>
        <v>一関第一</v>
      </c>
      <c r="K749" s="26" t="e">
        <f>IF($B749="","",(VLOOKUP($B749,所属・種目コード!O732:P832,2)))</f>
        <v>#N/A</v>
      </c>
      <c r="L749" s="23" t="e">
        <f>IF($B749="","",(VLOOKUP($B749,所属・種目コード!$L$3:$M$59,2)))</f>
        <v>#N/A</v>
      </c>
    </row>
    <row r="750" spans="1:12">
      <c r="A750" s="11">
        <v>1693</v>
      </c>
      <c r="B750" s="11">
        <v>1057</v>
      </c>
      <c r="C750" s="11">
        <v>257</v>
      </c>
      <c r="E750" s="11" t="s">
        <v>1947</v>
      </c>
      <c r="F750" s="11" t="s">
        <v>1948</v>
      </c>
      <c r="G750" s="11">
        <v>2</v>
      </c>
      <c r="I750" s="24" t="str">
        <f>IF($B750="","",(VLOOKUP($B750,所属・種目コード!$E$3:$F$68,2)))</f>
        <v>一関第一</v>
      </c>
      <c r="K750" s="26" t="e">
        <f>IF($B750="","",(VLOOKUP($B750,所属・種目コード!O733:P833,2)))</f>
        <v>#N/A</v>
      </c>
      <c r="L750" s="23" t="e">
        <f>IF($B750="","",(VLOOKUP($B750,所属・種目コード!$L$3:$M$59,2)))</f>
        <v>#N/A</v>
      </c>
    </row>
    <row r="751" spans="1:12">
      <c r="A751" s="11">
        <v>1694</v>
      </c>
      <c r="B751" s="11">
        <v>1057</v>
      </c>
      <c r="C751" s="11">
        <v>976</v>
      </c>
      <c r="E751" s="11" t="s">
        <v>1949</v>
      </c>
      <c r="F751" s="11" t="s">
        <v>1950</v>
      </c>
      <c r="G751" s="11">
        <v>1</v>
      </c>
      <c r="I751" s="24" t="str">
        <f>IF($B751="","",(VLOOKUP($B751,所属・種目コード!$E$3:$F$68,2)))</f>
        <v>一関第一</v>
      </c>
      <c r="K751" s="26" t="e">
        <f>IF($B751="","",(VLOOKUP($B751,所属・種目コード!O734:P834,2)))</f>
        <v>#N/A</v>
      </c>
      <c r="L751" s="23" t="e">
        <f>IF($B751="","",(VLOOKUP($B751,所属・種目コード!$L$3:$M$59,2)))</f>
        <v>#N/A</v>
      </c>
    </row>
    <row r="752" spans="1:12">
      <c r="A752" s="11">
        <v>1695</v>
      </c>
      <c r="B752" s="11">
        <v>1057</v>
      </c>
      <c r="C752" s="11">
        <v>317</v>
      </c>
      <c r="E752" s="11" t="s">
        <v>1951</v>
      </c>
      <c r="F752" s="11" t="s">
        <v>1952</v>
      </c>
      <c r="G752" s="11">
        <v>1</v>
      </c>
      <c r="I752" s="24" t="str">
        <f>IF($B752="","",(VLOOKUP($B752,所属・種目コード!$E$3:$F$68,2)))</f>
        <v>一関第一</v>
      </c>
      <c r="K752" s="26" t="e">
        <f>IF($B752="","",(VLOOKUP($B752,所属・種目コード!O735:P835,2)))</f>
        <v>#N/A</v>
      </c>
      <c r="L752" s="23" t="e">
        <f>IF($B752="","",(VLOOKUP($B752,所属・種目コード!$L$3:$M$59,2)))</f>
        <v>#N/A</v>
      </c>
    </row>
    <row r="753" spans="1:12">
      <c r="A753" s="11">
        <v>1696</v>
      </c>
      <c r="B753" s="11">
        <v>1057</v>
      </c>
      <c r="C753" s="11">
        <v>318</v>
      </c>
      <c r="E753" s="11" t="s">
        <v>1953</v>
      </c>
      <c r="F753" s="11" t="s">
        <v>1954</v>
      </c>
      <c r="G753" s="11">
        <v>1</v>
      </c>
      <c r="I753" s="24" t="str">
        <f>IF($B753="","",(VLOOKUP($B753,所属・種目コード!$E$3:$F$68,2)))</f>
        <v>一関第一</v>
      </c>
      <c r="K753" s="26" t="e">
        <f>IF($B753="","",(VLOOKUP($B753,所属・種目コード!O736:P836,2)))</f>
        <v>#N/A</v>
      </c>
      <c r="L753" s="23" t="e">
        <f>IF($B753="","",(VLOOKUP($B753,所属・種目コード!$L$3:$M$59,2)))</f>
        <v>#N/A</v>
      </c>
    </row>
    <row r="754" spans="1:12">
      <c r="A754" s="11">
        <v>1697</v>
      </c>
      <c r="B754" s="11">
        <v>1057</v>
      </c>
      <c r="C754" s="11">
        <v>258</v>
      </c>
      <c r="E754" s="11" t="s">
        <v>1955</v>
      </c>
      <c r="F754" s="11" t="s">
        <v>1956</v>
      </c>
      <c r="G754" s="11">
        <v>2</v>
      </c>
      <c r="I754" s="24" t="str">
        <f>IF($B754="","",(VLOOKUP($B754,所属・種目コード!$E$3:$F$68,2)))</f>
        <v>一関第一</v>
      </c>
      <c r="K754" s="26" t="e">
        <f>IF($B754="","",(VLOOKUP($B754,所属・種目コード!O737:P837,2)))</f>
        <v>#N/A</v>
      </c>
      <c r="L754" s="23" t="e">
        <f>IF($B754="","",(VLOOKUP($B754,所属・種目コード!$L$3:$M$59,2)))</f>
        <v>#N/A</v>
      </c>
    </row>
    <row r="755" spans="1:12">
      <c r="A755" s="11">
        <v>1698</v>
      </c>
      <c r="B755" s="11">
        <v>1057</v>
      </c>
      <c r="C755" s="11">
        <v>319</v>
      </c>
      <c r="E755" s="11" t="s">
        <v>1957</v>
      </c>
      <c r="F755" s="11" t="s">
        <v>1958</v>
      </c>
      <c r="G755" s="11">
        <v>1</v>
      </c>
      <c r="I755" s="24" t="str">
        <f>IF($B755="","",(VLOOKUP($B755,所属・種目コード!$E$3:$F$68,2)))</f>
        <v>一関第一</v>
      </c>
      <c r="K755" s="26" t="e">
        <f>IF($B755="","",(VLOOKUP($B755,所属・種目コード!O738:P838,2)))</f>
        <v>#N/A</v>
      </c>
      <c r="L755" s="23" t="e">
        <f>IF($B755="","",(VLOOKUP($B755,所属・種目コード!$L$3:$M$59,2)))</f>
        <v>#N/A</v>
      </c>
    </row>
    <row r="756" spans="1:12">
      <c r="A756" s="11">
        <v>1699</v>
      </c>
      <c r="B756" s="11">
        <v>1057</v>
      </c>
      <c r="C756" s="11">
        <v>259</v>
      </c>
      <c r="E756" s="11" t="s">
        <v>443</v>
      </c>
      <c r="F756" s="11" t="s">
        <v>1959</v>
      </c>
      <c r="G756" s="11">
        <v>2</v>
      </c>
      <c r="I756" s="24" t="str">
        <f>IF($B756="","",(VLOOKUP($B756,所属・種目コード!$E$3:$F$68,2)))</f>
        <v>一関第一</v>
      </c>
      <c r="K756" s="26" t="e">
        <f>IF($B756="","",(VLOOKUP($B756,所属・種目コード!O739:P839,2)))</f>
        <v>#N/A</v>
      </c>
      <c r="L756" s="23" t="e">
        <f>IF($B756="","",(VLOOKUP($B756,所属・種目コード!$L$3:$M$59,2)))</f>
        <v>#N/A</v>
      </c>
    </row>
    <row r="757" spans="1:12">
      <c r="A757" s="11">
        <v>1700</v>
      </c>
      <c r="B757" s="11">
        <v>1057</v>
      </c>
      <c r="C757" s="11">
        <v>251</v>
      </c>
      <c r="E757" s="11" t="s">
        <v>1960</v>
      </c>
      <c r="F757" s="11" t="s">
        <v>1961</v>
      </c>
      <c r="G757" s="11">
        <v>2</v>
      </c>
      <c r="I757" s="24" t="str">
        <f>IF($B757="","",(VLOOKUP($B757,所属・種目コード!$E$3:$F$68,2)))</f>
        <v>一関第一</v>
      </c>
      <c r="K757" s="26" t="e">
        <f>IF($B757="","",(VLOOKUP($B757,所属・種目コード!O740:P840,2)))</f>
        <v>#N/A</v>
      </c>
      <c r="L757" s="23" t="e">
        <f>IF($B757="","",(VLOOKUP($B757,所属・種目コード!$L$3:$M$59,2)))</f>
        <v>#N/A</v>
      </c>
    </row>
    <row r="758" spans="1:12">
      <c r="A758" s="11">
        <v>1701</v>
      </c>
      <c r="B758" s="11">
        <v>1057</v>
      </c>
      <c r="C758" s="11">
        <v>331</v>
      </c>
      <c r="E758" s="11" t="s">
        <v>1962</v>
      </c>
      <c r="F758" s="11" t="s">
        <v>1963</v>
      </c>
      <c r="G758" s="11">
        <v>1</v>
      </c>
      <c r="I758" s="24" t="str">
        <f>IF($B758="","",(VLOOKUP($B758,所属・種目コード!$E$3:$F$68,2)))</f>
        <v>一関第一</v>
      </c>
      <c r="K758" s="26" t="e">
        <f>IF($B758="","",(VLOOKUP($B758,所属・種目コード!O741:P841,2)))</f>
        <v>#N/A</v>
      </c>
      <c r="L758" s="23" t="e">
        <f>IF($B758="","",(VLOOKUP($B758,所属・種目コード!$L$3:$M$59,2)))</f>
        <v>#N/A</v>
      </c>
    </row>
    <row r="759" spans="1:12">
      <c r="A759" s="11">
        <v>1702</v>
      </c>
      <c r="B759" s="11">
        <v>1057</v>
      </c>
      <c r="C759" s="11">
        <v>260</v>
      </c>
      <c r="E759" s="11" t="s">
        <v>1964</v>
      </c>
      <c r="F759" s="11" t="s">
        <v>1965</v>
      </c>
      <c r="G759" s="11">
        <v>2</v>
      </c>
      <c r="I759" s="24" t="str">
        <f>IF($B759="","",(VLOOKUP($B759,所属・種目コード!$E$3:$F$68,2)))</f>
        <v>一関第一</v>
      </c>
      <c r="K759" s="26" t="e">
        <f>IF($B759="","",(VLOOKUP($B759,所属・種目コード!O742:P842,2)))</f>
        <v>#N/A</v>
      </c>
      <c r="L759" s="23" t="e">
        <f>IF($B759="","",(VLOOKUP($B759,所属・種目コード!$L$3:$M$59,2)))</f>
        <v>#N/A</v>
      </c>
    </row>
    <row r="760" spans="1:12">
      <c r="A760" s="11">
        <v>1703</v>
      </c>
      <c r="B760" s="11">
        <v>1057</v>
      </c>
      <c r="C760" s="11">
        <v>320</v>
      </c>
      <c r="E760" s="11" t="s">
        <v>1966</v>
      </c>
      <c r="F760" s="11" t="s">
        <v>1967</v>
      </c>
      <c r="G760" s="11">
        <v>1</v>
      </c>
      <c r="I760" s="24" t="str">
        <f>IF($B760="","",(VLOOKUP($B760,所属・種目コード!$E$3:$F$68,2)))</f>
        <v>一関第一</v>
      </c>
      <c r="K760" s="26" t="e">
        <f>IF($B760="","",(VLOOKUP($B760,所属・種目コード!O743:P843,2)))</f>
        <v>#N/A</v>
      </c>
      <c r="L760" s="23" t="e">
        <f>IF($B760="","",(VLOOKUP($B760,所属・種目コード!$L$3:$M$59,2)))</f>
        <v>#N/A</v>
      </c>
    </row>
    <row r="761" spans="1:12">
      <c r="A761" s="11">
        <v>1704</v>
      </c>
      <c r="B761" s="11">
        <v>1057</v>
      </c>
      <c r="C761" s="11">
        <v>261</v>
      </c>
      <c r="E761" s="11" t="s">
        <v>1968</v>
      </c>
      <c r="F761" s="11" t="s">
        <v>1969</v>
      </c>
      <c r="G761" s="11">
        <v>2</v>
      </c>
      <c r="I761" s="24" t="str">
        <f>IF($B761="","",(VLOOKUP($B761,所属・種目コード!$E$3:$F$68,2)))</f>
        <v>一関第一</v>
      </c>
      <c r="K761" s="26" t="e">
        <f>IF($B761="","",(VLOOKUP($B761,所属・種目コード!O744:P844,2)))</f>
        <v>#N/A</v>
      </c>
      <c r="L761" s="23" t="e">
        <f>IF($B761="","",(VLOOKUP($B761,所属・種目コード!$L$3:$M$59,2)))</f>
        <v>#N/A</v>
      </c>
    </row>
    <row r="762" spans="1:12">
      <c r="A762" s="11">
        <v>1705</v>
      </c>
      <c r="B762" s="11">
        <v>1057</v>
      </c>
      <c r="C762" s="11">
        <v>321</v>
      </c>
      <c r="E762" s="11" t="s">
        <v>1970</v>
      </c>
      <c r="F762" s="11" t="s">
        <v>1971</v>
      </c>
      <c r="G762" s="11">
        <v>1</v>
      </c>
      <c r="I762" s="24" t="str">
        <f>IF($B762="","",(VLOOKUP($B762,所属・種目コード!$E$3:$F$68,2)))</f>
        <v>一関第一</v>
      </c>
      <c r="K762" s="26" t="e">
        <f>IF($B762="","",(VLOOKUP($B762,所属・種目コード!O745:P845,2)))</f>
        <v>#N/A</v>
      </c>
      <c r="L762" s="23" t="e">
        <f>IF($B762="","",(VLOOKUP($B762,所属・種目コード!$L$3:$M$59,2)))</f>
        <v>#N/A</v>
      </c>
    </row>
    <row r="763" spans="1:12">
      <c r="A763" s="11">
        <v>1706</v>
      </c>
      <c r="B763" s="11">
        <v>1057</v>
      </c>
      <c r="C763" s="11">
        <v>262</v>
      </c>
      <c r="E763" s="11" t="s">
        <v>444</v>
      </c>
      <c r="F763" s="11" t="s">
        <v>1972</v>
      </c>
      <c r="G763" s="11">
        <v>2</v>
      </c>
      <c r="I763" s="24" t="str">
        <f>IF($B763="","",(VLOOKUP($B763,所属・種目コード!$E$3:$F$68,2)))</f>
        <v>一関第一</v>
      </c>
      <c r="K763" s="26" t="e">
        <f>IF($B763="","",(VLOOKUP($B763,所属・種目コード!O746:P846,2)))</f>
        <v>#N/A</v>
      </c>
      <c r="L763" s="23" t="e">
        <f>IF($B763="","",(VLOOKUP($B763,所属・種目コード!$L$3:$M$59,2)))</f>
        <v>#N/A</v>
      </c>
    </row>
    <row r="764" spans="1:12">
      <c r="A764" s="11">
        <v>1707</v>
      </c>
      <c r="B764" s="11">
        <v>1057</v>
      </c>
      <c r="C764" s="11">
        <v>252</v>
      </c>
      <c r="E764" s="11" t="s">
        <v>1973</v>
      </c>
      <c r="F764" s="11" t="s">
        <v>1974</v>
      </c>
      <c r="G764" s="11">
        <v>2</v>
      </c>
      <c r="I764" s="24" t="str">
        <f>IF($B764="","",(VLOOKUP($B764,所属・種目コード!$E$3:$F$68,2)))</f>
        <v>一関第一</v>
      </c>
      <c r="K764" s="26" t="e">
        <f>IF($B764="","",(VLOOKUP($B764,所属・種目コード!O747:P847,2)))</f>
        <v>#N/A</v>
      </c>
      <c r="L764" s="23" t="e">
        <f>IF($B764="","",(VLOOKUP($B764,所属・種目コード!$L$3:$M$59,2)))</f>
        <v>#N/A</v>
      </c>
    </row>
    <row r="765" spans="1:12">
      <c r="A765" s="11">
        <v>1708</v>
      </c>
      <c r="B765" s="11">
        <v>1057</v>
      </c>
      <c r="C765" s="11">
        <v>725</v>
      </c>
      <c r="E765" s="11" t="s">
        <v>446</v>
      </c>
      <c r="F765" s="11" t="s">
        <v>1975</v>
      </c>
      <c r="G765" s="11">
        <v>2</v>
      </c>
      <c r="I765" s="24" t="str">
        <f>IF($B765="","",(VLOOKUP($B765,所属・種目コード!$E$3:$F$68,2)))</f>
        <v>一関第一</v>
      </c>
      <c r="K765" s="26" t="e">
        <f>IF($B765="","",(VLOOKUP($B765,所属・種目コード!O748:P848,2)))</f>
        <v>#N/A</v>
      </c>
      <c r="L765" s="23" t="e">
        <f>IF($B765="","",(VLOOKUP($B765,所属・種目コード!$L$3:$M$59,2)))</f>
        <v>#N/A</v>
      </c>
    </row>
    <row r="766" spans="1:12">
      <c r="A766" s="11">
        <v>1709</v>
      </c>
      <c r="B766" s="11">
        <v>1057</v>
      </c>
      <c r="C766" s="11">
        <v>332</v>
      </c>
      <c r="E766" s="11" t="s">
        <v>1976</v>
      </c>
      <c r="F766" s="11" t="s">
        <v>1977</v>
      </c>
      <c r="G766" s="11">
        <v>1</v>
      </c>
      <c r="I766" s="24" t="str">
        <f>IF($B766="","",(VLOOKUP($B766,所属・種目コード!$E$3:$F$68,2)))</f>
        <v>一関第一</v>
      </c>
      <c r="K766" s="26" t="e">
        <f>IF($B766="","",(VLOOKUP($B766,所属・種目コード!O749:P849,2)))</f>
        <v>#N/A</v>
      </c>
      <c r="L766" s="23" t="e">
        <f>IF($B766="","",(VLOOKUP($B766,所属・種目コード!$L$3:$M$59,2)))</f>
        <v>#N/A</v>
      </c>
    </row>
    <row r="767" spans="1:12">
      <c r="A767" s="11">
        <v>1710</v>
      </c>
      <c r="B767" s="11">
        <v>1057</v>
      </c>
      <c r="C767" s="11">
        <v>253</v>
      </c>
      <c r="E767" s="11" t="s">
        <v>1978</v>
      </c>
      <c r="F767" s="11" t="s">
        <v>1979</v>
      </c>
      <c r="G767" s="11">
        <v>2</v>
      </c>
      <c r="I767" s="24" t="str">
        <f>IF($B767="","",(VLOOKUP($B767,所属・種目コード!$E$3:$F$68,2)))</f>
        <v>一関第一</v>
      </c>
      <c r="K767" s="26" t="e">
        <f>IF($B767="","",(VLOOKUP($B767,所属・種目コード!O750:P850,2)))</f>
        <v>#N/A</v>
      </c>
      <c r="L767" s="23" t="e">
        <f>IF($B767="","",(VLOOKUP($B767,所属・種目コード!$L$3:$M$59,2)))</f>
        <v>#N/A</v>
      </c>
    </row>
    <row r="768" spans="1:12">
      <c r="A768" s="11">
        <v>1711</v>
      </c>
      <c r="B768" s="11">
        <v>1057</v>
      </c>
      <c r="C768" s="11">
        <v>254</v>
      </c>
      <c r="E768" s="11" t="s">
        <v>1980</v>
      </c>
      <c r="F768" s="11" t="s">
        <v>1981</v>
      </c>
      <c r="G768" s="11">
        <v>2</v>
      </c>
      <c r="I768" s="24" t="str">
        <f>IF($B768="","",(VLOOKUP($B768,所属・種目コード!$E$3:$F$68,2)))</f>
        <v>一関第一</v>
      </c>
      <c r="K768" s="26" t="e">
        <f>IF($B768="","",(VLOOKUP($B768,所属・種目コード!O751:P851,2)))</f>
        <v>#N/A</v>
      </c>
      <c r="L768" s="23" t="e">
        <f>IF($B768="","",(VLOOKUP($B768,所属・種目コード!$L$3:$M$59,2)))</f>
        <v>#N/A</v>
      </c>
    </row>
    <row r="769" spans="1:12">
      <c r="A769" s="11">
        <v>1712</v>
      </c>
      <c r="B769" s="11">
        <v>1057</v>
      </c>
      <c r="C769" s="11">
        <v>255</v>
      </c>
      <c r="E769" s="11" t="s">
        <v>1982</v>
      </c>
      <c r="F769" s="11" t="s">
        <v>1983</v>
      </c>
      <c r="G769" s="11">
        <v>2</v>
      </c>
      <c r="I769" s="24" t="str">
        <f>IF($B769="","",(VLOOKUP($B769,所属・種目コード!$E$3:$F$68,2)))</f>
        <v>一関第一</v>
      </c>
      <c r="K769" s="26" t="e">
        <f>IF($B769="","",(VLOOKUP($B769,所属・種目コード!O752:P852,2)))</f>
        <v>#N/A</v>
      </c>
      <c r="L769" s="23" t="e">
        <f>IF($B769="","",(VLOOKUP($B769,所属・種目コード!$L$3:$M$59,2)))</f>
        <v>#N/A</v>
      </c>
    </row>
    <row r="770" spans="1:12">
      <c r="A770" s="11">
        <v>1713</v>
      </c>
      <c r="B770" s="11">
        <v>1057</v>
      </c>
      <c r="C770" s="11">
        <v>266</v>
      </c>
      <c r="E770" s="11" t="s">
        <v>1984</v>
      </c>
      <c r="F770" s="11" t="s">
        <v>1985</v>
      </c>
      <c r="G770" s="11">
        <v>2</v>
      </c>
      <c r="I770" s="24" t="str">
        <f>IF($B770="","",(VLOOKUP($B770,所属・種目コード!$E$3:$F$68,2)))</f>
        <v>一関第一</v>
      </c>
      <c r="K770" s="26" t="e">
        <f>IF($B770="","",(VLOOKUP($B770,所属・種目コード!O753:P853,2)))</f>
        <v>#N/A</v>
      </c>
      <c r="L770" s="23" t="e">
        <f>IF($B770="","",(VLOOKUP($B770,所属・種目コード!$L$3:$M$59,2)))</f>
        <v>#N/A</v>
      </c>
    </row>
    <row r="771" spans="1:12">
      <c r="A771" s="11">
        <v>1714</v>
      </c>
      <c r="B771" s="11">
        <v>1057</v>
      </c>
      <c r="C771" s="11">
        <v>322</v>
      </c>
      <c r="E771" s="11" t="s">
        <v>1986</v>
      </c>
      <c r="F771" s="11" t="s">
        <v>1987</v>
      </c>
      <c r="G771" s="11">
        <v>1</v>
      </c>
      <c r="I771" s="24" t="str">
        <f>IF($B771="","",(VLOOKUP($B771,所属・種目コード!$E$3:$F$68,2)))</f>
        <v>一関第一</v>
      </c>
      <c r="K771" s="26" t="e">
        <f>IF($B771="","",(VLOOKUP($B771,所属・種目コード!O754:P854,2)))</f>
        <v>#N/A</v>
      </c>
      <c r="L771" s="23" t="e">
        <f>IF($B771="","",(VLOOKUP($B771,所属・種目コード!$L$3:$M$59,2)))</f>
        <v>#N/A</v>
      </c>
    </row>
    <row r="772" spans="1:12">
      <c r="A772" s="11">
        <v>1715</v>
      </c>
      <c r="B772" s="11">
        <v>1057</v>
      </c>
      <c r="C772" s="11">
        <v>977</v>
      </c>
      <c r="E772" s="11" t="s">
        <v>1988</v>
      </c>
      <c r="F772" s="11" t="s">
        <v>1989</v>
      </c>
      <c r="G772" s="11">
        <v>1</v>
      </c>
      <c r="I772" s="24" t="str">
        <f>IF($B772="","",(VLOOKUP($B772,所属・種目コード!$E$3:$F$68,2)))</f>
        <v>一関第一</v>
      </c>
      <c r="K772" s="26" t="e">
        <f>IF($B772="","",(VLOOKUP($B772,所属・種目コード!O755:P855,2)))</f>
        <v>#N/A</v>
      </c>
      <c r="L772" s="23" t="e">
        <f>IF($B772="","",(VLOOKUP($B772,所属・種目コード!$L$3:$M$59,2)))</f>
        <v>#N/A</v>
      </c>
    </row>
    <row r="773" spans="1:12">
      <c r="A773" s="11">
        <v>1716</v>
      </c>
      <c r="B773" s="11">
        <v>1057</v>
      </c>
      <c r="C773" s="11">
        <v>263</v>
      </c>
      <c r="E773" s="11" t="s">
        <v>445</v>
      </c>
      <c r="F773" s="11" t="s">
        <v>1990</v>
      </c>
      <c r="G773" s="11">
        <v>2</v>
      </c>
      <c r="I773" s="24" t="str">
        <f>IF($B773="","",(VLOOKUP($B773,所属・種目コード!$E$3:$F$68,2)))</f>
        <v>一関第一</v>
      </c>
      <c r="K773" s="26" t="e">
        <f>IF($B773="","",(VLOOKUP($B773,所属・種目コード!O756:P856,2)))</f>
        <v>#N/A</v>
      </c>
      <c r="L773" s="23" t="e">
        <f>IF($B773="","",(VLOOKUP($B773,所属・種目コード!$L$3:$M$59,2)))</f>
        <v>#N/A</v>
      </c>
    </row>
    <row r="774" spans="1:12">
      <c r="A774" s="11">
        <v>1717</v>
      </c>
      <c r="B774" s="11">
        <v>1057</v>
      </c>
      <c r="C774" s="11">
        <v>323</v>
      </c>
      <c r="E774" s="11" t="s">
        <v>1991</v>
      </c>
      <c r="F774" s="11" t="s">
        <v>1992</v>
      </c>
      <c r="G774" s="11">
        <v>1</v>
      </c>
      <c r="I774" s="24" t="str">
        <f>IF($B774="","",(VLOOKUP($B774,所属・種目コード!$E$3:$F$68,2)))</f>
        <v>一関第一</v>
      </c>
      <c r="K774" s="26" t="e">
        <f>IF($B774="","",(VLOOKUP($B774,所属・種目コード!O757:P857,2)))</f>
        <v>#N/A</v>
      </c>
      <c r="L774" s="23" t="e">
        <f>IF($B774="","",(VLOOKUP($B774,所属・種目コード!$L$3:$M$59,2)))</f>
        <v>#N/A</v>
      </c>
    </row>
    <row r="775" spans="1:12">
      <c r="A775" s="11">
        <v>1718</v>
      </c>
      <c r="B775" s="11">
        <v>1057</v>
      </c>
      <c r="C775" s="11">
        <v>333</v>
      </c>
      <c r="E775" s="11" t="s">
        <v>1993</v>
      </c>
      <c r="F775" s="11" t="s">
        <v>1994</v>
      </c>
      <c r="G775" s="11">
        <v>1</v>
      </c>
      <c r="I775" s="24" t="str">
        <f>IF($B775="","",(VLOOKUP($B775,所属・種目コード!$E$3:$F$68,2)))</f>
        <v>一関第一</v>
      </c>
      <c r="K775" s="26" t="e">
        <f>IF($B775="","",(VLOOKUP($B775,所属・種目コード!O758:P858,2)))</f>
        <v>#N/A</v>
      </c>
      <c r="L775" s="23" t="e">
        <f>IF($B775="","",(VLOOKUP($B775,所属・種目コード!$L$3:$M$59,2)))</f>
        <v>#N/A</v>
      </c>
    </row>
    <row r="776" spans="1:12">
      <c r="A776" s="11">
        <v>1719</v>
      </c>
      <c r="B776" s="11">
        <v>1057</v>
      </c>
      <c r="C776" s="11">
        <v>324</v>
      </c>
      <c r="E776" s="11" t="s">
        <v>1995</v>
      </c>
      <c r="F776" s="11" t="s">
        <v>1996</v>
      </c>
      <c r="G776" s="11">
        <v>1</v>
      </c>
      <c r="I776" s="24" t="str">
        <f>IF($B776="","",(VLOOKUP($B776,所属・種目コード!$E$3:$F$68,2)))</f>
        <v>一関第一</v>
      </c>
      <c r="K776" s="26" t="e">
        <f>IF($B776="","",(VLOOKUP($B776,所属・種目コード!O759:P859,2)))</f>
        <v>#N/A</v>
      </c>
      <c r="L776" s="23" t="e">
        <f>IF($B776="","",(VLOOKUP($B776,所属・種目コード!$L$3:$M$59,2)))</f>
        <v>#N/A</v>
      </c>
    </row>
    <row r="777" spans="1:12">
      <c r="A777" s="11">
        <v>1720</v>
      </c>
      <c r="B777" s="11">
        <v>1057</v>
      </c>
      <c r="C777" s="11">
        <v>334</v>
      </c>
      <c r="E777" s="11" t="s">
        <v>1997</v>
      </c>
      <c r="F777" s="11" t="s">
        <v>1998</v>
      </c>
      <c r="G777" s="11">
        <v>1</v>
      </c>
      <c r="I777" s="24" t="str">
        <f>IF($B777="","",(VLOOKUP($B777,所属・種目コード!$E$3:$F$68,2)))</f>
        <v>一関第一</v>
      </c>
      <c r="K777" s="26" t="e">
        <f>IF($B777="","",(VLOOKUP($B777,所属・種目コード!O760:P860,2)))</f>
        <v>#N/A</v>
      </c>
      <c r="L777" s="23" t="e">
        <f>IF($B777="","",(VLOOKUP($B777,所属・種目コード!$L$3:$M$59,2)))</f>
        <v>#N/A</v>
      </c>
    </row>
    <row r="778" spans="1:12">
      <c r="A778" s="11">
        <v>1721</v>
      </c>
      <c r="B778" s="11">
        <v>1057</v>
      </c>
      <c r="C778" s="11">
        <v>264</v>
      </c>
      <c r="E778" s="11" t="s">
        <v>1999</v>
      </c>
      <c r="F778" s="11" t="s">
        <v>2000</v>
      </c>
      <c r="G778" s="11">
        <v>2</v>
      </c>
      <c r="I778" s="24" t="str">
        <f>IF($B778="","",(VLOOKUP($B778,所属・種目コード!$E$3:$F$68,2)))</f>
        <v>一関第一</v>
      </c>
      <c r="K778" s="26" t="e">
        <f>IF($B778="","",(VLOOKUP($B778,所属・種目コード!O761:P861,2)))</f>
        <v>#N/A</v>
      </c>
      <c r="L778" s="23" t="e">
        <f>IF($B778="","",(VLOOKUP($B778,所属・種目コード!$L$3:$M$59,2)))</f>
        <v>#N/A</v>
      </c>
    </row>
    <row r="779" spans="1:12">
      <c r="A779" s="11">
        <v>1722</v>
      </c>
      <c r="B779" s="11">
        <v>1057</v>
      </c>
      <c r="C779" s="11">
        <v>726</v>
      </c>
      <c r="E779" s="11" t="s">
        <v>447</v>
      </c>
      <c r="F779" s="11" t="s">
        <v>2001</v>
      </c>
      <c r="G779" s="11">
        <v>2</v>
      </c>
      <c r="I779" s="24" t="str">
        <f>IF($B779="","",(VLOOKUP($B779,所属・種目コード!$E$3:$F$68,2)))</f>
        <v>一関第一</v>
      </c>
      <c r="K779" s="26" t="e">
        <f>IF($B779="","",(VLOOKUP($B779,所属・種目コード!O762:P862,2)))</f>
        <v>#N/A</v>
      </c>
      <c r="L779" s="23" t="e">
        <f>IF($B779="","",(VLOOKUP($B779,所属・種目コード!$L$3:$M$59,2)))</f>
        <v>#N/A</v>
      </c>
    </row>
    <row r="780" spans="1:12">
      <c r="A780" s="11">
        <v>1723</v>
      </c>
      <c r="B780" s="11">
        <v>1057</v>
      </c>
      <c r="C780" s="11">
        <v>265</v>
      </c>
      <c r="E780" s="11" t="s">
        <v>2002</v>
      </c>
      <c r="F780" s="11" t="s">
        <v>2003</v>
      </c>
      <c r="G780" s="11">
        <v>2</v>
      </c>
      <c r="I780" s="24" t="str">
        <f>IF($B780="","",(VLOOKUP($B780,所属・種目コード!$E$3:$F$68,2)))</f>
        <v>一関第一</v>
      </c>
      <c r="K780" s="26" t="e">
        <f>IF($B780="","",(VLOOKUP($B780,所属・種目コード!O763:P863,2)))</f>
        <v>#N/A</v>
      </c>
      <c r="L780" s="23" t="e">
        <f>IF($B780="","",(VLOOKUP($B780,所属・種目コード!$L$3:$M$59,2)))</f>
        <v>#N/A</v>
      </c>
    </row>
    <row r="781" spans="1:12">
      <c r="A781" s="11">
        <v>1724</v>
      </c>
      <c r="B781" s="11">
        <v>1057</v>
      </c>
      <c r="C781" s="11">
        <v>335</v>
      </c>
      <c r="E781" s="11" t="s">
        <v>2004</v>
      </c>
      <c r="F781" s="11" t="s">
        <v>2005</v>
      </c>
      <c r="G781" s="11">
        <v>1</v>
      </c>
      <c r="I781" s="24" t="str">
        <f>IF($B781="","",(VLOOKUP($B781,所属・種目コード!$E$3:$F$68,2)))</f>
        <v>一関第一</v>
      </c>
      <c r="K781" s="26" t="e">
        <f>IF($B781="","",(VLOOKUP($B781,所属・種目コード!O764:P864,2)))</f>
        <v>#N/A</v>
      </c>
      <c r="L781" s="23" t="e">
        <f>IF($B781="","",(VLOOKUP($B781,所属・種目コード!$L$3:$M$59,2)))</f>
        <v>#N/A</v>
      </c>
    </row>
    <row r="782" spans="1:12">
      <c r="A782" s="11">
        <v>1725</v>
      </c>
      <c r="B782" s="11">
        <v>1057</v>
      </c>
      <c r="C782" s="11">
        <v>329</v>
      </c>
      <c r="E782" s="11" t="s">
        <v>2006</v>
      </c>
      <c r="F782" s="11" t="s">
        <v>2007</v>
      </c>
      <c r="G782" s="11">
        <v>1</v>
      </c>
      <c r="I782" s="24" t="str">
        <f>IF($B782="","",(VLOOKUP($B782,所属・種目コード!$E$3:$F$68,2)))</f>
        <v>一関第一</v>
      </c>
      <c r="K782" s="26" t="e">
        <f>IF($B782="","",(VLOOKUP($B782,所属・種目コード!O765:P865,2)))</f>
        <v>#N/A</v>
      </c>
      <c r="L782" s="23" t="e">
        <f>IF($B782="","",(VLOOKUP($B782,所属・種目コード!$L$3:$M$59,2)))</f>
        <v>#N/A</v>
      </c>
    </row>
    <row r="783" spans="1:12">
      <c r="A783" s="11">
        <v>1726</v>
      </c>
      <c r="B783" s="11">
        <v>1057</v>
      </c>
      <c r="C783" s="11">
        <v>325</v>
      </c>
      <c r="E783" s="11" t="s">
        <v>2008</v>
      </c>
      <c r="F783" s="11" t="s">
        <v>2009</v>
      </c>
      <c r="G783" s="11">
        <v>1</v>
      </c>
      <c r="I783" s="24" t="str">
        <f>IF($B783="","",(VLOOKUP($B783,所属・種目コード!$E$3:$F$68,2)))</f>
        <v>一関第一</v>
      </c>
      <c r="K783" s="26" t="e">
        <f>IF($B783="","",(VLOOKUP($B783,所属・種目コード!O766:P866,2)))</f>
        <v>#N/A</v>
      </c>
      <c r="L783" s="23" t="e">
        <f>IF($B783="","",(VLOOKUP($B783,所属・種目コード!$L$3:$M$59,2)))</f>
        <v>#N/A</v>
      </c>
    </row>
    <row r="784" spans="1:12">
      <c r="A784" s="11">
        <v>1727</v>
      </c>
      <c r="B784" s="11">
        <v>1057</v>
      </c>
      <c r="C784" s="11">
        <v>256</v>
      </c>
      <c r="E784" s="11" t="s">
        <v>2010</v>
      </c>
      <c r="F784" s="11" t="s">
        <v>2011</v>
      </c>
      <c r="G784" s="11">
        <v>2</v>
      </c>
      <c r="I784" s="24" t="str">
        <f>IF($B784="","",(VLOOKUP($B784,所属・種目コード!$E$3:$F$68,2)))</f>
        <v>一関第一</v>
      </c>
      <c r="K784" s="26" t="e">
        <f>IF($B784="","",(VLOOKUP($B784,所属・種目コード!O767:P867,2)))</f>
        <v>#N/A</v>
      </c>
      <c r="L784" s="23" t="e">
        <f>IF($B784="","",(VLOOKUP($B784,所属・種目コード!$L$3:$M$59,2)))</f>
        <v>#N/A</v>
      </c>
    </row>
    <row r="785" spans="1:12">
      <c r="A785" s="11">
        <v>1728</v>
      </c>
      <c r="B785" s="11">
        <v>1057</v>
      </c>
      <c r="C785" s="11">
        <v>326</v>
      </c>
      <c r="E785" s="11" t="s">
        <v>2012</v>
      </c>
      <c r="F785" s="11" t="s">
        <v>2013</v>
      </c>
      <c r="G785" s="11">
        <v>1</v>
      </c>
      <c r="I785" s="24" t="str">
        <f>IF($B785="","",(VLOOKUP($B785,所属・種目コード!$E$3:$F$68,2)))</f>
        <v>一関第一</v>
      </c>
      <c r="K785" s="26" t="e">
        <f>IF($B785="","",(VLOOKUP($B785,所属・種目コード!O768:P868,2)))</f>
        <v>#N/A</v>
      </c>
      <c r="L785" s="23" t="e">
        <f>IF($B785="","",(VLOOKUP($B785,所属・種目コード!$L$3:$M$59,2)))</f>
        <v>#N/A</v>
      </c>
    </row>
    <row r="786" spans="1:12">
      <c r="A786" s="11">
        <v>1729</v>
      </c>
      <c r="B786" s="11">
        <v>1058</v>
      </c>
      <c r="C786" s="11">
        <v>547</v>
      </c>
      <c r="E786" s="11" t="s">
        <v>2014</v>
      </c>
      <c r="F786" s="11" t="s">
        <v>2015</v>
      </c>
      <c r="G786" s="11">
        <v>2</v>
      </c>
      <c r="I786" s="24" t="str">
        <f>IF($B786="","",(VLOOKUP($B786,所属・種目コード!$E$3:$F$68,2)))</f>
        <v>一関第二</v>
      </c>
      <c r="K786" s="26" t="e">
        <f>IF($B786="","",(VLOOKUP($B786,所属・種目コード!O769:P869,2)))</f>
        <v>#N/A</v>
      </c>
      <c r="L786" s="23" t="e">
        <f>IF($B786="","",(VLOOKUP($B786,所属・種目コード!$L$3:$M$59,2)))</f>
        <v>#N/A</v>
      </c>
    </row>
    <row r="787" spans="1:12">
      <c r="A787" s="11">
        <v>1730</v>
      </c>
      <c r="B787" s="11">
        <v>1058</v>
      </c>
      <c r="C787" s="11">
        <v>548</v>
      </c>
      <c r="E787" s="11" t="s">
        <v>2016</v>
      </c>
      <c r="F787" s="11" t="s">
        <v>2017</v>
      </c>
      <c r="G787" s="11">
        <v>2</v>
      </c>
      <c r="I787" s="24" t="str">
        <f>IF($B787="","",(VLOOKUP($B787,所属・種目コード!$E$3:$F$68,2)))</f>
        <v>一関第二</v>
      </c>
      <c r="K787" s="26" t="e">
        <f>IF($B787="","",(VLOOKUP($B787,所属・種目コード!O770:P870,2)))</f>
        <v>#N/A</v>
      </c>
      <c r="L787" s="23" t="e">
        <f>IF($B787="","",(VLOOKUP($B787,所属・種目コード!$L$3:$M$59,2)))</f>
        <v>#N/A</v>
      </c>
    </row>
    <row r="788" spans="1:12">
      <c r="A788" s="11">
        <v>1731</v>
      </c>
      <c r="B788" s="11">
        <v>1058</v>
      </c>
      <c r="C788" s="11">
        <v>945</v>
      </c>
      <c r="E788" s="11" t="s">
        <v>2018</v>
      </c>
      <c r="F788" s="11" t="s">
        <v>2019</v>
      </c>
      <c r="G788" s="11">
        <v>1</v>
      </c>
      <c r="I788" s="24" t="str">
        <f>IF($B788="","",(VLOOKUP($B788,所属・種目コード!$E$3:$F$68,2)))</f>
        <v>一関第二</v>
      </c>
      <c r="K788" s="26" t="e">
        <f>IF($B788="","",(VLOOKUP($B788,所属・種目コード!O771:P871,2)))</f>
        <v>#N/A</v>
      </c>
      <c r="L788" s="23" t="e">
        <f>IF($B788="","",(VLOOKUP($B788,所属・種目コード!$L$3:$M$59,2)))</f>
        <v>#N/A</v>
      </c>
    </row>
    <row r="789" spans="1:12">
      <c r="A789" s="11">
        <v>1732</v>
      </c>
      <c r="B789" s="11">
        <v>1058</v>
      </c>
      <c r="C789" s="11">
        <v>96</v>
      </c>
      <c r="E789" s="11" t="s">
        <v>2020</v>
      </c>
      <c r="F789" s="11" t="s">
        <v>2021</v>
      </c>
      <c r="G789" s="11">
        <v>2</v>
      </c>
      <c r="I789" s="24" t="str">
        <f>IF($B789="","",(VLOOKUP($B789,所属・種目コード!$E$3:$F$68,2)))</f>
        <v>一関第二</v>
      </c>
      <c r="K789" s="26" t="e">
        <f>IF($B789="","",(VLOOKUP($B789,所属・種目コード!O772:P872,2)))</f>
        <v>#N/A</v>
      </c>
      <c r="L789" s="23" t="e">
        <f>IF($B789="","",(VLOOKUP($B789,所属・種目コード!$L$3:$M$59,2)))</f>
        <v>#N/A</v>
      </c>
    </row>
    <row r="790" spans="1:12">
      <c r="A790" s="11">
        <v>1733</v>
      </c>
      <c r="B790" s="11">
        <v>1058</v>
      </c>
      <c r="C790" s="11">
        <v>763</v>
      </c>
      <c r="E790" s="11" t="s">
        <v>2022</v>
      </c>
      <c r="F790" s="11" t="s">
        <v>2023</v>
      </c>
      <c r="G790" s="11">
        <v>1</v>
      </c>
      <c r="I790" s="24" t="str">
        <f>IF($B790="","",(VLOOKUP($B790,所属・種目コード!$E$3:$F$68,2)))</f>
        <v>一関第二</v>
      </c>
      <c r="K790" s="26" t="e">
        <f>IF($B790="","",(VLOOKUP($B790,所属・種目コード!O773:P873,2)))</f>
        <v>#N/A</v>
      </c>
      <c r="L790" s="23" t="e">
        <f>IF($B790="","",(VLOOKUP($B790,所属・種目コード!$L$3:$M$59,2)))</f>
        <v>#N/A</v>
      </c>
    </row>
    <row r="791" spans="1:12">
      <c r="A791" s="11">
        <v>1734</v>
      </c>
      <c r="B791" s="11">
        <v>1058</v>
      </c>
      <c r="C791" s="11">
        <v>764</v>
      </c>
      <c r="E791" s="11" t="s">
        <v>2024</v>
      </c>
      <c r="F791" s="11" t="s">
        <v>2025</v>
      </c>
      <c r="G791" s="11">
        <v>1</v>
      </c>
      <c r="I791" s="24" t="str">
        <f>IF($B791="","",(VLOOKUP($B791,所属・種目コード!$E$3:$F$68,2)))</f>
        <v>一関第二</v>
      </c>
      <c r="K791" s="26" t="e">
        <f>IF($B791="","",(VLOOKUP($B791,所属・種目コード!O774:P874,2)))</f>
        <v>#N/A</v>
      </c>
      <c r="L791" s="23" t="e">
        <f>IF($B791="","",(VLOOKUP($B791,所属・種目コード!$L$3:$M$59,2)))</f>
        <v>#N/A</v>
      </c>
    </row>
    <row r="792" spans="1:12">
      <c r="A792" s="11">
        <v>1735</v>
      </c>
      <c r="B792" s="11">
        <v>1058</v>
      </c>
      <c r="C792" s="11">
        <v>97</v>
      </c>
      <c r="E792" s="11" t="s">
        <v>2026</v>
      </c>
      <c r="F792" s="11" t="s">
        <v>1956</v>
      </c>
      <c r="G792" s="11">
        <v>2</v>
      </c>
      <c r="I792" s="24" t="str">
        <f>IF($B792="","",(VLOOKUP($B792,所属・種目コード!$E$3:$F$68,2)))</f>
        <v>一関第二</v>
      </c>
      <c r="K792" s="26" t="e">
        <f>IF($B792="","",(VLOOKUP($B792,所属・種目コード!O775:P875,2)))</f>
        <v>#N/A</v>
      </c>
      <c r="L792" s="23" t="e">
        <f>IF($B792="","",(VLOOKUP($B792,所属・種目コード!$L$3:$M$59,2)))</f>
        <v>#N/A</v>
      </c>
    </row>
    <row r="793" spans="1:12">
      <c r="A793" s="11">
        <v>1736</v>
      </c>
      <c r="B793" s="11">
        <v>1058</v>
      </c>
      <c r="C793" s="11">
        <v>98</v>
      </c>
      <c r="E793" s="11" t="s">
        <v>509</v>
      </c>
      <c r="F793" s="11" t="s">
        <v>2027</v>
      </c>
      <c r="G793" s="11">
        <v>2</v>
      </c>
      <c r="I793" s="24" t="str">
        <f>IF($B793="","",(VLOOKUP($B793,所属・種目コード!$E$3:$F$68,2)))</f>
        <v>一関第二</v>
      </c>
      <c r="K793" s="26" t="e">
        <f>IF($B793="","",(VLOOKUP($B793,所属・種目コード!O776:P876,2)))</f>
        <v>#N/A</v>
      </c>
      <c r="L793" s="23" t="e">
        <f>IF($B793="","",(VLOOKUP($B793,所属・種目コード!$L$3:$M$59,2)))</f>
        <v>#N/A</v>
      </c>
    </row>
    <row r="794" spans="1:12">
      <c r="A794" s="11">
        <v>1737</v>
      </c>
      <c r="B794" s="11">
        <v>1058</v>
      </c>
      <c r="C794" s="11">
        <v>549</v>
      </c>
      <c r="E794" s="11" t="s">
        <v>512</v>
      </c>
      <c r="F794" s="11" t="s">
        <v>2028</v>
      </c>
      <c r="G794" s="11">
        <v>2</v>
      </c>
      <c r="I794" s="24" t="str">
        <f>IF($B794="","",(VLOOKUP($B794,所属・種目コード!$E$3:$F$68,2)))</f>
        <v>一関第二</v>
      </c>
      <c r="K794" s="26" t="e">
        <f>IF($B794="","",(VLOOKUP($B794,所属・種目コード!O777:P877,2)))</f>
        <v>#N/A</v>
      </c>
      <c r="L794" s="23" t="e">
        <f>IF($B794="","",(VLOOKUP($B794,所属・種目コード!$L$3:$M$59,2)))</f>
        <v>#N/A</v>
      </c>
    </row>
    <row r="795" spans="1:12">
      <c r="A795" s="11">
        <v>1738</v>
      </c>
      <c r="B795" s="11">
        <v>1058</v>
      </c>
      <c r="C795" s="11">
        <v>146</v>
      </c>
      <c r="E795" s="11" t="s">
        <v>2029</v>
      </c>
      <c r="F795" s="11" t="s">
        <v>2030</v>
      </c>
      <c r="G795" s="11">
        <v>1</v>
      </c>
      <c r="I795" s="24" t="str">
        <f>IF($B795="","",(VLOOKUP($B795,所属・種目コード!$E$3:$F$68,2)))</f>
        <v>一関第二</v>
      </c>
      <c r="K795" s="26" t="e">
        <f>IF($B795="","",(VLOOKUP($B795,所属・種目コード!O778:P878,2)))</f>
        <v>#N/A</v>
      </c>
      <c r="L795" s="23" t="e">
        <f>IF($B795="","",(VLOOKUP($B795,所属・種目コード!$L$3:$M$59,2)))</f>
        <v>#N/A</v>
      </c>
    </row>
    <row r="796" spans="1:12">
      <c r="A796" s="11">
        <v>1739</v>
      </c>
      <c r="B796" s="11">
        <v>1058</v>
      </c>
      <c r="C796" s="11">
        <v>147</v>
      </c>
      <c r="E796" s="11" t="s">
        <v>2031</v>
      </c>
      <c r="F796" s="11" t="s">
        <v>2032</v>
      </c>
      <c r="G796" s="11">
        <v>1</v>
      </c>
      <c r="I796" s="24" t="str">
        <f>IF($B796="","",(VLOOKUP($B796,所属・種目コード!$E$3:$F$68,2)))</f>
        <v>一関第二</v>
      </c>
      <c r="K796" s="26" t="e">
        <f>IF($B796="","",(VLOOKUP($B796,所属・種目コード!O779:P879,2)))</f>
        <v>#N/A</v>
      </c>
      <c r="L796" s="23" t="e">
        <f>IF($B796="","",(VLOOKUP($B796,所属・種目コード!$L$3:$M$59,2)))</f>
        <v>#N/A</v>
      </c>
    </row>
    <row r="797" spans="1:12">
      <c r="A797" s="11">
        <v>1740</v>
      </c>
      <c r="B797" s="11">
        <v>1058</v>
      </c>
      <c r="C797" s="11">
        <v>104</v>
      </c>
      <c r="E797" s="11" t="s">
        <v>511</v>
      </c>
      <c r="F797" s="11" t="s">
        <v>2033</v>
      </c>
      <c r="G797" s="11">
        <v>2</v>
      </c>
      <c r="I797" s="24" t="str">
        <f>IF($B797="","",(VLOOKUP($B797,所属・種目コード!$E$3:$F$68,2)))</f>
        <v>一関第二</v>
      </c>
      <c r="K797" s="26" t="e">
        <f>IF($B797="","",(VLOOKUP($B797,所属・種目コード!O780:P880,2)))</f>
        <v>#N/A</v>
      </c>
      <c r="L797" s="23" t="e">
        <f>IF($B797="","",(VLOOKUP($B797,所属・種目コード!$L$3:$M$59,2)))</f>
        <v>#N/A</v>
      </c>
    </row>
    <row r="798" spans="1:12">
      <c r="A798" s="11">
        <v>1741</v>
      </c>
      <c r="B798" s="11">
        <v>1058</v>
      </c>
      <c r="C798" s="11">
        <v>156</v>
      </c>
      <c r="E798" s="11" t="s">
        <v>2034</v>
      </c>
      <c r="F798" s="11" t="s">
        <v>2035</v>
      </c>
      <c r="G798" s="11">
        <v>1</v>
      </c>
      <c r="I798" s="24" t="str">
        <f>IF($B798="","",(VLOOKUP($B798,所属・種目コード!$E$3:$F$68,2)))</f>
        <v>一関第二</v>
      </c>
      <c r="K798" s="26" t="e">
        <f>IF($B798="","",(VLOOKUP($B798,所属・種目コード!O781:P881,2)))</f>
        <v>#N/A</v>
      </c>
      <c r="L798" s="23" t="e">
        <f>IF($B798="","",(VLOOKUP($B798,所属・種目コード!$L$3:$M$59,2)))</f>
        <v>#N/A</v>
      </c>
    </row>
    <row r="799" spans="1:12">
      <c r="A799" s="11">
        <v>1742</v>
      </c>
      <c r="B799" s="11">
        <v>1058</v>
      </c>
      <c r="C799" s="11">
        <v>550</v>
      </c>
      <c r="E799" s="11" t="s">
        <v>2036</v>
      </c>
      <c r="F799" s="11" t="s">
        <v>2037</v>
      </c>
      <c r="G799" s="11">
        <v>2</v>
      </c>
      <c r="I799" s="24" t="str">
        <f>IF($B799="","",(VLOOKUP($B799,所属・種目コード!$E$3:$F$68,2)))</f>
        <v>一関第二</v>
      </c>
      <c r="K799" s="26" t="e">
        <f>IF($B799="","",(VLOOKUP($B799,所属・種目コード!O782:P882,2)))</f>
        <v>#N/A</v>
      </c>
      <c r="L799" s="23" t="e">
        <f>IF($B799="","",(VLOOKUP($B799,所属・種目コード!$L$3:$M$59,2)))</f>
        <v>#N/A</v>
      </c>
    </row>
    <row r="800" spans="1:12">
      <c r="A800" s="11">
        <v>1743</v>
      </c>
      <c r="B800" s="11">
        <v>1058</v>
      </c>
      <c r="C800" s="11">
        <v>765</v>
      </c>
      <c r="E800" s="11" t="s">
        <v>2038</v>
      </c>
      <c r="F800" s="11" t="s">
        <v>2039</v>
      </c>
      <c r="G800" s="11">
        <v>1</v>
      </c>
      <c r="I800" s="24" t="str">
        <f>IF($B800="","",(VLOOKUP($B800,所属・種目コード!$E$3:$F$68,2)))</f>
        <v>一関第二</v>
      </c>
      <c r="K800" s="26" t="e">
        <f>IF($B800="","",(VLOOKUP($B800,所属・種目コード!O783:P883,2)))</f>
        <v>#N/A</v>
      </c>
      <c r="L800" s="23" t="e">
        <f>IF($B800="","",(VLOOKUP($B800,所属・種目コード!$L$3:$M$59,2)))</f>
        <v>#N/A</v>
      </c>
    </row>
    <row r="801" spans="1:12">
      <c r="A801" s="11">
        <v>1744</v>
      </c>
      <c r="B801" s="11">
        <v>1058</v>
      </c>
      <c r="C801" s="11">
        <v>99</v>
      </c>
      <c r="E801" s="11" t="s">
        <v>2040</v>
      </c>
      <c r="F801" s="11" t="s">
        <v>2041</v>
      </c>
      <c r="G801" s="11">
        <v>2</v>
      </c>
      <c r="I801" s="24" t="str">
        <f>IF($B801="","",(VLOOKUP($B801,所属・種目コード!$E$3:$F$68,2)))</f>
        <v>一関第二</v>
      </c>
      <c r="K801" s="26" t="e">
        <f>IF($B801="","",(VLOOKUP($B801,所属・種目コード!O784:P884,2)))</f>
        <v>#N/A</v>
      </c>
      <c r="L801" s="23" t="e">
        <f>IF($B801="","",(VLOOKUP($B801,所属・種目コード!$L$3:$M$59,2)))</f>
        <v>#N/A</v>
      </c>
    </row>
    <row r="802" spans="1:12">
      <c r="A802" s="11">
        <v>1745</v>
      </c>
      <c r="B802" s="11">
        <v>1058</v>
      </c>
      <c r="C802" s="11">
        <v>157</v>
      </c>
      <c r="E802" s="11" t="s">
        <v>2042</v>
      </c>
      <c r="F802" s="11" t="s">
        <v>2043</v>
      </c>
      <c r="G802" s="11">
        <v>1</v>
      </c>
      <c r="I802" s="24" t="str">
        <f>IF($B802="","",(VLOOKUP($B802,所属・種目コード!$E$3:$F$68,2)))</f>
        <v>一関第二</v>
      </c>
      <c r="K802" s="26" t="e">
        <f>IF($B802="","",(VLOOKUP($B802,所属・種目コード!O785:P885,2)))</f>
        <v>#N/A</v>
      </c>
      <c r="L802" s="23" t="e">
        <f>IF($B802="","",(VLOOKUP($B802,所属・種目コード!$L$3:$M$59,2)))</f>
        <v>#N/A</v>
      </c>
    </row>
    <row r="803" spans="1:12">
      <c r="A803" s="11">
        <v>1746</v>
      </c>
      <c r="B803" s="11">
        <v>1058</v>
      </c>
      <c r="C803" s="11">
        <v>697</v>
      </c>
      <c r="E803" s="11" t="s">
        <v>514</v>
      </c>
      <c r="F803" s="11" t="s">
        <v>2044</v>
      </c>
      <c r="G803" s="11">
        <v>2</v>
      </c>
      <c r="I803" s="24" t="str">
        <f>IF($B803="","",(VLOOKUP($B803,所属・種目コード!$E$3:$F$68,2)))</f>
        <v>一関第二</v>
      </c>
      <c r="K803" s="26" t="e">
        <f>IF($B803="","",(VLOOKUP($B803,所属・種目コード!O786:P886,2)))</f>
        <v>#N/A</v>
      </c>
      <c r="L803" s="23" t="e">
        <f>IF($B803="","",(VLOOKUP($B803,所属・種目コード!$L$3:$M$59,2)))</f>
        <v>#N/A</v>
      </c>
    </row>
    <row r="804" spans="1:12">
      <c r="A804" s="11">
        <v>1747</v>
      </c>
      <c r="B804" s="11">
        <v>1058</v>
      </c>
      <c r="C804" s="11">
        <v>148</v>
      </c>
      <c r="E804" s="11" t="s">
        <v>2045</v>
      </c>
      <c r="F804" s="11" t="s">
        <v>2046</v>
      </c>
      <c r="G804" s="11">
        <v>1</v>
      </c>
      <c r="I804" s="24" t="str">
        <f>IF($B804="","",(VLOOKUP($B804,所属・種目コード!$E$3:$F$68,2)))</f>
        <v>一関第二</v>
      </c>
      <c r="K804" s="26" t="e">
        <f>IF($B804="","",(VLOOKUP($B804,所属・種目コード!O787:P887,2)))</f>
        <v>#N/A</v>
      </c>
      <c r="L804" s="23" t="e">
        <f>IF($B804="","",(VLOOKUP($B804,所属・種目コード!$L$3:$M$59,2)))</f>
        <v>#N/A</v>
      </c>
    </row>
    <row r="805" spans="1:12">
      <c r="A805" s="11">
        <v>1748</v>
      </c>
      <c r="B805" s="11">
        <v>1058</v>
      </c>
      <c r="C805" s="11">
        <v>946</v>
      </c>
      <c r="E805" s="11" t="s">
        <v>2047</v>
      </c>
      <c r="F805" s="11" t="s">
        <v>2048</v>
      </c>
      <c r="G805" s="11">
        <v>1</v>
      </c>
      <c r="I805" s="24" t="str">
        <f>IF($B805="","",(VLOOKUP($B805,所属・種目コード!$E$3:$F$68,2)))</f>
        <v>一関第二</v>
      </c>
      <c r="K805" s="26" t="e">
        <f>IF($B805="","",(VLOOKUP($B805,所属・種目コード!O788:P888,2)))</f>
        <v>#N/A</v>
      </c>
      <c r="L805" s="23" t="e">
        <f>IF($B805="","",(VLOOKUP($B805,所属・種目コード!$L$3:$M$59,2)))</f>
        <v>#N/A</v>
      </c>
    </row>
    <row r="806" spans="1:12">
      <c r="A806" s="11">
        <v>1749</v>
      </c>
      <c r="B806" s="11">
        <v>1058</v>
      </c>
      <c r="C806" s="11">
        <v>149</v>
      </c>
      <c r="E806" s="11" t="s">
        <v>2049</v>
      </c>
      <c r="F806" s="11" t="s">
        <v>2050</v>
      </c>
      <c r="G806" s="11">
        <v>1</v>
      </c>
      <c r="I806" s="24" t="str">
        <f>IF($B806="","",(VLOOKUP($B806,所属・種目コード!$E$3:$F$68,2)))</f>
        <v>一関第二</v>
      </c>
      <c r="K806" s="26" t="e">
        <f>IF($B806="","",(VLOOKUP($B806,所属・種目コード!O789:P889,2)))</f>
        <v>#N/A</v>
      </c>
      <c r="L806" s="23" t="e">
        <f>IF($B806="","",(VLOOKUP($B806,所属・種目コード!$L$3:$M$59,2)))</f>
        <v>#N/A</v>
      </c>
    </row>
    <row r="807" spans="1:12">
      <c r="A807" s="11">
        <v>1750</v>
      </c>
      <c r="B807" s="11">
        <v>1058</v>
      </c>
      <c r="C807" s="11">
        <v>100</v>
      </c>
      <c r="E807" s="11" t="s">
        <v>510</v>
      </c>
      <c r="F807" s="11" t="s">
        <v>2051</v>
      </c>
      <c r="G807" s="11">
        <v>2</v>
      </c>
      <c r="I807" s="24" t="str">
        <f>IF($B807="","",(VLOOKUP($B807,所属・種目コード!$E$3:$F$68,2)))</f>
        <v>一関第二</v>
      </c>
      <c r="K807" s="26" t="e">
        <f>IF($B807="","",(VLOOKUP($B807,所属・種目コード!O790:P890,2)))</f>
        <v>#N/A</v>
      </c>
      <c r="L807" s="23" t="e">
        <f>IF($B807="","",(VLOOKUP($B807,所属・種目コード!$L$3:$M$59,2)))</f>
        <v>#N/A</v>
      </c>
    </row>
    <row r="808" spans="1:12">
      <c r="A808" s="11">
        <v>1751</v>
      </c>
      <c r="B808" s="11">
        <v>1058</v>
      </c>
      <c r="C808" s="11">
        <v>696</v>
      </c>
      <c r="E808" s="11" t="s">
        <v>2052</v>
      </c>
      <c r="F808" s="11" t="s">
        <v>2053</v>
      </c>
      <c r="G808" s="11">
        <v>2</v>
      </c>
      <c r="I808" s="24" t="str">
        <f>IF($B808="","",(VLOOKUP($B808,所属・種目コード!$E$3:$F$68,2)))</f>
        <v>一関第二</v>
      </c>
      <c r="K808" s="26" t="e">
        <f>IF($B808="","",(VLOOKUP($B808,所属・種目コード!O791:P891,2)))</f>
        <v>#N/A</v>
      </c>
      <c r="L808" s="23" t="e">
        <f>IF($B808="","",(VLOOKUP($B808,所属・種目コード!$L$3:$M$59,2)))</f>
        <v>#N/A</v>
      </c>
    </row>
    <row r="809" spans="1:12">
      <c r="A809" s="11">
        <v>1752</v>
      </c>
      <c r="B809" s="11">
        <v>1058</v>
      </c>
      <c r="C809" s="11">
        <v>101</v>
      </c>
      <c r="E809" s="11" t="s">
        <v>2054</v>
      </c>
      <c r="F809" s="11" t="s">
        <v>2055</v>
      </c>
      <c r="G809" s="11">
        <v>2</v>
      </c>
      <c r="I809" s="24" t="str">
        <f>IF($B809="","",(VLOOKUP($B809,所属・種目コード!$E$3:$F$68,2)))</f>
        <v>一関第二</v>
      </c>
      <c r="K809" s="26" t="e">
        <f>IF($B809="","",(VLOOKUP($B809,所属・種目コード!O792:P892,2)))</f>
        <v>#N/A</v>
      </c>
      <c r="L809" s="23" t="e">
        <f>IF($B809="","",(VLOOKUP($B809,所属・種目コード!$L$3:$M$59,2)))</f>
        <v>#N/A</v>
      </c>
    </row>
    <row r="810" spans="1:12">
      <c r="A810" s="11">
        <v>1753</v>
      </c>
      <c r="B810" s="11">
        <v>1058</v>
      </c>
      <c r="C810" s="11">
        <v>698</v>
      </c>
      <c r="E810" s="11" t="s">
        <v>2056</v>
      </c>
      <c r="F810" s="11" t="s">
        <v>2057</v>
      </c>
      <c r="G810" s="11">
        <v>2</v>
      </c>
      <c r="I810" s="24" t="str">
        <f>IF($B810="","",(VLOOKUP($B810,所属・種目コード!$E$3:$F$68,2)))</f>
        <v>一関第二</v>
      </c>
      <c r="K810" s="26" t="e">
        <f>IF($B810="","",(VLOOKUP($B810,所属・種目コード!O793:P893,2)))</f>
        <v>#N/A</v>
      </c>
      <c r="L810" s="23" t="e">
        <f>IF($B810="","",(VLOOKUP($B810,所属・種目コード!$L$3:$M$59,2)))</f>
        <v>#N/A</v>
      </c>
    </row>
    <row r="811" spans="1:12">
      <c r="A811" s="11">
        <v>1754</v>
      </c>
      <c r="B811" s="11">
        <v>1058</v>
      </c>
      <c r="C811" s="11">
        <v>150</v>
      </c>
      <c r="E811" s="11" t="s">
        <v>2058</v>
      </c>
      <c r="F811" s="11" t="s">
        <v>2059</v>
      </c>
      <c r="G811" s="11">
        <v>1</v>
      </c>
      <c r="I811" s="24" t="str">
        <f>IF($B811="","",(VLOOKUP($B811,所属・種目コード!$E$3:$F$68,2)))</f>
        <v>一関第二</v>
      </c>
      <c r="K811" s="26" t="e">
        <f>IF($B811="","",(VLOOKUP($B811,所属・種目コード!O794:P894,2)))</f>
        <v>#N/A</v>
      </c>
      <c r="L811" s="23" t="e">
        <f>IF($B811="","",(VLOOKUP($B811,所属・種目コード!$L$3:$M$59,2)))</f>
        <v>#N/A</v>
      </c>
    </row>
    <row r="812" spans="1:12">
      <c r="A812" s="11">
        <v>1755</v>
      </c>
      <c r="B812" s="11">
        <v>1058</v>
      </c>
      <c r="C812" s="11">
        <v>151</v>
      </c>
      <c r="E812" s="11" t="s">
        <v>2060</v>
      </c>
      <c r="F812" s="11" t="s">
        <v>2061</v>
      </c>
      <c r="G812" s="11">
        <v>1</v>
      </c>
      <c r="I812" s="24" t="str">
        <f>IF($B812="","",(VLOOKUP($B812,所属・種目コード!$E$3:$F$68,2)))</f>
        <v>一関第二</v>
      </c>
      <c r="K812" s="26" t="e">
        <f>IF($B812="","",(VLOOKUP($B812,所属・種目コード!O795:P895,2)))</f>
        <v>#N/A</v>
      </c>
      <c r="L812" s="23" t="e">
        <f>IF($B812="","",(VLOOKUP($B812,所属・種目コード!$L$3:$M$59,2)))</f>
        <v>#N/A</v>
      </c>
    </row>
    <row r="813" spans="1:12">
      <c r="A813" s="11">
        <v>1756</v>
      </c>
      <c r="B813" s="11">
        <v>1058</v>
      </c>
      <c r="C813" s="11">
        <v>551</v>
      </c>
      <c r="E813" s="11" t="s">
        <v>513</v>
      </c>
      <c r="F813" s="11" t="s">
        <v>2062</v>
      </c>
      <c r="G813" s="11">
        <v>2</v>
      </c>
      <c r="I813" s="24" t="str">
        <f>IF($B813="","",(VLOOKUP($B813,所属・種目コード!$E$3:$F$68,2)))</f>
        <v>一関第二</v>
      </c>
      <c r="K813" s="26" t="e">
        <f>IF($B813="","",(VLOOKUP($B813,所属・種目コード!O796:P896,2)))</f>
        <v>#N/A</v>
      </c>
      <c r="L813" s="23" t="e">
        <f>IF($B813="","",(VLOOKUP($B813,所属・種目コード!$L$3:$M$59,2)))</f>
        <v>#N/A</v>
      </c>
    </row>
    <row r="814" spans="1:12">
      <c r="A814" s="11">
        <v>1757</v>
      </c>
      <c r="B814" s="11">
        <v>1058</v>
      </c>
      <c r="C814" s="11">
        <v>947</v>
      </c>
      <c r="E814" s="11" t="s">
        <v>2063</v>
      </c>
      <c r="F814" s="11" t="s">
        <v>2064</v>
      </c>
      <c r="G814" s="11">
        <v>1</v>
      </c>
      <c r="I814" s="24" t="str">
        <f>IF($B814="","",(VLOOKUP($B814,所属・種目コード!$E$3:$F$68,2)))</f>
        <v>一関第二</v>
      </c>
      <c r="K814" s="26" t="e">
        <f>IF($B814="","",(VLOOKUP($B814,所属・種目コード!O797:P897,2)))</f>
        <v>#N/A</v>
      </c>
      <c r="L814" s="23" t="e">
        <f>IF($B814="","",(VLOOKUP($B814,所属・種目コード!$L$3:$M$59,2)))</f>
        <v>#N/A</v>
      </c>
    </row>
    <row r="815" spans="1:12">
      <c r="A815" s="11">
        <v>1758</v>
      </c>
      <c r="B815" s="11">
        <v>1058</v>
      </c>
      <c r="C815" s="11">
        <v>158</v>
      </c>
      <c r="E815" s="11" t="s">
        <v>2065</v>
      </c>
      <c r="F815" s="11" t="s">
        <v>2066</v>
      </c>
      <c r="G815" s="11">
        <v>1</v>
      </c>
      <c r="I815" s="24" t="str">
        <f>IF($B815="","",(VLOOKUP($B815,所属・種目コード!$E$3:$F$68,2)))</f>
        <v>一関第二</v>
      </c>
      <c r="K815" s="26" t="e">
        <f>IF($B815="","",(VLOOKUP($B815,所属・種目コード!O798:P898,2)))</f>
        <v>#N/A</v>
      </c>
      <c r="L815" s="23" t="e">
        <f>IF($B815="","",(VLOOKUP($B815,所属・種目コード!$L$3:$M$59,2)))</f>
        <v>#N/A</v>
      </c>
    </row>
    <row r="816" spans="1:12">
      <c r="A816" s="11">
        <v>1759</v>
      </c>
      <c r="B816" s="11">
        <v>1058</v>
      </c>
      <c r="C816" s="11">
        <v>152</v>
      </c>
      <c r="E816" s="11" t="s">
        <v>2067</v>
      </c>
      <c r="F816" s="11" t="s">
        <v>2068</v>
      </c>
      <c r="G816" s="11">
        <v>1</v>
      </c>
      <c r="I816" s="24" t="str">
        <f>IF($B816="","",(VLOOKUP($B816,所属・種目コード!$E$3:$F$68,2)))</f>
        <v>一関第二</v>
      </c>
      <c r="K816" s="26" t="e">
        <f>IF($B816="","",(VLOOKUP($B816,所属・種目コード!O799:P899,2)))</f>
        <v>#N/A</v>
      </c>
      <c r="L816" s="23" t="e">
        <f>IF($B816="","",(VLOOKUP($B816,所属・種目コード!$L$3:$M$59,2)))</f>
        <v>#N/A</v>
      </c>
    </row>
    <row r="817" spans="1:12">
      <c r="A817" s="11">
        <v>1760</v>
      </c>
      <c r="B817" s="11">
        <v>1058</v>
      </c>
      <c r="C817" s="11">
        <v>699</v>
      </c>
      <c r="E817" s="11" t="s">
        <v>2069</v>
      </c>
      <c r="F817" s="11" t="s">
        <v>2070</v>
      </c>
      <c r="G817" s="11">
        <v>2</v>
      </c>
      <c r="I817" s="24" t="str">
        <f>IF($B817="","",(VLOOKUP($B817,所属・種目コード!$E$3:$F$68,2)))</f>
        <v>一関第二</v>
      </c>
      <c r="K817" s="26" t="e">
        <f>IF($B817="","",(VLOOKUP($B817,所属・種目コード!O800:P900,2)))</f>
        <v>#N/A</v>
      </c>
      <c r="L817" s="23" t="e">
        <f>IF($B817="","",(VLOOKUP($B817,所属・種目コード!$L$3:$M$59,2)))</f>
        <v>#N/A</v>
      </c>
    </row>
    <row r="818" spans="1:12">
      <c r="A818" s="11">
        <v>1761</v>
      </c>
      <c r="B818" s="11">
        <v>1058</v>
      </c>
      <c r="C818" s="11">
        <v>153</v>
      </c>
      <c r="E818" s="11" t="s">
        <v>2071</v>
      </c>
      <c r="F818" s="11" t="s">
        <v>1142</v>
      </c>
      <c r="G818" s="11">
        <v>1</v>
      </c>
      <c r="I818" s="24" t="str">
        <f>IF($B818="","",(VLOOKUP($B818,所属・種目コード!$E$3:$F$68,2)))</f>
        <v>一関第二</v>
      </c>
      <c r="K818" s="26" t="e">
        <f>IF($B818="","",(VLOOKUP($B818,所属・種目コード!O801:P901,2)))</f>
        <v>#N/A</v>
      </c>
      <c r="L818" s="23" t="e">
        <f>IF($B818="","",(VLOOKUP($B818,所属・種目コード!$L$3:$M$59,2)))</f>
        <v>#N/A</v>
      </c>
    </row>
    <row r="819" spans="1:12">
      <c r="A819" s="11">
        <v>1762</v>
      </c>
      <c r="B819" s="11">
        <v>1058</v>
      </c>
      <c r="C819" s="11">
        <v>159</v>
      </c>
      <c r="E819" s="11" t="s">
        <v>2072</v>
      </c>
      <c r="F819" s="11" t="s">
        <v>1992</v>
      </c>
      <c r="G819" s="11">
        <v>1</v>
      </c>
      <c r="I819" s="24" t="str">
        <f>IF($B819="","",(VLOOKUP($B819,所属・種目コード!$E$3:$F$68,2)))</f>
        <v>一関第二</v>
      </c>
      <c r="K819" s="26" t="e">
        <f>IF($B819="","",(VLOOKUP($B819,所属・種目コード!O802:P902,2)))</f>
        <v>#N/A</v>
      </c>
      <c r="L819" s="23" t="e">
        <f>IF($B819="","",(VLOOKUP($B819,所属・種目コード!$L$3:$M$59,2)))</f>
        <v>#N/A</v>
      </c>
    </row>
    <row r="820" spans="1:12">
      <c r="A820" s="11">
        <v>1763</v>
      </c>
      <c r="B820" s="11">
        <v>1058</v>
      </c>
      <c r="C820" s="11">
        <v>948</v>
      </c>
      <c r="E820" s="11" t="s">
        <v>2073</v>
      </c>
      <c r="F820" s="11" t="s">
        <v>2074</v>
      </c>
      <c r="G820" s="11">
        <v>1</v>
      </c>
      <c r="I820" s="24" t="str">
        <f>IF($B820="","",(VLOOKUP($B820,所属・種目コード!$E$3:$F$68,2)))</f>
        <v>一関第二</v>
      </c>
      <c r="K820" s="26" t="e">
        <f>IF($B820="","",(VLOOKUP($B820,所属・種目コード!O803:P903,2)))</f>
        <v>#N/A</v>
      </c>
      <c r="L820" s="23" t="e">
        <f>IF($B820="","",(VLOOKUP($B820,所属・種目コード!$L$3:$M$59,2)))</f>
        <v>#N/A</v>
      </c>
    </row>
    <row r="821" spans="1:12">
      <c r="A821" s="11">
        <v>1764</v>
      </c>
      <c r="B821" s="11">
        <v>1058</v>
      </c>
      <c r="C821" s="11">
        <v>154</v>
      </c>
      <c r="E821" s="11" t="s">
        <v>2075</v>
      </c>
      <c r="F821" s="11" t="s">
        <v>2076</v>
      </c>
      <c r="G821" s="11">
        <v>1</v>
      </c>
      <c r="I821" s="24" t="str">
        <f>IF($B821="","",(VLOOKUP($B821,所属・種目コード!$E$3:$F$68,2)))</f>
        <v>一関第二</v>
      </c>
      <c r="K821" s="26" t="e">
        <f>IF($B821="","",(VLOOKUP($B821,所属・種目コード!O804:P904,2)))</f>
        <v>#N/A</v>
      </c>
      <c r="L821" s="23" t="e">
        <f>IF($B821="","",(VLOOKUP($B821,所属・種目コード!$L$3:$M$59,2)))</f>
        <v>#N/A</v>
      </c>
    </row>
    <row r="822" spans="1:12">
      <c r="A822" s="11">
        <v>1765</v>
      </c>
      <c r="B822" s="11">
        <v>1058</v>
      </c>
      <c r="C822" s="11">
        <v>102</v>
      </c>
      <c r="E822" s="11" t="s">
        <v>2077</v>
      </c>
      <c r="F822" s="11" t="s">
        <v>2078</v>
      </c>
      <c r="G822" s="11">
        <v>2</v>
      </c>
      <c r="I822" s="24" t="str">
        <f>IF($B822="","",(VLOOKUP($B822,所属・種目コード!$E$3:$F$68,2)))</f>
        <v>一関第二</v>
      </c>
      <c r="K822" s="26" t="e">
        <f>IF($B822="","",(VLOOKUP($B822,所属・種目コード!O805:P905,2)))</f>
        <v>#N/A</v>
      </c>
      <c r="L822" s="23" t="e">
        <f>IF($B822="","",(VLOOKUP($B822,所属・種目コード!$L$3:$M$59,2)))</f>
        <v>#N/A</v>
      </c>
    </row>
    <row r="823" spans="1:12">
      <c r="A823" s="11">
        <v>1766</v>
      </c>
      <c r="B823" s="11">
        <v>1058</v>
      </c>
      <c r="C823" s="11">
        <v>105</v>
      </c>
      <c r="E823" s="11" t="s">
        <v>2079</v>
      </c>
      <c r="F823" s="11" t="s">
        <v>2080</v>
      </c>
      <c r="G823" s="11">
        <v>2</v>
      </c>
      <c r="I823" s="24" t="str">
        <f>IF($B823="","",(VLOOKUP($B823,所属・種目コード!$E$3:$F$68,2)))</f>
        <v>一関第二</v>
      </c>
      <c r="K823" s="26" t="e">
        <f>IF($B823="","",(VLOOKUP($B823,所属・種目コード!O806:P906,2)))</f>
        <v>#N/A</v>
      </c>
      <c r="L823" s="23" t="e">
        <f>IF($B823="","",(VLOOKUP($B823,所属・種目コード!$L$3:$M$59,2)))</f>
        <v>#N/A</v>
      </c>
    </row>
    <row r="824" spans="1:12">
      <c r="A824" s="11">
        <v>1767</v>
      </c>
      <c r="B824" s="11">
        <v>1058</v>
      </c>
      <c r="C824" s="11">
        <v>103</v>
      </c>
      <c r="E824" s="11" t="s">
        <v>2081</v>
      </c>
      <c r="F824" s="11" t="s">
        <v>2082</v>
      </c>
      <c r="G824" s="11">
        <v>2</v>
      </c>
      <c r="I824" s="24" t="str">
        <f>IF($B824="","",(VLOOKUP($B824,所属・種目コード!$E$3:$F$68,2)))</f>
        <v>一関第二</v>
      </c>
      <c r="K824" s="26" t="e">
        <f>IF($B824="","",(VLOOKUP($B824,所属・種目コード!O807:P907,2)))</f>
        <v>#N/A</v>
      </c>
      <c r="L824" s="23" t="e">
        <f>IF($B824="","",(VLOOKUP($B824,所属・種目コード!$L$3:$M$59,2)))</f>
        <v>#N/A</v>
      </c>
    </row>
    <row r="825" spans="1:12">
      <c r="A825" s="11">
        <v>1768</v>
      </c>
      <c r="B825" s="11">
        <v>1058</v>
      </c>
      <c r="C825" s="11">
        <v>155</v>
      </c>
      <c r="E825" s="11" t="s">
        <v>2083</v>
      </c>
      <c r="F825" s="11" t="s">
        <v>2084</v>
      </c>
      <c r="G825" s="11">
        <v>1</v>
      </c>
      <c r="I825" s="24" t="str">
        <f>IF($B825="","",(VLOOKUP($B825,所属・種目コード!$E$3:$F$68,2)))</f>
        <v>一関第二</v>
      </c>
      <c r="K825" s="26" t="e">
        <f>IF($B825="","",(VLOOKUP($B825,所属・種目コード!O808:P908,2)))</f>
        <v>#N/A</v>
      </c>
      <c r="L825" s="23" t="e">
        <f>IF($B825="","",(VLOOKUP($B825,所属・種目コード!$L$3:$M$59,2)))</f>
        <v>#N/A</v>
      </c>
    </row>
    <row r="826" spans="1:12">
      <c r="A826" s="11">
        <v>5276</v>
      </c>
      <c r="B826" s="11">
        <v>1058</v>
      </c>
      <c r="C826" s="11">
        <v>945</v>
      </c>
      <c r="E826" s="11" t="s">
        <v>8451</v>
      </c>
      <c r="F826" s="11" t="s">
        <v>2019</v>
      </c>
      <c r="G826" s="11">
        <v>1</v>
      </c>
      <c r="I826" s="24" t="str">
        <f>IF($B826="","",(VLOOKUP($B826,所属・種目コード!$E$3:$F$68,2)))</f>
        <v>一関第二</v>
      </c>
      <c r="K826" s="26" t="e">
        <f>IF($B826="","",(VLOOKUP($B826,所属・種目コード!O809:P909,2)))</f>
        <v>#N/A</v>
      </c>
      <c r="L826" s="23" t="e">
        <f>IF($B826="","",(VLOOKUP($B826,所属・種目コード!$L$3:$M$59,2)))</f>
        <v>#N/A</v>
      </c>
    </row>
    <row r="827" spans="1:12">
      <c r="A827" s="11">
        <v>1769</v>
      </c>
      <c r="B827" s="11">
        <v>1059</v>
      </c>
      <c r="C827" s="11">
        <v>291</v>
      </c>
      <c r="E827" s="11" t="s">
        <v>2085</v>
      </c>
      <c r="F827" s="11" t="s">
        <v>2086</v>
      </c>
      <c r="G827" s="11">
        <v>1</v>
      </c>
      <c r="I827" s="24" t="str">
        <f>IF($B827="","",(VLOOKUP($B827,所属・種目コード!$E$3:$F$68,2)))</f>
        <v>一戸</v>
      </c>
      <c r="K827" s="26" t="e">
        <f>IF($B827="","",(VLOOKUP($B827,所属・種目コード!O810:P910,2)))</f>
        <v>#N/A</v>
      </c>
      <c r="L827" s="23" t="e">
        <f>IF($B827="","",(VLOOKUP($B827,所属・種目コード!$L$3:$M$59,2)))</f>
        <v>#N/A</v>
      </c>
    </row>
    <row r="828" spans="1:12">
      <c r="A828" s="11">
        <v>1770</v>
      </c>
      <c r="B828" s="11">
        <v>1060</v>
      </c>
      <c r="C828" s="11">
        <v>72</v>
      </c>
      <c r="E828" s="11" t="s">
        <v>2087</v>
      </c>
      <c r="F828" s="11" t="s">
        <v>2088</v>
      </c>
      <c r="G828" s="11">
        <v>1</v>
      </c>
      <c r="I828" s="24" t="str">
        <f>IF($B828="","",(VLOOKUP($B828,所属・種目コード!$E$3:$F$68,2)))</f>
        <v>岩泉</v>
      </c>
      <c r="K828" s="26" t="e">
        <f>IF($B828="","",(VLOOKUP($B828,所属・種目コード!O811:P911,2)))</f>
        <v>#N/A</v>
      </c>
      <c r="L828" s="23" t="e">
        <f>IF($B828="","",(VLOOKUP($B828,所属・種目コード!$L$3:$M$59,2)))</f>
        <v>#N/A</v>
      </c>
    </row>
    <row r="829" spans="1:12">
      <c r="A829" s="11">
        <v>1771</v>
      </c>
      <c r="B829" s="11">
        <v>1060</v>
      </c>
      <c r="C829" s="11">
        <v>76</v>
      </c>
      <c r="E829" s="11" t="s">
        <v>2089</v>
      </c>
      <c r="F829" s="11" t="s">
        <v>2090</v>
      </c>
      <c r="G829" s="11">
        <v>1</v>
      </c>
      <c r="I829" s="24" t="str">
        <f>IF($B829="","",(VLOOKUP($B829,所属・種目コード!$E$3:$F$68,2)))</f>
        <v>岩泉</v>
      </c>
      <c r="K829" s="26" t="e">
        <f>IF($B829="","",(VLOOKUP($B829,所属・種目コード!O812:P912,2)))</f>
        <v>#N/A</v>
      </c>
      <c r="L829" s="23" t="e">
        <f>IF($B829="","",(VLOOKUP($B829,所属・種目コード!$L$3:$M$59,2)))</f>
        <v>#N/A</v>
      </c>
    </row>
    <row r="830" spans="1:12">
      <c r="A830" s="11">
        <v>1772</v>
      </c>
      <c r="B830" s="11">
        <v>1060</v>
      </c>
      <c r="C830" s="11">
        <v>73</v>
      </c>
      <c r="E830" s="11" t="s">
        <v>2091</v>
      </c>
      <c r="F830" s="11" t="s">
        <v>2092</v>
      </c>
      <c r="G830" s="11">
        <v>1</v>
      </c>
      <c r="I830" s="24" t="str">
        <f>IF($B830="","",(VLOOKUP($B830,所属・種目コード!$E$3:$F$68,2)))</f>
        <v>岩泉</v>
      </c>
      <c r="K830" s="26" t="e">
        <f>IF($B830="","",(VLOOKUP($B830,所属・種目コード!O813:P913,2)))</f>
        <v>#N/A</v>
      </c>
      <c r="L830" s="23" t="e">
        <f>IF($B830="","",(VLOOKUP($B830,所属・種目コード!$L$3:$M$59,2)))</f>
        <v>#N/A</v>
      </c>
    </row>
    <row r="831" spans="1:12">
      <c r="A831" s="11">
        <v>1773</v>
      </c>
      <c r="B831" s="11">
        <v>1060</v>
      </c>
      <c r="C831" s="11">
        <v>41</v>
      </c>
      <c r="E831" s="11" t="s">
        <v>2093</v>
      </c>
      <c r="F831" s="11" t="s">
        <v>2094</v>
      </c>
      <c r="G831" s="11">
        <v>2</v>
      </c>
      <c r="I831" s="24" t="str">
        <f>IF($B831="","",(VLOOKUP($B831,所属・種目コード!$E$3:$F$68,2)))</f>
        <v>岩泉</v>
      </c>
      <c r="K831" s="26" t="e">
        <f>IF($B831="","",(VLOOKUP($B831,所属・種目コード!O814:P914,2)))</f>
        <v>#N/A</v>
      </c>
      <c r="L831" s="23" t="e">
        <f>IF($B831="","",(VLOOKUP($B831,所属・種目コード!$L$3:$M$59,2)))</f>
        <v>#N/A</v>
      </c>
    </row>
    <row r="832" spans="1:12">
      <c r="A832" s="11">
        <v>1774</v>
      </c>
      <c r="B832" s="11">
        <v>1060</v>
      </c>
      <c r="C832" s="11">
        <v>77</v>
      </c>
      <c r="E832" s="11" t="s">
        <v>2095</v>
      </c>
      <c r="F832" s="11" t="s">
        <v>2096</v>
      </c>
      <c r="G832" s="11">
        <v>1</v>
      </c>
      <c r="I832" s="24" t="str">
        <f>IF($B832="","",(VLOOKUP($B832,所属・種目コード!$E$3:$F$68,2)))</f>
        <v>岩泉</v>
      </c>
      <c r="K832" s="26" t="e">
        <f>IF($B832="","",(VLOOKUP($B832,所属・種目コード!O815:P915,2)))</f>
        <v>#N/A</v>
      </c>
      <c r="L832" s="23" t="e">
        <f>IF($B832="","",(VLOOKUP($B832,所属・種目コード!$L$3:$M$59,2)))</f>
        <v>#N/A</v>
      </c>
    </row>
    <row r="833" spans="1:12">
      <c r="A833" s="11">
        <v>1775</v>
      </c>
      <c r="B833" s="11">
        <v>1060</v>
      </c>
      <c r="C833" s="11">
        <v>39</v>
      </c>
      <c r="E833" s="11" t="s">
        <v>2097</v>
      </c>
      <c r="F833" s="11" t="s">
        <v>2098</v>
      </c>
      <c r="G833" s="11">
        <v>2</v>
      </c>
      <c r="I833" s="24" t="str">
        <f>IF($B833="","",(VLOOKUP($B833,所属・種目コード!$E$3:$F$68,2)))</f>
        <v>岩泉</v>
      </c>
      <c r="K833" s="26" t="e">
        <f>IF($B833="","",(VLOOKUP($B833,所属・種目コード!O816:P916,2)))</f>
        <v>#N/A</v>
      </c>
      <c r="L833" s="23" t="e">
        <f>IF($B833="","",(VLOOKUP($B833,所属・種目コード!$L$3:$M$59,2)))</f>
        <v>#N/A</v>
      </c>
    </row>
    <row r="834" spans="1:12">
      <c r="A834" s="11">
        <v>1776</v>
      </c>
      <c r="B834" s="11">
        <v>1060</v>
      </c>
      <c r="C834" s="11">
        <v>74</v>
      </c>
      <c r="E834" s="11" t="s">
        <v>2099</v>
      </c>
      <c r="F834" s="11" t="s">
        <v>2100</v>
      </c>
      <c r="G834" s="11">
        <v>1</v>
      </c>
      <c r="I834" s="24" t="str">
        <f>IF($B834="","",(VLOOKUP($B834,所属・種目コード!$E$3:$F$68,2)))</f>
        <v>岩泉</v>
      </c>
      <c r="K834" s="26" t="e">
        <f>IF($B834="","",(VLOOKUP($B834,所属・種目コード!O817:P917,2)))</f>
        <v>#N/A</v>
      </c>
      <c r="L834" s="23" t="e">
        <f>IF($B834="","",(VLOOKUP($B834,所属・種目コード!$L$3:$M$59,2)))</f>
        <v>#N/A</v>
      </c>
    </row>
    <row r="835" spans="1:12">
      <c r="A835" s="11">
        <v>1777</v>
      </c>
      <c r="B835" s="11">
        <v>1060</v>
      </c>
      <c r="C835" s="11">
        <v>75</v>
      </c>
      <c r="E835" s="11" t="s">
        <v>2101</v>
      </c>
      <c r="F835" s="11" t="s">
        <v>2102</v>
      </c>
      <c r="G835" s="11">
        <v>1</v>
      </c>
      <c r="I835" s="24" t="str">
        <f>IF($B835="","",(VLOOKUP($B835,所属・種目コード!$E$3:$F$68,2)))</f>
        <v>岩泉</v>
      </c>
      <c r="K835" s="26" t="e">
        <f>IF($B835="","",(VLOOKUP($B835,所属・種目コード!O818:P918,2)))</f>
        <v>#N/A</v>
      </c>
      <c r="L835" s="23" t="e">
        <f>IF($B835="","",(VLOOKUP($B835,所属・種目コード!$L$3:$M$59,2)))</f>
        <v>#N/A</v>
      </c>
    </row>
    <row r="836" spans="1:12">
      <c r="A836" s="11">
        <v>1778</v>
      </c>
      <c r="B836" s="11">
        <v>1060</v>
      </c>
      <c r="C836" s="11">
        <v>792</v>
      </c>
      <c r="E836" s="11" t="s">
        <v>2103</v>
      </c>
      <c r="F836" s="11" t="s">
        <v>2104</v>
      </c>
      <c r="G836" s="11">
        <v>1</v>
      </c>
      <c r="I836" s="24" t="str">
        <f>IF($B836="","",(VLOOKUP($B836,所属・種目コード!$E$3:$F$68,2)))</f>
        <v>岩泉</v>
      </c>
      <c r="K836" s="26" t="e">
        <f>IF($B836="","",(VLOOKUP($B836,所属・種目コード!O819:P919,2)))</f>
        <v>#N/A</v>
      </c>
      <c r="L836" s="23" t="e">
        <f>IF($B836="","",(VLOOKUP($B836,所属・種目コード!$L$3:$M$59,2)))</f>
        <v>#N/A</v>
      </c>
    </row>
    <row r="837" spans="1:12">
      <c r="A837" s="11">
        <v>1779</v>
      </c>
      <c r="B837" s="11">
        <v>1060</v>
      </c>
      <c r="C837" s="11">
        <v>793</v>
      </c>
      <c r="E837" s="11" t="s">
        <v>2105</v>
      </c>
      <c r="F837" s="11" t="s">
        <v>2106</v>
      </c>
      <c r="G837" s="11">
        <v>1</v>
      </c>
      <c r="I837" s="24" t="str">
        <f>IF($B837="","",(VLOOKUP($B837,所属・種目コード!$E$3:$F$68,2)))</f>
        <v>岩泉</v>
      </c>
      <c r="K837" s="26" t="e">
        <f>IF($B837="","",(VLOOKUP($B837,所属・種目コード!O820:P920,2)))</f>
        <v>#N/A</v>
      </c>
      <c r="L837" s="23" t="e">
        <f>IF($B837="","",(VLOOKUP($B837,所属・種目コード!$L$3:$M$59,2)))</f>
        <v>#N/A</v>
      </c>
    </row>
    <row r="838" spans="1:12">
      <c r="A838" s="11">
        <v>1780</v>
      </c>
      <c r="B838" s="11">
        <v>1060</v>
      </c>
      <c r="C838" s="11">
        <v>794</v>
      </c>
      <c r="E838" s="11" t="s">
        <v>2107</v>
      </c>
      <c r="F838" s="11" t="s">
        <v>2108</v>
      </c>
      <c r="G838" s="11">
        <v>1</v>
      </c>
      <c r="I838" s="24" t="str">
        <f>IF($B838="","",(VLOOKUP($B838,所属・種目コード!$E$3:$F$68,2)))</f>
        <v>岩泉</v>
      </c>
      <c r="K838" s="26" t="e">
        <f>IF($B838="","",(VLOOKUP($B838,所属・種目コード!O821:P921,2)))</f>
        <v>#N/A</v>
      </c>
      <c r="L838" s="23" t="e">
        <f>IF($B838="","",(VLOOKUP($B838,所属・種目コード!$L$3:$M$59,2)))</f>
        <v>#N/A</v>
      </c>
    </row>
    <row r="839" spans="1:12">
      <c r="A839" s="11">
        <v>1781</v>
      </c>
      <c r="B839" s="11">
        <v>1060</v>
      </c>
      <c r="C839" s="11">
        <v>42</v>
      </c>
      <c r="E839" s="11" t="s">
        <v>2109</v>
      </c>
      <c r="F839" s="11" t="s">
        <v>2110</v>
      </c>
      <c r="G839" s="11">
        <v>2</v>
      </c>
      <c r="I839" s="24" t="str">
        <f>IF($B839="","",(VLOOKUP($B839,所属・種目コード!$E$3:$F$68,2)))</f>
        <v>岩泉</v>
      </c>
      <c r="K839" s="26" t="e">
        <f>IF($B839="","",(VLOOKUP($B839,所属・種目コード!O822:P922,2)))</f>
        <v>#N/A</v>
      </c>
      <c r="L839" s="23" t="e">
        <f>IF($B839="","",(VLOOKUP($B839,所属・種目コード!$L$3:$M$59,2)))</f>
        <v>#N/A</v>
      </c>
    </row>
    <row r="840" spans="1:12">
      <c r="A840" s="11">
        <v>1782</v>
      </c>
      <c r="B840" s="11">
        <v>1060</v>
      </c>
      <c r="C840" s="11">
        <v>791</v>
      </c>
      <c r="E840" s="11" t="s">
        <v>2111</v>
      </c>
      <c r="F840" s="11" t="s">
        <v>2112</v>
      </c>
      <c r="G840" s="11">
        <v>1</v>
      </c>
      <c r="I840" s="24" t="str">
        <f>IF($B840="","",(VLOOKUP($B840,所属・種目コード!$E$3:$F$68,2)))</f>
        <v>岩泉</v>
      </c>
      <c r="K840" s="26" t="e">
        <f>IF($B840="","",(VLOOKUP($B840,所属・種目コード!O823:P923,2)))</f>
        <v>#N/A</v>
      </c>
      <c r="L840" s="23" t="e">
        <f>IF($B840="","",(VLOOKUP($B840,所属・種目コード!$L$3:$M$59,2)))</f>
        <v>#N/A</v>
      </c>
    </row>
    <row r="841" spans="1:12">
      <c r="A841" s="11">
        <v>1783</v>
      </c>
      <c r="B841" s="11">
        <v>1060</v>
      </c>
      <c r="C841" s="11">
        <v>40</v>
      </c>
      <c r="E841" s="11" t="s">
        <v>2113</v>
      </c>
      <c r="F841" s="11" t="s">
        <v>2114</v>
      </c>
      <c r="G841" s="11">
        <v>2</v>
      </c>
      <c r="I841" s="24" t="str">
        <f>IF($B841="","",(VLOOKUP($B841,所属・種目コード!$E$3:$F$68,2)))</f>
        <v>岩泉</v>
      </c>
      <c r="K841" s="26" t="e">
        <f>IF($B841="","",(VLOOKUP($B841,所属・種目コード!O824:P924,2)))</f>
        <v>#N/A</v>
      </c>
      <c r="L841" s="23" t="e">
        <f>IF($B841="","",(VLOOKUP($B841,所属・種目コード!$L$3:$M$59,2)))</f>
        <v>#N/A</v>
      </c>
    </row>
    <row r="842" spans="1:12">
      <c r="A842" s="11">
        <v>1784</v>
      </c>
      <c r="B842" s="11">
        <v>1060</v>
      </c>
      <c r="C842" s="11">
        <v>78</v>
      </c>
      <c r="E842" s="11" t="s">
        <v>2115</v>
      </c>
      <c r="F842" s="11" t="s">
        <v>2116</v>
      </c>
      <c r="G842" s="11">
        <v>1</v>
      </c>
      <c r="I842" s="24" t="str">
        <f>IF($B842="","",(VLOOKUP($B842,所属・種目コード!$E$3:$F$68,2)))</f>
        <v>岩泉</v>
      </c>
      <c r="K842" s="26" t="e">
        <f>IF($B842="","",(VLOOKUP($B842,所属・種目コード!O825:P925,2)))</f>
        <v>#N/A</v>
      </c>
      <c r="L842" s="23" t="e">
        <f>IF($B842="","",(VLOOKUP($B842,所属・種目コード!$L$3:$M$59,2)))</f>
        <v>#N/A</v>
      </c>
    </row>
    <row r="843" spans="1:12">
      <c r="A843" s="11">
        <v>1785</v>
      </c>
      <c r="B843" s="11">
        <v>1061</v>
      </c>
      <c r="C843" s="11">
        <v>546</v>
      </c>
      <c r="E843" s="11" t="s">
        <v>2117</v>
      </c>
      <c r="F843" s="11" t="s">
        <v>2118</v>
      </c>
      <c r="G843" s="11">
        <v>1</v>
      </c>
      <c r="I843" s="24" t="str">
        <f>IF($B843="","",(VLOOKUP($B843,所属・種目コード!$E$3:$F$68,2)))</f>
        <v>岩手</v>
      </c>
      <c r="K843" s="26" t="e">
        <f>IF($B843="","",(VLOOKUP($B843,所属・種目コード!O826:P926,2)))</f>
        <v>#N/A</v>
      </c>
      <c r="L843" s="23" t="e">
        <f>IF($B843="","",(VLOOKUP($B843,所属・種目コード!$L$3:$M$59,2)))</f>
        <v>#N/A</v>
      </c>
    </row>
    <row r="844" spans="1:12">
      <c r="A844" s="11">
        <v>1786</v>
      </c>
      <c r="B844" s="11">
        <v>1061</v>
      </c>
      <c r="C844" s="11">
        <v>781</v>
      </c>
      <c r="E844" s="11" t="s">
        <v>2119</v>
      </c>
      <c r="F844" s="11" t="s">
        <v>2120</v>
      </c>
      <c r="G844" s="11">
        <v>1</v>
      </c>
      <c r="I844" s="24" t="str">
        <f>IF($B844="","",(VLOOKUP($B844,所属・種目コード!$E$3:$F$68,2)))</f>
        <v>岩手</v>
      </c>
      <c r="K844" s="26" t="e">
        <f>IF($B844="","",(VLOOKUP($B844,所属・種目コード!O827:P927,2)))</f>
        <v>#N/A</v>
      </c>
      <c r="L844" s="23" t="e">
        <f>IF($B844="","",(VLOOKUP($B844,所属・種目コード!$L$3:$M$59,2)))</f>
        <v>#N/A</v>
      </c>
    </row>
    <row r="845" spans="1:12">
      <c r="A845" s="11">
        <v>1787</v>
      </c>
      <c r="B845" s="11">
        <v>1061</v>
      </c>
      <c r="C845" s="11">
        <v>547</v>
      </c>
      <c r="E845" s="11" t="s">
        <v>2121</v>
      </c>
      <c r="F845" s="11" t="s">
        <v>2122</v>
      </c>
      <c r="G845" s="11">
        <v>1</v>
      </c>
      <c r="I845" s="24" t="str">
        <f>IF($B845="","",(VLOOKUP($B845,所属・種目コード!$E$3:$F$68,2)))</f>
        <v>岩手</v>
      </c>
      <c r="K845" s="26" t="e">
        <f>IF($B845="","",(VLOOKUP($B845,所属・種目コード!O828:P928,2)))</f>
        <v>#N/A</v>
      </c>
      <c r="L845" s="23" t="e">
        <f>IF($B845="","",(VLOOKUP($B845,所属・種目コード!$L$3:$M$59,2)))</f>
        <v>#N/A</v>
      </c>
    </row>
    <row r="846" spans="1:12">
      <c r="A846" s="11">
        <v>1788</v>
      </c>
      <c r="B846" s="11">
        <v>1061</v>
      </c>
      <c r="C846" s="11">
        <v>778</v>
      </c>
      <c r="E846" s="11" t="s">
        <v>2123</v>
      </c>
      <c r="F846" s="11" t="s">
        <v>2124</v>
      </c>
      <c r="G846" s="11">
        <v>1</v>
      </c>
      <c r="I846" s="24" t="str">
        <f>IF($B846="","",(VLOOKUP($B846,所属・種目コード!$E$3:$F$68,2)))</f>
        <v>岩手</v>
      </c>
      <c r="K846" s="26" t="e">
        <f>IF($B846="","",(VLOOKUP($B846,所属・種目コード!O829:P929,2)))</f>
        <v>#N/A</v>
      </c>
      <c r="L846" s="23" t="e">
        <f>IF($B846="","",(VLOOKUP($B846,所属・種目コード!$L$3:$M$59,2)))</f>
        <v>#N/A</v>
      </c>
    </row>
    <row r="847" spans="1:12">
      <c r="A847" s="11">
        <v>1789</v>
      </c>
      <c r="B847" s="11">
        <v>1061</v>
      </c>
      <c r="C847" s="11">
        <v>779</v>
      </c>
      <c r="E847" s="11" t="s">
        <v>2125</v>
      </c>
      <c r="F847" s="11" t="s">
        <v>2126</v>
      </c>
      <c r="G847" s="11">
        <v>1</v>
      </c>
      <c r="I847" s="24" t="str">
        <f>IF($B847="","",(VLOOKUP($B847,所属・種目コード!$E$3:$F$68,2)))</f>
        <v>岩手</v>
      </c>
      <c r="K847" s="26" t="e">
        <f>IF($B847="","",(VLOOKUP($B847,所属・種目コード!O830:P930,2)))</f>
        <v>#N/A</v>
      </c>
      <c r="L847" s="23" t="e">
        <f>IF($B847="","",(VLOOKUP($B847,所属・種目コード!$L$3:$M$59,2)))</f>
        <v>#N/A</v>
      </c>
    </row>
    <row r="848" spans="1:12">
      <c r="A848" s="11">
        <v>1790</v>
      </c>
      <c r="B848" s="11">
        <v>1061</v>
      </c>
      <c r="C848" s="11">
        <v>780</v>
      </c>
      <c r="E848" s="11" t="s">
        <v>2127</v>
      </c>
      <c r="F848" s="11" t="s">
        <v>2128</v>
      </c>
      <c r="G848" s="11">
        <v>1</v>
      </c>
      <c r="I848" s="24" t="str">
        <f>IF($B848="","",(VLOOKUP($B848,所属・種目コード!$E$3:$F$68,2)))</f>
        <v>岩手</v>
      </c>
      <c r="K848" s="26" t="e">
        <f>IF($B848="","",(VLOOKUP($B848,所属・種目コード!O831:P931,2)))</f>
        <v>#N/A</v>
      </c>
      <c r="L848" s="23" t="e">
        <f>IF($B848="","",(VLOOKUP($B848,所属・種目コード!$L$3:$M$59,2)))</f>
        <v>#N/A</v>
      </c>
    </row>
    <row r="849" spans="1:12">
      <c r="A849" s="11">
        <v>1791</v>
      </c>
      <c r="B849" s="11">
        <v>1061</v>
      </c>
      <c r="C849" s="11">
        <v>782</v>
      </c>
      <c r="E849" s="11" t="s">
        <v>2129</v>
      </c>
      <c r="F849" s="11" t="s">
        <v>2130</v>
      </c>
      <c r="G849" s="11">
        <v>1</v>
      </c>
      <c r="I849" s="24" t="str">
        <f>IF($B849="","",(VLOOKUP($B849,所属・種目コード!$E$3:$F$68,2)))</f>
        <v>岩手</v>
      </c>
      <c r="K849" s="26" t="e">
        <f>IF($B849="","",(VLOOKUP($B849,所属・種目コード!O832:P932,2)))</f>
        <v>#N/A</v>
      </c>
      <c r="L849" s="23" t="e">
        <f>IF($B849="","",(VLOOKUP($B849,所属・種目コード!$L$3:$M$59,2)))</f>
        <v>#N/A</v>
      </c>
    </row>
    <row r="850" spans="1:12">
      <c r="A850" s="11">
        <v>1792</v>
      </c>
      <c r="B850" s="11">
        <v>1062</v>
      </c>
      <c r="C850" s="11">
        <v>516</v>
      </c>
      <c r="E850" s="11" t="s">
        <v>2131</v>
      </c>
      <c r="F850" s="11" t="s">
        <v>2132</v>
      </c>
      <c r="G850" s="11">
        <v>2</v>
      </c>
      <c r="I850" s="24" t="str">
        <f>IF($B850="","",(VLOOKUP($B850,所属・種目コード!$E$3:$F$68,2)))</f>
        <v>岩手女</v>
      </c>
      <c r="K850" s="26" t="e">
        <f>IF($B850="","",(VLOOKUP($B850,所属・種目コード!O833:P933,2)))</f>
        <v>#N/A</v>
      </c>
      <c r="L850" s="23" t="e">
        <f>IF($B850="","",(VLOOKUP($B850,所属・種目コード!$L$3:$M$59,2)))</f>
        <v>#N/A</v>
      </c>
    </row>
    <row r="851" spans="1:12">
      <c r="A851" s="11">
        <v>1793</v>
      </c>
      <c r="B851" s="11">
        <v>1062</v>
      </c>
      <c r="C851" s="11">
        <v>517</v>
      </c>
      <c r="E851" s="11" t="s">
        <v>2133</v>
      </c>
      <c r="F851" s="11" t="s">
        <v>2134</v>
      </c>
      <c r="G851" s="11">
        <v>2</v>
      </c>
      <c r="I851" s="24" t="str">
        <f>IF($B851="","",(VLOOKUP($B851,所属・種目コード!$E$3:$F$68,2)))</f>
        <v>岩手女</v>
      </c>
      <c r="K851" s="26" t="e">
        <f>IF($B851="","",(VLOOKUP($B851,所属・種目コード!O834:P934,2)))</f>
        <v>#N/A</v>
      </c>
      <c r="L851" s="23" t="e">
        <f>IF($B851="","",(VLOOKUP($B851,所属・種目コード!$L$3:$M$59,2)))</f>
        <v>#N/A</v>
      </c>
    </row>
    <row r="852" spans="1:12">
      <c r="A852" s="11">
        <v>1794</v>
      </c>
      <c r="B852" s="11">
        <v>1062</v>
      </c>
      <c r="C852" s="11">
        <v>522</v>
      </c>
      <c r="E852" s="11" t="s">
        <v>2135</v>
      </c>
      <c r="F852" s="11" t="s">
        <v>2136</v>
      </c>
      <c r="G852" s="11">
        <v>2</v>
      </c>
      <c r="I852" s="24" t="str">
        <f>IF($B852="","",(VLOOKUP($B852,所属・種目コード!$E$3:$F$68,2)))</f>
        <v>岩手女</v>
      </c>
      <c r="K852" s="26" t="e">
        <f>IF($B852="","",(VLOOKUP($B852,所属・種目コード!O835:P935,2)))</f>
        <v>#N/A</v>
      </c>
      <c r="L852" s="23" t="e">
        <f>IF($B852="","",(VLOOKUP($B852,所属・種目コード!$L$3:$M$59,2)))</f>
        <v>#N/A</v>
      </c>
    </row>
    <row r="853" spans="1:12">
      <c r="A853" s="11">
        <v>1795</v>
      </c>
      <c r="B853" s="11">
        <v>1062</v>
      </c>
      <c r="C853" s="11">
        <v>523</v>
      </c>
      <c r="E853" s="11" t="s">
        <v>2137</v>
      </c>
      <c r="F853" s="11" t="s">
        <v>2138</v>
      </c>
      <c r="G853" s="11">
        <v>2</v>
      </c>
      <c r="I853" s="24" t="str">
        <f>IF($B853="","",(VLOOKUP($B853,所属・種目コード!$E$3:$F$68,2)))</f>
        <v>岩手女</v>
      </c>
      <c r="K853" s="26" t="e">
        <f>IF($B853="","",(VLOOKUP($B853,所属・種目コード!O836:P936,2)))</f>
        <v>#N/A</v>
      </c>
      <c r="L853" s="23" t="e">
        <f>IF($B853="","",(VLOOKUP($B853,所属・種目コード!$L$3:$M$59,2)))</f>
        <v>#N/A</v>
      </c>
    </row>
    <row r="854" spans="1:12">
      <c r="A854" s="11">
        <v>1796</v>
      </c>
      <c r="B854" s="11">
        <v>1062</v>
      </c>
      <c r="C854" s="11">
        <v>524</v>
      </c>
      <c r="E854" s="11" t="s">
        <v>2139</v>
      </c>
      <c r="F854" s="11" t="s">
        <v>2140</v>
      </c>
      <c r="G854" s="11">
        <v>2</v>
      </c>
      <c r="I854" s="24" t="str">
        <f>IF($B854="","",(VLOOKUP($B854,所属・種目コード!$E$3:$F$68,2)))</f>
        <v>岩手女</v>
      </c>
      <c r="K854" s="26" t="e">
        <f>IF($B854="","",(VLOOKUP($B854,所属・種目コード!O837:P937,2)))</f>
        <v>#N/A</v>
      </c>
      <c r="L854" s="23" t="e">
        <f>IF($B854="","",(VLOOKUP($B854,所属・種目コード!$L$3:$M$59,2)))</f>
        <v>#N/A</v>
      </c>
    </row>
    <row r="855" spans="1:12">
      <c r="A855" s="11">
        <v>1797</v>
      </c>
      <c r="B855" s="11">
        <v>1062</v>
      </c>
      <c r="C855" s="11">
        <v>518</v>
      </c>
      <c r="E855" s="11" t="s">
        <v>2141</v>
      </c>
      <c r="F855" s="11" t="s">
        <v>2142</v>
      </c>
      <c r="G855" s="11">
        <v>2</v>
      </c>
      <c r="I855" s="24" t="str">
        <f>IF($B855="","",(VLOOKUP($B855,所属・種目コード!$E$3:$F$68,2)))</f>
        <v>岩手女</v>
      </c>
      <c r="K855" s="26" t="e">
        <f>IF($B855="","",(VLOOKUP($B855,所属・種目コード!O838:P938,2)))</f>
        <v>#N/A</v>
      </c>
      <c r="L855" s="23" t="e">
        <f>IF($B855="","",(VLOOKUP($B855,所属・種目コード!$L$3:$M$59,2)))</f>
        <v>#N/A</v>
      </c>
    </row>
    <row r="856" spans="1:12">
      <c r="A856" s="11">
        <v>1798</v>
      </c>
      <c r="B856" s="11">
        <v>1062</v>
      </c>
      <c r="C856" s="11">
        <v>526</v>
      </c>
      <c r="E856" s="11" t="s">
        <v>2143</v>
      </c>
      <c r="F856" s="11" t="s">
        <v>2144</v>
      </c>
      <c r="G856" s="11">
        <v>2</v>
      </c>
      <c r="I856" s="24" t="str">
        <f>IF($B856="","",(VLOOKUP($B856,所属・種目コード!$E$3:$F$68,2)))</f>
        <v>岩手女</v>
      </c>
      <c r="K856" s="26" t="e">
        <f>IF($B856="","",(VLOOKUP($B856,所属・種目コード!O839:P939,2)))</f>
        <v>#N/A</v>
      </c>
      <c r="L856" s="23" t="e">
        <f>IF($B856="","",(VLOOKUP($B856,所属・種目コード!$L$3:$M$59,2)))</f>
        <v>#N/A</v>
      </c>
    </row>
    <row r="857" spans="1:12">
      <c r="A857" s="11">
        <v>1799</v>
      </c>
      <c r="B857" s="11">
        <v>1062</v>
      </c>
      <c r="C857" s="11">
        <v>519</v>
      </c>
      <c r="E857" s="11" t="s">
        <v>2145</v>
      </c>
      <c r="F857" s="11" t="s">
        <v>2146</v>
      </c>
      <c r="G857" s="11">
        <v>2</v>
      </c>
      <c r="I857" s="24" t="str">
        <f>IF($B857="","",(VLOOKUP($B857,所属・種目コード!$E$3:$F$68,2)))</f>
        <v>岩手女</v>
      </c>
      <c r="K857" s="26" t="e">
        <f>IF($B857="","",(VLOOKUP($B857,所属・種目コード!O840:P940,2)))</f>
        <v>#N/A</v>
      </c>
      <c r="L857" s="23" t="e">
        <f>IF($B857="","",(VLOOKUP($B857,所属・種目コード!$L$3:$M$59,2)))</f>
        <v>#N/A</v>
      </c>
    </row>
    <row r="858" spans="1:12">
      <c r="A858" s="11">
        <v>1800</v>
      </c>
      <c r="B858" s="11">
        <v>1062</v>
      </c>
      <c r="C858" s="11">
        <v>527</v>
      </c>
      <c r="E858" s="11" t="s">
        <v>2147</v>
      </c>
      <c r="F858" s="11" t="s">
        <v>2148</v>
      </c>
      <c r="G858" s="11">
        <v>2</v>
      </c>
      <c r="I858" s="24" t="str">
        <f>IF($B858="","",(VLOOKUP($B858,所属・種目コード!$E$3:$F$68,2)))</f>
        <v>岩手女</v>
      </c>
      <c r="K858" s="26" t="e">
        <f>IF($B858="","",(VLOOKUP($B858,所属・種目コード!O841:P941,2)))</f>
        <v>#N/A</v>
      </c>
      <c r="L858" s="23" t="e">
        <f>IF($B858="","",(VLOOKUP($B858,所属・種目コード!$L$3:$M$59,2)))</f>
        <v>#N/A</v>
      </c>
    </row>
    <row r="859" spans="1:12">
      <c r="A859" s="11">
        <v>1801</v>
      </c>
      <c r="B859" s="11">
        <v>1062</v>
      </c>
      <c r="C859" s="11">
        <v>525</v>
      </c>
      <c r="E859" s="11" t="s">
        <v>2149</v>
      </c>
      <c r="F859" s="11" t="s">
        <v>2150</v>
      </c>
      <c r="G859" s="11">
        <v>2</v>
      </c>
      <c r="I859" s="24" t="str">
        <f>IF($B859="","",(VLOOKUP($B859,所属・種目コード!$E$3:$F$68,2)))</f>
        <v>岩手女</v>
      </c>
      <c r="K859" s="26" t="e">
        <f>IF($B859="","",(VLOOKUP($B859,所属・種目コード!O842:P942,2)))</f>
        <v>#N/A</v>
      </c>
      <c r="L859" s="23" t="e">
        <f>IF($B859="","",(VLOOKUP($B859,所属・種目コード!$L$3:$M$59,2)))</f>
        <v>#N/A</v>
      </c>
    </row>
    <row r="860" spans="1:12">
      <c r="A860" s="11">
        <v>1802</v>
      </c>
      <c r="B860" s="11">
        <v>1062</v>
      </c>
      <c r="C860" s="11">
        <v>520</v>
      </c>
      <c r="E860" s="11" t="s">
        <v>2151</v>
      </c>
      <c r="F860" s="11" t="s">
        <v>2152</v>
      </c>
      <c r="G860" s="11">
        <v>2</v>
      </c>
      <c r="I860" s="24" t="str">
        <f>IF($B860="","",(VLOOKUP($B860,所属・種目コード!$E$3:$F$68,2)))</f>
        <v>岩手女</v>
      </c>
      <c r="K860" s="26" t="e">
        <f>IF($B860="","",(VLOOKUP($B860,所属・種目コード!O843:P943,2)))</f>
        <v>#N/A</v>
      </c>
      <c r="L860" s="23" t="e">
        <f>IF($B860="","",(VLOOKUP($B860,所属・種目コード!$L$3:$M$59,2)))</f>
        <v>#N/A</v>
      </c>
    </row>
    <row r="861" spans="1:12">
      <c r="A861" s="11">
        <v>1803</v>
      </c>
      <c r="B861" s="11">
        <v>1062</v>
      </c>
      <c r="C861" s="11">
        <v>528</v>
      </c>
      <c r="E861" s="11" t="s">
        <v>2153</v>
      </c>
      <c r="F861" s="11" t="s">
        <v>2154</v>
      </c>
      <c r="G861" s="11">
        <v>2</v>
      </c>
      <c r="I861" s="24" t="str">
        <f>IF($B861="","",(VLOOKUP($B861,所属・種目コード!$E$3:$F$68,2)))</f>
        <v>岩手女</v>
      </c>
      <c r="K861" s="26" t="e">
        <f>IF($B861="","",(VLOOKUP($B861,所属・種目コード!O844:P944,2)))</f>
        <v>#N/A</v>
      </c>
      <c r="L861" s="23" t="e">
        <f>IF($B861="","",(VLOOKUP($B861,所属・種目コード!$L$3:$M$59,2)))</f>
        <v>#N/A</v>
      </c>
    </row>
    <row r="862" spans="1:12">
      <c r="A862" s="11">
        <v>1804</v>
      </c>
      <c r="B862" s="11">
        <v>1062</v>
      </c>
      <c r="C862" s="11">
        <v>529</v>
      </c>
      <c r="E862" s="11" t="s">
        <v>2155</v>
      </c>
      <c r="F862" s="11" t="s">
        <v>2156</v>
      </c>
      <c r="G862" s="11">
        <v>2</v>
      </c>
      <c r="I862" s="24" t="str">
        <f>IF($B862="","",(VLOOKUP($B862,所属・種目コード!$E$3:$F$68,2)))</f>
        <v>岩手女</v>
      </c>
      <c r="K862" s="26" t="e">
        <f>IF($B862="","",(VLOOKUP($B862,所属・種目コード!O845:P945,2)))</f>
        <v>#N/A</v>
      </c>
      <c r="L862" s="23" t="e">
        <f>IF($B862="","",(VLOOKUP($B862,所属・種目コード!$L$3:$M$59,2)))</f>
        <v>#N/A</v>
      </c>
    </row>
    <row r="863" spans="1:12">
      <c r="A863" s="11">
        <v>1805</v>
      </c>
      <c r="B863" s="11">
        <v>1062</v>
      </c>
      <c r="C863" s="11">
        <v>521</v>
      </c>
      <c r="E863" s="11" t="s">
        <v>2157</v>
      </c>
      <c r="F863" s="11" t="s">
        <v>2158</v>
      </c>
      <c r="G863" s="11">
        <v>2</v>
      </c>
      <c r="I863" s="24" t="str">
        <f>IF($B863="","",(VLOOKUP($B863,所属・種目コード!$E$3:$F$68,2)))</f>
        <v>岩手女</v>
      </c>
      <c r="K863" s="26" t="e">
        <f>IF($B863="","",(VLOOKUP($B863,所属・種目コード!O846:P946,2)))</f>
        <v>#N/A</v>
      </c>
      <c r="L863" s="23" t="e">
        <f>IF($B863="","",(VLOOKUP($B863,所属・種目コード!$L$3:$M$59,2)))</f>
        <v>#N/A</v>
      </c>
    </row>
    <row r="864" spans="1:12">
      <c r="A864" s="11">
        <v>1806</v>
      </c>
      <c r="B864" s="11">
        <v>1063</v>
      </c>
      <c r="C864" s="11">
        <v>442</v>
      </c>
      <c r="E864" s="11" t="s">
        <v>2159</v>
      </c>
      <c r="F864" s="11" t="s">
        <v>2160</v>
      </c>
      <c r="G864" s="11">
        <v>2</v>
      </c>
      <c r="I864" s="24" t="str">
        <f>IF($B864="","",(VLOOKUP($B864,所属・種目コード!$E$3:$F$68,2)))</f>
        <v>岩谷堂</v>
      </c>
      <c r="K864" s="26" t="e">
        <f>IF($B864="","",(VLOOKUP($B864,所属・種目コード!O847:P947,2)))</f>
        <v>#N/A</v>
      </c>
      <c r="L864" s="23" t="e">
        <f>IF($B864="","",(VLOOKUP($B864,所属・種目コード!$L$3:$M$59,2)))</f>
        <v>#N/A</v>
      </c>
    </row>
    <row r="865" spans="1:12">
      <c r="A865" s="11">
        <v>1807</v>
      </c>
      <c r="B865" s="11">
        <v>1063</v>
      </c>
      <c r="C865" s="11">
        <v>448</v>
      </c>
      <c r="E865" s="11" t="s">
        <v>2161</v>
      </c>
      <c r="F865" s="11" t="s">
        <v>2162</v>
      </c>
      <c r="G865" s="11">
        <v>2</v>
      </c>
      <c r="I865" s="24" t="str">
        <f>IF($B865="","",(VLOOKUP($B865,所属・種目コード!$E$3:$F$68,2)))</f>
        <v>岩谷堂</v>
      </c>
      <c r="K865" s="26" t="e">
        <f>IF($B865="","",(VLOOKUP($B865,所属・種目コード!O848:P948,2)))</f>
        <v>#N/A</v>
      </c>
      <c r="L865" s="23" t="e">
        <f>IF($B865="","",(VLOOKUP($B865,所属・種目コード!$L$3:$M$59,2)))</f>
        <v>#N/A</v>
      </c>
    </row>
    <row r="866" spans="1:12">
      <c r="A866" s="11">
        <v>1808</v>
      </c>
      <c r="B866" s="11">
        <v>1063</v>
      </c>
      <c r="C866" s="11">
        <v>616</v>
      </c>
      <c r="E866" s="11" t="s">
        <v>2163</v>
      </c>
      <c r="F866" s="11" t="s">
        <v>2164</v>
      </c>
      <c r="G866" s="11">
        <v>1</v>
      </c>
      <c r="I866" s="24" t="str">
        <f>IF($B866="","",(VLOOKUP($B866,所属・種目コード!$E$3:$F$68,2)))</f>
        <v>岩谷堂</v>
      </c>
      <c r="K866" s="26" t="e">
        <f>IF($B866="","",(VLOOKUP($B866,所属・種目コード!O849:P949,2)))</f>
        <v>#N/A</v>
      </c>
      <c r="L866" s="23" t="e">
        <f>IF($B866="","",(VLOOKUP($B866,所属・種目コード!$L$3:$M$59,2)))</f>
        <v>#N/A</v>
      </c>
    </row>
    <row r="867" spans="1:12">
      <c r="A867" s="11">
        <v>1809</v>
      </c>
      <c r="B867" s="11">
        <v>1063</v>
      </c>
      <c r="C867" s="11">
        <v>449</v>
      </c>
      <c r="E867" s="11" t="s">
        <v>2165</v>
      </c>
      <c r="F867" s="11" t="s">
        <v>2166</v>
      </c>
      <c r="G867" s="11">
        <v>2</v>
      </c>
      <c r="I867" s="24" t="str">
        <f>IF($B867="","",(VLOOKUP($B867,所属・種目コード!$E$3:$F$68,2)))</f>
        <v>岩谷堂</v>
      </c>
      <c r="K867" s="26" t="e">
        <f>IF($B867="","",(VLOOKUP($B867,所属・種目コード!O850:P950,2)))</f>
        <v>#N/A</v>
      </c>
      <c r="L867" s="23" t="e">
        <f>IF($B867="","",(VLOOKUP($B867,所属・種目コード!$L$3:$M$59,2)))</f>
        <v>#N/A</v>
      </c>
    </row>
    <row r="868" spans="1:12">
      <c r="A868" s="11">
        <v>1810</v>
      </c>
      <c r="B868" s="11">
        <v>1063</v>
      </c>
      <c r="C868" s="11">
        <v>615</v>
      </c>
      <c r="E868" s="11" t="s">
        <v>2167</v>
      </c>
      <c r="F868" s="11" t="s">
        <v>2168</v>
      </c>
      <c r="G868" s="11">
        <v>2</v>
      </c>
      <c r="I868" s="24" t="str">
        <f>IF($B868="","",(VLOOKUP($B868,所属・種目コード!$E$3:$F$68,2)))</f>
        <v>岩谷堂</v>
      </c>
      <c r="K868" s="26" t="e">
        <f>IF($B868="","",(VLOOKUP($B868,所属・種目コード!O851:P951,2)))</f>
        <v>#N/A</v>
      </c>
      <c r="L868" s="23" t="e">
        <f>IF($B868="","",(VLOOKUP($B868,所属・種目コード!$L$3:$M$59,2)))</f>
        <v>#N/A</v>
      </c>
    </row>
    <row r="869" spans="1:12">
      <c r="A869" s="11">
        <v>1811</v>
      </c>
      <c r="B869" s="11">
        <v>1063</v>
      </c>
      <c r="C869" s="11">
        <v>616</v>
      </c>
      <c r="E869" s="11" t="s">
        <v>2169</v>
      </c>
      <c r="F869" s="11" t="s">
        <v>2170</v>
      </c>
      <c r="G869" s="11">
        <v>2</v>
      </c>
      <c r="I869" s="24" t="str">
        <f>IF($B869="","",(VLOOKUP($B869,所属・種目コード!$E$3:$F$68,2)))</f>
        <v>岩谷堂</v>
      </c>
      <c r="K869" s="26" t="e">
        <f>IF($B869="","",(VLOOKUP($B869,所属・種目コード!O852:P952,2)))</f>
        <v>#N/A</v>
      </c>
      <c r="L869" s="23" t="e">
        <f>IF($B869="","",(VLOOKUP($B869,所属・種目コード!$L$3:$M$59,2)))</f>
        <v>#N/A</v>
      </c>
    </row>
    <row r="870" spans="1:12">
      <c r="A870" s="11">
        <v>1812</v>
      </c>
      <c r="B870" s="11">
        <v>1063</v>
      </c>
      <c r="C870" s="11">
        <v>450</v>
      </c>
      <c r="E870" s="11" t="s">
        <v>2171</v>
      </c>
      <c r="F870" s="11" t="s">
        <v>2172</v>
      </c>
      <c r="G870" s="11">
        <v>2</v>
      </c>
      <c r="I870" s="24" t="str">
        <f>IF($B870="","",(VLOOKUP($B870,所属・種目コード!$E$3:$F$68,2)))</f>
        <v>岩谷堂</v>
      </c>
      <c r="K870" s="26" t="e">
        <f>IF($B870="","",(VLOOKUP($B870,所属・種目コード!O853:P953,2)))</f>
        <v>#N/A</v>
      </c>
      <c r="L870" s="23" t="e">
        <f>IF($B870="","",(VLOOKUP($B870,所属・種目コード!$L$3:$M$59,2)))</f>
        <v>#N/A</v>
      </c>
    </row>
    <row r="871" spans="1:12">
      <c r="A871" s="11">
        <v>1813</v>
      </c>
      <c r="B871" s="11">
        <v>1063</v>
      </c>
      <c r="C871" s="11">
        <v>443</v>
      </c>
      <c r="E871" s="11" t="s">
        <v>2173</v>
      </c>
      <c r="F871" s="11" t="s">
        <v>2174</v>
      </c>
      <c r="G871" s="11">
        <v>2</v>
      </c>
      <c r="I871" s="24" t="str">
        <f>IF($B871="","",(VLOOKUP($B871,所属・種目コード!$E$3:$F$68,2)))</f>
        <v>岩谷堂</v>
      </c>
      <c r="K871" s="26" t="e">
        <f>IF($B871="","",(VLOOKUP($B871,所属・種目コード!O854:P954,2)))</f>
        <v>#N/A</v>
      </c>
      <c r="L871" s="23" t="e">
        <f>IF($B871="","",(VLOOKUP($B871,所属・種目コード!$L$3:$M$59,2)))</f>
        <v>#N/A</v>
      </c>
    </row>
    <row r="872" spans="1:12">
      <c r="A872" s="11">
        <v>1814</v>
      </c>
      <c r="B872" s="11">
        <v>1063</v>
      </c>
      <c r="C872" s="11">
        <v>619</v>
      </c>
      <c r="E872" s="11" t="s">
        <v>2175</v>
      </c>
      <c r="F872" s="11" t="s">
        <v>2176</v>
      </c>
      <c r="G872" s="11">
        <v>1</v>
      </c>
      <c r="I872" s="24" t="str">
        <f>IF($B872="","",(VLOOKUP($B872,所属・種目コード!$E$3:$F$68,2)))</f>
        <v>岩谷堂</v>
      </c>
      <c r="K872" s="26" t="e">
        <f>IF($B872="","",(VLOOKUP($B872,所属・種目コード!O855:P955,2)))</f>
        <v>#N/A</v>
      </c>
      <c r="L872" s="23" t="e">
        <f>IF($B872="","",(VLOOKUP($B872,所属・種目コード!$L$3:$M$59,2)))</f>
        <v>#N/A</v>
      </c>
    </row>
    <row r="873" spans="1:12">
      <c r="A873" s="11">
        <v>1815</v>
      </c>
      <c r="B873" s="11">
        <v>1063</v>
      </c>
      <c r="C873" s="11">
        <v>444</v>
      </c>
      <c r="E873" s="11" t="s">
        <v>2177</v>
      </c>
      <c r="F873" s="11" t="s">
        <v>2178</v>
      </c>
      <c r="G873" s="11">
        <v>2</v>
      </c>
      <c r="I873" s="24" t="str">
        <f>IF($B873="","",(VLOOKUP($B873,所属・種目コード!$E$3:$F$68,2)))</f>
        <v>岩谷堂</v>
      </c>
      <c r="K873" s="26" t="e">
        <f>IF($B873="","",(VLOOKUP($B873,所属・種目コード!O856:P956,2)))</f>
        <v>#N/A</v>
      </c>
      <c r="L873" s="23" t="e">
        <f>IF($B873="","",(VLOOKUP($B873,所属・種目コード!$L$3:$M$59,2)))</f>
        <v>#N/A</v>
      </c>
    </row>
    <row r="874" spans="1:12">
      <c r="A874" s="11">
        <v>1816</v>
      </c>
      <c r="B874" s="11">
        <v>1063</v>
      </c>
      <c r="C874" s="11">
        <v>620</v>
      </c>
      <c r="E874" s="11" t="s">
        <v>2179</v>
      </c>
      <c r="F874" s="11" t="s">
        <v>2180</v>
      </c>
      <c r="G874" s="11">
        <v>1</v>
      </c>
      <c r="I874" s="24" t="str">
        <f>IF($B874="","",(VLOOKUP($B874,所属・種目コード!$E$3:$F$68,2)))</f>
        <v>岩谷堂</v>
      </c>
      <c r="K874" s="26" t="e">
        <f>IF($B874="","",(VLOOKUP($B874,所属・種目コード!O857:P957,2)))</f>
        <v>#N/A</v>
      </c>
      <c r="L874" s="23" t="e">
        <f>IF($B874="","",(VLOOKUP($B874,所属・種目コード!$L$3:$M$59,2)))</f>
        <v>#N/A</v>
      </c>
    </row>
    <row r="875" spans="1:12">
      <c r="A875" s="11">
        <v>1817</v>
      </c>
      <c r="B875" s="11">
        <v>1063</v>
      </c>
      <c r="C875" s="11">
        <v>617</v>
      </c>
      <c r="E875" s="11" t="s">
        <v>2181</v>
      </c>
      <c r="F875" s="11" t="s">
        <v>2182</v>
      </c>
      <c r="G875" s="11">
        <v>1</v>
      </c>
      <c r="I875" s="24" t="str">
        <f>IF($B875="","",(VLOOKUP($B875,所属・種目コード!$E$3:$F$68,2)))</f>
        <v>岩谷堂</v>
      </c>
      <c r="K875" s="26" t="e">
        <f>IF($B875="","",(VLOOKUP($B875,所属・種目コード!O858:P958,2)))</f>
        <v>#N/A</v>
      </c>
      <c r="L875" s="23" t="e">
        <f>IF($B875="","",(VLOOKUP($B875,所属・種目コード!$L$3:$M$59,2)))</f>
        <v>#N/A</v>
      </c>
    </row>
    <row r="876" spans="1:12">
      <c r="A876" s="11">
        <v>1818</v>
      </c>
      <c r="B876" s="11">
        <v>1063</v>
      </c>
      <c r="C876" s="11">
        <v>451</v>
      </c>
      <c r="E876" s="11" t="s">
        <v>2183</v>
      </c>
      <c r="F876" s="11" t="s">
        <v>2184</v>
      </c>
      <c r="G876" s="11">
        <v>2</v>
      </c>
      <c r="I876" s="24" t="str">
        <f>IF($B876="","",(VLOOKUP($B876,所属・種目コード!$E$3:$F$68,2)))</f>
        <v>岩谷堂</v>
      </c>
      <c r="K876" s="26" t="e">
        <f>IF($B876="","",(VLOOKUP($B876,所属・種目コード!O859:P959,2)))</f>
        <v>#N/A</v>
      </c>
      <c r="L876" s="23" t="e">
        <f>IF($B876="","",(VLOOKUP($B876,所属・種目コード!$L$3:$M$59,2)))</f>
        <v>#N/A</v>
      </c>
    </row>
    <row r="877" spans="1:12">
      <c r="A877" s="11">
        <v>1819</v>
      </c>
      <c r="B877" s="11">
        <v>1063</v>
      </c>
      <c r="C877" s="11">
        <v>445</v>
      </c>
      <c r="E877" s="11" t="s">
        <v>2185</v>
      </c>
      <c r="F877" s="11" t="s">
        <v>2186</v>
      </c>
      <c r="G877" s="11">
        <v>2</v>
      </c>
      <c r="I877" s="24" t="str">
        <f>IF($B877="","",(VLOOKUP($B877,所属・種目コード!$E$3:$F$68,2)))</f>
        <v>岩谷堂</v>
      </c>
      <c r="K877" s="26" t="e">
        <f>IF($B877="","",(VLOOKUP($B877,所属・種目コード!O860:P960,2)))</f>
        <v>#N/A</v>
      </c>
      <c r="L877" s="23" t="e">
        <f>IF($B877="","",(VLOOKUP($B877,所属・種目コード!$L$3:$M$59,2)))</f>
        <v>#N/A</v>
      </c>
    </row>
    <row r="878" spans="1:12">
      <c r="A878" s="11">
        <v>1820</v>
      </c>
      <c r="B878" s="11">
        <v>1063</v>
      </c>
      <c r="C878" s="11">
        <v>452</v>
      </c>
      <c r="E878" s="11" t="s">
        <v>2187</v>
      </c>
      <c r="F878" s="11" t="s">
        <v>2188</v>
      </c>
      <c r="G878" s="11">
        <v>2</v>
      </c>
      <c r="I878" s="24" t="str">
        <f>IF($B878="","",(VLOOKUP($B878,所属・種目コード!$E$3:$F$68,2)))</f>
        <v>岩谷堂</v>
      </c>
      <c r="K878" s="26" t="e">
        <f>IF($B878="","",(VLOOKUP($B878,所属・種目コード!O861:P961,2)))</f>
        <v>#N/A</v>
      </c>
      <c r="L878" s="23" t="e">
        <f>IF($B878="","",(VLOOKUP($B878,所属・種目コード!$L$3:$M$59,2)))</f>
        <v>#N/A</v>
      </c>
    </row>
    <row r="879" spans="1:12">
      <c r="A879" s="11">
        <v>1821</v>
      </c>
      <c r="B879" s="11">
        <v>1063</v>
      </c>
      <c r="C879" s="11">
        <v>446</v>
      </c>
      <c r="E879" s="11" t="s">
        <v>2189</v>
      </c>
      <c r="F879" s="11" t="s">
        <v>2190</v>
      </c>
      <c r="G879" s="11">
        <v>2</v>
      </c>
      <c r="I879" s="24" t="str">
        <f>IF($B879="","",(VLOOKUP($B879,所属・種目コード!$E$3:$F$68,2)))</f>
        <v>岩谷堂</v>
      </c>
      <c r="K879" s="26" t="e">
        <f>IF($B879="","",(VLOOKUP($B879,所属・種目コード!O862:P962,2)))</f>
        <v>#N/A</v>
      </c>
      <c r="L879" s="23" t="e">
        <f>IF($B879="","",(VLOOKUP($B879,所属・種目コード!$L$3:$M$59,2)))</f>
        <v>#N/A</v>
      </c>
    </row>
    <row r="880" spans="1:12">
      <c r="A880" s="11">
        <v>1822</v>
      </c>
      <c r="B880" s="11">
        <v>1063</v>
      </c>
      <c r="C880" s="11">
        <v>617</v>
      </c>
      <c r="E880" s="11" t="s">
        <v>2191</v>
      </c>
      <c r="F880" s="11" t="s">
        <v>2192</v>
      </c>
      <c r="G880" s="11">
        <v>2</v>
      </c>
      <c r="I880" s="24" t="str">
        <f>IF($B880="","",(VLOOKUP($B880,所属・種目コード!$E$3:$F$68,2)))</f>
        <v>岩谷堂</v>
      </c>
      <c r="K880" s="26" t="e">
        <f>IF($B880="","",(VLOOKUP($B880,所属・種目コード!O863:P963,2)))</f>
        <v>#N/A</v>
      </c>
      <c r="L880" s="23" t="e">
        <f>IF($B880="","",(VLOOKUP($B880,所属・種目コード!$L$3:$M$59,2)))</f>
        <v>#N/A</v>
      </c>
    </row>
    <row r="881" spans="1:12">
      <c r="A881" s="11">
        <v>1823</v>
      </c>
      <c r="B881" s="11">
        <v>1063</v>
      </c>
      <c r="C881" s="11">
        <v>618</v>
      </c>
      <c r="E881" s="11" t="s">
        <v>2193</v>
      </c>
      <c r="F881" s="11" t="s">
        <v>2194</v>
      </c>
      <c r="G881" s="11">
        <v>1</v>
      </c>
      <c r="I881" s="24" t="str">
        <f>IF($B881="","",(VLOOKUP($B881,所属・種目コード!$E$3:$F$68,2)))</f>
        <v>岩谷堂</v>
      </c>
      <c r="K881" s="26" t="e">
        <f>IF($B881="","",(VLOOKUP($B881,所属・種目コード!O864:P964,2)))</f>
        <v>#N/A</v>
      </c>
      <c r="L881" s="23" t="e">
        <f>IF($B881="","",(VLOOKUP($B881,所属・種目コード!$L$3:$M$59,2)))</f>
        <v>#N/A</v>
      </c>
    </row>
    <row r="882" spans="1:12">
      <c r="A882" s="11">
        <v>1824</v>
      </c>
      <c r="B882" s="11">
        <v>1063</v>
      </c>
      <c r="C882" s="11">
        <v>447</v>
      </c>
      <c r="E882" s="11" t="s">
        <v>2195</v>
      </c>
      <c r="F882" s="11" t="s">
        <v>2196</v>
      </c>
      <c r="G882" s="11">
        <v>2</v>
      </c>
      <c r="I882" s="24" t="str">
        <f>IF($B882="","",(VLOOKUP($B882,所属・種目コード!$E$3:$F$68,2)))</f>
        <v>岩谷堂</v>
      </c>
      <c r="K882" s="26" t="e">
        <f>IF($B882="","",(VLOOKUP($B882,所属・種目コード!O865:P965,2)))</f>
        <v>#N/A</v>
      </c>
      <c r="L882" s="23" t="e">
        <f>IF($B882="","",(VLOOKUP($B882,所属・種目コード!$L$3:$M$59,2)))</f>
        <v>#N/A</v>
      </c>
    </row>
    <row r="883" spans="1:12">
      <c r="A883" s="11">
        <v>1825</v>
      </c>
      <c r="B883" s="11">
        <v>1063</v>
      </c>
      <c r="C883" s="11">
        <v>618</v>
      </c>
      <c r="E883" s="11" t="s">
        <v>2197</v>
      </c>
      <c r="F883" s="11" t="s">
        <v>2198</v>
      </c>
      <c r="G883" s="11">
        <v>2</v>
      </c>
      <c r="I883" s="24" t="str">
        <f>IF($B883="","",(VLOOKUP($B883,所属・種目コード!$E$3:$F$68,2)))</f>
        <v>岩谷堂</v>
      </c>
      <c r="K883" s="26" t="e">
        <f>IF($B883="","",(VLOOKUP($B883,所属・種目コード!O866:P966,2)))</f>
        <v>#N/A</v>
      </c>
      <c r="L883" s="23" t="e">
        <f>IF($B883="","",(VLOOKUP($B883,所属・種目コード!$L$3:$M$59,2)))</f>
        <v>#N/A</v>
      </c>
    </row>
    <row r="884" spans="1:12">
      <c r="A884" s="11">
        <v>1826</v>
      </c>
      <c r="B884" s="11">
        <v>1064</v>
      </c>
      <c r="C884" s="11">
        <v>425</v>
      </c>
      <c r="E884" s="11" t="s">
        <v>566</v>
      </c>
      <c r="F884" s="11" t="s">
        <v>2199</v>
      </c>
      <c r="G884" s="11">
        <v>2</v>
      </c>
      <c r="I884" s="24" t="str">
        <f>IF($B884="","",(VLOOKUP($B884,所属・種目コード!$E$3:$F$68,2)))</f>
        <v>大船渡</v>
      </c>
      <c r="K884" s="26" t="e">
        <f>IF($B884="","",(VLOOKUP($B884,所属・種目コード!O867:P967,2)))</f>
        <v>#N/A</v>
      </c>
      <c r="L884" s="23" t="e">
        <f>IF($B884="","",(VLOOKUP($B884,所属・種目コード!$L$3:$M$59,2)))</f>
        <v>#N/A</v>
      </c>
    </row>
    <row r="885" spans="1:12">
      <c r="A885" s="11">
        <v>1827</v>
      </c>
      <c r="B885" s="11">
        <v>1064</v>
      </c>
      <c r="C885" s="11">
        <v>586</v>
      </c>
      <c r="E885" s="11" t="s">
        <v>2200</v>
      </c>
      <c r="F885" s="11" t="s">
        <v>2201</v>
      </c>
      <c r="G885" s="11">
        <v>1</v>
      </c>
      <c r="I885" s="24" t="str">
        <f>IF($B885="","",(VLOOKUP($B885,所属・種目コード!$E$3:$F$68,2)))</f>
        <v>大船渡</v>
      </c>
      <c r="K885" s="26" t="e">
        <f>IF($B885="","",(VLOOKUP($B885,所属・種目コード!O868:P968,2)))</f>
        <v>#N/A</v>
      </c>
      <c r="L885" s="23" t="e">
        <f>IF($B885="","",(VLOOKUP($B885,所属・種目コード!$L$3:$M$59,2)))</f>
        <v>#N/A</v>
      </c>
    </row>
    <row r="886" spans="1:12">
      <c r="A886" s="11">
        <v>1828</v>
      </c>
      <c r="B886" s="11">
        <v>1064</v>
      </c>
      <c r="C886" s="11">
        <v>671</v>
      </c>
      <c r="E886" s="11" t="s">
        <v>2202</v>
      </c>
      <c r="F886" s="11" t="s">
        <v>2203</v>
      </c>
      <c r="G886" s="11">
        <v>2</v>
      </c>
      <c r="I886" s="24" t="str">
        <f>IF($B886="","",(VLOOKUP($B886,所属・種目コード!$E$3:$F$68,2)))</f>
        <v>大船渡</v>
      </c>
      <c r="K886" s="26" t="e">
        <f>IF($B886="","",(VLOOKUP($B886,所属・種目コード!O869:P969,2)))</f>
        <v>#N/A</v>
      </c>
      <c r="L886" s="23" t="e">
        <f>IF($B886="","",(VLOOKUP($B886,所属・種目コード!$L$3:$M$59,2)))</f>
        <v>#N/A</v>
      </c>
    </row>
    <row r="887" spans="1:12">
      <c r="A887" s="11">
        <v>1829</v>
      </c>
      <c r="B887" s="11">
        <v>1064</v>
      </c>
      <c r="C887" s="11">
        <v>420</v>
      </c>
      <c r="E887" s="11" t="s">
        <v>562</v>
      </c>
      <c r="F887" s="11" t="s">
        <v>2204</v>
      </c>
      <c r="G887" s="11">
        <v>2</v>
      </c>
      <c r="I887" s="24" t="str">
        <f>IF($B887="","",(VLOOKUP($B887,所属・種目コード!$E$3:$F$68,2)))</f>
        <v>大船渡</v>
      </c>
      <c r="K887" s="26" t="e">
        <f>IF($B887="","",(VLOOKUP($B887,所属・種目コード!O870:P970,2)))</f>
        <v>#N/A</v>
      </c>
      <c r="L887" s="23" t="e">
        <f>IF($B887="","",(VLOOKUP($B887,所属・種目コード!$L$3:$M$59,2)))</f>
        <v>#N/A</v>
      </c>
    </row>
    <row r="888" spans="1:12">
      <c r="A888" s="11">
        <v>1830</v>
      </c>
      <c r="B888" s="11">
        <v>1064</v>
      </c>
      <c r="C888" s="11">
        <v>672</v>
      </c>
      <c r="E888" s="11" t="s">
        <v>2205</v>
      </c>
      <c r="F888" s="11" t="s">
        <v>2206</v>
      </c>
      <c r="G888" s="11">
        <v>2</v>
      </c>
      <c r="I888" s="24" t="str">
        <f>IF($B888="","",(VLOOKUP($B888,所属・種目コード!$E$3:$F$68,2)))</f>
        <v>大船渡</v>
      </c>
      <c r="K888" s="26" t="e">
        <f>IF($B888="","",(VLOOKUP($B888,所属・種目コード!O871:P971,2)))</f>
        <v>#N/A</v>
      </c>
      <c r="L888" s="23" t="e">
        <f>IF($B888="","",(VLOOKUP($B888,所属・種目コード!$L$3:$M$59,2)))</f>
        <v>#N/A</v>
      </c>
    </row>
    <row r="889" spans="1:12">
      <c r="A889" s="11">
        <v>1831</v>
      </c>
      <c r="B889" s="11">
        <v>1064</v>
      </c>
      <c r="C889" s="11">
        <v>587</v>
      </c>
      <c r="E889" s="11" t="s">
        <v>2207</v>
      </c>
      <c r="F889" s="11" t="s">
        <v>2208</v>
      </c>
      <c r="G889" s="11">
        <v>1</v>
      </c>
      <c r="I889" s="24" t="str">
        <f>IF($B889="","",(VLOOKUP($B889,所属・種目コード!$E$3:$F$68,2)))</f>
        <v>大船渡</v>
      </c>
      <c r="K889" s="26" t="e">
        <f>IF($B889="","",(VLOOKUP($B889,所属・種目コード!O872:P972,2)))</f>
        <v>#N/A</v>
      </c>
      <c r="L889" s="23" t="e">
        <f>IF($B889="","",(VLOOKUP($B889,所属・種目コード!$L$3:$M$59,2)))</f>
        <v>#N/A</v>
      </c>
    </row>
    <row r="890" spans="1:12">
      <c r="A890" s="11">
        <v>1832</v>
      </c>
      <c r="B890" s="11">
        <v>1064</v>
      </c>
      <c r="C890" s="11">
        <v>723</v>
      </c>
      <c r="E890" s="11" t="s">
        <v>2209</v>
      </c>
      <c r="F890" s="11" t="s">
        <v>2210</v>
      </c>
      <c r="G890" s="11">
        <v>1</v>
      </c>
      <c r="I890" s="24" t="str">
        <f>IF($B890="","",(VLOOKUP($B890,所属・種目コード!$E$3:$F$68,2)))</f>
        <v>大船渡</v>
      </c>
      <c r="K890" s="26" t="e">
        <f>IF($B890="","",(VLOOKUP($B890,所属・種目コード!O873:P973,2)))</f>
        <v>#N/A</v>
      </c>
      <c r="L890" s="23" t="e">
        <f>IF($B890="","",(VLOOKUP($B890,所属・種目コード!$L$3:$M$59,2)))</f>
        <v>#N/A</v>
      </c>
    </row>
    <row r="891" spans="1:12">
      <c r="A891" s="11">
        <v>1833</v>
      </c>
      <c r="B891" s="11">
        <v>1064</v>
      </c>
      <c r="C891" s="11">
        <v>421</v>
      </c>
      <c r="E891" s="11" t="s">
        <v>563</v>
      </c>
      <c r="F891" s="11" t="s">
        <v>2211</v>
      </c>
      <c r="G891" s="11">
        <v>2</v>
      </c>
      <c r="I891" s="24" t="str">
        <f>IF($B891="","",(VLOOKUP($B891,所属・種目コード!$E$3:$F$68,2)))</f>
        <v>大船渡</v>
      </c>
      <c r="K891" s="26" t="e">
        <f>IF($B891="","",(VLOOKUP($B891,所属・種目コード!O874:P974,2)))</f>
        <v>#N/A</v>
      </c>
      <c r="L891" s="23" t="e">
        <f>IF($B891="","",(VLOOKUP($B891,所属・種目コード!$L$3:$M$59,2)))</f>
        <v>#N/A</v>
      </c>
    </row>
    <row r="892" spans="1:12">
      <c r="A892" s="11">
        <v>1834</v>
      </c>
      <c r="B892" s="11">
        <v>1064</v>
      </c>
      <c r="C892" s="11">
        <v>498</v>
      </c>
      <c r="E892" s="11" t="s">
        <v>2212</v>
      </c>
      <c r="F892" s="11" t="s">
        <v>2213</v>
      </c>
      <c r="G892" s="11">
        <v>2</v>
      </c>
      <c r="I892" s="24" t="str">
        <f>IF($B892="","",(VLOOKUP($B892,所属・種目コード!$E$3:$F$68,2)))</f>
        <v>大船渡</v>
      </c>
      <c r="K892" s="26" t="e">
        <f>IF($B892="","",(VLOOKUP($B892,所属・種目コード!O875:P975,2)))</f>
        <v>#N/A</v>
      </c>
      <c r="L892" s="23" t="e">
        <f>IF($B892="","",(VLOOKUP($B892,所属・種目コード!$L$3:$M$59,2)))</f>
        <v>#N/A</v>
      </c>
    </row>
    <row r="893" spans="1:12">
      <c r="A893" s="11">
        <v>1835</v>
      </c>
      <c r="B893" s="11">
        <v>1064</v>
      </c>
      <c r="C893" s="11">
        <v>422</v>
      </c>
      <c r="E893" s="11" t="s">
        <v>564</v>
      </c>
      <c r="F893" s="11" t="s">
        <v>2214</v>
      </c>
      <c r="G893" s="11">
        <v>2</v>
      </c>
      <c r="I893" s="24" t="str">
        <f>IF($B893="","",(VLOOKUP($B893,所属・種目コード!$E$3:$F$68,2)))</f>
        <v>大船渡</v>
      </c>
      <c r="K893" s="26" t="e">
        <f>IF($B893="","",(VLOOKUP($B893,所属・種目コード!O876:P976,2)))</f>
        <v>#N/A</v>
      </c>
      <c r="L893" s="23" t="e">
        <f>IF($B893="","",(VLOOKUP($B893,所属・種目コード!$L$3:$M$59,2)))</f>
        <v>#N/A</v>
      </c>
    </row>
    <row r="894" spans="1:12">
      <c r="A894" s="11">
        <v>1836</v>
      </c>
      <c r="B894" s="11">
        <v>1064</v>
      </c>
      <c r="C894" s="11">
        <v>588</v>
      </c>
      <c r="E894" s="11" t="s">
        <v>2215</v>
      </c>
      <c r="F894" s="11" t="s">
        <v>2216</v>
      </c>
      <c r="G894" s="11">
        <v>1</v>
      </c>
      <c r="I894" s="24" t="str">
        <f>IF($B894="","",(VLOOKUP($B894,所属・種目コード!$E$3:$F$68,2)))</f>
        <v>大船渡</v>
      </c>
      <c r="K894" s="26" t="e">
        <f>IF($B894="","",(VLOOKUP($B894,所属・種目コード!O877:P977,2)))</f>
        <v>#N/A</v>
      </c>
      <c r="L894" s="23" t="e">
        <f>IF($B894="","",(VLOOKUP($B894,所属・種目コード!$L$3:$M$59,2)))</f>
        <v>#N/A</v>
      </c>
    </row>
    <row r="895" spans="1:12">
      <c r="A895" s="11">
        <v>1837</v>
      </c>
      <c r="B895" s="11">
        <v>1064</v>
      </c>
      <c r="C895" s="11">
        <v>673</v>
      </c>
      <c r="E895" s="11" t="s">
        <v>2217</v>
      </c>
      <c r="F895" s="11" t="s">
        <v>2218</v>
      </c>
      <c r="G895" s="11">
        <v>2</v>
      </c>
      <c r="I895" s="24" t="str">
        <f>IF($B895="","",(VLOOKUP($B895,所属・種目コード!$E$3:$F$68,2)))</f>
        <v>大船渡</v>
      </c>
      <c r="K895" s="26" t="e">
        <f>IF($B895="","",(VLOOKUP($B895,所属・種目コード!O878:P978,2)))</f>
        <v>#N/A</v>
      </c>
      <c r="L895" s="23" t="e">
        <f>IF($B895="","",(VLOOKUP($B895,所属・種目コード!$L$3:$M$59,2)))</f>
        <v>#N/A</v>
      </c>
    </row>
    <row r="896" spans="1:12">
      <c r="A896" s="11">
        <v>1838</v>
      </c>
      <c r="B896" s="11">
        <v>1064</v>
      </c>
      <c r="C896" s="11">
        <v>590</v>
      </c>
      <c r="E896" s="11" t="s">
        <v>2219</v>
      </c>
      <c r="F896" s="11" t="s">
        <v>2220</v>
      </c>
      <c r="G896" s="11">
        <v>1</v>
      </c>
      <c r="I896" s="24" t="str">
        <f>IF($B896="","",(VLOOKUP($B896,所属・種目コード!$E$3:$F$68,2)))</f>
        <v>大船渡</v>
      </c>
      <c r="K896" s="26" t="e">
        <f>IF($B896="","",(VLOOKUP($B896,所属・種目コード!O879:P979,2)))</f>
        <v>#N/A</v>
      </c>
      <c r="L896" s="23" t="e">
        <f>IF($B896="","",(VLOOKUP($B896,所属・種目コード!$L$3:$M$59,2)))</f>
        <v>#N/A</v>
      </c>
    </row>
    <row r="897" spans="1:12">
      <c r="A897" s="11">
        <v>1839</v>
      </c>
      <c r="B897" s="11">
        <v>1064</v>
      </c>
      <c r="C897" s="11">
        <v>923</v>
      </c>
      <c r="E897" s="11" t="s">
        <v>2221</v>
      </c>
      <c r="F897" s="11" t="s">
        <v>2222</v>
      </c>
      <c r="G897" s="11">
        <v>1</v>
      </c>
      <c r="I897" s="24" t="str">
        <f>IF($B897="","",(VLOOKUP($B897,所属・種目コード!$E$3:$F$68,2)))</f>
        <v>大船渡</v>
      </c>
      <c r="K897" s="26" t="e">
        <f>IF($B897="","",(VLOOKUP($B897,所属・種目コード!O880:P980,2)))</f>
        <v>#N/A</v>
      </c>
      <c r="L897" s="23" t="e">
        <f>IF($B897="","",(VLOOKUP($B897,所属・種目コード!$L$3:$M$59,2)))</f>
        <v>#N/A</v>
      </c>
    </row>
    <row r="898" spans="1:12">
      <c r="A898" s="11">
        <v>1840</v>
      </c>
      <c r="B898" s="11">
        <v>1064</v>
      </c>
      <c r="C898" s="11">
        <v>415</v>
      </c>
      <c r="E898" s="11" t="s">
        <v>2223</v>
      </c>
      <c r="F898" s="11" t="s">
        <v>2224</v>
      </c>
      <c r="G898" s="11">
        <v>2</v>
      </c>
      <c r="I898" s="24" t="str">
        <f>IF($B898="","",(VLOOKUP($B898,所属・種目コード!$E$3:$F$68,2)))</f>
        <v>大船渡</v>
      </c>
      <c r="K898" s="26" t="e">
        <f>IF($B898="","",(VLOOKUP($B898,所属・種目コード!O881:P981,2)))</f>
        <v>#N/A</v>
      </c>
      <c r="L898" s="23" t="e">
        <f>IF($B898="","",(VLOOKUP($B898,所属・種目コード!$L$3:$M$59,2)))</f>
        <v>#N/A</v>
      </c>
    </row>
    <row r="899" spans="1:12">
      <c r="A899" s="11">
        <v>1841</v>
      </c>
      <c r="B899" s="11">
        <v>1064</v>
      </c>
      <c r="C899" s="11">
        <v>591</v>
      </c>
      <c r="E899" s="11" t="s">
        <v>2225</v>
      </c>
      <c r="F899" s="11" t="s">
        <v>2226</v>
      </c>
      <c r="G899" s="11">
        <v>1</v>
      </c>
      <c r="I899" s="24" t="str">
        <f>IF($B899="","",(VLOOKUP($B899,所属・種目コード!$E$3:$F$68,2)))</f>
        <v>大船渡</v>
      </c>
      <c r="K899" s="26" t="e">
        <f>IF($B899="","",(VLOOKUP($B899,所属・種目コード!O882:P982,2)))</f>
        <v>#N/A</v>
      </c>
      <c r="L899" s="23" t="e">
        <f>IF($B899="","",(VLOOKUP($B899,所属・種目コード!$L$3:$M$59,2)))</f>
        <v>#N/A</v>
      </c>
    </row>
    <row r="900" spans="1:12">
      <c r="A900" s="11">
        <v>1842</v>
      </c>
      <c r="B900" s="11">
        <v>1064</v>
      </c>
      <c r="C900" s="11">
        <v>423</v>
      </c>
      <c r="E900" s="11" t="s">
        <v>565</v>
      </c>
      <c r="F900" s="11" t="s">
        <v>2227</v>
      </c>
      <c r="G900" s="11">
        <v>2</v>
      </c>
      <c r="I900" s="24" t="str">
        <f>IF($B900="","",(VLOOKUP($B900,所属・種目コード!$E$3:$F$68,2)))</f>
        <v>大船渡</v>
      </c>
      <c r="K900" s="26" t="e">
        <f>IF($B900="","",(VLOOKUP($B900,所属・種目コード!O883:P983,2)))</f>
        <v>#N/A</v>
      </c>
      <c r="L900" s="23" t="e">
        <f>IF($B900="","",(VLOOKUP($B900,所属・種目コード!$L$3:$M$59,2)))</f>
        <v>#N/A</v>
      </c>
    </row>
    <row r="901" spans="1:12">
      <c r="A901" s="11">
        <v>1843</v>
      </c>
      <c r="B901" s="11">
        <v>1064</v>
      </c>
      <c r="C901" s="11">
        <v>416</v>
      </c>
      <c r="E901" s="11" t="s">
        <v>2228</v>
      </c>
      <c r="F901" s="11" t="s">
        <v>2229</v>
      </c>
      <c r="G901" s="11">
        <v>2</v>
      </c>
      <c r="I901" s="24" t="str">
        <f>IF($B901="","",(VLOOKUP($B901,所属・種目コード!$E$3:$F$68,2)))</f>
        <v>大船渡</v>
      </c>
      <c r="K901" s="26" t="e">
        <f>IF($B901="","",(VLOOKUP($B901,所属・種目コード!O884:P984,2)))</f>
        <v>#N/A</v>
      </c>
      <c r="L901" s="23" t="e">
        <f>IF($B901="","",(VLOOKUP($B901,所属・種目コード!$L$3:$M$59,2)))</f>
        <v>#N/A</v>
      </c>
    </row>
    <row r="902" spans="1:12">
      <c r="A902" s="11">
        <v>1844</v>
      </c>
      <c r="B902" s="11">
        <v>1064</v>
      </c>
      <c r="C902" s="11">
        <v>424</v>
      </c>
      <c r="E902" s="11" t="s">
        <v>2230</v>
      </c>
      <c r="F902" s="11" t="s">
        <v>2231</v>
      </c>
      <c r="G902" s="11">
        <v>2</v>
      </c>
      <c r="I902" s="24" t="str">
        <f>IF($B902="","",(VLOOKUP($B902,所属・種目コード!$E$3:$F$68,2)))</f>
        <v>大船渡</v>
      </c>
      <c r="K902" s="26" t="e">
        <f>IF($B902="","",(VLOOKUP($B902,所属・種目コード!O885:P985,2)))</f>
        <v>#N/A</v>
      </c>
      <c r="L902" s="23" t="e">
        <f>IF($B902="","",(VLOOKUP($B902,所属・種目コード!$L$3:$M$59,2)))</f>
        <v>#N/A</v>
      </c>
    </row>
    <row r="903" spans="1:12">
      <c r="A903" s="11">
        <v>1845</v>
      </c>
      <c r="B903" s="11">
        <v>1064</v>
      </c>
      <c r="C903" s="11">
        <v>589</v>
      </c>
      <c r="E903" s="11" t="s">
        <v>2232</v>
      </c>
      <c r="F903" s="11" t="s">
        <v>2233</v>
      </c>
      <c r="G903" s="11">
        <v>1</v>
      </c>
      <c r="I903" s="24" t="str">
        <f>IF($B903="","",(VLOOKUP($B903,所属・種目コード!$E$3:$F$68,2)))</f>
        <v>大船渡</v>
      </c>
      <c r="K903" s="26" t="e">
        <f>IF($B903="","",(VLOOKUP($B903,所属・種目コード!O886:P986,2)))</f>
        <v>#N/A</v>
      </c>
      <c r="L903" s="23" t="e">
        <f>IF($B903="","",(VLOOKUP($B903,所属・種目コード!$L$3:$M$59,2)))</f>
        <v>#N/A</v>
      </c>
    </row>
    <row r="904" spans="1:12">
      <c r="A904" s="11">
        <v>1846</v>
      </c>
      <c r="B904" s="11">
        <v>1064</v>
      </c>
      <c r="C904" s="11">
        <v>592</v>
      </c>
      <c r="E904" s="11" t="s">
        <v>2234</v>
      </c>
      <c r="F904" s="11" t="s">
        <v>2235</v>
      </c>
      <c r="G904" s="11">
        <v>1</v>
      </c>
      <c r="I904" s="24" t="str">
        <f>IF($B904="","",(VLOOKUP($B904,所属・種目コード!$E$3:$F$68,2)))</f>
        <v>大船渡</v>
      </c>
      <c r="K904" s="26" t="e">
        <f>IF($B904="","",(VLOOKUP($B904,所属・種目コード!O887:P987,2)))</f>
        <v>#N/A</v>
      </c>
      <c r="L904" s="23" t="e">
        <f>IF($B904="","",(VLOOKUP($B904,所属・種目コード!$L$3:$M$59,2)))</f>
        <v>#N/A</v>
      </c>
    </row>
    <row r="905" spans="1:12">
      <c r="A905" s="11">
        <v>1847</v>
      </c>
      <c r="B905" s="11">
        <v>1064</v>
      </c>
      <c r="C905" s="11">
        <v>417</v>
      </c>
      <c r="E905" s="11" t="s">
        <v>2236</v>
      </c>
      <c r="F905" s="11" t="s">
        <v>2237</v>
      </c>
      <c r="G905" s="11">
        <v>2</v>
      </c>
      <c r="I905" s="24" t="str">
        <f>IF($B905="","",(VLOOKUP($B905,所属・種目コード!$E$3:$F$68,2)))</f>
        <v>大船渡</v>
      </c>
      <c r="K905" s="26" t="e">
        <f>IF($B905="","",(VLOOKUP($B905,所属・種目コード!O888:P988,2)))</f>
        <v>#N/A</v>
      </c>
      <c r="L905" s="23" t="e">
        <f>IF($B905="","",(VLOOKUP($B905,所属・種目コード!$L$3:$M$59,2)))</f>
        <v>#N/A</v>
      </c>
    </row>
    <row r="906" spans="1:12">
      <c r="A906" s="11">
        <v>1848</v>
      </c>
      <c r="B906" s="11">
        <v>1064</v>
      </c>
      <c r="C906" s="11">
        <v>722</v>
      </c>
      <c r="E906" s="11" t="s">
        <v>2238</v>
      </c>
      <c r="F906" s="11" t="s">
        <v>2239</v>
      </c>
      <c r="G906" s="11">
        <v>1</v>
      </c>
      <c r="I906" s="24" t="str">
        <f>IF($B906="","",(VLOOKUP($B906,所属・種目コード!$E$3:$F$68,2)))</f>
        <v>大船渡</v>
      </c>
      <c r="K906" s="26" t="e">
        <f>IF($B906="","",(VLOOKUP($B906,所属・種目コード!O889:P989,2)))</f>
        <v>#N/A</v>
      </c>
      <c r="L906" s="23" t="e">
        <f>IF($B906="","",(VLOOKUP($B906,所属・種目コード!$L$3:$M$59,2)))</f>
        <v>#N/A</v>
      </c>
    </row>
    <row r="907" spans="1:12">
      <c r="A907" s="11">
        <v>1849</v>
      </c>
      <c r="B907" s="11">
        <v>1064</v>
      </c>
      <c r="C907" s="11">
        <v>674</v>
      </c>
      <c r="E907" s="11" t="s">
        <v>567</v>
      </c>
      <c r="F907" s="11" t="s">
        <v>2240</v>
      </c>
      <c r="G907" s="11">
        <v>2</v>
      </c>
      <c r="I907" s="24" t="str">
        <f>IF($B907="","",(VLOOKUP($B907,所属・種目コード!$E$3:$F$68,2)))</f>
        <v>大船渡</v>
      </c>
      <c r="K907" s="26" t="e">
        <f>IF($B907="","",(VLOOKUP($B907,所属・種目コード!O890:P990,2)))</f>
        <v>#N/A</v>
      </c>
      <c r="L907" s="23" t="e">
        <f>IF($B907="","",(VLOOKUP($B907,所属・種目コード!$L$3:$M$59,2)))</f>
        <v>#N/A</v>
      </c>
    </row>
    <row r="908" spans="1:12">
      <c r="A908" s="11">
        <v>1850</v>
      </c>
      <c r="B908" s="11">
        <v>1064</v>
      </c>
      <c r="C908" s="11">
        <v>418</v>
      </c>
      <c r="E908" s="11" t="s">
        <v>2241</v>
      </c>
      <c r="F908" s="11" t="s">
        <v>2242</v>
      </c>
      <c r="G908" s="11">
        <v>2</v>
      </c>
      <c r="I908" s="24" t="str">
        <f>IF($B908="","",(VLOOKUP($B908,所属・種目コード!$E$3:$F$68,2)))</f>
        <v>大船渡</v>
      </c>
      <c r="K908" s="26" t="e">
        <f>IF($B908="","",(VLOOKUP($B908,所属・種目コード!O891:P991,2)))</f>
        <v>#N/A</v>
      </c>
      <c r="L908" s="23" t="e">
        <f>IF($B908="","",(VLOOKUP($B908,所属・種目コード!$L$3:$M$59,2)))</f>
        <v>#N/A</v>
      </c>
    </row>
    <row r="909" spans="1:12">
      <c r="A909" s="11">
        <v>1851</v>
      </c>
      <c r="B909" s="11">
        <v>1064</v>
      </c>
      <c r="C909" s="11">
        <v>675</v>
      </c>
      <c r="E909" s="11" t="s">
        <v>2243</v>
      </c>
      <c r="F909" s="11" t="s">
        <v>2244</v>
      </c>
      <c r="G909" s="11">
        <v>2</v>
      </c>
      <c r="I909" s="24" t="str">
        <f>IF($B909="","",(VLOOKUP($B909,所属・種目コード!$E$3:$F$68,2)))</f>
        <v>大船渡</v>
      </c>
      <c r="K909" s="26" t="e">
        <f>IF($B909="","",(VLOOKUP($B909,所属・種目コード!O892:P992,2)))</f>
        <v>#N/A</v>
      </c>
      <c r="L909" s="23" t="e">
        <f>IF($B909="","",(VLOOKUP($B909,所属・種目コード!$L$3:$M$59,2)))</f>
        <v>#N/A</v>
      </c>
    </row>
    <row r="910" spans="1:12">
      <c r="A910" s="11">
        <v>1852</v>
      </c>
      <c r="B910" s="11">
        <v>1064</v>
      </c>
      <c r="C910" s="11">
        <v>676</v>
      </c>
      <c r="E910" s="11" t="s">
        <v>2245</v>
      </c>
      <c r="F910" s="11" t="s">
        <v>2246</v>
      </c>
      <c r="G910" s="11">
        <v>2</v>
      </c>
      <c r="I910" s="24" t="str">
        <f>IF($B910="","",(VLOOKUP($B910,所属・種目コード!$E$3:$F$68,2)))</f>
        <v>大船渡</v>
      </c>
      <c r="K910" s="26" t="e">
        <f>IF($B910="","",(VLOOKUP($B910,所属・種目コード!O893:P993,2)))</f>
        <v>#N/A</v>
      </c>
      <c r="L910" s="23" t="e">
        <f>IF($B910="","",(VLOOKUP($B910,所属・種目コード!$L$3:$M$59,2)))</f>
        <v>#N/A</v>
      </c>
    </row>
    <row r="911" spans="1:12">
      <c r="A911" s="11">
        <v>1853</v>
      </c>
      <c r="B911" s="11">
        <v>1064</v>
      </c>
      <c r="C911" s="11">
        <v>924</v>
      </c>
      <c r="E911" s="11" t="s">
        <v>2247</v>
      </c>
      <c r="F911" s="11" t="s">
        <v>2248</v>
      </c>
      <c r="G911" s="11">
        <v>1</v>
      </c>
      <c r="I911" s="24" t="str">
        <f>IF($B911="","",(VLOOKUP($B911,所属・種目コード!$E$3:$F$68,2)))</f>
        <v>大船渡</v>
      </c>
      <c r="K911" s="26" t="e">
        <f>IF($B911="","",(VLOOKUP($B911,所属・種目コード!O894:P994,2)))</f>
        <v>#N/A</v>
      </c>
      <c r="L911" s="23" t="e">
        <f>IF($B911="","",(VLOOKUP($B911,所属・種目コード!$L$3:$M$59,2)))</f>
        <v>#N/A</v>
      </c>
    </row>
    <row r="912" spans="1:12">
      <c r="A912" s="11">
        <v>1854</v>
      </c>
      <c r="B912" s="11">
        <v>1064</v>
      </c>
      <c r="C912" s="11">
        <v>419</v>
      </c>
      <c r="E912" s="11" t="s">
        <v>2249</v>
      </c>
      <c r="F912" s="11" t="s">
        <v>2250</v>
      </c>
      <c r="G912" s="11">
        <v>2</v>
      </c>
      <c r="I912" s="24" t="str">
        <f>IF($B912="","",(VLOOKUP($B912,所属・種目コード!$E$3:$F$68,2)))</f>
        <v>大船渡</v>
      </c>
      <c r="K912" s="26" t="e">
        <f>IF($B912="","",(VLOOKUP($B912,所属・種目コード!O895:P995,2)))</f>
        <v>#N/A</v>
      </c>
      <c r="L912" s="23" t="e">
        <f>IF($B912="","",(VLOOKUP($B912,所属・種目コード!$L$3:$M$59,2)))</f>
        <v>#N/A</v>
      </c>
    </row>
    <row r="913" spans="1:12">
      <c r="A913" s="11">
        <v>1855</v>
      </c>
      <c r="B913" s="11">
        <v>1064</v>
      </c>
      <c r="C913" s="11">
        <v>724</v>
      </c>
      <c r="E913" s="11" t="s">
        <v>2251</v>
      </c>
      <c r="F913" s="11" t="s">
        <v>2252</v>
      </c>
      <c r="G913" s="11">
        <v>1</v>
      </c>
      <c r="I913" s="24" t="str">
        <f>IF($B913="","",(VLOOKUP($B913,所属・種目コード!$E$3:$F$68,2)))</f>
        <v>大船渡</v>
      </c>
      <c r="K913" s="26" t="e">
        <f>IF($B913="","",(VLOOKUP($B913,所属・種目コード!O896:P996,2)))</f>
        <v>#N/A</v>
      </c>
      <c r="L913" s="23" t="e">
        <f>IF($B913="","",(VLOOKUP($B913,所属・種目コード!$L$3:$M$59,2)))</f>
        <v>#N/A</v>
      </c>
    </row>
    <row r="914" spans="1:12">
      <c r="A914" s="11">
        <v>1856</v>
      </c>
      <c r="B914" s="11">
        <v>1064</v>
      </c>
      <c r="C914" s="11">
        <v>593</v>
      </c>
      <c r="E914" s="11" t="s">
        <v>2253</v>
      </c>
      <c r="F914" s="11" t="s">
        <v>2254</v>
      </c>
      <c r="G914" s="11">
        <v>1</v>
      </c>
      <c r="I914" s="24" t="str">
        <f>IF($B914="","",(VLOOKUP($B914,所属・種目コード!$E$3:$F$68,2)))</f>
        <v>大船渡</v>
      </c>
      <c r="K914" s="26" t="e">
        <f>IF($B914="","",(VLOOKUP($B914,所属・種目コード!O897:P997,2)))</f>
        <v>#N/A</v>
      </c>
      <c r="L914" s="23" t="e">
        <f>IF($B914="","",(VLOOKUP($B914,所属・種目コード!$L$3:$M$59,2)))</f>
        <v>#N/A</v>
      </c>
    </row>
    <row r="915" spans="1:12">
      <c r="A915" s="11">
        <v>1857</v>
      </c>
      <c r="B915" s="11">
        <v>1064</v>
      </c>
      <c r="C915" s="11">
        <v>725</v>
      </c>
      <c r="E915" s="11" t="s">
        <v>2255</v>
      </c>
      <c r="F915" s="11" t="s">
        <v>2256</v>
      </c>
      <c r="G915" s="11">
        <v>1</v>
      </c>
      <c r="I915" s="24" t="str">
        <f>IF($B915="","",(VLOOKUP($B915,所属・種目コード!$E$3:$F$68,2)))</f>
        <v>大船渡</v>
      </c>
      <c r="K915" s="26" t="e">
        <f>IF($B915="","",(VLOOKUP($B915,所属・種目コード!O898:P998,2)))</f>
        <v>#N/A</v>
      </c>
      <c r="L915" s="23" t="e">
        <f>IF($B915="","",(VLOOKUP($B915,所属・種目コード!$L$3:$M$59,2)))</f>
        <v>#N/A</v>
      </c>
    </row>
    <row r="916" spans="1:12">
      <c r="A916" s="11">
        <v>1858</v>
      </c>
      <c r="B916" s="11">
        <v>1065</v>
      </c>
      <c r="C916" s="11">
        <v>574</v>
      </c>
      <c r="E916" s="11" t="s">
        <v>2257</v>
      </c>
      <c r="F916" s="11" t="s">
        <v>2258</v>
      </c>
      <c r="G916" s="11">
        <v>2</v>
      </c>
      <c r="I916" s="24" t="str">
        <f>IF($B916="","",(VLOOKUP($B916,所属・種目コード!$E$3:$F$68,2)))</f>
        <v>大船渡東</v>
      </c>
      <c r="K916" s="26" t="e">
        <f>IF($B916="","",(VLOOKUP($B916,所属・種目コード!O899:P999,2)))</f>
        <v>#N/A</v>
      </c>
      <c r="L916" s="23" t="e">
        <f>IF($B916="","",(VLOOKUP($B916,所属・種目コード!$L$3:$M$59,2)))</f>
        <v>#N/A</v>
      </c>
    </row>
    <row r="917" spans="1:12">
      <c r="A917" s="11">
        <v>1859</v>
      </c>
      <c r="B917" s="11">
        <v>1065</v>
      </c>
      <c r="C917" s="11">
        <v>86</v>
      </c>
      <c r="E917" s="11" t="s">
        <v>2259</v>
      </c>
      <c r="F917" s="11" t="s">
        <v>2260</v>
      </c>
      <c r="G917" s="11">
        <v>1</v>
      </c>
      <c r="I917" s="24" t="str">
        <f>IF($B917="","",(VLOOKUP($B917,所属・種目コード!$E$3:$F$68,2)))</f>
        <v>大船渡東</v>
      </c>
      <c r="K917" s="26" t="e">
        <f>IF($B917="","",(VLOOKUP($B917,所属・種目コード!O900:P1000,2)))</f>
        <v>#N/A</v>
      </c>
      <c r="L917" s="23" t="e">
        <f>IF($B917="","",(VLOOKUP($B917,所属・種目コード!$L$3:$M$59,2)))</f>
        <v>#N/A</v>
      </c>
    </row>
    <row r="918" spans="1:12">
      <c r="A918" s="11">
        <v>1860</v>
      </c>
      <c r="B918" s="11">
        <v>1065</v>
      </c>
      <c r="C918" s="11">
        <v>46</v>
      </c>
      <c r="E918" s="11" t="s">
        <v>2261</v>
      </c>
      <c r="F918" s="11" t="s">
        <v>2262</v>
      </c>
      <c r="G918" s="11">
        <v>2</v>
      </c>
      <c r="I918" s="24" t="str">
        <f>IF($B918="","",(VLOOKUP($B918,所属・種目コード!$E$3:$F$68,2)))</f>
        <v>大船渡東</v>
      </c>
      <c r="K918" s="26" t="e">
        <f>IF($B918="","",(VLOOKUP($B918,所属・種目コード!O901:P1001,2)))</f>
        <v>#N/A</v>
      </c>
      <c r="L918" s="23" t="e">
        <f>IF($B918="","",(VLOOKUP($B918,所属・種目コード!$L$3:$M$59,2)))</f>
        <v>#N/A</v>
      </c>
    </row>
    <row r="919" spans="1:12">
      <c r="A919" s="11">
        <v>1861</v>
      </c>
      <c r="B919" s="11">
        <v>1065</v>
      </c>
      <c r="C919" s="11">
        <v>575</v>
      </c>
      <c r="E919" s="11" t="s">
        <v>2263</v>
      </c>
      <c r="F919" s="11" t="s">
        <v>2264</v>
      </c>
      <c r="G919" s="11">
        <v>2</v>
      </c>
      <c r="I919" s="24" t="str">
        <f>IF($B919="","",(VLOOKUP($B919,所属・種目コード!$E$3:$F$68,2)))</f>
        <v>大船渡東</v>
      </c>
      <c r="K919" s="26" t="e">
        <f>IF($B919="","",(VLOOKUP($B919,所属・種目コード!O902:P1002,2)))</f>
        <v>#N/A</v>
      </c>
      <c r="L919" s="23" t="e">
        <f>IF($B919="","",(VLOOKUP($B919,所属・種目コード!$L$3:$M$59,2)))</f>
        <v>#N/A</v>
      </c>
    </row>
    <row r="920" spans="1:12">
      <c r="A920" s="11">
        <v>1862</v>
      </c>
      <c r="B920" s="11">
        <v>1065</v>
      </c>
      <c r="C920" s="11">
        <v>87</v>
      </c>
      <c r="E920" s="11" t="s">
        <v>2265</v>
      </c>
      <c r="F920" s="11" t="s">
        <v>2266</v>
      </c>
      <c r="G920" s="11">
        <v>1</v>
      </c>
      <c r="I920" s="24" t="str">
        <f>IF($B920="","",(VLOOKUP($B920,所属・種目コード!$E$3:$F$68,2)))</f>
        <v>大船渡東</v>
      </c>
      <c r="K920" s="26" t="e">
        <f>IF($B920="","",(VLOOKUP($B920,所属・種目コード!O903:P1003,2)))</f>
        <v>#N/A</v>
      </c>
      <c r="L920" s="23" t="e">
        <f>IF($B920="","",(VLOOKUP($B920,所属・種目コード!$L$3:$M$59,2)))</f>
        <v>#N/A</v>
      </c>
    </row>
    <row r="921" spans="1:12">
      <c r="A921" s="11">
        <v>1863</v>
      </c>
      <c r="B921" s="11">
        <v>1065</v>
      </c>
      <c r="C921" s="11">
        <v>88</v>
      </c>
      <c r="E921" s="11" t="s">
        <v>2267</v>
      </c>
      <c r="F921" s="11" t="s">
        <v>2268</v>
      </c>
      <c r="G921" s="11">
        <v>1</v>
      </c>
      <c r="I921" s="24" t="str">
        <f>IF($B921="","",(VLOOKUP($B921,所属・種目コード!$E$3:$F$68,2)))</f>
        <v>大船渡東</v>
      </c>
      <c r="K921" s="26" t="e">
        <f>IF($B921="","",(VLOOKUP($B921,所属・種目コード!O904:P1004,2)))</f>
        <v>#N/A</v>
      </c>
      <c r="L921" s="23" t="e">
        <f>IF($B921="","",(VLOOKUP($B921,所属・種目コード!$L$3:$M$59,2)))</f>
        <v>#N/A</v>
      </c>
    </row>
    <row r="922" spans="1:12">
      <c r="A922" s="11">
        <v>1864</v>
      </c>
      <c r="B922" s="11">
        <v>1065</v>
      </c>
      <c r="C922" s="11">
        <v>47</v>
      </c>
      <c r="E922" s="11" t="s">
        <v>2269</v>
      </c>
      <c r="F922" s="11" t="s">
        <v>2270</v>
      </c>
      <c r="G922" s="11">
        <v>2</v>
      </c>
      <c r="I922" s="24" t="str">
        <f>IF($B922="","",(VLOOKUP($B922,所属・種目コード!$E$3:$F$68,2)))</f>
        <v>大船渡東</v>
      </c>
      <c r="K922" s="26" t="e">
        <f>IF($B922="","",(VLOOKUP($B922,所属・種目コード!O905:P1005,2)))</f>
        <v>#N/A</v>
      </c>
      <c r="L922" s="23" t="e">
        <f>IF($B922="","",(VLOOKUP($B922,所属・種目コード!$L$3:$M$59,2)))</f>
        <v>#N/A</v>
      </c>
    </row>
    <row r="923" spans="1:12">
      <c r="A923" s="11">
        <v>1865</v>
      </c>
      <c r="B923" s="11">
        <v>1065</v>
      </c>
      <c r="C923" s="11">
        <v>571</v>
      </c>
      <c r="E923" s="11" t="s">
        <v>2271</v>
      </c>
      <c r="F923" s="11" t="s">
        <v>2272</v>
      </c>
      <c r="G923" s="11">
        <v>2</v>
      </c>
      <c r="I923" s="24" t="str">
        <f>IF($B923="","",(VLOOKUP($B923,所属・種目コード!$E$3:$F$68,2)))</f>
        <v>大船渡東</v>
      </c>
      <c r="K923" s="26" t="e">
        <f>IF($B923="","",(VLOOKUP($B923,所属・種目コード!O906:P1006,2)))</f>
        <v>#N/A</v>
      </c>
      <c r="L923" s="23" t="e">
        <f>IF($B923="","",(VLOOKUP($B923,所属・種目コード!$L$3:$M$59,2)))</f>
        <v>#N/A</v>
      </c>
    </row>
    <row r="924" spans="1:12">
      <c r="A924" s="11">
        <v>1866</v>
      </c>
      <c r="B924" s="11">
        <v>1065</v>
      </c>
      <c r="C924" s="11">
        <v>48</v>
      </c>
      <c r="E924" s="11" t="s">
        <v>2273</v>
      </c>
      <c r="F924" s="11" t="s">
        <v>2274</v>
      </c>
      <c r="G924" s="11">
        <v>2</v>
      </c>
      <c r="I924" s="24" t="str">
        <f>IF($B924="","",(VLOOKUP($B924,所属・種目コード!$E$3:$F$68,2)))</f>
        <v>大船渡東</v>
      </c>
      <c r="K924" s="26" t="e">
        <f>IF($B924="","",(VLOOKUP($B924,所属・種目コード!O907:P1007,2)))</f>
        <v>#N/A</v>
      </c>
      <c r="L924" s="23" t="e">
        <f>IF($B924="","",(VLOOKUP($B924,所属・種目コード!$L$3:$M$59,2)))</f>
        <v>#N/A</v>
      </c>
    </row>
    <row r="925" spans="1:12">
      <c r="A925" s="11">
        <v>1867</v>
      </c>
      <c r="B925" s="11">
        <v>1065</v>
      </c>
      <c r="C925" s="11">
        <v>79</v>
      </c>
      <c r="E925" s="11" t="s">
        <v>2275</v>
      </c>
      <c r="F925" s="11" t="s">
        <v>2276</v>
      </c>
      <c r="G925" s="11">
        <v>1</v>
      </c>
      <c r="I925" s="24" t="str">
        <f>IF($B925="","",(VLOOKUP($B925,所属・種目コード!$E$3:$F$68,2)))</f>
        <v>大船渡東</v>
      </c>
      <c r="K925" s="26" t="e">
        <f>IF($B925="","",(VLOOKUP($B925,所属・種目コード!O908:P1008,2)))</f>
        <v>#N/A</v>
      </c>
      <c r="L925" s="23" t="e">
        <f>IF($B925="","",(VLOOKUP($B925,所属・種目コード!$L$3:$M$59,2)))</f>
        <v>#N/A</v>
      </c>
    </row>
    <row r="926" spans="1:12">
      <c r="A926" s="11">
        <v>1868</v>
      </c>
      <c r="B926" s="11">
        <v>1065</v>
      </c>
      <c r="C926" s="11">
        <v>80</v>
      </c>
      <c r="E926" s="11" t="s">
        <v>2277</v>
      </c>
      <c r="F926" s="11" t="s">
        <v>2278</v>
      </c>
      <c r="G926" s="11">
        <v>1</v>
      </c>
      <c r="I926" s="24" t="str">
        <f>IF($B926="","",(VLOOKUP($B926,所属・種目コード!$E$3:$F$68,2)))</f>
        <v>大船渡東</v>
      </c>
      <c r="K926" s="26" t="e">
        <f>IF($B926="","",(VLOOKUP($B926,所属・種目コード!O909:P1009,2)))</f>
        <v>#N/A</v>
      </c>
      <c r="L926" s="23" t="e">
        <f>IF($B926="","",(VLOOKUP($B926,所属・種目コード!$L$3:$M$59,2)))</f>
        <v>#N/A</v>
      </c>
    </row>
    <row r="927" spans="1:12">
      <c r="A927" s="11">
        <v>1869</v>
      </c>
      <c r="B927" s="11">
        <v>1065</v>
      </c>
      <c r="C927" s="11">
        <v>81</v>
      </c>
      <c r="E927" s="11" t="s">
        <v>2279</v>
      </c>
      <c r="F927" s="11" t="s">
        <v>2280</v>
      </c>
      <c r="G927" s="11">
        <v>1</v>
      </c>
      <c r="I927" s="24" t="str">
        <f>IF($B927="","",(VLOOKUP($B927,所属・種目コード!$E$3:$F$68,2)))</f>
        <v>大船渡東</v>
      </c>
      <c r="K927" s="26" t="e">
        <f>IF($B927="","",(VLOOKUP($B927,所属・種目コード!O910:P1010,2)))</f>
        <v>#N/A</v>
      </c>
      <c r="L927" s="23" t="e">
        <f>IF($B927="","",(VLOOKUP($B927,所属・種目コード!$L$3:$M$59,2)))</f>
        <v>#N/A</v>
      </c>
    </row>
    <row r="928" spans="1:12">
      <c r="A928" s="11">
        <v>1870</v>
      </c>
      <c r="B928" s="11">
        <v>1065</v>
      </c>
      <c r="C928" s="11">
        <v>82</v>
      </c>
      <c r="E928" s="11" t="s">
        <v>2281</v>
      </c>
      <c r="F928" s="11" t="s">
        <v>2282</v>
      </c>
      <c r="G928" s="11">
        <v>1</v>
      </c>
      <c r="I928" s="24" t="str">
        <f>IF($B928="","",(VLOOKUP($B928,所属・種目コード!$E$3:$F$68,2)))</f>
        <v>大船渡東</v>
      </c>
      <c r="K928" s="26" t="e">
        <f>IF($B928="","",(VLOOKUP($B928,所属・種目コード!O911:P1011,2)))</f>
        <v>#N/A</v>
      </c>
      <c r="L928" s="23" t="e">
        <f>IF($B928="","",(VLOOKUP($B928,所属・種目コード!$L$3:$M$59,2)))</f>
        <v>#N/A</v>
      </c>
    </row>
    <row r="929" spans="1:12">
      <c r="A929" s="11">
        <v>1871</v>
      </c>
      <c r="B929" s="11">
        <v>1065</v>
      </c>
      <c r="C929" s="11">
        <v>89</v>
      </c>
      <c r="E929" s="11" t="s">
        <v>2283</v>
      </c>
      <c r="F929" s="11" t="s">
        <v>2284</v>
      </c>
      <c r="G929" s="11">
        <v>1</v>
      </c>
      <c r="I929" s="24" t="str">
        <f>IF($B929="","",(VLOOKUP($B929,所属・種目コード!$E$3:$F$68,2)))</f>
        <v>大船渡東</v>
      </c>
      <c r="K929" s="26" t="e">
        <f>IF($B929="","",(VLOOKUP($B929,所属・種目コード!O912:P1012,2)))</f>
        <v>#N/A</v>
      </c>
      <c r="L929" s="23" t="e">
        <f>IF($B929="","",(VLOOKUP($B929,所属・種目コード!$L$3:$M$59,2)))</f>
        <v>#N/A</v>
      </c>
    </row>
    <row r="930" spans="1:12">
      <c r="A930" s="11">
        <v>1872</v>
      </c>
      <c r="B930" s="11">
        <v>1065</v>
      </c>
      <c r="C930" s="11">
        <v>576</v>
      </c>
      <c r="E930" s="11" t="s">
        <v>2285</v>
      </c>
      <c r="F930" s="11" t="s">
        <v>2286</v>
      </c>
      <c r="G930" s="11">
        <v>2</v>
      </c>
      <c r="I930" s="24" t="str">
        <f>IF($B930="","",(VLOOKUP($B930,所属・種目コード!$E$3:$F$68,2)))</f>
        <v>大船渡東</v>
      </c>
      <c r="K930" s="26" t="e">
        <f>IF($B930="","",(VLOOKUP($B930,所属・種目コード!O913:P1013,2)))</f>
        <v>#N/A</v>
      </c>
      <c r="L930" s="23" t="e">
        <f>IF($B930="","",(VLOOKUP($B930,所属・種目コード!$L$3:$M$59,2)))</f>
        <v>#N/A</v>
      </c>
    </row>
    <row r="931" spans="1:12">
      <c r="A931" s="11">
        <v>1873</v>
      </c>
      <c r="B931" s="11">
        <v>1065</v>
      </c>
      <c r="C931" s="11">
        <v>49</v>
      </c>
      <c r="E931" s="11" t="s">
        <v>2287</v>
      </c>
      <c r="F931" s="11" t="s">
        <v>2288</v>
      </c>
      <c r="G931" s="11">
        <v>2</v>
      </c>
      <c r="I931" s="24" t="str">
        <f>IF($B931="","",(VLOOKUP($B931,所属・種目コード!$E$3:$F$68,2)))</f>
        <v>大船渡東</v>
      </c>
      <c r="K931" s="26" t="e">
        <f>IF($B931="","",(VLOOKUP($B931,所属・種目コード!O914:P1014,2)))</f>
        <v>#N/A</v>
      </c>
      <c r="L931" s="23" t="e">
        <f>IF($B931="","",(VLOOKUP($B931,所属・種目コード!$L$3:$M$59,2)))</f>
        <v>#N/A</v>
      </c>
    </row>
    <row r="932" spans="1:12">
      <c r="A932" s="11">
        <v>1874</v>
      </c>
      <c r="B932" s="11">
        <v>1065</v>
      </c>
      <c r="C932" s="11">
        <v>43</v>
      </c>
      <c r="E932" s="11" t="s">
        <v>2289</v>
      </c>
      <c r="F932" s="11" t="s">
        <v>2290</v>
      </c>
      <c r="G932" s="11">
        <v>2</v>
      </c>
      <c r="I932" s="24" t="str">
        <f>IF($B932="","",(VLOOKUP($B932,所属・種目コード!$E$3:$F$68,2)))</f>
        <v>大船渡東</v>
      </c>
      <c r="K932" s="26" t="e">
        <f>IF($B932="","",(VLOOKUP($B932,所属・種目コード!O915:P1015,2)))</f>
        <v>#N/A</v>
      </c>
      <c r="L932" s="23" t="e">
        <f>IF($B932="","",(VLOOKUP($B932,所属・種目コード!$L$3:$M$59,2)))</f>
        <v>#N/A</v>
      </c>
    </row>
    <row r="933" spans="1:12">
      <c r="A933" s="11">
        <v>1875</v>
      </c>
      <c r="B933" s="11">
        <v>1065</v>
      </c>
      <c r="C933" s="11">
        <v>83</v>
      </c>
      <c r="E933" s="11" t="s">
        <v>2291</v>
      </c>
      <c r="F933" s="11" t="s">
        <v>2292</v>
      </c>
      <c r="G933" s="11">
        <v>1</v>
      </c>
      <c r="I933" s="24" t="str">
        <f>IF($B933="","",(VLOOKUP($B933,所属・種目コード!$E$3:$F$68,2)))</f>
        <v>大船渡東</v>
      </c>
      <c r="K933" s="26" t="e">
        <f>IF($B933="","",(VLOOKUP($B933,所属・種目コード!O916:P1016,2)))</f>
        <v>#N/A</v>
      </c>
      <c r="L933" s="23" t="e">
        <f>IF($B933="","",(VLOOKUP($B933,所属・種目コード!$L$3:$M$59,2)))</f>
        <v>#N/A</v>
      </c>
    </row>
    <row r="934" spans="1:12">
      <c r="A934" s="11">
        <v>1876</v>
      </c>
      <c r="B934" s="11">
        <v>1065</v>
      </c>
      <c r="C934" s="11">
        <v>545</v>
      </c>
      <c r="E934" s="11" t="s">
        <v>2293</v>
      </c>
      <c r="F934" s="11" t="s">
        <v>2294</v>
      </c>
      <c r="G934" s="11">
        <v>1</v>
      </c>
      <c r="I934" s="24" t="str">
        <f>IF($B934="","",(VLOOKUP($B934,所属・種目コード!$E$3:$F$68,2)))</f>
        <v>大船渡東</v>
      </c>
      <c r="K934" s="26" t="e">
        <f>IF($B934="","",(VLOOKUP($B934,所属・種目コード!O917:P1017,2)))</f>
        <v>#N/A</v>
      </c>
      <c r="L934" s="23" t="e">
        <f>IF($B934="","",(VLOOKUP($B934,所属・種目コード!$L$3:$M$59,2)))</f>
        <v>#N/A</v>
      </c>
    </row>
    <row r="935" spans="1:12">
      <c r="A935" s="11">
        <v>1877</v>
      </c>
      <c r="B935" s="11">
        <v>1065</v>
      </c>
      <c r="C935" s="11">
        <v>44</v>
      </c>
      <c r="E935" s="11" t="s">
        <v>2295</v>
      </c>
      <c r="F935" s="11" t="s">
        <v>2296</v>
      </c>
      <c r="G935" s="11">
        <v>2</v>
      </c>
      <c r="I935" s="24" t="str">
        <f>IF($B935="","",(VLOOKUP($B935,所属・種目コード!$E$3:$F$68,2)))</f>
        <v>大船渡東</v>
      </c>
      <c r="K935" s="26" t="e">
        <f>IF($B935="","",(VLOOKUP($B935,所属・種目コード!O918:P1018,2)))</f>
        <v>#N/A</v>
      </c>
      <c r="L935" s="23" t="e">
        <f>IF($B935="","",(VLOOKUP($B935,所属・種目コード!$L$3:$M$59,2)))</f>
        <v>#N/A</v>
      </c>
    </row>
    <row r="936" spans="1:12">
      <c r="A936" s="11">
        <v>1878</v>
      </c>
      <c r="B936" s="11">
        <v>1065</v>
      </c>
      <c r="C936" s="11">
        <v>84</v>
      </c>
      <c r="E936" s="11" t="s">
        <v>2297</v>
      </c>
      <c r="F936" s="11" t="s">
        <v>2298</v>
      </c>
      <c r="G936" s="11">
        <v>1</v>
      </c>
      <c r="I936" s="24" t="str">
        <f>IF($B936="","",(VLOOKUP($B936,所属・種目コード!$E$3:$F$68,2)))</f>
        <v>大船渡東</v>
      </c>
      <c r="K936" s="26" t="e">
        <f>IF($B936="","",(VLOOKUP($B936,所属・種目コード!O919:P1019,2)))</f>
        <v>#N/A</v>
      </c>
      <c r="L936" s="23" t="e">
        <f>IF($B936="","",(VLOOKUP($B936,所属・種目コード!$L$3:$M$59,2)))</f>
        <v>#N/A</v>
      </c>
    </row>
    <row r="937" spans="1:12">
      <c r="A937" s="11">
        <v>1879</v>
      </c>
      <c r="B937" s="11">
        <v>1065</v>
      </c>
      <c r="C937" s="11">
        <v>50</v>
      </c>
      <c r="E937" s="11" t="s">
        <v>2299</v>
      </c>
      <c r="F937" s="11" t="s">
        <v>2300</v>
      </c>
      <c r="G937" s="11">
        <v>2</v>
      </c>
      <c r="I937" s="24" t="str">
        <f>IF($B937="","",(VLOOKUP($B937,所属・種目コード!$E$3:$F$68,2)))</f>
        <v>大船渡東</v>
      </c>
      <c r="K937" s="26" t="e">
        <f>IF($B937="","",(VLOOKUP($B937,所属・種目コード!O920:P1020,2)))</f>
        <v>#N/A</v>
      </c>
      <c r="L937" s="23" t="e">
        <f>IF($B937="","",(VLOOKUP($B937,所属・種目コード!$L$3:$M$59,2)))</f>
        <v>#N/A</v>
      </c>
    </row>
    <row r="938" spans="1:12">
      <c r="A938" s="11">
        <v>1880</v>
      </c>
      <c r="B938" s="11">
        <v>1065</v>
      </c>
      <c r="C938" s="11">
        <v>572</v>
      </c>
      <c r="E938" s="11" t="s">
        <v>2301</v>
      </c>
      <c r="F938" s="11" t="s">
        <v>2302</v>
      </c>
      <c r="G938" s="11">
        <v>2</v>
      </c>
      <c r="I938" s="24" t="str">
        <f>IF($B938="","",(VLOOKUP($B938,所属・種目コード!$E$3:$F$68,2)))</f>
        <v>大船渡東</v>
      </c>
      <c r="K938" s="26" t="e">
        <f>IF($B938="","",(VLOOKUP($B938,所属・種目コード!O921:P1021,2)))</f>
        <v>#N/A</v>
      </c>
      <c r="L938" s="23" t="e">
        <f>IF($B938="","",(VLOOKUP($B938,所属・種目コード!$L$3:$M$59,2)))</f>
        <v>#N/A</v>
      </c>
    </row>
    <row r="939" spans="1:12">
      <c r="A939" s="11">
        <v>1881</v>
      </c>
      <c r="B939" s="11">
        <v>1065</v>
      </c>
      <c r="C939" s="11">
        <v>51</v>
      </c>
      <c r="E939" s="11" t="s">
        <v>2303</v>
      </c>
      <c r="F939" s="11" t="s">
        <v>2304</v>
      </c>
      <c r="G939" s="11">
        <v>2</v>
      </c>
      <c r="I939" s="24" t="str">
        <f>IF($B939="","",(VLOOKUP($B939,所属・種目コード!$E$3:$F$68,2)))</f>
        <v>大船渡東</v>
      </c>
      <c r="K939" s="26" t="e">
        <f>IF($B939="","",(VLOOKUP($B939,所属・種目コード!O922:P1022,2)))</f>
        <v>#N/A</v>
      </c>
      <c r="L939" s="23" t="e">
        <f>IF($B939="","",(VLOOKUP($B939,所属・種目コード!$L$3:$M$59,2)))</f>
        <v>#N/A</v>
      </c>
    </row>
    <row r="940" spans="1:12">
      <c r="A940" s="11">
        <v>1882</v>
      </c>
      <c r="B940" s="11">
        <v>1065</v>
      </c>
      <c r="C940" s="11">
        <v>45</v>
      </c>
      <c r="E940" s="11" t="s">
        <v>2305</v>
      </c>
      <c r="F940" s="11" t="s">
        <v>2306</v>
      </c>
      <c r="G940" s="11">
        <v>2</v>
      </c>
      <c r="I940" s="24" t="str">
        <f>IF($B940="","",(VLOOKUP($B940,所属・種目コード!$E$3:$F$68,2)))</f>
        <v>大船渡東</v>
      </c>
      <c r="K940" s="26" t="e">
        <f>IF($B940="","",(VLOOKUP($B940,所属・種目コード!O923:P1023,2)))</f>
        <v>#N/A</v>
      </c>
      <c r="L940" s="23" t="e">
        <f>IF($B940="","",(VLOOKUP($B940,所属・種目コード!$L$3:$M$59,2)))</f>
        <v>#N/A</v>
      </c>
    </row>
    <row r="941" spans="1:12">
      <c r="A941" s="11">
        <v>1883</v>
      </c>
      <c r="B941" s="11">
        <v>1065</v>
      </c>
      <c r="C941" s="11">
        <v>85</v>
      </c>
      <c r="E941" s="11" t="s">
        <v>2307</v>
      </c>
      <c r="F941" s="11" t="s">
        <v>2308</v>
      </c>
      <c r="G941" s="11">
        <v>1</v>
      </c>
      <c r="I941" s="24" t="str">
        <f>IF($B941="","",(VLOOKUP($B941,所属・種目コード!$E$3:$F$68,2)))</f>
        <v>大船渡東</v>
      </c>
      <c r="K941" s="26" t="e">
        <f>IF($B941="","",(VLOOKUP($B941,所属・種目コード!O924:P1024,2)))</f>
        <v>#N/A</v>
      </c>
      <c r="L941" s="23" t="e">
        <f>IF($B941="","",(VLOOKUP($B941,所属・種目コード!$L$3:$M$59,2)))</f>
        <v>#N/A</v>
      </c>
    </row>
    <row r="942" spans="1:12">
      <c r="A942" s="11">
        <v>1884</v>
      </c>
      <c r="B942" s="11">
        <v>1065</v>
      </c>
      <c r="C942" s="11">
        <v>577</v>
      </c>
      <c r="E942" s="11" t="s">
        <v>2309</v>
      </c>
      <c r="F942" s="11" t="s">
        <v>2310</v>
      </c>
      <c r="G942" s="11">
        <v>2</v>
      </c>
      <c r="I942" s="24" t="str">
        <f>IF($B942="","",(VLOOKUP($B942,所属・種目コード!$E$3:$F$68,2)))</f>
        <v>大船渡東</v>
      </c>
      <c r="K942" s="26" t="e">
        <f>IF($B942="","",(VLOOKUP($B942,所属・種目コード!O925:P1025,2)))</f>
        <v>#N/A</v>
      </c>
      <c r="L942" s="23" t="e">
        <f>IF($B942="","",(VLOOKUP($B942,所属・種目コード!$L$3:$M$59,2)))</f>
        <v>#N/A</v>
      </c>
    </row>
    <row r="943" spans="1:12">
      <c r="A943" s="11">
        <v>1885</v>
      </c>
      <c r="B943" s="11">
        <v>1065</v>
      </c>
      <c r="C943" s="11">
        <v>573</v>
      </c>
      <c r="E943" s="11" t="s">
        <v>2311</v>
      </c>
      <c r="F943" s="11" t="s">
        <v>2312</v>
      </c>
      <c r="G943" s="11">
        <v>2</v>
      </c>
      <c r="I943" s="24" t="str">
        <f>IF($B943="","",(VLOOKUP($B943,所属・種目コード!$E$3:$F$68,2)))</f>
        <v>大船渡東</v>
      </c>
      <c r="K943" s="26" t="e">
        <f>IF($B943="","",(VLOOKUP($B943,所属・種目コード!O926:P1026,2)))</f>
        <v>#N/A</v>
      </c>
      <c r="L943" s="23" t="e">
        <f>IF($B943="","",(VLOOKUP($B943,所属・種目コード!$L$3:$M$59,2)))</f>
        <v>#N/A</v>
      </c>
    </row>
    <row r="944" spans="1:12">
      <c r="A944" s="11">
        <v>5302</v>
      </c>
      <c r="B944" s="11">
        <v>1065</v>
      </c>
      <c r="C944" s="11">
        <v>571</v>
      </c>
      <c r="E944" s="11" t="s">
        <v>8495</v>
      </c>
      <c r="F944" s="11" t="s">
        <v>2272</v>
      </c>
      <c r="G944" s="11">
        <v>2</v>
      </c>
      <c r="I944" s="24" t="str">
        <f>IF($B944="","",(VLOOKUP($B944,所属・種目コード!$E$3:$F$68,2)))</f>
        <v>大船渡東</v>
      </c>
      <c r="K944" s="26" t="e">
        <f>IF($B944="","",(VLOOKUP($B944,所属・種目コード!O927:P1027,2)))</f>
        <v>#N/A</v>
      </c>
      <c r="L944" s="23" t="e">
        <f>IF($B944="","",(VLOOKUP($B944,所属・種目コード!$L$3:$M$59,2)))</f>
        <v>#N/A</v>
      </c>
    </row>
    <row r="945" spans="1:12">
      <c r="A945" s="11">
        <v>1886</v>
      </c>
      <c r="B945" s="11">
        <v>1066</v>
      </c>
      <c r="C945" s="11">
        <v>466</v>
      </c>
      <c r="E945" s="11" t="s">
        <v>549</v>
      </c>
      <c r="F945" s="11" t="s">
        <v>2313</v>
      </c>
      <c r="G945" s="11">
        <v>2</v>
      </c>
      <c r="I945" s="24" t="str">
        <f>IF($B945="","",(VLOOKUP($B945,所属・種目コード!$E$3:$F$68,2)))</f>
        <v>金ケ崎</v>
      </c>
      <c r="K945" s="26" t="e">
        <f>IF($B945="","",(VLOOKUP($B945,所属・種目コード!O928:P1028,2)))</f>
        <v>#N/A</v>
      </c>
      <c r="L945" s="23" t="e">
        <f>IF($B945="","",(VLOOKUP($B945,所属・種目コード!$L$3:$M$59,2)))</f>
        <v>#N/A</v>
      </c>
    </row>
    <row r="946" spans="1:12">
      <c r="A946" s="11">
        <v>1887</v>
      </c>
      <c r="B946" s="11">
        <v>1066</v>
      </c>
      <c r="C946" s="11">
        <v>621</v>
      </c>
      <c r="E946" s="11" t="s">
        <v>552</v>
      </c>
      <c r="F946" s="11" t="s">
        <v>2314</v>
      </c>
      <c r="G946" s="11">
        <v>2</v>
      </c>
      <c r="I946" s="24" t="str">
        <f>IF($B946="","",(VLOOKUP($B946,所属・種目コード!$E$3:$F$68,2)))</f>
        <v>金ケ崎</v>
      </c>
      <c r="K946" s="26" t="e">
        <f>IF($B946="","",(VLOOKUP($B946,所属・種目コード!O929:P1029,2)))</f>
        <v>#N/A</v>
      </c>
      <c r="L946" s="23" t="e">
        <f>IF($B946="","",(VLOOKUP($B946,所属・種目コード!$L$3:$M$59,2)))</f>
        <v>#N/A</v>
      </c>
    </row>
    <row r="947" spans="1:12">
      <c r="A947" s="11">
        <v>1888</v>
      </c>
      <c r="B947" s="11">
        <v>1066</v>
      </c>
      <c r="C947" s="11">
        <v>652</v>
      </c>
      <c r="E947" s="11" t="s">
        <v>2315</v>
      </c>
      <c r="F947" s="11" t="s">
        <v>2316</v>
      </c>
      <c r="G947" s="11">
        <v>1</v>
      </c>
      <c r="I947" s="24" t="str">
        <f>IF($B947="","",(VLOOKUP($B947,所属・種目コード!$E$3:$F$68,2)))</f>
        <v>金ケ崎</v>
      </c>
      <c r="K947" s="26" t="e">
        <f>IF($B947="","",(VLOOKUP($B947,所属・種目コード!O930:P1030,2)))</f>
        <v>#N/A</v>
      </c>
      <c r="L947" s="23" t="e">
        <f>IF($B947="","",(VLOOKUP($B947,所属・種目コード!$L$3:$M$59,2)))</f>
        <v>#N/A</v>
      </c>
    </row>
    <row r="948" spans="1:12">
      <c r="A948" s="11">
        <v>1889</v>
      </c>
      <c r="B948" s="11">
        <v>1066</v>
      </c>
      <c r="C948" s="11">
        <v>462</v>
      </c>
      <c r="E948" s="11" t="s">
        <v>2317</v>
      </c>
      <c r="F948" s="11" t="s">
        <v>2318</v>
      </c>
      <c r="G948" s="11">
        <v>2</v>
      </c>
      <c r="I948" s="24" t="str">
        <f>IF($B948="","",(VLOOKUP($B948,所属・種目コード!$E$3:$F$68,2)))</f>
        <v>金ケ崎</v>
      </c>
      <c r="K948" s="26" t="e">
        <f>IF($B948="","",(VLOOKUP($B948,所属・種目コード!O931:P1031,2)))</f>
        <v>#N/A</v>
      </c>
      <c r="L948" s="23" t="e">
        <f>IF($B948="","",(VLOOKUP($B948,所属・種目コード!$L$3:$M$59,2)))</f>
        <v>#N/A</v>
      </c>
    </row>
    <row r="949" spans="1:12">
      <c r="A949" s="11">
        <v>1890</v>
      </c>
      <c r="B949" s="11">
        <v>1066</v>
      </c>
      <c r="C949" s="11">
        <v>467</v>
      </c>
      <c r="E949" s="11" t="s">
        <v>550</v>
      </c>
      <c r="F949" s="11" t="s">
        <v>2319</v>
      </c>
      <c r="G949" s="11">
        <v>2</v>
      </c>
      <c r="I949" s="24" t="str">
        <f>IF($B949="","",(VLOOKUP($B949,所属・種目コード!$E$3:$F$68,2)))</f>
        <v>金ケ崎</v>
      </c>
      <c r="K949" s="26" t="e">
        <f>IF($B949="","",(VLOOKUP($B949,所属・種目コード!O932:P1032,2)))</f>
        <v>#N/A</v>
      </c>
      <c r="L949" s="23" t="e">
        <f>IF($B949="","",(VLOOKUP($B949,所属・種目コード!$L$3:$M$59,2)))</f>
        <v>#N/A</v>
      </c>
    </row>
    <row r="950" spans="1:12">
      <c r="A950" s="11">
        <v>1891</v>
      </c>
      <c r="B950" s="11">
        <v>1066</v>
      </c>
      <c r="C950" s="11">
        <v>647</v>
      </c>
      <c r="E950" s="11" t="s">
        <v>2320</v>
      </c>
      <c r="F950" s="11" t="s">
        <v>2321</v>
      </c>
      <c r="G950" s="11">
        <v>1</v>
      </c>
      <c r="I950" s="24" t="str">
        <f>IF($B950="","",(VLOOKUP($B950,所属・種目コード!$E$3:$F$68,2)))</f>
        <v>金ケ崎</v>
      </c>
      <c r="K950" s="26" t="e">
        <f>IF($B950="","",(VLOOKUP($B950,所属・種目コード!O933:P1033,2)))</f>
        <v>#N/A</v>
      </c>
      <c r="L950" s="23" t="e">
        <f>IF($B950="","",(VLOOKUP($B950,所属・種目コード!$L$3:$M$59,2)))</f>
        <v>#N/A</v>
      </c>
    </row>
    <row r="951" spans="1:12">
      <c r="A951" s="11">
        <v>1892</v>
      </c>
      <c r="B951" s="11">
        <v>1066</v>
      </c>
      <c r="C951" s="11">
        <v>653</v>
      </c>
      <c r="E951" s="11" t="s">
        <v>2322</v>
      </c>
      <c r="F951" s="11" t="s">
        <v>2323</v>
      </c>
      <c r="G951" s="11">
        <v>1</v>
      </c>
      <c r="I951" s="24" t="str">
        <f>IF($B951="","",(VLOOKUP($B951,所属・種目コード!$E$3:$F$68,2)))</f>
        <v>金ケ崎</v>
      </c>
      <c r="K951" s="26" t="e">
        <f>IF($B951="","",(VLOOKUP($B951,所属・種目コード!O934:P1034,2)))</f>
        <v>#N/A</v>
      </c>
      <c r="L951" s="23" t="e">
        <f>IF($B951="","",(VLOOKUP($B951,所属・種目コード!$L$3:$M$59,2)))</f>
        <v>#N/A</v>
      </c>
    </row>
    <row r="952" spans="1:12">
      <c r="A952" s="11">
        <v>1893</v>
      </c>
      <c r="B952" s="11">
        <v>1066</v>
      </c>
      <c r="C952" s="11">
        <v>468</v>
      </c>
      <c r="E952" s="11" t="s">
        <v>551</v>
      </c>
      <c r="F952" s="11" t="s">
        <v>2324</v>
      </c>
      <c r="G952" s="11">
        <v>2</v>
      </c>
      <c r="I952" s="24" t="str">
        <f>IF($B952="","",(VLOOKUP($B952,所属・種目コード!$E$3:$F$68,2)))</f>
        <v>金ケ崎</v>
      </c>
      <c r="K952" s="26" t="e">
        <f>IF($B952="","",(VLOOKUP($B952,所属・種目コード!O935:P1035,2)))</f>
        <v>#N/A</v>
      </c>
      <c r="L952" s="23" t="e">
        <f>IF($B952="","",(VLOOKUP($B952,所属・種目コード!$L$3:$M$59,2)))</f>
        <v>#N/A</v>
      </c>
    </row>
    <row r="953" spans="1:12">
      <c r="A953" s="11">
        <v>1894</v>
      </c>
      <c r="B953" s="11">
        <v>1066</v>
      </c>
      <c r="C953" s="11">
        <v>648</v>
      </c>
      <c r="E953" s="11" t="s">
        <v>2325</v>
      </c>
      <c r="F953" s="11" t="s">
        <v>2326</v>
      </c>
      <c r="G953" s="11">
        <v>1</v>
      </c>
      <c r="I953" s="24" t="str">
        <f>IF($B953="","",(VLOOKUP($B953,所属・種目コード!$E$3:$F$68,2)))</f>
        <v>金ケ崎</v>
      </c>
      <c r="K953" s="26" t="e">
        <f>IF($B953="","",(VLOOKUP($B953,所属・種目コード!O936:P1036,2)))</f>
        <v>#N/A</v>
      </c>
      <c r="L953" s="23" t="e">
        <f>IF($B953="","",(VLOOKUP($B953,所属・種目コード!$L$3:$M$59,2)))</f>
        <v>#N/A</v>
      </c>
    </row>
    <row r="954" spans="1:12">
      <c r="A954" s="11">
        <v>1895</v>
      </c>
      <c r="B954" s="11">
        <v>1066</v>
      </c>
      <c r="C954" s="11">
        <v>622</v>
      </c>
      <c r="E954" s="11" t="s">
        <v>2327</v>
      </c>
      <c r="F954" s="11" t="s">
        <v>2328</v>
      </c>
      <c r="G954" s="11">
        <v>2</v>
      </c>
      <c r="I954" s="24" t="str">
        <f>IF($B954="","",(VLOOKUP($B954,所属・種目コード!$E$3:$F$68,2)))</f>
        <v>金ケ崎</v>
      </c>
      <c r="K954" s="26" t="e">
        <f>IF($B954="","",(VLOOKUP($B954,所属・種目コード!O937:P1037,2)))</f>
        <v>#N/A</v>
      </c>
      <c r="L954" s="23" t="e">
        <f>IF($B954="","",(VLOOKUP($B954,所属・種目コード!$L$3:$M$59,2)))</f>
        <v>#N/A</v>
      </c>
    </row>
    <row r="955" spans="1:12">
      <c r="A955" s="11">
        <v>1896</v>
      </c>
      <c r="B955" s="11">
        <v>1066</v>
      </c>
      <c r="C955" s="11">
        <v>829</v>
      </c>
      <c r="E955" s="11" t="s">
        <v>2329</v>
      </c>
      <c r="F955" s="11" t="s">
        <v>2330</v>
      </c>
      <c r="G955" s="11">
        <v>1</v>
      </c>
      <c r="I955" s="24" t="str">
        <f>IF($B955="","",(VLOOKUP($B955,所属・種目コード!$E$3:$F$68,2)))</f>
        <v>金ケ崎</v>
      </c>
      <c r="K955" s="26" t="e">
        <f>IF($B955="","",(VLOOKUP($B955,所属・種目コード!O938:P1038,2)))</f>
        <v>#N/A</v>
      </c>
      <c r="L955" s="23" t="e">
        <f>IF($B955="","",(VLOOKUP($B955,所属・種目コード!$L$3:$M$59,2)))</f>
        <v>#N/A</v>
      </c>
    </row>
    <row r="956" spans="1:12">
      <c r="A956" s="11">
        <v>1897</v>
      </c>
      <c r="B956" s="11">
        <v>1066</v>
      </c>
      <c r="C956" s="11">
        <v>623</v>
      </c>
      <c r="E956" s="11" t="s">
        <v>553</v>
      </c>
      <c r="F956" s="11" t="s">
        <v>2331</v>
      </c>
      <c r="G956" s="11">
        <v>2</v>
      </c>
      <c r="I956" s="24" t="str">
        <f>IF($B956="","",(VLOOKUP($B956,所属・種目コード!$E$3:$F$68,2)))</f>
        <v>金ケ崎</v>
      </c>
      <c r="K956" s="26" t="e">
        <f>IF($B956="","",(VLOOKUP($B956,所属・種目コード!O939:P1039,2)))</f>
        <v>#N/A</v>
      </c>
      <c r="L956" s="23" t="e">
        <f>IF($B956="","",(VLOOKUP($B956,所属・種目コード!$L$3:$M$59,2)))</f>
        <v>#N/A</v>
      </c>
    </row>
    <row r="957" spans="1:12">
      <c r="A957" s="11">
        <v>1898</v>
      </c>
      <c r="B957" s="11">
        <v>1066</v>
      </c>
      <c r="C957" s="11">
        <v>463</v>
      </c>
      <c r="E957" s="11" t="s">
        <v>2332</v>
      </c>
      <c r="F957" s="11" t="s">
        <v>2333</v>
      </c>
      <c r="G957" s="11">
        <v>2</v>
      </c>
      <c r="I957" s="24" t="str">
        <f>IF($B957="","",(VLOOKUP($B957,所属・種目コード!$E$3:$F$68,2)))</f>
        <v>金ケ崎</v>
      </c>
      <c r="K957" s="26" t="e">
        <f>IF($B957="","",(VLOOKUP($B957,所属・種目コード!O940:P1040,2)))</f>
        <v>#N/A</v>
      </c>
      <c r="L957" s="23" t="e">
        <f>IF($B957="","",(VLOOKUP($B957,所属・種目コード!$L$3:$M$59,2)))</f>
        <v>#N/A</v>
      </c>
    </row>
    <row r="958" spans="1:12">
      <c r="A958" s="11">
        <v>1899</v>
      </c>
      <c r="B958" s="11">
        <v>1066</v>
      </c>
      <c r="C958" s="11">
        <v>649</v>
      </c>
      <c r="E958" s="11" t="s">
        <v>1007</v>
      </c>
      <c r="F958" s="11" t="s">
        <v>2334</v>
      </c>
      <c r="G958" s="11">
        <v>1</v>
      </c>
      <c r="I958" s="24" t="str">
        <f>IF($B958="","",(VLOOKUP($B958,所属・種目コード!$E$3:$F$68,2)))</f>
        <v>金ケ崎</v>
      </c>
      <c r="K958" s="26" t="e">
        <f>IF($B958="","",(VLOOKUP($B958,所属・種目コード!O941:P1041,2)))</f>
        <v>#N/A</v>
      </c>
      <c r="L958" s="23" t="e">
        <f>IF($B958="","",(VLOOKUP($B958,所属・種目コード!$L$3:$M$59,2)))</f>
        <v>#N/A</v>
      </c>
    </row>
    <row r="959" spans="1:12">
      <c r="A959" s="11">
        <v>1900</v>
      </c>
      <c r="B959" s="11">
        <v>1066</v>
      </c>
      <c r="C959" s="11">
        <v>650</v>
      </c>
      <c r="E959" s="11" t="s">
        <v>2335</v>
      </c>
      <c r="F959" s="11" t="s">
        <v>2336</v>
      </c>
      <c r="G959" s="11">
        <v>1</v>
      </c>
      <c r="I959" s="24" t="str">
        <f>IF($B959="","",(VLOOKUP($B959,所属・種目コード!$E$3:$F$68,2)))</f>
        <v>金ケ崎</v>
      </c>
      <c r="K959" s="26" t="e">
        <f>IF($B959="","",(VLOOKUP($B959,所属・種目コード!O942:P1042,2)))</f>
        <v>#N/A</v>
      </c>
      <c r="L959" s="23" t="e">
        <f>IF($B959="","",(VLOOKUP($B959,所属・種目コード!$L$3:$M$59,2)))</f>
        <v>#N/A</v>
      </c>
    </row>
    <row r="960" spans="1:12">
      <c r="A960" s="11">
        <v>1901</v>
      </c>
      <c r="B960" s="11">
        <v>1066</v>
      </c>
      <c r="C960" s="11">
        <v>624</v>
      </c>
      <c r="E960" s="11" t="s">
        <v>554</v>
      </c>
      <c r="F960" s="11" t="s">
        <v>2337</v>
      </c>
      <c r="G960" s="11">
        <v>2</v>
      </c>
      <c r="I960" s="24" t="str">
        <f>IF($B960="","",(VLOOKUP($B960,所属・種目コード!$E$3:$F$68,2)))</f>
        <v>金ケ崎</v>
      </c>
      <c r="K960" s="26" t="e">
        <f>IF($B960="","",(VLOOKUP($B960,所属・種目コード!O943:P1043,2)))</f>
        <v>#N/A</v>
      </c>
      <c r="L960" s="23" t="e">
        <f>IF($B960="","",(VLOOKUP($B960,所属・種目コード!$L$3:$M$59,2)))</f>
        <v>#N/A</v>
      </c>
    </row>
    <row r="961" spans="1:12">
      <c r="A961" s="11">
        <v>1902</v>
      </c>
      <c r="B961" s="11">
        <v>1066</v>
      </c>
      <c r="C961" s="11">
        <v>464</v>
      </c>
      <c r="E961" s="11" t="s">
        <v>2338</v>
      </c>
      <c r="F961" s="11" t="s">
        <v>2339</v>
      </c>
      <c r="G961" s="11">
        <v>2</v>
      </c>
      <c r="I961" s="24" t="str">
        <f>IF($B961="","",(VLOOKUP($B961,所属・種目コード!$E$3:$F$68,2)))</f>
        <v>金ケ崎</v>
      </c>
      <c r="K961" s="26" t="e">
        <f>IF($B961="","",(VLOOKUP($B961,所属・種目コード!O944:P1044,2)))</f>
        <v>#N/A</v>
      </c>
      <c r="L961" s="23" t="e">
        <f>IF($B961="","",(VLOOKUP($B961,所属・種目コード!$L$3:$M$59,2)))</f>
        <v>#N/A</v>
      </c>
    </row>
    <row r="962" spans="1:12">
      <c r="A962" s="11">
        <v>1903</v>
      </c>
      <c r="B962" s="11">
        <v>1066</v>
      </c>
      <c r="C962" s="11">
        <v>625</v>
      </c>
      <c r="E962" s="11" t="s">
        <v>2340</v>
      </c>
      <c r="F962" s="11" t="s">
        <v>2341</v>
      </c>
      <c r="G962" s="11">
        <v>2</v>
      </c>
      <c r="I962" s="24" t="str">
        <f>IF($B962="","",(VLOOKUP($B962,所属・種目コード!$E$3:$F$68,2)))</f>
        <v>金ケ崎</v>
      </c>
      <c r="K962" s="26" t="e">
        <f>IF($B962="","",(VLOOKUP($B962,所属・種目コード!O945:P1045,2)))</f>
        <v>#N/A</v>
      </c>
      <c r="L962" s="23" t="e">
        <f>IF($B962="","",(VLOOKUP($B962,所属・種目コード!$L$3:$M$59,2)))</f>
        <v>#N/A</v>
      </c>
    </row>
    <row r="963" spans="1:12">
      <c r="A963" s="11">
        <v>1904</v>
      </c>
      <c r="B963" s="11">
        <v>1066</v>
      </c>
      <c r="C963" s="11">
        <v>651</v>
      </c>
      <c r="E963" s="11" t="s">
        <v>2342</v>
      </c>
      <c r="F963" s="11" t="s">
        <v>2343</v>
      </c>
      <c r="G963" s="11">
        <v>1</v>
      </c>
      <c r="I963" s="24" t="str">
        <f>IF($B963="","",(VLOOKUP($B963,所属・種目コード!$E$3:$F$68,2)))</f>
        <v>金ケ崎</v>
      </c>
      <c r="K963" s="26" t="e">
        <f>IF($B963="","",(VLOOKUP($B963,所属・種目コード!O946:P1046,2)))</f>
        <v>#N/A</v>
      </c>
      <c r="L963" s="23" t="e">
        <f>IF($B963="","",(VLOOKUP($B963,所属・種目コード!$L$3:$M$59,2)))</f>
        <v>#N/A</v>
      </c>
    </row>
    <row r="964" spans="1:12">
      <c r="A964" s="11">
        <v>1905</v>
      </c>
      <c r="B964" s="11">
        <v>1066</v>
      </c>
      <c r="C964" s="11">
        <v>830</v>
      </c>
      <c r="E964" s="11" t="s">
        <v>2344</v>
      </c>
      <c r="F964" s="11" t="s">
        <v>2345</v>
      </c>
      <c r="G964" s="11">
        <v>1</v>
      </c>
      <c r="I964" s="24" t="str">
        <f>IF($B964="","",(VLOOKUP($B964,所属・種目コード!$E$3:$F$68,2)))</f>
        <v>金ケ崎</v>
      </c>
      <c r="K964" s="26" t="e">
        <f>IF($B964="","",(VLOOKUP($B964,所属・種目コード!O947:P1047,2)))</f>
        <v>#N/A</v>
      </c>
      <c r="L964" s="23" t="e">
        <f>IF($B964="","",(VLOOKUP($B964,所属・種目コード!$L$3:$M$59,2)))</f>
        <v>#N/A</v>
      </c>
    </row>
    <row r="965" spans="1:12">
      <c r="A965" s="11">
        <v>1906</v>
      </c>
      <c r="B965" s="11">
        <v>1066</v>
      </c>
      <c r="C965" s="11">
        <v>465</v>
      </c>
      <c r="E965" s="11" t="s">
        <v>2346</v>
      </c>
      <c r="F965" s="11" t="s">
        <v>2347</v>
      </c>
      <c r="G965" s="11">
        <v>2</v>
      </c>
      <c r="I965" s="24" t="str">
        <f>IF($B965="","",(VLOOKUP($B965,所属・種目コード!$E$3:$F$68,2)))</f>
        <v>金ケ崎</v>
      </c>
      <c r="K965" s="26" t="e">
        <f>IF($B965="","",(VLOOKUP($B965,所属・種目コード!O948:P1048,2)))</f>
        <v>#N/A</v>
      </c>
      <c r="L965" s="23" t="e">
        <f>IF($B965="","",(VLOOKUP($B965,所属・種目コード!$L$3:$M$59,2)))</f>
        <v>#N/A</v>
      </c>
    </row>
    <row r="966" spans="1:12">
      <c r="A966" s="11">
        <v>1907</v>
      </c>
      <c r="B966" s="11">
        <v>1067</v>
      </c>
      <c r="C966" s="11">
        <v>288</v>
      </c>
      <c r="E966" s="11" t="s">
        <v>2348</v>
      </c>
      <c r="F966" s="11" t="s">
        <v>2349</v>
      </c>
      <c r="G966" s="11">
        <v>1</v>
      </c>
      <c r="I966" s="24" t="str">
        <f>IF($B966="","",(VLOOKUP($B966,所属・種目コード!$E$3:$F$68,2)))</f>
        <v>釜石</v>
      </c>
      <c r="K966" s="26" t="e">
        <f>IF($B966="","",(VLOOKUP($B966,所属・種目コード!O949:P1049,2)))</f>
        <v>#N/A</v>
      </c>
      <c r="L966" s="23" t="e">
        <f>IF($B966="","",(VLOOKUP($B966,所属・種目コード!$L$3:$M$59,2)))</f>
        <v>#N/A</v>
      </c>
    </row>
    <row r="967" spans="1:12">
      <c r="A967" s="11">
        <v>1908</v>
      </c>
      <c r="B967" s="11">
        <v>1067</v>
      </c>
      <c r="C967" s="11">
        <v>247</v>
      </c>
      <c r="E967" s="11" t="s">
        <v>2350</v>
      </c>
      <c r="F967" s="11" t="s">
        <v>2351</v>
      </c>
      <c r="G967" s="11">
        <v>2</v>
      </c>
      <c r="I967" s="24" t="str">
        <f>IF($B967="","",(VLOOKUP($B967,所属・種目コード!$E$3:$F$68,2)))</f>
        <v>釜石</v>
      </c>
      <c r="K967" s="26" t="e">
        <f>IF($B967="","",(VLOOKUP($B967,所属・種目コード!O950:P1050,2)))</f>
        <v>#N/A</v>
      </c>
      <c r="L967" s="23" t="e">
        <f>IF($B967="","",(VLOOKUP($B967,所属・種目コード!$L$3:$M$59,2)))</f>
        <v>#N/A</v>
      </c>
    </row>
    <row r="968" spans="1:12">
      <c r="A968" s="11">
        <v>1909</v>
      </c>
      <c r="B968" s="11">
        <v>1067</v>
      </c>
      <c r="C968" s="11">
        <v>667</v>
      </c>
      <c r="E968" s="11" t="s">
        <v>2352</v>
      </c>
      <c r="F968" s="11" t="s">
        <v>2353</v>
      </c>
      <c r="G968" s="11">
        <v>2</v>
      </c>
      <c r="I968" s="24" t="str">
        <f>IF($B968="","",(VLOOKUP($B968,所属・種目コード!$E$3:$F$68,2)))</f>
        <v>釜石</v>
      </c>
      <c r="K968" s="26" t="e">
        <f>IF($B968="","",(VLOOKUP($B968,所属・種目コード!O951:P1051,2)))</f>
        <v>#N/A</v>
      </c>
      <c r="L968" s="23" t="e">
        <f>IF($B968="","",(VLOOKUP($B968,所属・種目コード!$L$3:$M$59,2)))</f>
        <v>#N/A</v>
      </c>
    </row>
    <row r="969" spans="1:12">
      <c r="A969" s="11">
        <v>1910</v>
      </c>
      <c r="B969" s="11">
        <v>1067</v>
      </c>
      <c r="C969" s="11">
        <v>917</v>
      </c>
      <c r="E969" s="11" t="s">
        <v>2354</v>
      </c>
      <c r="F969" s="11" t="s">
        <v>2355</v>
      </c>
      <c r="G969" s="11">
        <v>1</v>
      </c>
      <c r="I969" s="24" t="str">
        <f>IF($B969="","",(VLOOKUP($B969,所属・種目コード!$E$3:$F$68,2)))</f>
        <v>釜石</v>
      </c>
      <c r="K969" s="26" t="e">
        <f>IF($B969="","",(VLOOKUP($B969,所属・種目コード!O952:P1052,2)))</f>
        <v>#N/A</v>
      </c>
      <c r="L969" s="23" t="e">
        <f>IF($B969="","",(VLOOKUP($B969,所属・種目コード!$L$3:$M$59,2)))</f>
        <v>#N/A</v>
      </c>
    </row>
    <row r="970" spans="1:12">
      <c r="A970" s="11">
        <v>1911</v>
      </c>
      <c r="B970" s="11">
        <v>1067</v>
      </c>
      <c r="C970" s="11">
        <v>284</v>
      </c>
      <c r="E970" s="11" t="s">
        <v>2356</v>
      </c>
      <c r="F970" s="11" t="s">
        <v>2357</v>
      </c>
      <c r="G970" s="11">
        <v>1</v>
      </c>
      <c r="I970" s="24" t="str">
        <f>IF($B970="","",(VLOOKUP($B970,所属・種目コード!$E$3:$F$68,2)))</f>
        <v>釜石</v>
      </c>
      <c r="K970" s="26" t="e">
        <f>IF($B970="","",(VLOOKUP($B970,所属・種目コード!O953:P1053,2)))</f>
        <v>#N/A</v>
      </c>
      <c r="L970" s="23" t="e">
        <f>IF($B970="","",(VLOOKUP($B970,所属・種目コード!$L$3:$M$59,2)))</f>
        <v>#N/A</v>
      </c>
    </row>
    <row r="971" spans="1:12">
      <c r="A971" s="11">
        <v>1912</v>
      </c>
      <c r="B971" s="11">
        <v>1067</v>
      </c>
      <c r="C971" s="11">
        <v>726</v>
      </c>
      <c r="E971" s="11" t="s">
        <v>2358</v>
      </c>
      <c r="F971" s="11" t="s">
        <v>2359</v>
      </c>
      <c r="G971" s="11">
        <v>1</v>
      </c>
      <c r="I971" s="24" t="str">
        <f>IF($B971="","",(VLOOKUP($B971,所属・種目コード!$E$3:$F$68,2)))</f>
        <v>釜石</v>
      </c>
      <c r="K971" s="26" t="e">
        <f>IF($B971="","",(VLOOKUP($B971,所属・種目コード!O954:P1054,2)))</f>
        <v>#N/A</v>
      </c>
      <c r="L971" s="23" t="e">
        <f>IF($B971="","",(VLOOKUP($B971,所属・種目コード!$L$3:$M$59,2)))</f>
        <v>#N/A</v>
      </c>
    </row>
    <row r="972" spans="1:12">
      <c r="A972" s="11">
        <v>1913</v>
      </c>
      <c r="B972" s="11">
        <v>1067</v>
      </c>
      <c r="C972" s="11">
        <v>289</v>
      </c>
      <c r="E972" s="11" t="s">
        <v>2360</v>
      </c>
      <c r="F972" s="11" t="s">
        <v>2361</v>
      </c>
      <c r="G972" s="11">
        <v>1</v>
      </c>
      <c r="I972" s="24" t="str">
        <f>IF($B972="","",(VLOOKUP($B972,所属・種目コード!$E$3:$F$68,2)))</f>
        <v>釜石</v>
      </c>
      <c r="K972" s="26" t="e">
        <f>IF($B972="","",(VLOOKUP($B972,所属・種目コード!O955:P1055,2)))</f>
        <v>#N/A</v>
      </c>
      <c r="L972" s="23" t="e">
        <f>IF($B972="","",(VLOOKUP($B972,所属・種目コード!$L$3:$M$59,2)))</f>
        <v>#N/A</v>
      </c>
    </row>
    <row r="973" spans="1:12">
      <c r="A973" s="11">
        <v>1914</v>
      </c>
      <c r="B973" s="11">
        <v>1067</v>
      </c>
      <c r="C973" s="11">
        <v>668</v>
      </c>
      <c r="E973" s="11" t="s">
        <v>2362</v>
      </c>
      <c r="F973" s="11" t="s">
        <v>2363</v>
      </c>
      <c r="G973" s="11">
        <v>2</v>
      </c>
      <c r="I973" s="24" t="str">
        <f>IF($B973="","",(VLOOKUP($B973,所属・種目コード!$E$3:$F$68,2)))</f>
        <v>釜石</v>
      </c>
      <c r="K973" s="26" t="e">
        <f>IF($B973="","",(VLOOKUP($B973,所属・種目コード!O956:P1056,2)))</f>
        <v>#N/A</v>
      </c>
      <c r="L973" s="23" t="e">
        <f>IF($B973="","",(VLOOKUP($B973,所属・種目コード!$L$3:$M$59,2)))</f>
        <v>#N/A</v>
      </c>
    </row>
    <row r="974" spans="1:12">
      <c r="A974" s="11">
        <v>1915</v>
      </c>
      <c r="B974" s="11">
        <v>1067</v>
      </c>
      <c r="C974" s="11">
        <v>248</v>
      </c>
      <c r="E974" s="11" t="s">
        <v>2364</v>
      </c>
      <c r="F974" s="11" t="s">
        <v>2365</v>
      </c>
      <c r="G974" s="11">
        <v>2</v>
      </c>
      <c r="I974" s="24" t="str">
        <f>IF($B974="","",(VLOOKUP($B974,所属・種目コード!$E$3:$F$68,2)))</f>
        <v>釜石</v>
      </c>
      <c r="K974" s="26" t="e">
        <f>IF($B974="","",(VLOOKUP($B974,所属・種目コード!O957:P1057,2)))</f>
        <v>#N/A</v>
      </c>
      <c r="L974" s="23" t="e">
        <f>IF($B974="","",(VLOOKUP($B974,所属・種目コード!$L$3:$M$59,2)))</f>
        <v>#N/A</v>
      </c>
    </row>
    <row r="975" spans="1:12">
      <c r="A975" s="11">
        <v>1916</v>
      </c>
      <c r="B975" s="11">
        <v>1067</v>
      </c>
      <c r="C975" s="11">
        <v>285</v>
      </c>
      <c r="E975" s="11" t="s">
        <v>2366</v>
      </c>
      <c r="F975" s="11" t="s">
        <v>2367</v>
      </c>
      <c r="G975" s="11">
        <v>1</v>
      </c>
      <c r="I975" s="24" t="str">
        <f>IF($B975="","",(VLOOKUP($B975,所属・種目コード!$E$3:$F$68,2)))</f>
        <v>釜石</v>
      </c>
      <c r="K975" s="26" t="e">
        <f>IF($B975="","",(VLOOKUP($B975,所属・種目コード!O958:P1058,2)))</f>
        <v>#N/A</v>
      </c>
      <c r="L975" s="23" t="e">
        <f>IF($B975="","",(VLOOKUP($B975,所属・種目コード!$L$3:$M$59,2)))</f>
        <v>#N/A</v>
      </c>
    </row>
    <row r="976" spans="1:12">
      <c r="A976" s="11">
        <v>1917</v>
      </c>
      <c r="B976" s="11">
        <v>1067</v>
      </c>
      <c r="C976" s="11">
        <v>286</v>
      </c>
      <c r="E976" s="11" t="s">
        <v>2368</v>
      </c>
      <c r="F976" s="11" t="s">
        <v>2369</v>
      </c>
      <c r="G976" s="11">
        <v>1</v>
      </c>
      <c r="I976" s="24" t="str">
        <f>IF($B976="","",(VLOOKUP($B976,所属・種目コード!$E$3:$F$68,2)))</f>
        <v>釜石</v>
      </c>
      <c r="K976" s="26" t="e">
        <f>IF($B976="","",(VLOOKUP($B976,所属・種目コード!O959:P1059,2)))</f>
        <v>#N/A</v>
      </c>
      <c r="L976" s="23" t="e">
        <f>IF($B976="","",(VLOOKUP($B976,所属・種目コード!$L$3:$M$59,2)))</f>
        <v>#N/A</v>
      </c>
    </row>
    <row r="977" spans="1:12">
      <c r="A977" s="11">
        <v>1918</v>
      </c>
      <c r="B977" s="11">
        <v>1067</v>
      </c>
      <c r="C977" s="11">
        <v>243</v>
      </c>
      <c r="E977" s="11" t="s">
        <v>2370</v>
      </c>
      <c r="F977" s="11" t="s">
        <v>2371</v>
      </c>
      <c r="G977" s="11">
        <v>2</v>
      </c>
      <c r="I977" s="24" t="str">
        <f>IF($B977="","",(VLOOKUP($B977,所属・種目コード!$E$3:$F$68,2)))</f>
        <v>釜石</v>
      </c>
      <c r="K977" s="26" t="e">
        <f>IF($B977="","",(VLOOKUP($B977,所属・種目コード!O960:P1060,2)))</f>
        <v>#N/A</v>
      </c>
      <c r="L977" s="23" t="e">
        <f>IF($B977="","",(VLOOKUP($B977,所属・種目コード!$L$3:$M$59,2)))</f>
        <v>#N/A</v>
      </c>
    </row>
    <row r="978" spans="1:12">
      <c r="A978" s="11">
        <v>1919</v>
      </c>
      <c r="B978" s="11">
        <v>1067</v>
      </c>
      <c r="C978" s="11">
        <v>287</v>
      </c>
      <c r="E978" s="11" t="s">
        <v>2372</v>
      </c>
      <c r="F978" s="11" t="s">
        <v>2373</v>
      </c>
      <c r="G978" s="11">
        <v>1</v>
      </c>
      <c r="I978" s="24" t="str">
        <f>IF($B978="","",(VLOOKUP($B978,所属・種目コード!$E$3:$F$68,2)))</f>
        <v>釜石</v>
      </c>
      <c r="K978" s="26" t="e">
        <f>IF($B978="","",(VLOOKUP($B978,所属・種目コード!O961:P1061,2)))</f>
        <v>#N/A</v>
      </c>
      <c r="L978" s="23" t="e">
        <f>IF($B978="","",(VLOOKUP($B978,所属・種目コード!$L$3:$M$59,2)))</f>
        <v>#N/A</v>
      </c>
    </row>
    <row r="979" spans="1:12">
      <c r="A979" s="11">
        <v>1920</v>
      </c>
      <c r="B979" s="11">
        <v>1067</v>
      </c>
      <c r="C979" s="11">
        <v>918</v>
      </c>
      <c r="E979" s="11" t="s">
        <v>2374</v>
      </c>
      <c r="F979" s="11" t="s">
        <v>2375</v>
      </c>
      <c r="G979" s="11">
        <v>1</v>
      </c>
      <c r="I979" s="24" t="str">
        <f>IF($B979="","",(VLOOKUP($B979,所属・種目コード!$E$3:$F$68,2)))</f>
        <v>釜石</v>
      </c>
      <c r="K979" s="26" t="e">
        <f>IF($B979="","",(VLOOKUP($B979,所属・種目コード!O962:P1062,2)))</f>
        <v>#N/A</v>
      </c>
      <c r="L979" s="23" t="e">
        <f>IF($B979="","",(VLOOKUP($B979,所属・種目コード!$L$3:$M$59,2)))</f>
        <v>#N/A</v>
      </c>
    </row>
    <row r="980" spans="1:12">
      <c r="A980" s="11">
        <v>1921</v>
      </c>
      <c r="B980" s="11">
        <v>1067</v>
      </c>
      <c r="C980" s="11">
        <v>502</v>
      </c>
      <c r="E980" s="11" t="s">
        <v>2376</v>
      </c>
      <c r="F980" s="11" t="s">
        <v>2333</v>
      </c>
      <c r="G980" s="11">
        <v>2</v>
      </c>
      <c r="I980" s="24" t="str">
        <f>IF($B980="","",(VLOOKUP($B980,所属・種目コード!$E$3:$F$68,2)))</f>
        <v>釜石</v>
      </c>
      <c r="K980" s="26" t="e">
        <f>IF($B980="","",(VLOOKUP($B980,所属・種目コード!O963:P1063,2)))</f>
        <v>#N/A</v>
      </c>
      <c r="L980" s="23" t="e">
        <f>IF($B980="","",(VLOOKUP($B980,所属・種目コード!$L$3:$M$59,2)))</f>
        <v>#N/A</v>
      </c>
    </row>
    <row r="981" spans="1:12">
      <c r="A981" s="11">
        <v>1922</v>
      </c>
      <c r="B981" s="11">
        <v>1067</v>
      </c>
      <c r="C981" s="11">
        <v>670</v>
      </c>
      <c r="E981" s="11" t="s">
        <v>2377</v>
      </c>
      <c r="F981" s="11" t="s">
        <v>2378</v>
      </c>
      <c r="G981" s="11">
        <v>2</v>
      </c>
      <c r="I981" s="24" t="str">
        <f>IF($B981="","",(VLOOKUP($B981,所属・種目コード!$E$3:$F$68,2)))</f>
        <v>釜石</v>
      </c>
      <c r="K981" s="26" t="e">
        <f>IF($B981="","",(VLOOKUP($B981,所属・種目コード!O964:P1064,2)))</f>
        <v>#N/A</v>
      </c>
      <c r="L981" s="23" t="e">
        <f>IF($B981="","",(VLOOKUP($B981,所属・種目コード!$L$3:$M$59,2)))</f>
        <v>#N/A</v>
      </c>
    </row>
    <row r="982" spans="1:12">
      <c r="A982" s="11">
        <v>1923</v>
      </c>
      <c r="B982" s="11">
        <v>1067</v>
      </c>
      <c r="C982" s="11">
        <v>290</v>
      </c>
      <c r="E982" s="11" t="s">
        <v>2379</v>
      </c>
      <c r="F982" s="11" t="s">
        <v>2380</v>
      </c>
      <c r="G982" s="11">
        <v>1</v>
      </c>
      <c r="I982" s="24" t="str">
        <f>IF($B982="","",(VLOOKUP($B982,所属・種目コード!$E$3:$F$68,2)))</f>
        <v>釜石</v>
      </c>
      <c r="K982" s="26" t="e">
        <f>IF($B982="","",(VLOOKUP($B982,所属・種目コード!O965:P1065,2)))</f>
        <v>#N/A</v>
      </c>
      <c r="L982" s="23" t="e">
        <f>IF($B982="","",(VLOOKUP($B982,所属・種目コード!$L$3:$M$59,2)))</f>
        <v>#N/A</v>
      </c>
    </row>
    <row r="983" spans="1:12">
      <c r="A983" s="11">
        <v>1924</v>
      </c>
      <c r="B983" s="11">
        <v>1067</v>
      </c>
      <c r="C983" s="11">
        <v>244</v>
      </c>
      <c r="E983" s="11" t="s">
        <v>2381</v>
      </c>
      <c r="F983" s="11" t="s">
        <v>2382</v>
      </c>
      <c r="G983" s="11">
        <v>2</v>
      </c>
      <c r="I983" s="24" t="str">
        <f>IF($B983="","",(VLOOKUP($B983,所属・種目コード!$E$3:$F$68,2)))</f>
        <v>釜石</v>
      </c>
      <c r="K983" s="26" t="e">
        <f>IF($B983="","",(VLOOKUP($B983,所属・種目コード!O966:P1066,2)))</f>
        <v>#N/A</v>
      </c>
      <c r="L983" s="23" t="e">
        <f>IF($B983="","",(VLOOKUP($B983,所属・種目コード!$L$3:$M$59,2)))</f>
        <v>#N/A</v>
      </c>
    </row>
    <row r="984" spans="1:12">
      <c r="A984" s="11">
        <v>1925</v>
      </c>
      <c r="B984" s="11">
        <v>1067</v>
      </c>
      <c r="C984" s="11">
        <v>245</v>
      </c>
      <c r="E984" s="11" t="s">
        <v>2383</v>
      </c>
      <c r="F984" s="11" t="s">
        <v>2384</v>
      </c>
      <c r="G984" s="11">
        <v>2</v>
      </c>
      <c r="I984" s="24" t="str">
        <f>IF($B984="","",(VLOOKUP($B984,所属・種目コード!$E$3:$F$68,2)))</f>
        <v>釜石</v>
      </c>
      <c r="K984" s="26" t="e">
        <f>IF($B984="","",(VLOOKUP($B984,所属・種目コード!O967:P1067,2)))</f>
        <v>#N/A</v>
      </c>
      <c r="L984" s="23" t="e">
        <f>IF($B984="","",(VLOOKUP($B984,所属・種目コード!$L$3:$M$59,2)))</f>
        <v>#N/A</v>
      </c>
    </row>
    <row r="985" spans="1:12">
      <c r="A985" s="11">
        <v>1926</v>
      </c>
      <c r="B985" s="11">
        <v>1067</v>
      </c>
      <c r="C985" s="11">
        <v>246</v>
      </c>
      <c r="E985" s="11" t="s">
        <v>2385</v>
      </c>
      <c r="F985" s="11" t="s">
        <v>2386</v>
      </c>
      <c r="G985" s="11">
        <v>2</v>
      </c>
      <c r="I985" s="24" t="str">
        <f>IF($B985="","",(VLOOKUP($B985,所属・種目コード!$E$3:$F$68,2)))</f>
        <v>釜石</v>
      </c>
      <c r="K985" s="26" t="e">
        <f>IF($B985="","",(VLOOKUP($B985,所属・種目コード!O968:P1068,2)))</f>
        <v>#N/A</v>
      </c>
      <c r="L985" s="23" t="e">
        <f>IF($B985="","",(VLOOKUP($B985,所属・種目コード!$L$3:$M$59,2)))</f>
        <v>#N/A</v>
      </c>
    </row>
    <row r="986" spans="1:12">
      <c r="A986" s="11">
        <v>1927</v>
      </c>
      <c r="B986" s="11">
        <v>1067</v>
      </c>
      <c r="C986" s="11">
        <v>916</v>
      </c>
      <c r="E986" s="11" t="s">
        <v>2387</v>
      </c>
      <c r="F986" s="11" t="s">
        <v>2388</v>
      </c>
      <c r="G986" s="11">
        <v>1</v>
      </c>
      <c r="I986" s="24" t="str">
        <f>IF($B986="","",(VLOOKUP($B986,所属・種目コード!$E$3:$F$68,2)))</f>
        <v>釜石</v>
      </c>
      <c r="K986" s="26" t="e">
        <f>IF($B986="","",(VLOOKUP($B986,所属・種目コード!O969:P1069,2)))</f>
        <v>#N/A</v>
      </c>
      <c r="L986" s="23" t="e">
        <f>IF($B986="","",(VLOOKUP($B986,所属・種目コード!$L$3:$M$59,2)))</f>
        <v>#N/A</v>
      </c>
    </row>
    <row r="987" spans="1:12">
      <c r="A987" s="11">
        <v>1928</v>
      </c>
      <c r="B987" s="11">
        <v>1067</v>
      </c>
      <c r="C987" s="11">
        <v>669</v>
      </c>
      <c r="E987" s="11" t="s">
        <v>2389</v>
      </c>
      <c r="F987" s="11" t="s">
        <v>2390</v>
      </c>
      <c r="G987" s="11">
        <v>2</v>
      </c>
      <c r="I987" s="24" t="str">
        <f>IF($B987="","",(VLOOKUP($B987,所属・種目コード!$E$3:$F$68,2)))</f>
        <v>釜石</v>
      </c>
      <c r="K987" s="26" t="e">
        <f>IF($B987="","",(VLOOKUP($B987,所属・種目コード!O970:P1070,2)))</f>
        <v>#N/A</v>
      </c>
      <c r="L987" s="23" t="e">
        <f>IF($B987="","",(VLOOKUP($B987,所属・種目コード!$L$3:$M$59,2)))</f>
        <v>#N/A</v>
      </c>
    </row>
    <row r="988" spans="1:12">
      <c r="A988" s="11">
        <v>1929</v>
      </c>
      <c r="B988" s="11">
        <v>1068</v>
      </c>
      <c r="C988" s="11">
        <v>715</v>
      </c>
      <c r="E988" s="11" t="s">
        <v>2391</v>
      </c>
      <c r="F988" s="11" t="s">
        <v>2392</v>
      </c>
      <c r="G988" s="11">
        <v>1</v>
      </c>
      <c r="I988" s="24" t="str">
        <f>IF($B988="","",(VLOOKUP($B988,所属・種目コード!$E$3:$F$68,2)))</f>
        <v>釜石商工</v>
      </c>
      <c r="K988" s="26" t="e">
        <f>IF($B988="","",(VLOOKUP($B988,所属・種目コード!O971:P1071,2)))</f>
        <v>#N/A</v>
      </c>
      <c r="L988" s="23" t="e">
        <f>IF($B988="","",(VLOOKUP($B988,所属・種目コード!$L$3:$M$59,2)))</f>
        <v>#N/A</v>
      </c>
    </row>
    <row r="989" spans="1:12">
      <c r="A989" s="11">
        <v>1930</v>
      </c>
      <c r="B989" s="11">
        <v>1068</v>
      </c>
      <c r="C989" s="11">
        <v>716</v>
      </c>
      <c r="E989" s="11" t="s">
        <v>2393</v>
      </c>
      <c r="F989" s="11" t="s">
        <v>2394</v>
      </c>
      <c r="G989" s="11">
        <v>1</v>
      </c>
      <c r="I989" s="24" t="str">
        <f>IF($B989="","",(VLOOKUP($B989,所属・種目コード!$E$3:$F$68,2)))</f>
        <v>釜石商工</v>
      </c>
      <c r="K989" s="26" t="e">
        <f>IF($B989="","",(VLOOKUP($B989,所属・種目コード!O972:P1072,2)))</f>
        <v>#N/A</v>
      </c>
      <c r="L989" s="23" t="e">
        <f>IF($B989="","",(VLOOKUP($B989,所属・種目コード!$L$3:$M$59,2)))</f>
        <v>#N/A</v>
      </c>
    </row>
    <row r="990" spans="1:12">
      <c r="A990" s="11">
        <v>1931</v>
      </c>
      <c r="B990" s="11">
        <v>1068</v>
      </c>
      <c r="C990" s="11">
        <v>721</v>
      </c>
      <c r="E990" s="11" t="s">
        <v>2395</v>
      </c>
      <c r="F990" s="11" t="s">
        <v>2396</v>
      </c>
      <c r="G990" s="11">
        <v>1</v>
      </c>
      <c r="I990" s="24" t="str">
        <f>IF($B990="","",(VLOOKUP($B990,所属・種目コード!$E$3:$F$68,2)))</f>
        <v>釜石商工</v>
      </c>
      <c r="K990" s="26" t="e">
        <f>IF($B990="","",(VLOOKUP($B990,所属・種目コード!O973:P1073,2)))</f>
        <v>#N/A</v>
      </c>
      <c r="L990" s="23" t="e">
        <f>IF($B990="","",(VLOOKUP($B990,所属・種目コード!$L$3:$M$59,2)))</f>
        <v>#N/A</v>
      </c>
    </row>
    <row r="991" spans="1:12">
      <c r="A991" s="11">
        <v>1932</v>
      </c>
      <c r="B991" s="11">
        <v>1068</v>
      </c>
      <c r="C991" s="11">
        <v>717</v>
      </c>
      <c r="E991" s="11" t="s">
        <v>2397</v>
      </c>
      <c r="F991" s="11" t="s">
        <v>2398</v>
      </c>
      <c r="G991" s="11">
        <v>1</v>
      </c>
      <c r="I991" s="24" t="str">
        <f>IF($B991="","",(VLOOKUP($B991,所属・種目コード!$E$3:$F$68,2)))</f>
        <v>釜石商工</v>
      </c>
      <c r="K991" s="26" t="e">
        <f>IF($B991="","",(VLOOKUP($B991,所属・種目コード!O974:P1074,2)))</f>
        <v>#N/A</v>
      </c>
      <c r="L991" s="23" t="e">
        <f>IF($B991="","",(VLOOKUP($B991,所属・種目コード!$L$3:$M$59,2)))</f>
        <v>#N/A</v>
      </c>
    </row>
    <row r="992" spans="1:12">
      <c r="A992" s="11">
        <v>1933</v>
      </c>
      <c r="B992" s="11">
        <v>1068</v>
      </c>
      <c r="C992" s="11">
        <v>810</v>
      </c>
      <c r="E992" s="11" t="s">
        <v>2399</v>
      </c>
      <c r="F992" s="11" t="s">
        <v>2400</v>
      </c>
      <c r="G992" s="11">
        <v>1</v>
      </c>
      <c r="I992" s="24" t="str">
        <f>IF($B992="","",(VLOOKUP($B992,所属・種目コード!$E$3:$F$68,2)))</f>
        <v>釜石商工</v>
      </c>
      <c r="K992" s="26" t="e">
        <f>IF($B992="","",(VLOOKUP($B992,所属・種目コード!O975:P1075,2)))</f>
        <v>#N/A</v>
      </c>
      <c r="L992" s="23" t="e">
        <f>IF($B992="","",(VLOOKUP($B992,所属・種目コード!$L$3:$M$59,2)))</f>
        <v>#N/A</v>
      </c>
    </row>
    <row r="993" spans="1:12">
      <c r="A993" s="11">
        <v>1934</v>
      </c>
      <c r="B993" s="11">
        <v>1068</v>
      </c>
      <c r="C993" s="11">
        <v>718</v>
      </c>
      <c r="E993" s="11" t="s">
        <v>2401</v>
      </c>
      <c r="F993" s="11" t="s">
        <v>2402</v>
      </c>
      <c r="G993" s="11">
        <v>1</v>
      </c>
      <c r="I993" s="24" t="str">
        <f>IF($B993="","",(VLOOKUP($B993,所属・種目コード!$E$3:$F$68,2)))</f>
        <v>釜石商工</v>
      </c>
      <c r="K993" s="26" t="e">
        <f>IF($B993="","",(VLOOKUP($B993,所属・種目コード!O976:P1076,2)))</f>
        <v>#N/A</v>
      </c>
      <c r="L993" s="23" t="e">
        <f>IF($B993="","",(VLOOKUP($B993,所属・種目コード!$L$3:$M$59,2)))</f>
        <v>#N/A</v>
      </c>
    </row>
    <row r="994" spans="1:12">
      <c r="A994" s="11">
        <v>1935</v>
      </c>
      <c r="B994" s="11">
        <v>1068</v>
      </c>
      <c r="C994" s="11">
        <v>592</v>
      </c>
      <c r="E994" s="11" t="s">
        <v>2403</v>
      </c>
      <c r="F994" s="11" t="s">
        <v>2404</v>
      </c>
      <c r="G994" s="11">
        <v>2</v>
      </c>
      <c r="I994" s="24" t="str">
        <f>IF($B994="","",(VLOOKUP($B994,所属・種目コード!$E$3:$F$68,2)))</f>
        <v>釜石商工</v>
      </c>
      <c r="K994" s="26" t="e">
        <f>IF($B994="","",(VLOOKUP($B994,所属・種目コード!O977:P1077,2)))</f>
        <v>#N/A</v>
      </c>
      <c r="L994" s="23" t="e">
        <f>IF($B994="","",(VLOOKUP($B994,所属・種目コード!$L$3:$M$59,2)))</f>
        <v>#N/A</v>
      </c>
    </row>
    <row r="995" spans="1:12">
      <c r="A995" s="11">
        <v>1936</v>
      </c>
      <c r="B995" s="11">
        <v>1068</v>
      </c>
      <c r="C995" s="11">
        <v>719</v>
      </c>
      <c r="E995" s="11" t="s">
        <v>2405</v>
      </c>
      <c r="F995" s="11" t="s">
        <v>2406</v>
      </c>
      <c r="G995" s="11">
        <v>1</v>
      </c>
      <c r="I995" s="24" t="str">
        <f>IF($B995="","",(VLOOKUP($B995,所属・種目コード!$E$3:$F$68,2)))</f>
        <v>釜石商工</v>
      </c>
      <c r="K995" s="26" t="e">
        <f>IF($B995="","",(VLOOKUP($B995,所属・種目コード!O978:P1078,2)))</f>
        <v>#N/A</v>
      </c>
      <c r="L995" s="23" t="e">
        <f>IF($B995="","",(VLOOKUP($B995,所属・種目コード!$L$3:$M$59,2)))</f>
        <v>#N/A</v>
      </c>
    </row>
    <row r="996" spans="1:12">
      <c r="A996" s="11">
        <v>1937</v>
      </c>
      <c r="B996" s="11">
        <v>1068</v>
      </c>
      <c r="C996" s="11">
        <v>720</v>
      </c>
      <c r="E996" s="11" t="s">
        <v>2407</v>
      </c>
      <c r="F996" s="11" t="s">
        <v>2408</v>
      </c>
      <c r="G996" s="11">
        <v>1</v>
      </c>
      <c r="I996" s="24" t="str">
        <f>IF($B996="","",(VLOOKUP($B996,所属・種目コード!$E$3:$F$68,2)))</f>
        <v>釜石商工</v>
      </c>
      <c r="K996" s="26" t="e">
        <f>IF($B996="","",(VLOOKUP($B996,所属・種目コード!O979:P1079,2)))</f>
        <v>#N/A</v>
      </c>
      <c r="L996" s="23" t="e">
        <f>IF($B996="","",(VLOOKUP($B996,所属・種目コード!$L$3:$M$59,2)))</f>
        <v>#N/A</v>
      </c>
    </row>
    <row r="997" spans="1:12">
      <c r="A997" s="11">
        <v>1938</v>
      </c>
      <c r="B997" s="11">
        <v>1069</v>
      </c>
      <c r="C997" s="11">
        <v>221</v>
      </c>
      <c r="E997" s="11" t="s">
        <v>454</v>
      </c>
      <c r="F997" s="11" t="s">
        <v>2409</v>
      </c>
      <c r="G997" s="11">
        <v>2</v>
      </c>
      <c r="I997" s="24" t="str">
        <f>IF($B997="","",(VLOOKUP($B997,所属・種目コード!$E$3:$F$68,2)))</f>
        <v>軽米</v>
      </c>
      <c r="K997" s="26" t="e">
        <f>IF($B997="","",(VLOOKUP($B997,所属・種目コード!O980:P1080,2)))</f>
        <v>#N/A</v>
      </c>
      <c r="L997" s="23" t="e">
        <f>IF($B997="","",(VLOOKUP($B997,所属・種目コード!$L$3:$M$59,2)))</f>
        <v>#N/A</v>
      </c>
    </row>
    <row r="998" spans="1:12">
      <c r="A998" s="11">
        <v>1939</v>
      </c>
      <c r="B998" s="11">
        <v>1069</v>
      </c>
      <c r="C998" s="11">
        <v>251</v>
      </c>
      <c r="E998" s="11" t="s">
        <v>2410</v>
      </c>
      <c r="F998" s="11" t="s">
        <v>2411</v>
      </c>
      <c r="G998" s="11">
        <v>1</v>
      </c>
      <c r="I998" s="24" t="str">
        <f>IF($B998="","",(VLOOKUP($B998,所属・種目コード!$E$3:$F$68,2)))</f>
        <v>軽米</v>
      </c>
      <c r="K998" s="26" t="e">
        <f>IF($B998="","",(VLOOKUP($B998,所属・種目コード!O981:P1081,2)))</f>
        <v>#N/A</v>
      </c>
      <c r="L998" s="23" t="e">
        <f>IF($B998="","",(VLOOKUP($B998,所属・種目コード!$L$3:$M$59,2)))</f>
        <v>#N/A</v>
      </c>
    </row>
    <row r="999" spans="1:12">
      <c r="A999" s="11">
        <v>1940</v>
      </c>
      <c r="B999" s="11">
        <v>1069</v>
      </c>
      <c r="C999" s="11">
        <v>248</v>
      </c>
      <c r="E999" s="11" t="s">
        <v>2412</v>
      </c>
      <c r="F999" s="11" t="s">
        <v>2413</v>
      </c>
      <c r="G999" s="11">
        <v>1</v>
      </c>
      <c r="I999" s="24" t="str">
        <f>IF($B999="","",(VLOOKUP($B999,所属・種目コード!$E$3:$F$68,2)))</f>
        <v>軽米</v>
      </c>
      <c r="K999" s="26" t="e">
        <f>IF($B999="","",(VLOOKUP($B999,所属・種目コード!O982:P1082,2)))</f>
        <v>#N/A</v>
      </c>
      <c r="L999" s="23" t="e">
        <f>IF($B999="","",(VLOOKUP($B999,所属・種目コード!$L$3:$M$59,2)))</f>
        <v>#N/A</v>
      </c>
    </row>
    <row r="1000" spans="1:12">
      <c r="A1000" s="11">
        <v>1941</v>
      </c>
      <c r="B1000" s="11">
        <v>1069</v>
      </c>
      <c r="C1000" s="11">
        <v>581</v>
      </c>
      <c r="E1000" s="11" t="s">
        <v>455</v>
      </c>
      <c r="F1000" s="11" t="s">
        <v>2414</v>
      </c>
      <c r="G1000" s="11">
        <v>2</v>
      </c>
      <c r="I1000" s="24" t="str">
        <f>IF($B1000="","",(VLOOKUP($B1000,所属・種目コード!$E$3:$F$68,2)))</f>
        <v>軽米</v>
      </c>
      <c r="K1000" s="26" t="e">
        <f>IF($B1000="","",(VLOOKUP($B1000,所属・種目コード!O983:P1083,2)))</f>
        <v>#N/A</v>
      </c>
      <c r="L1000" s="23" t="e">
        <f>IF($B1000="","",(VLOOKUP($B1000,所属・種目コード!$L$3:$M$59,2)))</f>
        <v>#N/A</v>
      </c>
    </row>
    <row r="1001" spans="1:12">
      <c r="A1001" s="11">
        <v>1942</v>
      </c>
      <c r="B1001" s="11">
        <v>1069</v>
      </c>
      <c r="C1001" s="11">
        <v>582</v>
      </c>
      <c r="E1001" s="11" t="s">
        <v>456</v>
      </c>
      <c r="F1001" s="11" t="s">
        <v>2415</v>
      </c>
      <c r="G1001" s="11">
        <v>2</v>
      </c>
      <c r="I1001" s="24" t="str">
        <f>IF($B1001="","",(VLOOKUP($B1001,所属・種目コード!$E$3:$F$68,2)))</f>
        <v>軽米</v>
      </c>
      <c r="K1001" s="26" t="e">
        <f>IF($B1001="","",(VLOOKUP($B1001,所属・種目コード!O984:P1084,2)))</f>
        <v>#N/A</v>
      </c>
      <c r="L1001" s="23" t="e">
        <f>IF($B1001="","",(VLOOKUP($B1001,所属・種目コード!$L$3:$M$59,2)))</f>
        <v>#N/A</v>
      </c>
    </row>
    <row r="1002" spans="1:12">
      <c r="A1002" s="11">
        <v>1943</v>
      </c>
      <c r="B1002" s="11">
        <v>1069</v>
      </c>
      <c r="C1002" s="11">
        <v>249</v>
      </c>
      <c r="E1002" s="11" t="s">
        <v>2416</v>
      </c>
      <c r="F1002" s="11" t="s">
        <v>2417</v>
      </c>
      <c r="G1002" s="11">
        <v>1</v>
      </c>
      <c r="I1002" s="24" t="str">
        <f>IF($B1002="","",(VLOOKUP($B1002,所属・種目コード!$E$3:$F$68,2)))</f>
        <v>軽米</v>
      </c>
      <c r="K1002" s="26" t="e">
        <f>IF($B1002="","",(VLOOKUP($B1002,所属・種目コード!O985:P1085,2)))</f>
        <v>#N/A</v>
      </c>
      <c r="L1002" s="23" t="e">
        <f>IF($B1002="","",(VLOOKUP($B1002,所属・種目コード!$L$3:$M$59,2)))</f>
        <v>#N/A</v>
      </c>
    </row>
    <row r="1003" spans="1:12">
      <c r="A1003" s="11">
        <v>1944</v>
      </c>
      <c r="B1003" s="11">
        <v>1069</v>
      </c>
      <c r="C1003" s="11">
        <v>800</v>
      </c>
      <c r="E1003" s="11" t="s">
        <v>2418</v>
      </c>
      <c r="F1003" s="11" t="s">
        <v>2419</v>
      </c>
      <c r="G1003" s="11">
        <v>1</v>
      </c>
      <c r="I1003" s="24" t="str">
        <f>IF($B1003="","",(VLOOKUP($B1003,所属・種目コード!$E$3:$F$68,2)))</f>
        <v>軽米</v>
      </c>
      <c r="K1003" s="26" t="e">
        <f>IF($B1003="","",(VLOOKUP($B1003,所属・種目コード!O986:P1086,2)))</f>
        <v>#N/A</v>
      </c>
      <c r="L1003" s="23" t="e">
        <f>IF($B1003="","",(VLOOKUP($B1003,所属・種目コード!$L$3:$M$59,2)))</f>
        <v>#N/A</v>
      </c>
    </row>
    <row r="1004" spans="1:12">
      <c r="A1004" s="11">
        <v>1945</v>
      </c>
      <c r="B1004" s="11">
        <v>1069</v>
      </c>
      <c r="C1004" s="11">
        <v>801</v>
      </c>
      <c r="E1004" s="11" t="s">
        <v>2420</v>
      </c>
      <c r="F1004" s="11" t="s">
        <v>2421</v>
      </c>
      <c r="G1004" s="11">
        <v>1</v>
      </c>
      <c r="I1004" s="24" t="str">
        <f>IF($B1004="","",(VLOOKUP($B1004,所属・種目コード!$E$3:$F$68,2)))</f>
        <v>軽米</v>
      </c>
      <c r="K1004" s="26" t="e">
        <f>IF($B1004="","",(VLOOKUP($B1004,所属・種目コード!O987:P1087,2)))</f>
        <v>#N/A</v>
      </c>
      <c r="L1004" s="23" t="e">
        <f>IF($B1004="","",(VLOOKUP($B1004,所属・種目コード!$L$3:$M$59,2)))</f>
        <v>#N/A</v>
      </c>
    </row>
    <row r="1005" spans="1:12">
      <c r="A1005" s="11">
        <v>1946</v>
      </c>
      <c r="B1005" s="11">
        <v>1069</v>
      </c>
      <c r="C1005" s="11">
        <v>252</v>
      </c>
      <c r="E1005" s="11" t="s">
        <v>2422</v>
      </c>
      <c r="F1005" s="11" t="s">
        <v>2423</v>
      </c>
      <c r="G1005" s="11">
        <v>1</v>
      </c>
      <c r="I1005" s="24" t="str">
        <f>IF($B1005="","",(VLOOKUP($B1005,所属・種目コード!$E$3:$F$68,2)))</f>
        <v>軽米</v>
      </c>
      <c r="K1005" s="26" t="e">
        <f>IF($B1005="","",(VLOOKUP($B1005,所属・種目コード!O988:P1088,2)))</f>
        <v>#N/A</v>
      </c>
      <c r="L1005" s="23" t="e">
        <f>IF($B1005="","",(VLOOKUP($B1005,所属・種目コード!$L$3:$M$59,2)))</f>
        <v>#N/A</v>
      </c>
    </row>
    <row r="1006" spans="1:12">
      <c r="A1006" s="11">
        <v>1947</v>
      </c>
      <c r="B1006" s="11">
        <v>1069</v>
      </c>
      <c r="C1006" s="11">
        <v>222</v>
      </c>
      <c r="E1006" s="11" t="s">
        <v>2424</v>
      </c>
      <c r="F1006" s="11" t="s">
        <v>2425</v>
      </c>
      <c r="G1006" s="11">
        <v>2</v>
      </c>
      <c r="I1006" s="24" t="str">
        <f>IF($B1006="","",(VLOOKUP($B1006,所属・種目コード!$E$3:$F$68,2)))</f>
        <v>軽米</v>
      </c>
      <c r="K1006" s="26" t="e">
        <f>IF($B1006="","",(VLOOKUP($B1006,所属・種目コード!O989:P1089,2)))</f>
        <v>#N/A</v>
      </c>
      <c r="L1006" s="23" t="e">
        <f>IF($B1006="","",(VLOOKUP($B1006,所属・種目コード!$L$3:$M$59,2)))</f>
        <v>#N/A</v>
      </c>
    </row>
    <row r="1007" spans="1:12">
      <c r="A1007" s="11">
        <v>1948</v>
      </c>
      <c r="B1007" s="11">
        <v>1069</v>
      </c>
      <c r="C1007" s="11">
        <v>802</v>
      </c>
      <c r="E1007" s="11" t="s">
        <v>2426</v>
      </c>
      <c r="F1007" s="11" t="s">
        <v>2427</v>
      </c>
      <c r="G1007" s="11">
        <v>1</v>
      </c>
      <c r="I1007" s="24" t="str">
        <f>IF($B1007="","",(VLOOKUP($B1007,所属・種目コード!$E$3:$F$68,2)))</f>
        <v>軽米</v>
      </c>
      <c r="K1007" s="26" t="e">
        <f>IF($B1007="","",(VLOOKUP($B1007,所属・種目コード!O990:P1090,2)))</f>
        <v>#N/A</v>
      </c>
      <c r="L1007" s="23" t="e">
        <f>IF($B1007="","",(VLOOKUP($B1007,所属・種目コード!$L$3:$M$59,2)))</f>
        <v>#N/A</v>
      </c>
    </row>
    <row r="1008" spans="1:12">
      <c r="A1008" s="11">
        <v>1949</v>
      </c>
      <c r="B1008" s="11">
        <v>1069</v>
      </c>
      <c r="C1008" s="11">
        <v>250</v>
      </c>
      <c r="E1008" s="11" t="s">
        <v>2428</v>
      </c>
      <c r="F1008" s="11" t="s">
        <v>2429</v>
      </c>
      <c r="G1008" s="11">
        <v>1</v>
      </c>
      <c r="I1008" s="24" t="str">
        <f>IF($B1008="","",(VLOOKUP($B1008,所属・種目コード!$E$3:$F$68,2)))</f>
        <v>軽米</v>
      </c>
      <c r="K1008" s="26" t="e">
        <f>IF($B1008="","",(VLOOKUP($B1008,所属・種目コード!O991:P1091,2)))</f>
        <v>#N/A</v>
      </c>
      <c r="L1008" s="23" t="e">
        <f>IF($B1008="","",(VLOOKUP($B1008,所属・種目コード!$L$3:$M$59,2)))</f>
        <v>#N/A</v>
      </c>
    </row>
    <row r="1009" spans="1:12">
      <c r="A1009" s="11">
        <v>1950</v>
      </c>
      <c r="B1009" s="11">
        <v>1069</v>
      </c>
      <c r="C1009" s="11">
        <v>583</v>
      </c>
      <c r="E1009" s="11" t="s">
        <v>457</v>
      </c>
      <c r="F1009" s="11" t="s">
        <v>2430</v>
      </c>
      <c r="G1009" s="11">
        <v>2</v>
      </c>
      <c r="I1009" s="24" t="str">
        <f>IF($B1009="","",(VLOOKUP($B1009,所属・種目コード!$E$3:$F$68,2)))</f>
        <v>軽米</v>
      </c>
      <c r="K1009" s="26" t="e">
        <f>IF($B1009="","",(VLOOKUP($B1009,所属・種目コード!O992:P1092,2)))</f>
        <v>#N/A</v>
      </c>
      <c r="L1009" s="23" t="e">
        <f>IF($B1009="","",(VLOOKUP($B1009,所属・種目コード!$L$3:$M$59,2)))</f>
        <v>#N/A</v>
      </c>
    </row>
    <row r="1010" spans="1:12">
      <c r="A1010" s="11">
        <v>1951</v>
      </c>
      <c r="B1010" s="11">
        <v>1069</v>
      </c>
      <c r="C1010" s="11">
        <v>803</v>
      </c>
      <c r="E1010" s="11" t="s">
        <v>2431</v>
      </c>
      <c r="F1010" s="11" t="s">
        <v>2432</v>
      </c>
      <c r="G1010" s="11">
        <v>1</v>
      </c>
      <c r="I1010" s="24" t="str">
        <f>IF($B1010="","",(VLOOKUP($B1010,所属・種目コード!$E$3:$F$68,2)))</f>
        <v>軽米</v>
      </c>
      <c r="K1010" s="26" t="e">
        <f>IF($B1010="","",(VLOOKUP($B1010,所属・種目コード!O993:P1093,2)))</f>
        <v>#N/A</v>
      </c>
      <c r="L1010" s="23" t="e">
        <f>IF($B1010="","",(VLOOKUP($B1010,所属・種目コード!$L$3:$M$59,2)))</f>
        <v>#N/A</v>
      </c>
    </row>
    <row r="1011" spans="1:12">
      <c r="A1011" s="11">
        <v>1952</v>
      </c>
      <c r="B1011" s="11">
        <v>1070</v>
      </c>
      <c r="C1011" s="11">
        <v>8</v>
      </c>
      <c r="E1011" s="11" t="s">
        <v>421</v>
      </c>
      <c r="F1011" s="11" t="s">
        <v>2433</v>
      </c>
      <c r="G1011" s="11">
        <v>2</v>
      </c>
      <c r="I1011" s="24" t="str">
        <f>IF($B1011="","",(VLOOKUP($B1011,所属・種目コード!$E$3:$F$68,2)))</f>
        <v>北上翔南</v>
      </c>
      <c r="K1011" s="26" t="e">
        <f>IF($B1011="","",(VLOOKUP($B1011,所属・種目コード!O994:P1094,2)))</f>
        <v>#N/A</v>
      </c>
      <c r="L1011" s="23" t="e">
        <f>IF($B1011="","",(VLOOKUP($B1011,所属・種目コード!$L$3:$M$59,2)))</f>
        <v>#N/A</v>
      </c>
    </row>
    <row r="1012" spans="1:12">
      <c r="A1012" s="11">
        <v>1953</v>
      </c>
      <c r="B1012" s="11">
        <v>1070</v>
      </c>
      <c r="C1012" s="11">
        <v>9</v>
      </c>
      <c r="E1012" s="11" t="s">
        <v>2434</v>
      </c>
      <c r="F1012" s="11" t="s">
        <v>2435</v>
      </c>
      <c r="G1012" s="11">
        <v>2</v>
      </c>
      <c r="I1012" s="24" t="str">
        <f>IF($B1012="","",(VLOOKUP($B1012,所属・種目コード!$E$3:$F$68,2)))</f>
        <v>北上翔南</v>
      </c>
      <c r="K1012" s="26" t="e">
        <f>IF($B1012="","",(VLOOKUP($B1012,所属・種目コード!O995:P1095,2)))</f>
        <v>#N/A</v>
      </c>
      <c r="L1012" s="23" t="e">
        <f>IF($B1012="","",(VLOOKUP($B1012,所属・種目コード!$L$3:$M$59,2)))</f>
        <v>#N/A</v>
      </c>
    </row>
    <row r="1013" spans="1:12">
      <c r="A1013" s="11">
        <v>1954</v>
      </c>
      <c r="B1013" s="11">
        <v>1070</v>
      </c>
      <c r="C1013" s="11">
        <v>10</v>
      </c>
      <c r="E1013" s="11" t="s">
        <v>420</v>
      </c>
      <c r="F1013" s="11" t="s">
        <v>2436</v>
      </c>
      <c r="G1013" s="11">
        <v>2</v>
      </c>
      <c r="I1013" s="24" t="str">
        <f>IF($B1013="","",(VLOOKUP($B1013,所属・種目コード!$E$3:$F$68,2)))</f>
        <v>北上翔南</v>
      </c>
      <c r="K1013" s="26" t="e">
        <f>IF($B1013="","",(VLOOKUP($B1013,所属・種目コード!O996:P1096,2)))</f>
        <v>#N/A</v>
      </c>
      <c r="L1013" s="23" t="e">
        <f>IF($B1013="","",(VLOOKUP($B1013,所属・種目コード!$L$3:$M$59,2)))</f>
        <v>#N/A</v>
      </c>
    </row>
    <row r="1014" spans="1:12">
      <c r="A1014" s="11">
        <v>1955</v>
      </c>
      <c r="B1014" s="11">
        <v>1070</v>
      </c>
      <c r="C1014" s="11">
        <v>19</v>
      </c>
      <c r="E1014" s="11" t="s">
        <v>2437</v>
      </c>
      <c r="F1014" s="11" t="s">
        <v>2438</v>
      </c>
      <c r="G1014" s="11">
        <v>1</v>
      </c>
      <c r="I1014" s="24" t="str">
        <f>IF($B1014="","",(VLOOKUP($B1014,所属・種目コード!$E$3:$F$68,2)))</f>
        <v>北上翔南</v>
      </c>
      <c r="K1014" s="26" t="e">
        <f>IF($B1014="","",(VLOOKUP($B1014,所属・種目コード!O997:P1097,2)))</f>
        <v>#N/A</v>
      </c>
      <c r="L1014" s="23" t="e">
        <f>IF($B1014="","",(VLOOKUP($B1014,所属・種目コード!$L$3:$M$59,2)))</f>
        <v>#N/A</v>
      </c>
    </row>
    <row r="1015" spans="1:12">
      <c r="A1015" s="11">
        <v>1956</v>
      </c>
      <c r="B1015" s="11">
        <v>1070</v>
      </c>
      <c r="C1015" s="11">
        <v>11</v>
      </c>
      <c r="E1015" s="11" t="s">
        <v>2439</v>
      </c>
      <c r="F1015" s="11" t="s">
        <v>2440</v>
      </c>
      <c r="G1015" s="11">
        <v>2</v>
      </c>
      <c r="I1015" s="24" t="str">
        <f>IF($B1015="","",(VLOOKUP($B1015,所属・種目コード!$E$3:$F$68,2)))</f>
        <v>北上翔南</v>
      </c>
      <c r="K1015" s="26" t="e">
        <f>IF($B1015="","",(VLOOKUP($B1015,所属・種目コード!O998:P1098,2)))</f>
        <v>#N/A</v>
      </c>
      <c r="L1015" s="23" t="e">
        <f>IF($B1015="","",(VLOOKUP($B1015,所属・種目コード!$L$3:$M$59,2)))</f>
        <v>#N/A</v>
      </c>
    </row>
    <row r="1016" spans="1:12">
      <c r="A1016" s="11">
        <v>1957</v>
      </c>
      <c r="B1016" s="11">
        <v>1070</v>
      </c>
      <c r="C1016" s="11">
        <v>12</v>
      </c>
      <c r="E1016" s="11" t="s">
        <v>2441</v>
      </c>
      <c r="F1016" s="11" t="s">
        <v>2442</v>
      </c>
      <c r="G1016" s="11">
        <v>2</v>
      </c>
      <c r="I1016" s="24" t="str">
        <f>IF($B1016="","",(VLOOKUP($B1016,所属・種目コード!$E$3:$F$68,2)))</f>
        <v>北上翔南</v>
      </c>
      <c r="K1016" s="26" t="e">
        <f>IF($B1016="","",(VLOOKUP($B1016,所属・種目コード!O999:P1099,2)))</f>
        <v>#N/A</v>
      </c>
      <c r="L1016" s="23" t="e">
        <f>IF($B1016="","",(VLOOKUP($B1016,所属・種目コード!$L$3:$M$59,2)))</f>
        <v>#N/A</v>
      </c>
    </row>
    <row r="1017" spans="1:12">
      <c r="A1017" s="11">
        <v>1958</v>
      </c>
      <c r="B1017" s="11">
        <v>1070</v>
      </c>
      <c r="C1017" s="11">
        <v>22</v>
      </c>
      <c r="E1017" s="11" t="s">
        <v>2443</v>
      </c>
      <c r="F1017" s="11" t="s">
        <v>2444</v>
      </c>
      <c r="G1017" s="11">
        <v>1</v>
      </c>
      <c r="I1017" s="24" t="str">
        <f>IF($B1017="","",(VLOOKUP($B1017,所属・種目コード!$E$3:$F$68,2)))</f>
        <v>北上翔南</v>
      </c>
      <c r="K1017" s="26" t="e">
        <f>IF($B1017="","",(VLOOKUP($B1017,所属・種目コード!O1000:P1100,2)))</f>
        <v>#N/A</v>
      </c>
      <c r="L1017" s="23" t="e">
        <f>IF($B1017="","",(VLOOKUP($B1017,所属・種目コード!$L$3:$M$59,2)))</f>
        <v>#N/A</v>
      </c>
    </row>
    <row r="1018" spans="1:12">
      <c r="A1018" s="11">
        <v>1959</v>
      </c>
      <c r="B1018" s="11">
        <v>1070</v>
      </c>
      <c r="C1018" s="11">
        <v>13</v>
      </c>
      <c r="E1018" s="11" t="s">
        <v>2445</v>
      </c>
      <c r="F1018" s="11" t="s">
        <v>2446</v>
      </c>
      <c r="G1018" s="11">
        <v>2</v>
      </c>
      <c r="I1018" s="24" t="str">
        <f>IF($B1018="","",(VLOOKUP($B1018,所属・種目コード!$E$3:$F$68,2)))</f>
        <v>北上翔南</v>
      </c>
      <c r="K1018" s="26" t="e">
        <f>IF($B1018="","",(VLOOKUP($B1018,所属・種目コード!O1001:P1101,2)))</f>
        <v>#N/A</v>
      </c>
      <c r="L1018" s="23" t="e">
        <f>IF($B1018="","",(VLOOKUP($B1018,所属・種目コード!$L$3:$M$59,2)))</f>
        <v>#N/A</v>
      </c>
    </row>
    <row r="1019" spans="1:12">
      <c r="A1019" s="11">
        <v>1960</v>
      </c>
      <c r="B1019" s="11">
        <v>1070</v>
      </c>
      <c r="C1019" s="11">
        <v>20</v>
      </c>
      <c r="E1019" s="11" t="s">
        <v>2447</v>
      </c>
      <c r="F1019" s="11" t="s">
        <v>2448</v>
      </c>
      <c r="G1019" s="11">
        <v>1</v>
      </c>
      <c r="I1019" s="24" t="str">
        <f>IF($B1019="","",(VLOOKUP($B1019,所属・種目コード!$E$3:$F$68,2)))</f>
        <v>北上翔南</v>
      </c>
      <c r="K1019" s="26" t="e">
        <f>IF($B1019="","",(VLOOKUP($B1019,所属・種目コード!O1002:P1102,2)))</f>
        <v>#N/A</v>
      </c>
      <c r="L1019" s="23" t="e">
        <f>IF($B1019="","",(VLOOKUP($B1019,所属・種目コード!$L$3:$M$59,2)))</f>
        <v>#N/A</v>
      </c>
    </row>
    <row r="1020" spans="1:12">
      <c r="A1020" s="11">
        <v>1961</v>
      </c>
      <c r="B1020" s="11">
        <v>1070</v>
      </c>
      <c r="C1020" s="11">
        <v>14</v>
      </c>
      <c r="E1020" s="11" t="s">
        <v>423</v>
      </c>
      <c r="F1020" s="11" t="s">
        <v>2449</v>
      </c>
      <c r="G1020" s="11">
        <v>2</v>
      </c>
      <c r="I1020" s="24" t="str">
        <f>IF($B1020="","",(VLOOKUP($B1020,所属・種目コード!$E$3:$F$68,2)))</f>
        <v>北上翔南</v>
      </c>
      <c r="K1020" s="26" t="e">
        <f>IF($B1020="","",(VLOOKUP($B1020,所属・種目コード!O1003:P1103,2)))</f>
        <v>#N/A</v>
      </c>
      <c r="L1020" s="23" t="e">
        <f>IF($B1020="","",(VLOOKUP($B1020,所属・種目コード!$L$3:$M$59,2)))</f>
        <v>#N/A</v>
      </c>
    </row>
    <row r="1021" spans="1:12">
      <c r="A1021" s="11">
        <v>1962</v>
      </c>
      <c r="B1021" s="11">
        <v>1070</v>
      </c>
      <c r="C1021" s="11">
        <v>22</v>
      </c>
      <c r="E1021" s="11" t="s">
        <v>424</v>
      </c>
      <c r="F1021" s="11" t="s">
        <v>2450</v>
      </c>
      <c r="G1021" s="11">
        <v>2</v>
      </c>
      <c r="I1021" s="24" t="str">
        <f>IF($B1021="","",(VLOOKUP($B1021,所属・種目コード!$E$3:$F$68,2)))</f>
        <v>北上翔南</v>
      </c>
      <c r="K1021" s="26" t="e">
        <f>IF($B1021="","",(VLOOKUP($B1021,所属・種目コード!O1004:P1104,2)))</f>
        <v>#N/A</v>
      </c>
      <c r="L1021" s="23" t="e">
        <f>IF($B1021="","",(VLOOKUP($B1021,所属・種目コード!$L$3:$M$59,2)))</f>
        <v>#N/A</v>
      </c>
    </row>
    <row r="1022" spans="1:12">
      <c r="A1022" s="11">
        <v>1963</v>
      </c>
      <c r="B1022" s="11">
        <v>1070</v>
      </c>
      <c r="C1022" s="11">
        <v>15</v>
      </c>
      <c r="E1022" s="11" t="s">
        <v>422</v>
      </c>
      <c r="F1022" s="11" t="s">
        <v>2451</v>
      </c>
      <c r="G1022" s="11">
        <v>2</v>
      </c>
      <c r="I1022" s="24" t="str">
        <f>IF($B1022="","",(VLOOKUP($B1022,所属・種目コード!$E$3:$F$68,2)))</f>
        <v>北上翔南</v>
      </c>
      <c r="K1022" s="26" t="e">
        <f>IF($B1022="","",(VLOOKUP($B1022,所属・種目コード!O1005:P1105,2)))</f>
        <v>#N/A</v>
      </c>
      <c r="L1022" s="23" t="e">
        <f>IF($B1022="","",(VLOOKUP($B1022,所属・種目コード!$L$3:$M$59,2)))</f>
        <v>#N/A</v>
      </c>
    </row>
    <row r="1023" spans="1:12">
      <c r="A1023" s="11">
        <v>1964</v>
      </c>
      <c r="B1023" s="11">
        <v>1070</v>
      </c>
      <c r="C1023" s="11">
        <v>612</v>
      </c>
      <c r="E1023" s="11" t="s">
        <v>2452</v>
      </c>
      <c r="F1023" s="11" t="s">
        <v>2453</v>
      </c>
      <c r="G1023" s="11">
        <v>2</v>
      </c>
      <c r="I1023" s="24" t="str">
        <f>IF($B1023="","",(VLOOKUP($B1023,所属・種目コード!$E$3:$F$68,2)))</f>
        <v>北上翔南</v>
      </c>
      <c r="K1023" s="26" t="e">
        <f>IF($B1023="","",(VLOOKUP($B1023,所属・種目コード!O1006:P1106,2)))</f>
        <v>#N/A</v>
      </c>
      <c r="L1023" s="23" t="e">
        <f>IF($B1023="","",(VLOOKUP($B1023,所属・種目コード!$L$3:$M$59,2)))</f>
        <v>#N/A</v>
      </c>
    </row>
    <row r="1024" spans="1:12">
      <c r="A1024" s="11">
        <v>1965</v>
      </c>
      <c r="B1024" s="11">
        <v>1070</v>
      </c>
      <c r="C1024" s="11">
        <v>16</v>
      </c>
      <c r="E1024" s="11" t="s">
        <v>2454</v>
      </c>
      <c r="F1024" s="11" t="s">
        <v>2455</v>
      </c>
      <c r="G1024" s="11">
        <v>2</v>
      </c>
      <c r="I1024" s="24" t="str">
        <f>IF($B1024="","",(VLOOKUP($B1024,所属・種目コード!$E$3:$F$68,2)))</f>
        <v>北上翔南</v>
      </c>
      <c r="K1024" s="26" t="e">
        <f>IF($B1024="","",(VLOOKUP($B1024,所属・種目コード!O1007:P1107,2)))</f>
        <v>#N/A</v>
      </c>
      <c r="L1024" s="23" t="e">
        <f>IF($B1024="","",(VLOOKUP($B1024,所属・種目コード!$L$3:$M$59,2)))</f>
        <v>#N/A</v>
      </c>
    </row>
    <row r="1025" spans="1:12">
      <c r="A1025" s="11">
        <v>1966</v>
      </c>
      <c r="B1025" s="11">
        <v>1070</v>
      </c>
      <c r="C1025" s="11">
        <v>613</v>
      </c>
      <c r="E1025" s="11" t="s">
        <v>2456</v>
      </c>
      <c r="F1025" s="11" t="s">
        <v>2457</v>
      </c>
      <c r="G1025" s="11">
        <v>2</v>
      </c>
      <c r="I1025" s="24" t="str">
        <f>IF($B1025="","",(VLOOKUP($B1025,所属・種目コード!$E$3:$F$68,2)))</f>
        <v>北上翔南</v>
      </c>
      <c r="K1025" s="26" t="e">
        <f>IF($B1025="","",(VLOOKUP($B1025,所属・種目コード!O1008:P1108,2)))</f>
        <v>#N/A</v>
      </c>
      <c r="L1025" s="23" t="e">
        <f>IF($B1025="","",(VLOOKUP($B1025,所属・種目コード!$L$3:$M$59,2)))</f>
        <v>#N/A</v>
      </c>
    </row>
    <row r="1026" spans="1:12">
      <c r="A1026" s="11">
        <v>1967</v>
      </c>
      <c r="B1026" s="11">
        <v>1070</v>
      </c>
      <c r="C1026" s="11">
        <v>17</v>
      </c>
      <c r="E1026" s="11" t="s">
        <v>2458</v>
      </c>
      <c r="F1026" s="11" t="s">
        <v>2459</v>
      </c>
      <c r="G1026" s="11">
        <v>2</v>
      </c>
      <c r="I1026" s="24" t="str">
        <f>IF($B1026="","",(VLOOKUP($B1026,所属・種目コード!$E$3:$F$68,2)))</f>
        <v>北上翔南</v>
      </c>
      <c r="K1026" s="26" t="e">
        <f>IF($B1026="","",(VLOOKUP($B1026,所属・種目コード!O1009:P1109,2)))</f>
        <v>#N/A</v>
      </c>
      <c r="L1026" s="23" t="e">
        <f>IF($B1026="","",(VLOOKUP($B1026,所属・種目コード!$L$3:$M$59,2)))</f>
        <v>#N/A</v>
      </c>
    </row>
    <row r="1027" spans="1:12">
      <c r="A1027" s="11">
        <v>1968</v>
      </c>
      <c r="B1027" s="11">
        <v>1070</v>
      </c>
      <c r="C1027" s="11">
        <v>18</v>
      </c>
      <c r="E1027" s="11" t="s">
        <v>2460</v>
      </c>
      <c r="F1027" s="11" t="s">
        <v>2461</v>
      </c>
      <c r="G1027" s="11">
        <v>2</v>
      </c>
      <c r="I1027" s="24" t="str">
        <f>IF($B1027="","",(VLOOKUP($B1027,所属・種目コード!$E$3:$F$68,2)))</f>
        <v>北上翔南</v>
      </c>
      <c r="K1027" s="26" t="e">
        <f>IF($B1027="","",(VLOOKUP($B1027,所属・種目コード!O1010:P1110,2)))</f>
        <v>#N/A</v>
      </c>
      <c r="L1027" s="23" t="e">
        <f>IF($B1027="","",(VLOOKUP($B1027,所属・種目コード!$L$3:$M$59,2)))</f>
        <v>#N/A</v>
      </c>
    </row>
    <row r="1028" spans="1:12">
      <c r="A1028" s="11">
        <v>1969</v>
      </c>
      <c r="B1028" s="11">
        <v>1070</v>
      </c>
      <c r="C1028" s="11">
        <v>19</v>
      </c>
      <c r="E1028" s="11" t="s">
        <v>568</v>
      </c>
      <c r="F1028" s="11" t="s">
        <v>2337</v>
      </c>
      <c r="G1028" s="11">
        <v>2</v>
      </c>
      <c r="I1028" s="24" t="str">
        <f>IF($B1028="","",(VLOOKUP($B1028,所属・種目コード!$E$3:$F$68,2)))</f>
        <v>北上翔南</v>
      </c>
      <c r="K1028" s="26" t="e">
        <f>IF($B1028="","",(VLOOKUP($B1028,所属・種目コード!O1011:P1111,2)))</f>
        <v>#N/A</v>
      </c>
      <c r="L1028" s="23" t="e">
        <f>IF($B1028="","",(VLOOKUP($B1028,所属・種目コード!$L$3:$M$59,2)))</f>
        <v>#N/A</v>
      </c>
    </row>
    <row r="1029" spans="1:12">
      <c r="A1029" s="11">
        <v>1970</v>
      </c>
      <c r="B1029" s="11">
        <v>1070</v>
      </c>
      <c r="C1029" s="11">
        <v>21</v>
      </c>
      <c r="E1029" s="11" t="s">
        <v>2462</v>
      </c>
      <c r="F1029" s="11" t="s">
        <v>2463</v>
      </c>
      <c r="G1029" s="11">
        <v>1</v>
      </c>
      <c r="I1029" s="24" t="str">
        <f>IF($B1029="","",(VLOOKUP($B1029,所属・種目コード!$E$3:$F$68,2)))</f>
        <v>北上翔南</v>
      </c>
      <c r="K1029" s="26" t="e">
        <f>IF($B1029="","",(VLOOKUP($B1029,所属・種目コード!O1012:P1112,2)))</f>
        <v>#N/A</v>
      </c>
      <c r="L1029" s="23" t="e">
        <f>IF($B1029="","",(VLOOKUP($B1029,所属・種目コード!$L$3:$M$59,2)))</f>
        <v>#N/A</v>
      </c>
    </row>
    <row r="1030" spans="1:12">
      <c r="A1030" s="11">
        <v>1971</v>
      </c>
      <c r="B1030" s="11">
        <v>1070</v>
      </c>
      <c r="C1030" s="11">
        <v>23</v>
      </c>
      <c r="E1030" s="11" t="s">
        <v>2464</v>
      </c>
      <c r="F1030" s="11" t="s">
        <v>2465</v>
      </c>
      <c r="G1030" s="11">
        <v>2</v>
      </c>
      <c r="I1030" s="24" t="str">
        <f>IF($B1030="","",(VLOOKUP($B1030,所属・種目コード!$E$3:$F$68,2)))</f>
        <v>北上翔南</v>
      </c>
      <c r="K1030" s="26" t="e">
        <f>IF($B1030="","",(VLOOKUP($B1030,所属・種目コード!O1013:P1113,2)))</f>
        <v>#N/A</v>
      </c>
      <c r="L1030" s="23" t="e">
        <f>IF($B1030="","",(VLOOKUP($B1030,所属・種目コード!$L$3:$M$59,2)))</f>
        <v>#N/A</v>
      </c>
    </row>
    <row r="1031" spans="1:12">
      <c r="A1031" s="11">
        <v>1972</v>
      </c>
      <c r="B1031" s="11">
        <v>1070</v>
      </c>
      <c r="C1031" s="11">
        <v>24</v>
      </c>
      <c r="E1031" s="11" t="s">
        <v>425</v>
      </c>
      <c r="F1031" s="11" t="s">
        <v>2466</v>
      </c>
      <c r="G1031" s="11">
        <v>2</v>
      </c>
      <c r="I1031" s="24" t="str">
        <f>IF($B1031="","",(VLOOKUP($B1031,所属・種目コード!$E$3:$F$68,2)))</f>
        <v>北上翔南</v>
      </c>
      <c r="K1031" s="26" t="e">
        <f>IF($B1031="","",(VLOOKUP($B1031,所属・種目コード!O1014:P1114,2)))</f>
        <v>#N/A</v>
      </c>
      <c r="L1031" s="23" t="e">
        <f>IF($B1031="","",(VLOOKUP($B1031,所属・種目コード!$L$3:$M$59,2)))</f>
        <v>#N/A</v>
      </c>
    </row>
    <row r="1032" spans="1:12">
      <c r="A1032" s="11">
        <v>1973</v>
      </c>
      <c r="B1032" s="11">
        <v>1070</v>
      </c>
      <c r="C1032" s="11">
        <v>20</v>
      </c>
      <c r="E1032" s="11" t="s">
        <v>570</v>
      </c>
      <c r="F1032" s="11" t="s">
        <v>2467</v>
      </c>
      <c r="G1032" s="11">
        <v>2</v>
      </c>
      <c r="I1032" s="24" t="str">
        <f>IF($B1032="","",(VLOOKUP($B1032,所属・種目コード!$E$3:$F$68,2)))</f>
        <v>北上翔南</v>
      </c>
      <c r="K1032" s="26" t="e">
        <f>IF($B1032="","",(VLOOKUP($B1032,所属・種目コード!O1015:P1115,2)))</f>
        <v>#N/A</v>
      </c>
      <c r="L1032" s="23" t="e">
        <f>IF($B1032="","",(VLOOKUP($B1032,所属・種目コード!$L$3:$M$59,2)))</f>
        <v>#N/A</v>
      </c>
    </row>
    <row r="1033" spans="1:12">
      <c r="A1033" s="11">
        <v>1974</v>
      </c>
      <c r="B1033" s="11">
        <v>1070</v>
      </c>
      <c r="C1033" s="11">
        <v>25</v>
      </c>
      <c r="E1033" s="11" t="s">
        <v>2468</v>
      </c>
      <c r="F1033" s="11" t="s">
        <v>2469</v>
      </c>
      <c r="G1033" s="11">
        <v>2</v>
      </c>
      <c r="I1033" s="24" t="str">
        <f>IF($B1033="","",(VLOOKUP($B1033,所属・種目コード!$E$3:$F$68,2)))</f>
        <v>北上翔南</v>
      </c>
      <c r="K1033" s="26" t="e">
        <f>IF($B1033="","",(VLOOKUP($B1033,所属・種目コード!O1016:P1116,2)))</f>
        <v>#N/A</v>
      </c>
      <c r="L1033" s="23" t="e">
        <f>IF($B1033="","",(VLOOKUP($B1033,所属・種目コード!$L$3:$M$59,2)))</f>
        <v>#N/A</v>
      </c>
    </row>
    <row r="1034" spans="1:12">
      <c r="A1034" s="11">
        <v>1975</v>
      </c>
      <c r="B1034" s="11">
        <v>1070</v>
      </c>
      <c r="C1034" s="11">
        <v>21</v>
      </c>
      <c r="E1034" s="11" t="s">
        <v>569</v>
      </c>
      <c r="F1034" s="11" t="s">
        <v>2470</v>
      </c>
      <c r="G1034" s="11">
        <v>2</v>
      </c>
      <c r="I1034" s="24" t="str">
        <f>IF($B1034="","",(VLOOKUP($B1034,所属・種目コード!$E$3:$F$68,2)))</f>
        <v>北上翔南</v>
      </c>
      <c r="K1034" s="26" t="e">
        <f>IF($B1034="","",(VLOOKUP($B1034,所属・種目コード!O1017:P1117,2)))</f>
        <v>#N/A</v>
      </c>
      <c r="L1034" s="23" t="e">
        <f>IF($B1034="","",(VLOOKUP($B1034,所属・種目コード!$L$3:$M$59,2)))</f>
        <v>#N/A</v>
      </c>
    </row>
    <row r="1035" spans="1:12">
      <c r="A1035" s="11">
        <v>1976</v>
      </c>
      <c r="B1035" s="11">
        <v>1070</v>
      </c>
      <c r="C1035" s="11">
        <v>614</v>
      </c>
      <c r="E1035" s="11" t="s">
        <v>2471</v>
      </c>
      <c r="F1035" s="11" t="s">
        <v>2472</v>
      </c>
      <c r="G1035" s="11">
        <v>2</v>
      </c>
      <c r="I1035" s="24" t="str">
        <f>IF($B1035="","",(VLOOKUP($B1035,所属・種目コード!$E$3:$F$68,2)))</f>
        <v>北上翔南</v>
      </c>
      <c r="K1035" s="26" t="e">
        <f>IF($B1035="","",(VLOOKUP($B1035,所属・種目コード!O1018:P1118,2)))</f>
        <v>#N/A</v>
      </c>
      <c r="L1035" s="23" t="e">
        <f>IF($B1035="","",(VLOOKUP($B1035,所属・種目コード!$L$3:$M$59,2)))</f>
        <v>#N/A</v>
      </c>
    </row>
    <row r="1036" spans="1:12">
      <c r="A1036" s="11">
        <v>1977</v>
      </c>
      <c r="B1036" s="11">
        <v>1071</v>
      </c>
      <c r="C1036" s="11">
        <v>383</v>
      </c>
      <c r="E1036" s="11" t="s">
        <v>2473</v>
      </c>
      <c r="F1036" s="11" t="s">
        <v>2474</v>
      </c>
      <c r="G1036" s="11">
        <v>2</v>
      </c>
      <c r="I1036" s="24" t="str">
        <f>IF($B1036="","",(VLOOKUP($B1036,所属・種目コード!$E$3:$F$68,2)))</f>
        <v>久慈</v>
      </c>
      <c r="K1036" s="26" t="e">
        <f>IF($B1036="","",(VLOOKUP($B1036,所属・種目コード!O1019:P1119,2)))</f>
        <v>#N/A</v>
      </c>
      <c r="L1036" s="23" t="e">
        <f>IF($B1036="","",(VLOOKUP($B1036,所属・種目コード!$L$3:$M$59,2)))</f>
        <v>#N/A</v>
      </c>
    </row>
    <row r="1037" spans="1:12">
      <c r="A1037" s="11">
        <v>1978</v>
      </c>
      <c r="B1037" s="11">
        <v>1071</v>
      </c>
      <c r="C1037" s="11">
        <v>539</v>
      </c>
      <c r="E1037" s="11" t="s">
        <v>2475</v>
      </c>
      <c r="F1037" s="11" t="s">
        <v>2476</v>
      </c>
      <c r="G1037" s="11">
        <v>1</v>
      </c>
      <c r="I1037" s="24" t="str">
        <f>IF($B1037="","",(VLOOKUP($B1037,所属・種目コード!$E$3:$F$68,2)))</f>
        <v>久慈</v>
      </c>
      <c r="K1037" s="26" t="e">
        <f>IF($B1037="","",(VLOOKUP($B1037,所属・種目コード!O1020:P1120,2)))</f>
        <v>#N/A</v>
      </c>
      <c r="L1037" s="23" t="e">
        <f>IF($B1037="","",(VLOOKUP($B1037,所属・種目コード!$L$3:$M$59,2)))</f>
        <v>#N/A</v>
      </c>
    </row>
    <row r="1038" spans="1:12">
      <c r="A1038" s="11">
        <v>1979</v>
      </c>
      <c r="B1038" s="11">
        <v>1071</v>
      </c>
      <c r="C1038" s="11">
        <v>489</v>
      </c>
      <c r="E1038" s="11" t="s">
        <v>490</v>
      </c>
      <c r="F1038" s="11" t="s">
        <v>2477</v>
      </c>
      <c r="G1038" s="11">
        <v>2</v>
      </c>
      <c r="I1038" s="24" t="str">
        <f>IF($B1038="","",(VLOOKUP($B1038,所属・種目コード!$E$3:$F$68,2)))</f>
        <v>久慈</v>
      </c>
      <c r="K1038" s="26" t="e">
        <f>IF($B1038="","",(VLOOKUP($B1038,所属・種目コード!O1021:P1121,2)))</f>
        <v>#N/A</v>
      </c>
      <c r="L1038" s="23" t="e">
        <f>IF($B1038="","",(VLOOKUP($B1038,所属・種目コード!$L$3:$M$59,2)))</f>
        <v>#N/A</v>
      </c>
    </row>
    <row r="1039" spans="1:12">
      <c r="A1039" s="11">
        <v>1980</v>
      </c>
      <c r="B1039" s="11">
        <v>1071</v>
      </c>
      <c r="C1039" s="11">
        <v>689</v>
      </c>
      <c r="E1039" s="11" t="s">
        <v>2478</v>
      </c>
      <c r="F1039" s="11" t="s">
        <v>2479</v>
      </c>
      <c r="G1039" s="11">
        <v>1</v>
      </c>
      <c r="I1039" s="24" t="str">
        <f>IF($B1039="","",(VLOOKUP($B1039,所属・種目コード!$E$3:$F$68,2)))</f>
        <v>久慈</v>
      </c>
      <c r="K1039" s="26" t="e">
        <f>IF($B1039="","",(VLOOKUP($B1039,所属・種目コード!O1022:P1122,2)))</f>
        <v>#N/A</v>
      </c>
      <c r="L1039" s="23" t="e">
        <f>IF($B1039="","",(VLOOKUP($B1039,所属・種目コード!$L$3:$M$59,2)))</f>
        <v>#N/A</v>
      </c>
    </row>
    <row r="1040" spans="1:12">
      <c r="A1040" s="11">
        <v>1981</v>
      </c>
      <c r="B1040" s="11">
        <v>1071</v>
      </c>
      <c r="C1040" s="11">
        <v>530</v>
      </c>
      <c r="E1040" s="11" t="s">
        <v>2480</v>
      </c>
      <c r="F1040" s="11" t="s">
        <v>2481</v>
      </c>
      <c r="G1040" s="11">
        <v>1</v>
      </c>
      <c r="I1040" s="24" t="str">
        <f>IF($B1040="","",(VLOOKUP($B1040,所属・種目コード!$E$3:$F$68,2)))</f>
        <v>久慈</v>
      </c>
      <c r="K1040" s="26" t="e">
        <f>IF($B1040="","",(VLOOKUP($B1040,所属・種目コード!O1023:P1123,2)))</f>
        <v>#N/A</v>
      </c>
      <c r="L1040" s="23" t="e">
        <f>IF($B1040="","",(VLOOKUP($B1040,所属・種目コード!$L$3:$M$59,2)))</f>
        <v>#N/A</v>
      </c>
    </row>
    <row r="1041" spans="1:12">
      <c r="A1041" s="11">
        <v>1982</v>
      </c>
      <c r="B1041" s="11">
        <v>1071</v>
      </c>
      <c r="C1041" s="11">
        <v>384</v>
      </c>
      <c r="E1041" s="11" t="s">
        <v>485</v>
      </c>
      <c r="F1041" s="11" t="s">
        <v>2482</v>
      </c>
      <c r="G1041" s="11">
        <v>2</v>
      </c>
      <c r="I1041" s="24" t="str">
        <f>IF($B1041="","",(VLOOKUP($B1041,所属・種目コード!$E$3:$F$68,2)))</f>
        <v>久慈</v>
      </c>
      <c r="K1041" s="26" t="e">
        <f>IF($B1041="","",(VLOOKUP($B1041,所属・種目コード!O1024:P1124,2)))</f>
        <v>#N/A</v>
      </c>
      <c r="L1041" s="23" t="e">
        <f>IF($B1041="","",(VLOOKUP($B1041,所属・種目コード!$L$3:$M$59,2)))</f>
        <v>#N/A</v>
      </c>
    </row>
    <row r="1042" spans="1:12">
      <c r="A1042" s="11">
        <v>1983</v>
      </c>
      <c r="B1042" s="11">
        <v>1071</v>
      </c>
      <c r="C1042" s="11">
        <v>378</v>
      </c>
      <c r="E1042" s="11" t="s">
        <v>2483</v>
      </c>
      <c r="F1042" s="11" t="s">
        <v>2484</v>
      </c>
      <c r="G1042" s="11">
        <v>2</v>
      </c>
      <c r="I1042" s="24" t="str">
        <f>IF($B1042="","",(VLOOKUP($B1042,所属・種目コード!$E$3:$F$68,2)))</f>
        <v>久慈</v>
      </c>
      <c r="K1042" s="26" t="e">
        <f>IF($B1042="","",(VLOOKUP($B1042,所属・種目コード!O1025:P1125,2)))</f>
        <v>#N/A</v>
      </c>
      <c r="L1042" s="23" t="e">
        <f>IF($B1042="","",(VLOOKUP($B1042,所属・種目コード!$L$3:$M$59,2)))</f>
        <v>#N/A</v>
      </c>
    </row>
    <row r="1043" spans="1:12">
      <c r="A1043" s="11">
        <v>1984</v>
      </c>
      <c r="B1043" s="11">
        <v>1071</v>
      </c>
      <c r="C1043" s="11">
        <v>743</v>
      </c>
      <c r="E1043" s="11" t="s">
        <v>2485</v>
      </c>
      <c r="F1043" s="11" t="s">
        <v>2486</v>
      </c>
      <c r="G1043" s="11">
        <v>2</v>
      </c>
      <c r="I1043" s="24" t="str">
        <f>IF($B1043="","",(VLOOKUP($B1043,所属・種目コード!$E$3:$F$68,2)))</f>
        <v>久慈</v>
      </c>
      <c r="K1043" s="26" t="e">
        <f>IF($B1043="","",(VLOOKUP($B1043,所属・種目コード!O1026:P1126,2)))</f>
        <v>#N/A</v>
      </c>
      <c r="L1043" s="23" t="e">
        <f>IF($B1043="","",(VLOOKUP($B1043,所属・種目コード!$L$3:$M$59,2)))</f>
        <v>#N/A</v>
      </c>
    </row>
    <row r="1044" spans="1:12">
      <c r="A1044" s="11">
        <v>1985</v>
      </c>
      <c r="B1044" s="11">
        <v>1071</v>
      </c>
      <c r="C1044" s="11">
        <v>490</v>
      </c>
      <c r="E1044" s="11" t="s">
        <v>2487</v>
      </c>
      <c r="F1044" s="11" t="s">
        <v>2488</v>
      </c>
      <c r="G1044" s="11">
        <v>2</v>
      </c>
      <c r="I1044" s="24" t="str">
        <f>IF($B1044="","",(VLOOKUP($B1044,所属・種目コード!$E$3:$F$68,2)))</f>
        <v>久慈</v>
      </c>
      <c r="K1044" s="26" t="e">
        <f>IF($B1044="","",(VLOOKUP($B1044,所属・種目コード!O1027:P1127,2)))</f>
        <v>#N/A</v>
      </c>
      <c r="L1044" s="23" t="e">
        <f>IF($B1044="","",(VLOOKUP($B1044,所属・種目コード!$L$3:$M$59,2)))</f>
        <v>#N/A</v>
      </c>
    </row>
    <row r="1045" spans="1:12">
      <c r="A1045" s="11">
        <v>1986</v>
      </c>
      <c r="B1045" s="11">
        <v>1071</v>
      </c>
      <c r="C1045" s="11">
        <v>531</v>
      </c>
      <c r="E1045" s="11" t="s">
        <v>2489</v>
      </c>
      <c r="F1045" s="11" t="s">
        <v>2490</v>
      </c>
      <c r="G1045" s="11">
        <v>1</v>
      </c>
      <c r="I1045" s="24" t="str">
        <f>IF($B1045="","",(VLOOKUP($B1045,所属・種目コード!$E$3:$F$68,2)))</f>
        <v>久慈</v>
      </c>
      <c r="K1045" s="26" t="e">
        <f>IF($B1045="","",(VLOOKUP($B1045,所属・種目コード!O1028:P1128,2)))</f>
        <v>#N/A</v>
      </c>
      <c r="L1045" s="23" t="e">
        <f>IF($B1045="","",(VLOOKUP($B1045,所属・種目コード!$L$3:$M$59,2)))</f>
        <v>#N/A</v>
      </c>
    </row>
    <row r="1046" spans="1:12">
      <c r="A1046" s="11">
        <v>1987</v>
      </c>
      <c r="B1046" s="11">
        <v>1071</v>
      </c>
      <c r="C1046" s="11">
        <v>379</v>
      </c>
      <c r="E1046" s="11" t="s">
        <v>2491</v>
      </c>
      <c r="F1046" s="11" t="s">
        <v>2492</v>
      </c>
      <c r="G1046" s="11">
        <v>2</v>
      </c>
      <c r="I1046" s="24" t="str">
        <f>IF($B1046="","",(VLOOKUP($B1046,所属・種目コード!$E$3:$F$68,2)))</f>
        <v>久慈</v>
      </c>
      <c r="K1046" s="26" t="e">
        <f>IF($B1046="","",(VLOOKUP($B1046,所属・種目コード!O1029:P1129,2)))</f>
        <v>#N/A</v>
      </c>
      <c r="L1046" s="23" t="e">
        <f>IF($B1046="","",(VLOOKUP($B1046,所属・種目コード!$L$3:$M$59,2)))</f>
        <v>#N/A</v>
      </c>
    </row>
    <row r="1047" spans="1:12">
      <c r="A1047" s="11">
        <v>1988</v>
      </c>
      <c r="B1047" s="11">
        <v>1071</v>
      </c>
      <c r="C1047" s="11">
        <v>380</v>
      </c>
      <c r="E1047" s="11" t="s">
        <v>2493</v>
      </c>
      <c r="F1047" s="11" t="s">
        <v>2494</v>
      </c>
      <c r="G1047" s="11">
        <v>2</v>
      </c>
      <c r="I1047" s="24" t="str">
        <f>IF($B1047="","",(VLOOKUP($B1047,所属・種目コード!$E$3:$F$68,2)))</f>
        <v>久慈</v>
      </c>
      <c r="K1047" s="26" t="e">
        <f>IF($B1047="","",(VLOOKUP($B1047,所属・種目コード!O1030:P1130,2)))</f>
        <v>#N/A</v>
      </c>
      <c r="L1047" s="23" t="e">
        <f>IF($B1047="","",(VLOOKUP($B1047,所属・種目コード!$L$3:$M$59,2)))</f>
        <v>#N/A</v>
      </c>
    </row>
    <row r="1048" spans="1:12">
      <c r="A1048" s="11">
        <v>1989</v>
      </c>
      <c r="B1048" s="11">
        <v>1071</v>
      </c>
      <c r="C1048" s="11">
        <v>690</v>
      </c>
      <c r="E1048" s="11" t="s">
        <v>2495</v>
      </c>
      <c r="F1048" s="11" t="s">
        <v>2496</v>
      </c>
      <c r="G1048" s="11">
        <v>1</v>
      </c>
      <c r="I1048" s="24" t="str">
        <f>IF($B1048="","",(VLOOKUP($B1048,所属・種目コード!$E$3:$F$68,2)))</f>
        <v>久慈</v>
      </c>
      <c r="K1048" s="26" t="e">
        <f>IF($B1048="","",(VLOOKUP($B1048,所属・種目コード!O1031:P1131,2)))</f>
        <v>#N/A</v>
      </c>
      <c r="L1048" s="23" t="e">
        <f>IF($B1048="","",(VLOOKUP($B1048,所属・種目コード!$L$3:$M$59,2)))</f>
        <v>#N/A</v>
      </c>
    </row>
    <row r="1049" spans="1:12">
      <c r="A1049" s="11">
        <v>1990</v>
      </c>
      <c r="B1049" s="11">
        <v>1071</v>
      </c>
      <c r="C1049" s="11">
        <v>385</v>
      </c>
      <c r="E1049" s="11" t="s">
        <v>486</v>
      </c>
      <c r="F1049" s="11" t="s">
        <v>2497</v>
      </c>
      <c r="G1049" s="11">
        <v>2</v>
      </c>
      <c r="I1049" s="24" t="str">
        <f>IF($B1049="","",(VLOOKUP($B1049,所属・種目コード!$E$3:$F$68,2)))</f>
        <v>久慈</v>
      </c>
      <c r="K1049" s="26" t="e">
        <f>IF($B1049="","",(VLOOKUP($B1049,所属・種目コード!O1032:P1132,2)))</f>
        <v>#N/A</v>
      </c>
      <c r="L1049" s="23" t="e">
        <f>IF($B1049="","",(VLOOKUP($B1049,所属・種目コード!$L$3:$M$59,2)))</f>
        <v>#N/A</v>
      </c>
    </row>
    <row r="1050" spans="1:12">
      <c r="A1050" s="11">
        <v>1991</v>
      </c>
      <c r="B1050" s="11">
        <v>1071</v>
      </c>
      <c r="C1050" s="11">
        <v>691</v>
      </c>
      <c r="E1050" s="11" t="s">
        <v>2498</v>
      </c>
      <c r="F1050" s="11" t="s">
        <v>2499</v>
      </c>
      <c r="G1050" s="11">
        <v>1</v>
      </c>
      <c r="I1050" s="24" t="str">
        <f>IF($B1050="","",(VLOOKUP($B1050,所属・種目コード!$E$3:$F$68,2)))</f>
        <v>久慈</v>
      </c>
      <c r="K1050" s="26" t="e">
        <f>IF($B1050="","",(VLOOKUP($B1050,所属・種目コード!O1033:P1133,2)))</f>
        <v>#N/A</v>
      </c>
      <c r="L1050" s="23" t="e">
        <f>IF($B1050="","",(VLOOKUP($B1050,所属・種目コード!$L$3:$M$59,2)))</f>
        <v>#N/A</v>
      </c>
    </row>
    <row r="1051" spans="1:12">
      <c r="A1051" s="11">
        <v>1992</v>
      </c>
      <c r="B1051" s="11">
        <v>1071</v>
      </c>
      <c r="C1051" s="11">
        <v>532</v>
      </c>
      <c r="E1051" s="11" t="s">
        <v>2500</v>
      </c>
      <c r="F1051" s="11" t="s">
        <v>2501</v>
      </c>
      <c r="G1051" s="11">
        <v>1</v>
      </c>
      <c r="I1051" s="24" t="str">
        <f>IF($B1051="","",(VLOOKUP($B1051,所属・種目コード!$E$3:$F$68,2)))</f>
        <v>久慈</v>
      </c>
      <c r="K1051" s="26" t="e">
        <f>IF($B1051="","",(VLOOKUP($B1051,所属・種目コード!O1034:P1134,2)))</f>
        <v>#N/A</v>
      </c>
      <c r="L1051" s="23" t="e">
        <f>IF($B1051="","",(VLOOKUP($B1051,所属・種目コード!$L$3:$M$59,2)))</f>
        <v>#N/A</v>
      </c>
    </row>
    <row r="1052" spans="1:12">
      <c r="A1052" s="11">
        <v>1993</v>
      </c>
      <c r="B1052" s="11">
        <v>1071</v>
      </c>
      <c r="C1052" s="11">
        <v>386</v>
      </c>
      <c r="E1052" s="11" t="s">
        <v>487</v>
      </c>
      <c r="F1052" s="11" t="s">
        <v>2502</v>
      </c>
      <c r="G1052" s="11">
        <v>2</v>
      </c>
      <c r="I1052" s="24" t="str">
        <f>IF($B1052="","",(VLOOKUP($B1052,所属・種目コード!$E$3:$F$68,2)))</f>
        <v>久慈</v>
      </c>
      <c r="K1052" s="26" t="e">
        <f>IF($B1052="","",(VLOOKUP($B1052,所属・種目コード!O1035:P1135,2)))</f>
        <v>#N/A</v>
      </c>
      <c r="L1052" s="23" t="e">
        <f>IF($B1052="","",(VLOOKUP($B1052,所属・種目コード!$L$3:$M$59,2)))</f>
        <v>#N/A</v>
      </c>
    </row>
    <row r="1053" spans="1:12">
      <c r="A1053" s="11">
        <v>1994</v>
      </c>
      <c r="B1053" s="11">
        <v>1071</v>
      </c>
      <c r="C1053" s="11">
        <v>533</v>
      </c>
      <c r="E1053" s="11" t="s">
        <v>2503</v>
      </c>
      <c r="F1053" s="11" t="s">
        <v>2504</v>
      </c>
      <c r="G1053" s="11">
        <v>1</v>
      </c>
      <c r="I1053" s="24" t="str">
        <f>IF($B1053="","",(VLOOKUP($B1053,所属・種目コード!$E$3:$F$68,2)))</f>
        <v>久慈</v>
      </c>
      <c r="K1053" s="26" t="e">
        <f>IF($B1053="","",(VLOOKUP($B1053,所属・種目コード!O1036:P1136,2)))</f>
        <v>#N/A</v>
      </c>
      <c r="L1053" s="23" t="e">
        <f>IF($B1053="","",(VLOOKUP($B1053,所属・種目コード!$L$3:$M$59,2)))</f>
        <v>#N/A</v>
      </c>
    </row>
    <row r="1054" spans="1:12">
      <c r="A1054" s="11">
        <v>1995</v>
      </c>
      <c r="B1054" s="11">
        <v>1071</v>
      </c>
      <c r="C1054" s="11">
        <v>534</v>
      </c>
      <c r="E1054" s="11" t="s">
        <v>2505</v>
      </c>
      <c r="F1054" s="11" t="s">
        <v>2506</v>
      </c>
      <c r="G1054" s="11">
        <v>1</v>
      </c>
      <c r="I1054" s="24" t="str">
        <f>IF($B1054="","",(VLOOKUP($B1054,所属・種目コード!$E$3:$F$68,2)))</f>
        <v>久慈</v>
      </c>
      <c r="K1054" s="26" t="e">
        <f>IF($B1054="","",(VLOOKUP($B1054,所属・種目コード!O1037:P1137,2)))</f>
        <v>#N/A</v>
      </c>
      <c r="L1054" s="23" t="e">
        <f>IF($B1054="","",(VLOOKUP($B1054,所属・種目コード!$L$3:$M$59,2)))</f>
        <v>#N/A</v>
      </c>
    </row>
    <row r="1055" spans="1:12">
      <c r="A1055" s="11">
        <v>1996</v>
      </c>
      <c r="B1055" s="11">
        <v>1071</v>
      </c>
      <c r="C1055" s="11">
        <v>387</v>
      </c>
      <c r="E1055" s="11" t="s">
        <v>488</v>
      </c>
      <c r="F1055" s="11" t="s">
        <v>2507</v>
      </c>
      <c r="G1055" s="11">
        <v>2</v>
      </c>
      <c r="I1055" s="24" t="str">
        <f>IF($B1055="","",(VLOOKUP($B1055,所属・種目コード!$E$3:$F$68,2)))</f>
        <v>久慈</v>
      </c>
      <c r="K1055" s="26" t="e">
        <f>IF($B1055="","",(VLOOKUP($B1055,所属・種目コード!O1038:P1138,2)))</f>
        <v>#N/A</v>
      </c>
      <c r="L1055" s="23" t="e">
        <f>IF($B1055="","",(VLOOKUP($B1055,所属・種目コード!$L$3:$M$59,2)))</f>
        <v>#N/A</v>
      </c>
    </row>
    <row r="1056" spans="1:12">
      <c r="A1056" s="11">
        <v>1997</v>
      </c>
      <c r="B1056" s="11">
        <v>1071</v>
      </c>
      <c r="C1056" s="11">
        <v>535</v>
      </c>
      <c r="E1056" s="11" t="s">
        <v>2508</v>
      </c>
      <c r="F1056" s="11" t="s">
        <v>2509</v>
      </c>
      <c r="G1056" s="11">
        <v>1</v>
      </c>
      <c r="I1056" s="24" t="str">
        <f>IF($B1056="","",(VLOOKUP($B1056,所属・種目コード!$E$3:$F$68,2)))</f>
        <v>久慈</v>
      </c>
      <c r="K1056" s="26" t="e">
        <f>IF($B1056="","",(VLOOKUP($B1056,所属・種目コード!O1039:P1139,2)))</f>
        <v>#N/A</v>
      </c>
      <c r="L1056" s="23" t="e">
        <f>IF($B1056="","",(VLOOKUP($B1056,所属・種目コード!$L$3:$M$59,2)))</f>
        <v>#N/A</v>
      </c>
    </row>
    <row r="1057" spans="1:12">
      <c r="A1057" s="11">
        <v>1998</v>
      </c>
      <c r="B1057" s="11">
        <v>1071</v>
      </c>
      <c r="C1057" s="11">
        <v>388</v>
      </c>
      <c r="E1057" s="11" t="s">
        <v>489</v>
      </c>
      <c r="F1057" s="11" t="s">
        <v>2510</v>
      </c>
      <c r="G1057" s="11">
        <v>2</v>
      </c>
      <c r="I1057" s="24" t="str">
        <f>IF($B1057="","",(VLOOKUP($B1057,所属・種目コード!$E$3:$F$68,2)))</f>
        <v>久慈</v>
      </c>
      <c r="K1057" s="26" t="e">
        <f>IF($B1057="","",(VLOOKUP($B1057,所属・種目コード!O1040:P1140,2)))</f>
        <v>#N/A</v>
      </c>
      <c r="L1057" s="23" t="e">
        <f>IF($B1057="","",(VLOOKUP($B1057,所属・種目コード!$L$3:$M$59,2)))</f>
        <v>#N/A</v>
      </c>
    </row>
    <row r="1058" spans="1:12">
      <c r="A1058" s="11">
        <v>1999</v>
      </c>
      <c r="B1058" s="11">
        <v>1071</v>
      </c>
      <c r="C1058" s="11">
        <v>692</v>
      </c>
      <c r="E1058" s="11" t="s">
        <v>2511</v>
      </c>
      <c r="F1058" s="11" t="s">
        <v>2512</v>
      </c>
      <c r="G1058" s="11">
        <v>1</v>
      </c>
      <c r="I1058" s="24" t="str">
        <f>IF($B1058="","",(VLOOKUP($B1058,所属・種目コード!$E$3:$F$68,2)))</f>
        <v>久慈</v>
      </c>
      <c r="K1058" s="26" t="e">
        <f>IF($B1058="","",(VLOOKUP($B1058,所属・種目コード!O1041:P1141,2)))</f>
        <v>#N/A</v>
      </c>
      <c r="L1058" s="23" t="e">
        <f>IF($B1058="","",(VLOOKUP($B1058,所属・種目コード!$L$3:$M$59,2)))</f>
        <v>#N/A</v>
      </c>
    </row>
    <row r="1059" spans="1:12">
      <c r="A1059" s="11">
        <v>2000</v>
      </c>
      <c r="B1059" s="11">
        <v>1071</v>
      </c>
      <c r="C1059" s="11">
        <v>491</v>
      </c>
      <c r="E1059" s="11" t="s">
        <v>2513</v>
      </c>
      <c r="F1059" s="11" t="s">
        <v>2514</v>
      </c>
      <c r="G1059" s="11">
        <v>2</v>
      </c>
      <c r="I1059" s="24" t="str">
        <f>IF($B1059="","",(VLOOKUP($B1059,所属・種目コード!$E$3:$F$68,2)))</f>
        <v>久慈</v>
      </c>
      <c r="K1059" s="26" t="e">
        <f>IF($B1059="","",(VLOOKUP($B1059,所属・種目コード!O1042:P1142,2)))</f>
        <v>#N/A</v>
      </c>
      <c r="L1059" s="23" t="e">
        <f>IF($B1059="","",(VLOOKUP($B1059,所属・種目コード!$L$3:$M$59,2)))</f>
        <v>#N/A</v>
      </c>
    </row>
    <row r="1060" spans="1:12">
      <c r="A1060" s="11">
        <v>2001</v>
      </c>
      <c r="B1060" s="11">
        <v>1071</v>
      </c>
      <c r="C1060" s="11">
        <v>540</v>
      </c>
      <c r="E1060" s="11" t="s">
        <v>2515</v>
      </c>
      <c r="F1060" s="11" t="s">
        <v>2516</v>
      </c>
      <c r="G1060" s="11">
        <v>1</v>
      </c>
      <c r="I1060" s="24" t="str">
        <f>IF($B1060="","",(VLOOKUP($B1060,所属・種目コード!$E$3:$F$68,2)))</f>
        <v>久慈</v>
      </c>
      <c r="K1060" s="26" t="e">
        <f>IF($B1060="","",(VLOOKUP($B1060,所属・種目コード!O1043:P1143,2)))</f>
        <v>#N/A</v>
      </c>
      <c r="L1060" s="23" t="e">
        <f>IF($B1060="","",(VLOOKUP($B1060,所属・種目コード!$L$3:$M$59,2)))</f>
        <v>#N/A</v>
      </c>
    </row>
    <row r="1061" spans="1:12">
      <c r="A1061" s="11">
        <v>2002</v>
      </c>
      <c r="B1061" s="11">
        <v>1071</v>
      </c>
      <c r="C1061" s="11">
        <v>536</v>
      </c>
      <c r="E1061" s="11" t="s">
        <v>2517</v>
      </c>
      <c r="F1061" s="11" t="s">
        <v>2518</v>
      </c>
      <c r="G1061" s="11">
        <v>1</v>
      </c>
      <c r="I1061" s="24" t="str">
        <f>IF($B1061="","",(VLOOKUP($B1061,所属・種目コード!$E$3:$F$68,2)))</f>
        <v>久慈</v>
      </c>
      <c r="K1061" s="26" t="e">
        <f>IF($B1061="","",(VLOOKUP($B1061,所属・種目コード!O1044:P1144,2)))</f>
        <v>#N/A</v>
      </c>
      <c r="L1061" s="23" t="e">
        <f>IF($B1061="","",(VLOOKUP($B1061,所属・種目コード!$L$3:$M$59,2)))</f>
        <v>#N/A</v>
      </c>
    </row>
    <row r="1062" spans="1:12">
      <c r="A1062" s="11">
        <v>2003</v>
      </c>
      <c r="B1062" s="11">
        <v>1071</v>
      </c>
      <c r="C1062" s="11">
        <v>693</v>
      </c>
      <c r="E1062" s="11" t="s">
        <v>2519</v>
      </c>
      <c r="F1062" s="11" t="s">
        <v>2520</v>
      </c>
      <c r="G1062" s="11">
        <v>1</v>
      </c>
      <c r="I1062" s="24" t="str">
        <f>IF($B1062="","",(VLOOKUP($B1062,所属・種目コード!$E$3:$F$68,2)))</f>
        <v>久慈</v>
      </c>
      <c r="K1062" s="26" t="e">
        <f>IF($B1062="","",(VLOOKUP($B1062,所属・種目コード!O1045:P1145,2)))</f>
        <v>#N/A</v>
      </c>
      <c r="L1062" s="23" t="e">
        <f>IF($B1062="","",(VLOOKUP($B1062,所属・種目コード!$L$3:$M$59,2)))</f>
        <v>#N/A</v>
      </c>
    </row>
    <row r="1063" spans="1:12">
      <c r="A1063" s="11">
        <v>2004</v>
      </c>
      <c r="B1063" s="11">
        <v>1071</v>
      </c>
      <c r="C1063" s="11">
        <v>381</v>
      </c>
      <c r="E1063" s="11" t="s">
        <v>2521</v>
      </c>
      <c r="F1063" s="11" t="s">
        <v>2522</v>
      </c>
      <c r="G1063" s="11">
        <v>2</v>
      </c>
      <c r="I1063" s="24" t="str">
        <f>IF($B1063="","",(VLOOKUP($B1063,所属・種目コード!$E$3:$F$68,2)))</f>
        <v>久慈</v>
      </c>
      <c r="K1063" s="26" t="e">
        <f>IF($B1063="","",(VLOOKUP($B1063,所属・種目コード!O1046:P1146,2)))</f>
        <v>#N/A</v>
      </c>
      <c r="L1063" s="23" t="e">
        <f>IF($B1063="","",(VLOOKUP($B1063,所属・種目コード!$L$3:$M$59,2)))</f>
        <v>#N/A</v>
      </c>
    </row>
    <row r="1064" spans="1:12">
      <c r="A1064" s="11">
        <v>2005</v>
      </c>
      <c r="B1064" s="11">
        <v>1071</v>
      </c>
      <c r="C1064" s="11">
        <v>389</v>
      </c>
      <c r="E1064" s="11" t="s">
        <v>2523</v>
      </c>
      <c r="F1064" s="11" t="s">
        <v>2524</v>
      </c>
      <c r="G1064" s="11">
        <v>2</v>
      </c>
      <c r="I1064" s="24" t="str">
        <f>IF($B1064="","",(VLOOKUP($B1064,所属・種目コード!$E$3:$F$68,2)))</f>
        <v>久慈</v>
      </c>
      <c r="K1064" s="26" t="e">
        <f>IF($B1064="","",(VLOOKUP($B1064,所属・種目コード!O1047:P1147,2)))</f>
        <v>#N/A</v>
      </c>
      <c r="L1064" s="23" t="e">
        <f>IF($B1064="","",(VLOOKUP($B1064,所属・種目コード!$L$3:$M$59,2)))</f>
        <v>#N/A</v>
      </c>
    </row>
    <row r="1065" spans="1:12">
      <c r="A1065" s="11">
        <v>2006</v>
      </c>
      <c r="B1065" s="11">
        <v>1071</v>
      </c>
      <c r="C1065" s="11">
        <v>999</v>
      </c>
      <c r="E1065" s="11" t="s">
        <v>2525</v>
      </c>
      <c r="F1065" s="11" t="s">
        <v>2526</v>
      </c>
      <c r="G1065" s="11">
        <v>1</v>
      </c>
      <c r="I1065" s="24" t="str">
        <f>IF($B1065="","",(VLOOKUP($B1065,所属・種目コード!$E$3:$F$68,2)))</f>
        <v>久慈</v>
      </c>
      <c r="K1065" s="26" t="e">
        <f>IF($B1065="","",(VLOOKUP($B1065,所属・種目コード!O1048:P1148,2)))</f>
        <v>#N/A</v>
      </c>
      <c r="L1065" s="23" t="e">
        <f>IF($B1065="","",(VLOOKUP($B1065,所属・種目コード!$L$3:$M$59,2)))</f>
        <v>#N/A</v>
      </c>
    </row>
    <row r="1066" spans="1:12">
      <c r="A1066" s="11">
        <v>2007</v>
      </c>
      <c r="B1066" s="11">
        <v>1071</v>
      </c>
      <c r="C1066" s="11">
        <v>537</v>
      </c>
      <c r="E1066" s="11" t="s">
        <v>2527</v>
      </c>
      <c r="F1066" s="11" t="s">
        <v>2528</v>
      </c>
      <c r="G1066" s="11">
        <v>1</v>
      </c>
      <c r="I1066" s="24" t="str">
        <f>IF($B1066="","",(VLOOKUP($B1066,所属・種目コード!$E$3:$F$68,2)))</f>
        <v>久慈</v>
      </c>
      <c r="K1066" s="26" t="e">
        <f>IF($B1066="","",(VLOOKUP($B1066,所属・種目コード!O1049:P1149,2)))</f>
        <v>#N/A</v>
      </c>
      <c r="L1066" s="23" t="e">
        <f>IF($B1066="","",(VLOOKUP($B1066,所属・種目コード!$L$3:$M$59,2)))</f>
        <v>#N/A</v>
      </c>
    </row>
    <row r="1067" spans="1:12">
      <c r="A1067" s="11">
        <v>2008</v>
      </c>
      <c r="B1067" s="11">
        <v>1071</v>
      </c>
      <c r="C1067" s="11">
        <v>538</v>
      </c>
      <c r="E1067" s="11" t="s">
        <v>2529</v>
      </c>
      <c r="F1067" s="11" t="s">
        <v>2530</v>
      </c>
      <c r="G1067" s="11">
        <v>1</v>
      </c>
      <c r="I1067" s="24" t="str">
        <f>IF($B1067="","",(VLOOKUP($B1067,所属・種目コード!$E$3:$F$68,2)))</f>
        <v>久慈</v>
      </c>
      <c r="K1067" s="26" t="e">
        <f>IF($B1067="","",(VLOOKUP($B1067,所属・種目コード!O1050:P1150,2)))</f>
        <v>#N/A</v>
      </c>
      <c r="L1067" s="23" t="e">
        <f>IF($B1067="","",(VLOOKUP($B1067,所属・種目コード!$L$3:$M$59,2)))</f>
        <v>#N/A</v>
      </c>
    </row>
    <row r="1068" spans="1:12">
      <c r="A1068" s="11">
        <v>2009</v>
      </c>
      <c r="B1068" s="11">
        <v>1071</v>
      </c>
      <c r="C1068" s="11">
        <v>541</v>
      </c>
      <c r="E1068" s="11" t="s">
        <v>2531</v>
      </c>
      <c r="F1068" s="11" t="s">
        <v>2532</v>
      </c>
      <c r="G1068" s="11">
        <v>1</v>
      </c>
      <c r="I1068" s="24" t="str">
        <f>IF($B1068="","",(VLOOKUP($B1068,所属・種目コード!$E$3:$F$68,2)))</f>
        <v>久慈</v>
      </c>
      <c r="K1068" s="26" t="e">
        <f>IF($B1068="","",(VLOOKUP($B1068,所属・種目コード!O1051:P1151,2)))</f>
        <v>#N/A</v>
      </c>
      <c r="L1068" s="23" t="e">
        <f>IF($B1068="","",(VLOOKUP($B1068,所属・種目コード!$L$3:$M$59,2)))</f>
        <v>#N/A</v>
      </c>
    </row>
    <row r="1069" spans="1:12">
      <c r="A1069" s="11">
        <v>2010</v>
      </c>
      <c r="B1069" s="11">
        <v>1071</v>
      </c>
      <c r="C1069" s="11">
        <v>382</v>
      </c>
      <c r="E1069" s="11" t="s">
        <v>2533</v>
      </c>
      <c r="F1069" s="11" t="s">
        <v>2534</v>
      </c>
      <c r="G1069" s="11">
        <v>2</v>
      </c>
      <c r="I1069" s="24" t="str">
        <f>IF($B1069="","",(VLOOKUP($B1069,所属・種目コード!$E$3:$F$68,2)))</f>
        <v>久慈</v>
      </c>
      <c r="K1069" s="26" t="e">
        <f>IF($B1069="","",(VLOOKUP($B1069,所属・種目コード!O1052:P1152,2)))</f>
        <v>#N/A</v>
      </c>
      <c r="L1069" s="23" t="e">
        <f>IF($B1069="","",(VLOOKUP($B1069,所属・種目コード!$L$3:$M$59,2)))</f>
        <v>#N/A</v>
      </c>
    </row>
    <row r="1070" spans="1:12">
      <c r="A1070" s="11">
        <v>2011</v>
      </c>
      <c r="B1070" s="11">
        <v>1072</v>
      </c>
      <c r="C1070" s="11">
        <v>621</v>
      </c>
      <c r="E1070" s="11" t="s">
        <v>2535</v>
      </c>
      <c r="F1070" s="11" t="s">
        <v>2536</v>
      </c>
      <c r="G1070" s="11">
        <v>1</v>
      </c>
      <c r="I1070" s="24" t="str">
        <f>IF($B1070="","",(VLOOKUP($B1070,所属・種目コード!$E$3:$F$68,2)))</f>
        <v>久慈東</v>
      </c>
      <c r="K1070" s="26" t="e">
        <f>IF($B1070="","",(VLOOKUP($B1070,所属・種目コード!O1053:P1153,2)))</f>
        <v>#N/A</v>
      </c>
      <c r="L1070" s="23" t="e">
        <f>IF($B1070="","",(VLOOKUP($B1070,所属・種目コード!$L$3:$M$59,2)))</f>
        <v>#N/A</v>
      </c>
    </row>
    <row r="1071" spans="1:12">
      <c r="A1071" s="11">
        <v>2012</v>
      </c>
      <c r="B1071" s="11">
        <v>1072</v>
      </c>
      <c r="C1071" s="11">
        <v>455</v>
      </c>
      <c r="E1071" s="11" t="s">
        <v>555</v>
      </c>
      <c r="F1071" s="11" t="s">
        <v>2537</v>
      </c>
      <c r="G1071" s="11">
        <v>2</v>
      </c>
      <c r="I1071" s="24" t="str">
        <f>IF($B1071="","",(VLOOKUP($B1071,所属・種目コード!$E$3:$F$68,2)))</f>
        <v>久慈東</v>
      </c>
      <c r="K1071" s="26" t="e">
        <f>IF($B1071="","",(VLOOKUP($B1071,所属・種目コード!O1054:P1154,2)))</f>
        <v>#N/A</v>
      </c>
      <c r="L1071" s="23" t="e">
        <f>IF($B1071="","",(VLOOKUP($B1071,所属・種目コード!$L$3:$M$59,2)))</f>
        <v>#N/A</v>
      </c>
    </row>
    <row r="1072" spans="1:12">
      <c r="A1072" s="11">
        <v>2013</v>
      </c>
      <c r="B1072" s="11">
        <v>1072</v>
      </c>
      <c r="C1072" s="11">
        <v>622</v>
      </c>
      <c r="E1072" s="11" t="s">
        <v>2538</v>
      </c>
      <c r="F1072" s="11" t="s">
        <v>2539</v>
      </c>
      <c r="G1072" s="11">
        <v>1</v>
      </c>
      <c r="I1072" s="24" t="str">
        <f>IF($B1072="","",(VLOOKUP($B1072,所属・種目コード!$E$3:$F$68,2)))</f>
        <v>久慈東</v>
      </c>
      <c r="K1072" s="26" t="e">
        <f>IF($B1072="","",(VLOOKUP($B1072,所属・種目コード!O1055:P1155,2)))</f>
        <v>#N/A</v>
      </c>
      <c r="L1072" s="23" t="e">
        <f>IF($B1072="","",(VLOOKUP($B1072,所属・種目コード!$L$3:$M$59,2)))</f>
        <v>#N/A</v>
      </c>
    </row>
    <row r="1073" spans="1:12">
      <c r="A1073" s="11">
        <v>2014</v>
      </c>
      <c r="B1073" s="11">
        <v>1072</v>
      </c>
      <c r="C1073" s="11">
        <v>629</v>
      </c>
      <c r="E1073" s="11" t="s">
        <v>2540</v>
      </c>
      <c r="F1073" s="11" t="s">
        <v>2541</v>
      </c>
      <c r="G1073" s="11">
        <v>1</v>
      </c>
      <c r="I1073" s="24" t="str">
        <f>IF($B1073="","",(VLOOKUP($B1073,所属・種目コード!$E$3:$F$68,2)))</f>
        <v>久慈東</v>
      </c>
      <c r="K1073" s="26" t="e">
        <f>IF($B1073="","",(VLOOKUP($B1073,所属・種目コード!O1056:P1156,2)))</f>
        <v>#N/A</v>
      </c>
      <c r="L1073" s="23" t="e">
        <f>IF($B1073="","",(VLOOKUP($B1073,所属・種目コード!$L$3:$M$59,2)))</f>
        <v>#N/A</v>
      </c>
    </row>
    <row r="1074" spans="1:12">
      <c r="A1074" s="11">
        <v>2015</v>
      </c>
      <c r="B1074" s="11">
        <v>1072</v>
      </c>
      <c r="C1074" s="11">
        <v>927</v>
      </c>
      <c r="E1074" s="11" t="s">
        <v>2542</v>
      </c>
      <c r="F1074" s="11" t="s">
        <v>2543</v>
      </c>
      <c r="G1074" s="11">
        <v>1</v>
      </c>
      <c r="I1074" s="24" t="str">
        <f>IF($B1074="","",(VLOOKUP($B1074,所属・種目コード!$E$3:$F$68,2)))</f>
        <v>久慈東</v>
      </c>
      <c r="K1074" s="26" t="e">
        <f>IF($B1074="","",(VLOOKUP($B1074,所属・種目コード!O1057:P1157,2)))</f>
        <v>#N/A</v>
      </c>
      <c r="L1074" s="23" t="e">
        <f>IF($B1074="","",(VLOOKUP($B1074,所属・種目コード!$L$3:$M$59,2)))</f>
        <v>#N/A</v>
      </c>
    </row>
    <row r="1075" spans="1:12">
      <c r="A1075" s="11">
        <v>2016</v>
      </c>
      <c r="B1075" s="11">
        <v>1072</v>
      </c>
      <c r="C1075" s="11">
        <v>682</v>
      </c>
      <c r="E1075" s="11" t="s">
        <v>557</v>
      </c>
      <c r="F1075" s="11" t="s">
        <v>2544</v>
      </c>
      <c r="G1075" s="11">
        <v>2</v>
      </c>
      <c r="I1075" s="24" t="str">
        <f>IF($B1075="","",(VLOOKUP($B1075,所属・種目コード!$E$3:$F$68,2)))</f>
        <v>久慈東</v>
      </c>
      <c r="K1075" s="26" t="e">
        <f>IF($B1075="","",(VLOOKUP($B1075,所属・種目コード!O1058:P1158,2)))</f>
        <v>#N/A</v>
      </c>
      <c r="L1075" s="23" t="e">
        <f>IF($B1075="","",(VLOOKUP($B1075,所属・種目コード!$L$3:$M$59,2)))</f>
        <v>#N/A</v>
      </c>
    </row>
    <row r="1076" spans="1:12">
      <c r="A1076" s="11">
        <v>2017</v>
      </c>
      <c r="B1076" s="11">
        <v>1072</v>
      </c>
      <c r="C1076" s="11">
        <v>623</v>
      </c>
      <c r="E1076" s="11" t="s">
        <v>2545</v>
      </c>
      <c r="F1076" s="11" t="s">
        <v>2546</v>
      </c>
      <c r="G1076" s="11">
        <v>1</v>
      </c>
      <c r="I1076" s="24" t="str">
        <f>IF($B1076="","",(VLOOKUP($B1076,所属・種目コード!$E$3:$F$68,2)))</f>
        <v>久慈東</v>
      </c>
      <c r="K1076" s="26" t="e">
        <f>IF($B1076="","",(VLOOKUP($B1076,所属・種目コード!O1059:P1159,2)))</f>
        <v>#N/A</v>
      </c>
      <c r="L1076" s="23" t="e">
        <f>IF($B1076="","",(VLOOKUP($B1076,所属・種目コード!$L$3:$M$59,2)))</f>
        <v>#N/A</v>
      </c>
    </row>
    <row r="1077" spans="1:12">
      <c r="A1077" s="11">
        <v>2018</v>
      </c>
      <c r="B1077" s="11">
        <v>1072</v>
      </c>
      <c r="C1077" s="11">
        <v>630</v>
      </c>
      <c r="E1077" s="11" t="s">
        <v>2547</v>
      </c>
      <c r="F1077" s="11" t="s">
        <v>2548</v>
      </c>
      <c r="G1077" s="11">
        <v>1</v>
      </c>
      <c r="I1077" s="24" t="str">
        <f>IF($B1077="","",(VLOOKUP($B1077,所属・種目コード!$E$3:$F$68,2)))</f>
        <v>久慈東</v>
      </c>
      <c r="K1077" s="26" t="e">
        <f>IF($B1077="","",(VLOOKUP($B1077,所属・種目コード!O1060:P1160,2)))</f>
        <v>#N/A</v>
      </c>
      <c r="L1077" s="23" t="e">
        <f>IF($B1077="","",(VLOOKUP($B1077,所属・種目コード!$L$3:$M$59,2)))</f>
        <v>#N/A</v>
      </c>
    </row>
    <row r="1078" spans="1:12">
      <c r="A1078" s="11">
        <v>2019</v>
      </c>
      <c r="B1078" s="11">
        <v>1072</v>
      </c>
      <c r="C1078" s="11">
        <v>453</v>
      </c>
      <c r="E1078" s="11" t="s">
        <v>2549</v>
      </c>
      <c r="F1078" s="11" t="s">
        <v>2550</v>
      </c>
      <c r="G1078" s="11">
        <v>2</v>
      </c>
      <c r="I1078" s="24" t="str">
        <f>IF($B1078="","",(VLOOKUP($B1078,所属・種目コード!$E$3:$F$68,2)))</f>
        <v>久慈東</v>
      </c>
      <c r="K1078" s="26" t="e">
        <f>IF($B1078="","",(VLOOKUP($B1078,所属・種目コード!O1061:P1161,2)))</f>
        <v>#N/A</v>
      </c>
      <c r="L1078" s="23" t="e">
        <f>IF($B1078="","",(VLOOKUP($B1078,所属・種目コード!$L$3:$M$59,2)))</f>
        <v>#N/A</v>
      </c>
    </row>
    <row r="1079" spans="1:12">
      <c r="A1079" s="11">
        <v>2020</v>
      </c>
      <c r="B1079" s="11">
        <v>1072</v>
      </c>
      <c r="C1079" s="11">
        <v>624</v>
      </c>
      <c r="E1079" s="11" t="s">
        <v>2551</v>
      </c>
      <c r="F1079" s="11" t="s">
        <v>2552</v>
      </c>
      <c r="G1079" s="11">
        <v>1</v>
      </c>
      <c r="I1079" s="24" t="str">
        <f>IF($B1079="","",(VLOOKUP($B1079,所属・種目コード!$E$3:$F$68,2)))</f>
        <v>久慈東</v>
      </c>
      <c r="K1079" s="26" t="e">
        <f>IF($B1079="","",(VLOOKUP($B1079,所属・種目コード!O1062:P1162,2)))</f>
        <v>#N/A</v>
      </c>
      <c r="L1079" s="23" t="e">
        <f>IF($B1079="","",(VLOOKUP($B1079,所属・種目コード!$L$3:$M$59,2)))</f>
        <v>#N/A</v>
      </c>
    </row>
    <row r="1080" spans="1:12">
      <c r="A1080" s="11">
        <v>2021</v>
      </c>
      <c r="B1080" s="11">
        <v>1072</v>
      </c>
      <c r="C1080" s="11">
        <v>456</v>
      </c>
      <c r="E1080" s="11" t="s">
        <v>2553</v>
      </c>
      <c r="F1080" s="11" t="s">
        <v>2554</v>
      </c>
      <c r="G1080" s="11">
        <v>2</v>
      </c>
      <c r="I1080" s="24" t="str">
        <f>IF($B1080="","",(VLOOKUP($B1080,所属・種目コード!$E$3:$F$68,2)))</f>
        <v>久慈東</v>
      </c>
      <c r="K1080" s="26" t="e">
        <f>IF($B1080="","",(VLOOKUP($B1080,所属・種目コード!O1063:P1163,2)))</f>
        <v>#N/A</v>
      </c>
      <c r="L1080" s="23" t="e">
        <f>IF($B1080="","",(VLOOKUP($B1080,所属・種目コード!$L$3:$M$59,2)))</f>
        <v>#N/A</v>
      </c>
    </row>
    <row r="1081" spans="1:12">
      <c r="A1081" s="11">
        <v>2022</v>
      </c>
      <c r="B1081" s="11">
        <v>1072</v>
      </c>
      <c r="C1081" s="11">
        <v>625</v>
      </c>
      <c r="E1081" s="11" t="s">
        <v>2555</v>
      </c>
      <c r="F1081" s="11" t="s">
        <v>2556</v>
      </c>
      <c r="G1081" s="11">
        <v>1</v>
      </c>
      <c r="I1081" s="24" t="str">
        <f>IF($B1081="","",(VLOOKUP($B1081,所属・種目コード!$E$3:$F$68,2)))</f>
        <v>久慈東</v>
      </c>
      <c r="K1081" s="26" t="e">
        <f>IF($B1081="","",(VLOOKUP($B1081,所属・種目コード!O1064:P1164,2)))</f>
        <v>#N/A</v>
      </c>
      <c r="L1081" s="23" t="e">
        <f>IF($B1081="","",(VLOOKUP($B1081,所属・種目コード!$L$3:$M$59,2)))</f>
        <v>#N/A</v>
      </c>
    </row>
    <row r="1082" spans="1:12">
      <c r="A1082" s="11">
        <v>2023</v>
      </c>
      <c r="B1082" s="11">
        <v>1072</v>
      </c>
      <c r="C1082" s="11">
        <v>631</v>
      </c>
      <c r="E1082" s="11" t="s">
        <v>2557</v>
      </c>
      <c r="F1082" s="11" t="s">
        <v>2558</v>
      </c>
      <c r="G1082" s="11">
        <v>1</v>
      </c>
      <c r="I1082" s="24" t="str">
        <f>IF($B1082="","",(VLOOKUP($B1082,所属・種目コード!$E$3:$F$68,2)))</f>
        <v>久慈東</v>
      </c>
      <c r="K1082" s="26" t="e">
        <f>IF($B1082="","",(VLOOKUP($B1082,所属・種目コード!O1065:P1165,2)))</f>
        <v>#N/A</v>
      </c>
      <c r="L1082" s="23" t="e">
        <f>IF($B1082="","",(VLOOKUP($B1082,所属・種目コード!$L$3:$M$59,2)))</f>
        <v>#N/A</v>
      </c>
    </row>
    <row r="1083" spans="1:12">
      <c r="A1083" s="11">
        <v>2024</v>
      </c>
      <c r="B1083" s="11">
        <v>1072</v>
      </c>
      <c r="C1083" s="11">
        <v>632</v>
      </c>
      <c r="E1083" s="11" t="s">
        <v>2559</v>
      </c>
      <c r="F1083" s="11" t="s">
        <v>2560</v>
      </c>
      <c r="G1083" s="11">
        <v>1</v>
      </c>
      <c r="I1083" s="24" t="str">
        <f>IF($B1083="","",(VLOOKUP($B1083,所属・種目コード!$E$3:$F$68,2)))</f>
        <v>久慈東</v>
      </c>
      <c r="K1083" s="26" t="e">
        <f>IF($B1083="","",(VLOOKUP($B1083,所属・種目コード!O1066:P1166,2)))</f>
        <v>#N/A</v>
      </c>
      <c r="L1083" s="23" t="e">
        <f>IF($B1083="","",(VLOOKUP($B1083,所属・種目コード!$L$3:$M$59,2)))</f>
        <v>#N/A</v>
      </c>
    </row>
    <row r="1084" spans="1:12">
      <c r="A1084" s="11">
        <v>2025</v>
      </c>
      <c r="B1084" s="11">
        <v>1072</v>
      </c>
      <c r="C1084" s="11">
        <v>633</v>
      </c>
      <c r="E1084" s="11" t="s">
        <v>2561</v>
      </c>
      <c r="F1084" s="11" t="s">
        <v>2562</v>
      </c>
      <c r="G1084" s="11">
        <v>1</v>
      </c>
      <c r="I1084" s="24" t="str">
        <f>IF($B1084="","",(VLOOKUP($B1084,所属・種目コード!$E$3:$F$68,2)))</f>
        <v>久慈東</v>
      </c>
      <c r="K1084" s="26" t="e">
        <f>IF($B1084="","",(VLOOKUP($B1084,所属・種目コード!O1067:P1167,2)))</f>
        <v>#N/A</v>
      </c>
      <c r="L1084" s="23" t="e">
        <f>IF($B1084="","",(VLOOKUP($B1084,所属・種目コード!$L$3:$M$59,2)))</f>
        <v>#N/A</v>
      </c>
    </row>
    <row r="1085" spans="1:12">
      <c r="A1085" s="11">
        <v>2026</v>
      </c>
      <c r="B1085" s="11">
        <v>1072</v>
      </c>
      <c r="C1085" s="11">
        <v>683</v>
      </c>
      <c r="E1085" s="11" t="s">
        <v>558</v>
      </c>
      <c r="F1085" s="11" t="s">
        <v>2563</v>
      </c>
      <c r="G1085" s="11">
        <v>2</v>
      </c>
      <c r="I1085" s="24" t="str">
        <f>IF($B1085="","",(VLOOKUP($B1085,所属・種目コード!$E$3:$F$68,2)))</f>
        <v>久慈東</v>
      </c>
      <c r="K1085" s="26" t="e">
        <f>IF($B1085="","",(VLOOKUP($B1085,所属・種目コード!O1068:P1168,2)))</f>
        <v>#N/A</v>
      </c>
      <c r="L1085" s="23" t="e">
        <f>IF($B1085="","",(VLOOKUP($B1085,所属・種目コード!$L$3:$M$59,2)))</f>
        <v>#N/A</v>
      </c>
    </row>
    <row r="1086" spans="1:12">
      <c r="A1086" s="11">
        <v>2027</v>
      </c>
      <c r="B1086" s="11">
        <v>1072</v>
      </c>
      <c r="C1086" s="11">
        <v>634</v>
      </c>
      <c r="E1086" s="11" t="s">
        <v>2564</v>
      </c>
      <c r="F1086" s="11" t="s">
        <v>2565</v>
      </c>
      <c r="G1086" s="11">
        <v>1</v>
      </c>
      <c r="I1086" s="24" t="str">
        <f>IF($B1086="","",(VLOOKUP($B1086,所属・種目コード!$E$3:$F$68,2)))</f>
        <v>久慈東</v>
      </c>
      <c r="K1086" s="26" t="e">
        <f>IF($B1086="","",(VLOOKUP($B1086,所属・種目コード!O1069:P1169,2)))</f>
        <v>#N/A</v>
      </c>
      <c r="L1086" s="23" t="e">
        <f>IF($B1086="","",(VLOOKUP($B1086,所属・種目コード!$L$3:$M$59,2)))</f>
        <v>#N/A</v>
      </c>
    </row>
    <row r="1087" spans="1:12">
      <c r="A1087" s="11">
        <v>2028</v>
      </c>
      <c r="B1087" s="11">
        <v>1072</v>
      </c>
      <c r="C1087" s="11">
        <v>635</v>
      </c>
      <c r="E1087" s="11" t="s">
        <v>2566</v>
      </c>
      <c r="F1087" s="11" t="s">
        <v>2567</v>
      </c>
      <c r="G1087" s="11">
        <v>1</v>
      </c>
      <c r="I1087" s="24" t="str">
        <f>IF($B1087="","",(VLOOKUP($B1087,所属・種目コード!$E$3:$F$68,2)))</f>
        <v>久慈東</v>
      </c>
      <c r="K1087" s="26" t="e">
        <f>IF($B1087="","",(VLOOKUP($B1087,所属・種目コード!O1070:P1170,2)))</f>
        <v>#N/A</v>
      </c>
      <c r="L1087" s="23" t="e">
        <f>IF($B1087="","",(VLOOKUP($B1087,所属・種目コード!$L$3:$M$59,2)))</f>
        <v>#N/A</v>
      </c>
    </row>
    <row r="1088" spans="1:12">
      <c r="A1088" s="11">
        <v>2029</v>
      </c>
      <c r="B1088" s="11">
        <v>1072</v>
      </c>
      <c r="C1088" s="11">
        <v>454</v>
      </c>
      <c r="E1088" s="11" t="s">
        <v>2568</v>
      </c>
      <c r="F1088" s="11" t="s">
        <v>2569</v>
      </c>
      <c r="G1088" s="11">
        <v>2</v>
      </c>
      <c r="I1088" s="24" t="str">
        <f>IF($B1088="","",(VLOOKUP($B1088,所属・種目コード!$E$3:$F$68,2)))</f>
        <v>久慈東</v>
      </c>
      <c r="K1088" s="26" t="e">
        <f>IF($B1088="","",(VLOOKUP($B1088,所属・種目コード!O1071:P1171,2)))</f>
        <v>#N/A</v>
      </c>
      <c r="L1088" s="23" t="e">
        <f>IF($B1088="","",(VLOOKUP($B1088,所属・種目コード!$L$3:$M$59,2)))</f>
        <v>#N/A</v>
      </c>
    </row>
    <row r="1089" spans="1:12">
      <c r="A1089" s="11">
        <v>2030</v>
      </c>
      <c r="B1089" s="11">
        <v>1072</v>
      </c>
      <c r="C1089" s="11">
        <v>928</v>
      </c>
      <c r="E1089" s="11" t="s">
        <v>2570</v>
      </c>
      <c r="F1089" s="11" t="s">
        <v>2571</v>
      </c>
      <c r="G1089" s="11">
        <v>1</v>
      </c>
      <c r="I1089" s="24" t="str">
        <f>IF($B1089="","",(VLOOKUP($B1089,所属・種目コード!$E$3:$F$68,2)))</f>
        <v>久慈東</v>
      </c>
      <c r="K1089" s="26" t="e">
        <f>IF($B1089="","",(VLOOKUP($B1089,所属・種目コード!O1072:P1172,2)))</f>
        <v>#N/A</v>
      </c>
      <c r="L1089" s="23" t="e">
        <f>IF($B1089="","",(VLOOKUP($B1089,所属・種目コード!$L$3:$M$59,2)))</f>
        <v>#N/A</v>
      </c>
    </row>
    <row r="1090" spans="1:12">
      <c r="A1090" s="11">
        <v>2031</v>
      </c>
      <c r="B1090" s="11">
        <v>1072</v>
      </c>
      <c r="C1090" s="11">
        <v>684</v>
      </c>
      <c r="E1090" s="11" t="s">
        <v>559</v>
      </c>
      <c r="F1090" s="11" t="s">
        <v>2572</v>
      </c>
      <c r="G1090" s="11">
        <v>2</v>
      </c>
      <c r="I1090" s="24" t="str">
        <f>IF($B1090="","",(VLOOKUP($B1090,所属・種目コード!$E$3:$F$68,2)))</f>
        <v>久慈東</v>
      </c>
      <c r="K1090" s="26" t="e">
        <f>IF($B1090="","",(VLOOKUP($B1090,所属・種目コード!O1073:P1173,2)))</f>
        <v>#N/A</v>
      </c>
      <c r="L1090" s="23" t="e">
        <f>IF($B1090="","",(VLOOKUP($B1090,所属・種目コード!$L$3:$M$59,2)))</f>
        <v>#N/A</v>
      </c>
    </row>
    <row r="1091" spans="1:12">
      <c r="A1091" s="11">
        <v>2032</v>
      </c>
      <c r="B1091" s="11">
        <v>1072</v>
      </c>
      <c r="C1091" s="11">
        <v>626</v>
      </c>
      <c r="E1091" s="11" t="s">
        <v>2573</v>
      </c>
      <c r="F1091" s="11" t="s">
        <v>2574</v>
      </c>
      <c r="G1091" s="11">
        <v>1</v>
      </c>
      <c r="I1091" s="24" t="str">
        <f>IF($B1091="","",(VLOOKUP($B1091,所属・種目コード!$E$3:$F$68,2)))</f>
        <v>久慈東</v>
      </c>
      <c r="K1091" s="26" t="e">
        <f>IF($B1091="","",(VLOOKUP($B1091,所属・種目コード!O1074:P1174,2)))</f>
        <v>#N/A</v>
      </c>
      <c r="L1091" s="23" t="e">
        <f>IF($B1091="","",(VLOOKUP($B1091,所属・種目コード!$L$3:$M$59,2)))</f>
        <v>#N/A</v>
      </c>
    </row>
    <row r="1092" spans="1:12">
      <c r="A1092" s="11">
        <v>2033</v>
      </c>
      <c r="B1092" s="11">
        <v>1072</v>
      </c>
      <c r="C1092" s="11">
        <v>636</v>
      </c>
      <c r="E1092" s="11" t="s">
        <v>2575</v>
      </c>
      <c r="F1092" s="11" t="s">
        <v>2576</v>
      </c>
      <c r="G1092" s="11">
        <v>1</v>
      </c>
      <c r="I1092" s="24" t="str">
        <f>IF($B1092="","",(VLOOKUP($B1092,所属・種目コード!$E$3:$F$68,2)))</f>
        <v>久慈東</v>
      </c>
      <c r="K1092" s="26" t="e">
        <f>IF($B1092="","",(VLOOKUP($B1092,所属・種目コード!O1075:P1175,2)))</f>
        <v>#N/A</v>
      </c>
      <c r="L1092" s="23" t="e">
        <f>IF($B1092="","",(VLOOKUP($B1092,所属・種目コード!$L$3:$M$59,2)))</f>
        <v>#N/A</v>
      </c>
    </row>
    <row r="1093" spans="1:12">
      <c r="A1093" s="11">
        <v>2034</v>
      </c>
      <c r="B1093" s="11">
        <v>1072</v>
      </c>
      <c r="C1093" s="11">
        <v>929</v>
      </c>
      <c r="E1093" s="11" t="s">
        <v>2577</v>
      </c>
      <c r="F1093" s="11" t="s">
        <v>2578</v>
      </c>
      <c r="G1093" s="11">
        <v>1</v>
      </c>
      <c r="I1093" s="24" t="str">
        <f>IF($B1093="","",(VLOOKUP($B1093,所属・種目コード!$E$3:$F$68,2)))</f>
        <v>久慈東</v>
      </c>
      <c r="K1093" s="26" t="e">
        <f>IF($B1093="","",(VLOOKUP($B1093,所属・種目コード!O1076:P1176,2)))</f>
        <v>#N/A</v>
      </c>
      <c r="L1093" s="23" t="e">
        <f>IF($B1093="","",(VLOOKUP($B1093,所属・種目コード!$L$3:$M$59,2)))</f>
        <v>#N/A</v>
      </c>
    </row>
    <row r="1094" spans="1:12">
      <c r="A1094" s="11">
        <v>2035</v>
      </c>
      <c r="B1094" s="11">
        <v>1072</v>
      </c>
      <c r="C1094" s="11">
        <v>637</v>
      </c>
      <c r="E1094" s="11" t="s">
        <v>2579</v>
      </c>
      <c r="F1094" s="11" t="s">
        <v>2580</v>
      </c>
      <c r="G1094" s="11">
        <v>1</v>
      </c>
      <c r="I1094" s="24" t="str">
        <f>IF($B1094="","",(VLOOKUP($B1094,所属・種目コード!$E$3:$F$68,2)))</f>
        <v>久慈東</v>
      </c>
      <c r="K1094" s="26" t="e">
        <f>IF($B1094="","",(VLOOKUP($B1094,所属・種目コード!O1077:P1177,2)))</f>
        <v>#N/A</v>
      </c>
      <c r="L1094" s="23" t="e">
        <f>IF($B1094="","",(VLOOKUP($B1094,所属・種目コード!$L$3:$M$59,2)))</f>
        <v>#N/A</v>
      </c>
    </row>
    <row r="1095" spans="1:12">
      <c r="A1095" s="11">
        <v>2036</v>
      </c>
      <c r="B1095" s="11">
        <v>1072</v>
      </c>
      <c r="C1095" s="11">
        <v>627</v>
      </c>
      <c r="E1095" s="11" t="s">
        <v>2581</v>
      </c>
      <c r="F1095" s="11" t="s">
        <v>2582</v>
      </c>
      <c r="G1095" s="11">
        <v>1</v>
      </c>
      <c r="I1095" s="24" t="str">
        <f>IF($B1095="","",(VLOOKUP($B1095,所属・種目コード!$E$3:$F$68,2)))</f>
        <v>久慈東</v>
      </c>
      <c r="K1095" s="26" t="e">
        <f>IF($B1095="","",(VLOOKUP($B1095,所属・種目コード!O1078:P1178,2)))</f>
        <v>#N/A</v>
      </c>
      <c r="L1095" s="23" t="e">
        <f>IF($B1095="","",(VLOOKUP($B1095,所属・種目コード!$L$3:$M$59,2)))</f>
        <v>#N/A</v>
      </c>
    </row>
    <row r="1096" spans="1:12">
      <c r="A1096" s="11">
        <v>2037</v>
      </c>
      <c r="B1096" s="11">
        <v>1072</v>
      </c>
      <c r="C1096" s="11">
        <v>638</v>
      </c>
      <c r="E1096" s="11" t="s">
        <v>2583</v>
      </c>
      <c r="F1096" s="11" t="s">
        <v>2584</v>
      </c>
      <c r="G1096" s="11">
        <v>1</v>
      </c>
      <c r="I1096" s="24" t="str">
        <f>IF($B1096="","",(VLOOKUP($B1096,所属・種目コード!$E$3:$F$68,2)))</f>
        <v>久慈東</v>
      </c>
      <c r="K1096" s="26" t="e">
        <f>IF($B1096="","",(VLOOKUP($B1096,所属・種目コード!O1079:P1179,2)))</f>
        <v>#N/A</v>
      </c>
      <c r="L1096" s="23" t="e">
        <f>IF($B1096="","",(VLOOKUP($B1096,所属・種目コード!$L$3:$M$59,2)))</f>
        <v>#N/A</v>
      </c>
    </row>
    <row r="1097" spans="1:12">
      <c r="A1097" s="11">
        <v>2038</v>
      </c>
      <c r="B1097" s="11">
        <v>1072</v>
      </c>
      <c r="C1097" s="11">
        <v>457</v>
      </c>
      <c r="E1097" s="11" t="s">
        <v>556</v>
      </c>
      <c r="F1097" s="11" t="s">
        <v>2585</v>
      </c>
      <c r="G1097" s="11">
        <v>2</v>
      </c>
      <c r="I1097" s="24" t="str">
        <f>IF($B1097="","",(VLOOKUP($B1097,所属・種目コード!$E$3:$F$68,2)))</f>
        <v>久慈東</v>
      </c>
      <c r="K1097" s="26" t="e">
        <f>IF($B1097="","",(VLOOKUP($B1097,所属・種目コード!O1080:P1180,2)))</f>
        <v>#N/A</v>
      </c>
      <c r="L1097" s="23" t="e">
        <f>IF($B1097="","",(VLOOKUP($B1097,所属・種目コード!$L$3:$M$59,2)))</f>
        <v>#N/A</v>
      </c>
    </row>
    <row r="1098" spans="1:12">
      <c r="A1098" s="11">
        <v>2039</v>
      </c>
      <c r="B1098" s="11">
        <v>1072</v>
      </c>
      <c r="C1098" s="11">
        <v>458</v>
      </c>
      <c r="E1098" s="11" t="s">
        <v>2586</v>
      </c>
      <c r="F1098" s="11" t="s">
        <v>2587</v>
      </c>
      <c r="G1098" s="11">
        <v>2</v>
      </c>
      <c r="I1098" s="24" t="str">
        <f>IF($B1098="","",(VLOOKUP($B1098,所属・種目コード!$E$3:$F$68,2)))</f>
        <v>久慈東</v>
      </c>
      <c r="K1098" s="26" t="e">
        <f>IF($B1098="","",(VLOOKUP($B1098,所属・種目コード!O1081:P1181,2)))</f>
        <v>#N/A</v>
      </c>
      <c r="L1098" s="23" t="e">
        <f>IF($B1098="","",(VLOOKUP($B1098,所属・種目コード!$L$3:$M$59,2)))</f>
        <v>#N/A</v>
      </c>
    </row>
    <row r="1099" spans="1:12">
      <c r="A1099" s="11">
        <v>2040</v>
      </c>
      <c r="B1099" s="11">
        <v>1072</v>
      </c>
      <c r="C1099" s="11">
        <v>628</v>
      </c>
      <c r="E1099" s="11" t="s">
        <v>2588</v>
      </c>
      <c r="F1099" s="11" t="s">
        <v>2589</v>
      </c>
      <c r="G1099" s="11">
        <v>1</v>
      </c>
      <c r="I1099" s="24" t="str">
        <f>IF($B1099="","",(VLOOKUP($B1099,所属・種目コード!$E$3:$F$68,2)))</f>
        <v>久慈東</v>
      </c>
      <c r="K1099" s="26" t="e">
        <f>IF($B1099="","",(VLOOKUP($B1099,所属・種目コード!O1082:P1182,2)))</f>
        <v>#N/A</v>
      </c>
      <c r="L1099" s="23" t="e">
        <f>IF($B1099="","",(VLOOKUP($B1099,所属・種目コード!$L$3:$M$59,2)))</f>
        <v>#N/A</v>
      </c>
    </row>
    <row r="1100" spans="1:12">
      <c r="A1100" s="11">
        <v>2041</v>
      </c>
      <c r="B1100" s="11">
        <v>1072</v>
      </c>
      <c r="C1100" s="11">
        <v>930</v>
      </c>
      <c r="E1100" s="11" t="s">
        <v>2590</v>
      </c>
      <c r="F1100" s="11" t="s">
        <v>2591</v>
      </c>
      <c r="G1100" s="11">
        <v>1</v>
      </c>
      <c r="I1100" s="24" t="str">
        <f>IF($B1100="","",(VLOOKUP($B1100,所属・種目コード!$E$3:$F$68,2)))</f>
        <v>久慈東</v>
      </c>
      <c r="K1100" s="26" t="e">
        <f>IF($B1100="","",(VLOOKUP($B1100,所属・種目コード!O1083:P1183,2)))</f>
        <v>#N/A</v>
      </c>
      <c r="L1100" s="23" t="e">
        <f>IF($B1100="","",(VLOOKUP($B1100,所属・種目コード!$L$3:$M$59,2)))</f>
        <v>#N/A</v>
      </c>
    </row>
    <row r="1101" spans="1:12">
      <c r="A1101" s="11">
        <v>2042</v>
      </c>
      <c r="B1101" s="11">
        <v>1072</v>
      </c>
      <c r="C1101" s="11">
        <v>931</v>
      </c>
      <c r="E1101" s="11" t="s">
        <v>2592</v>
      </c>
      <c r="F1101" s="11" t="s">
        <v>2593</v>
      </c>
      <c r="G1101" s="11">
        <v>1</v>
      </c>
      <c r="I1101" s="24" t="str">
        <f>IF($B1101="","",(VLOOKUP($B1101,所属・種目コード!$E$3:$F$68,2)))</f>
        <v>久慈東</v>
      </c>
      <c r="K1101" s="26" t="e">
        <f>IF($B1101="","",(VLOOKUP($B1101,所属・種目コード!O1084:P1184,2)))</f>
        <v>#N/A</v>
      </c>
      <c r="L1101" s="23" t="e">
        <f>IF($B1101="","",(VLOOKUP($B1101,所属・種目コード!$L$3:$M$59,2)))</f>
        <v>#N/A</v>
      </c>
    </row>
    <row r="1102" spans="1:12">
      <c r="A1102" s="11">
        <v>2043</v>
      </c>
      <c r="B1102" s="11">
        <v>1072</v>
      </c>
      <c r="C1102" s="11">
        <v>932</v>
      </c>
      <c r="E1102" s="11" t="s">
        <v>2594</v>
      </c>
      <c r="F1102" s="11" t="s">
        <v>2595</v>
      </c>
      <c r="G1102" s="11">
        <v>1</v>
      </c>
      <c r="I1102" s="24" t="str">
        <f>IF($B1102="","",(VLOOKUP($B1102,所属・種目コード!$E$3:$F$68,2)))</f>
        <v>久慈東</v>
      </c>
      <c r="K1102" s="26" t="e">
        <f>IF($B1102="","",(VLOOKUP($B1102,所属・種目コード!O1085:P1185,2)))</f>
        <v>#N/A</v>
      </c>
      <c r="L1102" s="23" t="e">
        <f>IF($B1102="","",(VLOOKUP($B1102,所属・種目コード!$L$3:$M$59,2)))</f>
        <v>#N/A</v>
      </c>
    </row>
    <row r="1103" spans="1:12">
      <c r="A1103" s="11">
        <v>2044</v>
      </c>
      <c r="B1103" s="11">
        <v>1072</v>
      </c>
      <c r="C1103" s="11">
        <v>933</v>
      </c>
      <c r="E1103" s="11" t="s">
        <v>2596</v>
      </c>
      <c r="F1103" s="11" t="s">
        <v>2597</v>
      </c>
      <c r="G1103" s="11">
        <v>1</v>
      </c>
      <c r="I1103" s="24" t="str">
        <f>IF($B1103="","",(VLOOKUP($B1103,所属・種目コード!$E$3:$F$68,2)))</f>
        <v>久慈東</v>
      </c>
      <c r="K1103" s="26" t="e">
        <f>IF($B1103="","",(VLOOKUP($B1103,所属・種目コード!O1086:P1186,2)))</f>
        <v>#N/A</v>
      </c>
      <c r="L1103" s="23" t="e">
        <f>IF($B1103="","",(VLOOKUP($B1103,所属・種目コード!$L$3:$M$59,2)))</f>
        <v>#N/A</v>
      </c>
    </row>
    <row r="1104" spans="1:12">
      <c r="A1104" s="11">
        <v>2045</v>
      </c>
      <c r="B1104" s="11">
        <v>1072</v>
      </c>
      <c r="C1104" s="11">
        <v>685</v>
      </c>
      <c r="E1104" s="11" t="s">
        <v>560</v>
      </c>
      <c r="F1104" s="11" t="s">
        <v>2598</v>
      </c>
      <c r="G1104" s="11">
        <v>2</v>
      </c>
      <c r="I1104" s="24" t="str">
        <f>IF($B1104="","",(VLOOKUP($B1104,所属・種目コード!$E$3:$F$68,2)))</f>
        <v>久慈東</v>
      </c>
      <c r="K1104" s="26" t="e">
        <f>IF($B1104="","",(VLOOKUP($B1104,所属・種目コード!O1087:P1187,2)))</f>
        <v>#N/A</v>
      </c>
      <c r="L1104" s="23" t="e">
        <f>IF($B1104="","",(VLOOKUP($B1104,所属・種目コード!$L$3:$M$59,2)))</f>
        <v>#N/A</v>
      </c>
    </row>
    <row r="1105" spans="1:12">
      <c r="A1105" s="11">
        <v>2046</v>
      </c>
      <c r="B1105" s="11">
        <v>1073</v>
      </c>
      <c r="C1105" s="11">
        <v>459</v>
      </c>
      <c r="E1105" s="11" t="s">
        <v>2599</v>
      </c>
      <c r="F1105" s="11" t="s">
        <v>2600</v>
      </c>
      <c r="G1105" s="11">
        <v>2</v>
      </c>
      <c r="I1105" s="24" t="str">
        <f>IF($B1105="","",(VLOOKUP($B1105,所属・種目コード!$E$3:$F$68,2)))</f>
        <v>葛巻</v>
      </c>
      <c r="K1105" s="26" t="e">
        <f>IF($B1105="","",(VLOOKUP($B1105,所属・種目コード!O1088:P1188,2)))</f>
        <v>#N/A</v>
      </c>
      <c r="L1105" s="23" t="e">
        <f>IF($B1105="","",(VLOOKUP($B1105,所属・種目コード!$L$3:$M$59,2)))</f>
        <v>#N/A</v>
      </c>
    </row>
    <row r="1106" spans="1:12">
      <c r="A1106" s="11">
        <v>2047</v>
      </c>
      <c r="B1106" s="11">
        <v>1073</v>
      </c>
      <c r="C1106" s="11">
        <v>639</v>
      </c>
      <c r="E1106" s="11" t="s">
        <v>2601</v>
      </c>
      <c r="F1106" s="11" t="s">
        <v>2602</v>
      </c>
      <c r="G1106" s="11">
        <v>1</v>
      </c>
      <c r="I1106" s="24" t="str">
        <f>IF($B1106="","",(VLOOKUP($B1106,所属・種目コード!$E$3:$F$68,2)))</f>
        <v>葛巻</v>
      </c>
      <c r="K1106" s="26" t="e">
        <f>IF($B1106="","",(VLOOKUP($B1106,所属・種目コード!O1089:P1189,2)))</f>
        <v>#N/A</v>
      </c>
      <c r="L1106" s="23" t="e">
        <f>IF($B1106="","",(VLOOKUP($B1106,所属・種目コード!$L$3:$M$59,2)))</f>
        <v>#N/A</v>
      </c>
    </row>
    <row r="1107" spans="1:12">
      <c r="A1107" s="11">
        <v>2048</v>
      </c>
      <c r="B1107" s="11">
        <v>1073</v>
      </c>
      <c r="C1107" s="11">
        <v>701</v>
      </c>
      <c r="E1107" s="11" t="s">
        <v>2603</v>
      </c>
      <c r="F1107" s="11" t="s">
        <v>2604</v>
      </c>
      <c r="G1107" s="11">
        <v>2</v>
      </c>
      <c r="I1107" s="24" t="str">
        <f>IF($B1107="","",(VLOOKUP($B1107,所属・種目コード!$E$3:$F$68,2)))</f>
        <v>葛巻</v>
      </c>
      <c r="K1107" s="26" t="e">
        <f>IF($B1107="","",(VLOOKUP($B1107,所属・種目コード!O1090:P1190,2)))</f>
        <v>#N/A</v>
      </c>
      <c r="L1107" s="23" t="e">
        <f>IF($B1107="","",(VLOOKUP($B1107,所属・種目コード!$L$3:$M$59,2)))</f>
        <v>#N/A</v>
      </c>
    </row>
    <row r="1108" spans="1:12">
      <c r="A1108" s="11">
        <v>2049</v>
      </c>
      <c r="B1108" s="11">
        <v>1073</v>
      </c>
      <c r="C1108" s="11">
        <v>640</v>
      </c>
      <c r="E1108" s="11" t="s">
        <v>2605</v>
      </c>
      <c r="F1108" s="11" t="s">
        <v>2606</v>
      </c>
      <c r="G1108" s="11">
        <v>1</v>
      </c>
      <c r="I1108" s="24" t="str">
        <f>IF($B1108="","",(VLOOKUP($B1108,所属・種目コード!$E$3:$F$68,2)))</f>
        <v>葛巻</v>
      </c>
      <c r="K1108" s="26" t="e">
        <f>IF($B1108="","",(VLOOKUP($B1108,所属・種目コード!O1091:P1191,2)))</f>
        <v>#N/A</v>
      </c>
      <c r="L1108" s="23" t="e">
        <f>IF($B1108="","",(VLOOKUP($B1108,所属・種目コード!$L$3:$M$59,2)))</f>
        <v>#N/A</v>
      </c>
    </row>
    <row r="1109" spans="1:12">
      <c r="A1109" s="11">
        <v>2050</v>
      </c>
      <c r="B1109" s="11">
        <v>1073</v>
      </c>
      <c r="C1109" s="11">
        <v>643</v>
      </c>
      <c r="E1109" s="11" t="s">
        <v>2607</v>
      </c>
      <c r="F1109" s="11" t="s">
        <v>2608</v>
      </c>
      <c r="G1109" s="11">
        <v>1</v>
      </c>
      <c r="I1109" s="24" t="str">
        <f>IF($B1109="","",(VLOOKUP($B1109,所属・種目コード!$E$3:$F$68,2)))</f>
        <v>葛巻</v>
      </c>
      <c r="K1109" s="26" t="e">
        <f>IF($B1109="","",(VLOOKUP($B1109,所属・種目コード!O1092:P1192,2)))</f>
        <v>#N/A</v>
      </c>
      <c r="L1109" s="23" t="e">
        <f>IF($B1109="","",(VLOOKUP($B1109,所属・種目コード!$L$3:$M$59,2)))</f>
        <v>#N/A</v>
      </c>
    </row>
    <row r="1110" spans="1:12">
      <c r="A1110" s="11">
        <v>2051</v>
      </c>
      <c r="B1110" s="11">
        <v>1073</v>
      </c>
      <c r="C1110" s="11">
        <v>641</v>
      </c>
      <c r="E1110" s="11" t="s">
        <v>2609</v>
      </c>
      <c r="F1110" s="11" t="s">
        <v>2610</v>
      </c>
      <c r="G1110" s="11">
        <v>1</v>
      </c>
      <c r="I1110" s="24" t="str">
        <f>IF($B1110="","",(VLOOKUP($B1110,所属・種目コード!$E$3:$F$68,2)))</f>
        <v>葛巻</v>
      </c>
      <c r="K1110" s="26" t="e">
        <f>IF($B1110="","",(VLOOKUP($B1110,所属・種目コード!O1093:P1193,2)))</f>
        <v>#N/A</v>
      </c>
      <c r="L1110" s="23" t="e">
        <f>IF($B1110="","",(VLOOKUP($B1110,所属・種目コード!$L$3:$M$59,2)))</f>
        <v>#N/A</v>
      </c>
    </row>
    <row r="1111" spans="1:12">
      <c r="A1111" s="11">
        <v>2052</v>
      </c>
      <c r="B1111" s="11">
        <v>1073</v>
      </c>
      <c r="C1111" s="11">
        <v>644</v>
      </c>
      <c r="E1111" s="11" t="s">
        <v>2611</v>
      </c>
      <c r="F1111" s="11" t="s">
        <v>2612</v>
      </c>
      <c r="G1111" s="11">
        <v>1</v>
      </c>
      <c r="I1111" s="24" t="str">
        <f>IF($B1111="","",(VLOOKUP($B1111,所属・種目コード!$E$3:$F$68,2)))</f>
        <v>葛巻</v>
      </c>
      <c r="K1111" s="26" t="e">
        <f>IF($B1111="","",(VLOOKUP($B1111,所属・種目コード!O1094:P1194,2)))</f>
        <v>#N/A</v>
      </c>
      <c r="L1111" s="23" t="e">
        <f>IF($B1111="","",(VLOOKUP($B1111,所属・種目コード!$L$3:$M$59,2)))</f>
        <v>#N/A</v>
      </c>
    </row>
    <row r="1112" spans="1:12">
      <c r="A1112" s="11">
        <v>2053</v>
      </c>
      <c r="B1112" s="11">
        <v>1073</v>
      </c>
      <c r="C1112" s="11">
        <v>645</v>
      </c>
      <c r="E1112" s="11" t="s">
        <v>2613</v>
      </c>
      <c r="F1112" s="11" t="s">
        <v>2614</v>
      </c>
      <c r="G1112" s="11">
        <v>1</v>
      </c>
      <c r="I1112" s="24" t="str">
        <f>IF($B1112="","",(VLOOKUP($B1112,所属・種目コード!$E$3:$F$68,2)))</f>
        <v>葛巻</v>
      </c>
      <c r="K1112" s="26" t="e">
        <f>IF($B1112="","",(VLOOKUP($B1112,所属・種目コード!O1095:P1195,2)))</f>
        <v>#N/A</v>
      </c>
      <c r="L1112" s="23" t="e">
        <f>IF($B1112="","",(VLOOKUP($B1112,所属・種目コード!$L$3:$M$59,2)))</f>
        <v>#N/A</v>
      </c>
    </row>
    <row r="1113" spans="1:12">
      <c r="A1113" s="11">
        <v>2054</v>
      </c>
      <c r="B1113" s="11">
        <v>1073</v>
      </c>
      <c r="C1113" s="11">
        <v>949</v>
      </c>
      <c r="E1113" s="11" t="s">
        <v>2615</v>
      </c>
      <c r="F1113" s="11" t="s">
        <v>2616</v>
      </c>
      <c r="G1113" s="11">
        <v>1</v>
      </c>
      <c r="I1113" s="24" t="str">
        <f>IF($B1113="","",(VLOOKUP($B1113,所属・種目コード!$E$3:$F$68,2)))</f>
        <v>葛巻</v>
      </c>
      <c r="K1113" s="26" t="e">
        <f>IF($B1113="","",(VLOOKUP($B1113,所属・種目コード!O1096:P1196,2)))</f>
        <v>#N/A</v>
      </c>
      <c r="L1113" s="23" t="e">
        <f>IF($B1113="","",(VLOOKUP($B1113,所属・種目コード!$L$3:$M$59,2)))</f>
        <v>#N/A</v>
      </c>
    </row>
    <row r="1114" spans="1:12">
      <c r="A1114" s="11">
        <v>2055</v>
      </c>
      <c r="B1114" s="11">
        <v>1073</v>
      </c>
      <c r="C1114" s="11">
        <v>646</v>
      </c>
      <c r="E1114" s="11" t="s">
        <v>2617</v>
      </c>
      <c r="F1114" s="11" t="s">
        <v>2618</v>
      </c>
      <c r="G1114" s="11">
        <v>1</v>
      </c>
      <c r="I1114" s="24" t="str">
        <f>IF($B1114="","",(VLOOKUP($B1114,所属・種目コード!$E$3:$F$68,2)))</f>
        <v>葛巻</v>
      </c>
      <c r="K1114" s="26" t="e">
        <f>IF($B1114="","",(VLOOKUP($B1114,所属・種目コード!O1097:P1197,2)))</f>
        <v>#N/A</v>
      </c>
      <c r="L1114" s="23" t="e">
        <f>IF($B1114="","",(VLOOKUP($B1114,所属・種目コード!$L$3:$M$59,2)))</f>
        <v>#N/A</v>
      </c>
    </row>
    <row r="1115" spans="1:12">
      <c r="A1115" s="11">
        <v>2056</v>
      </c>
      <c r="B1115" s="11">
        <v>1073</v>
      </c>
      <c r="C1115" s="11">
        <v>950</v>
      </c>
      <c r="E1115" s="11" t="s">
        <v>2619</v>
      </c>
      <c r="F1115" s="11" t="s">
        <v>2620</v>
      </c>
      <c r="G1115" s="11">
        <v>1</v>
      </c>
      <c r="I1115" s="24" t="str">
        <f>IF($B1115="","",(VLOOKUP($B1115,所属・種目コード!$E$3:$F$68,2)))</f>
        <v>葛巻</v>
      </c>
      <c r="K1115" s="26" t="e">
        <f>IF($B1115="","",(VLOOKUP($B1115,所属・種目コード!O1098:P1198,2)))</f>
        <v>#N/A</v>
      </c>
      <c r="L1115" s="23" t="e">
        <f>IF($B1115="","",(VLOOKUP($B1115,所属・種目コード!$L$3:$M$59,2)))</f>
        <v>#N/A</v>
      </c>
    </row>
    <row r="1116" spans="1:12">
      <c r="A1116" s="11">
        <v>2057</v>
      </c>
      <c r="B1116" s="11">
        <v>1073</v>
      </c>
      <c r="C1116" s="11">
        <v>460</v>
      </c>
      <c r="E1116" s="11" t="s">
        <v>2621</v>
      </c>
      <c r="F1116" s="11" t="s">
        <v>2622</v>
      </c>
      <c r="G1116" s="11">
        <v>2</v>
      </c>
      <c r="I1116" s="24" t="str">
        <f>IF($B1116="","",(VLOOKUP($B1116,所属・種目コード!$E$3:$F$68,2)))</f>
        <v>葛巻</v>
      </c>
      <c r="K1116" s="26" t="e">
        <f>IF($B1116="","",(VLOOKUP($B1116,所属・種目コード!O1099:P1199,2)))</f>
        <v>#N/A</v>
      </c>
      <c r="L1116" s="23" t="e">
        <f>IF($B1116="","",(VLOOKUP($B1116,所属・種目コード!$L$3:$M$59,2)))</f>
        <v>#N/A</v>
      </c>
    </row>
    <row r="1117" spans="1:12">
      <c r="A1117" s="11">
        <v>2058</v>
      </c>
      <c r="B1117" s="11">
        <v>1073</v>
      </c>
      <c r="C1117" s="11">
        <v>642</v>
      </c>
      <c r="E1117" s="11" t="s">
        <v>2623</v>
      </c>
      <c r="F1117" s="11" t="s">
        <v>2624</v>
      </c>
      <c r="G1117" s="11">
        <v>1</v>
      </c>
      <c r="I1117" s="24" t="str">
        <f>IF($B1117="","",(VLOOKUP($B1117,所属・種目コード!$E$3:$F$68,2)))</f>
        <v>葛巻</v>
      </c>
      <c r="K1117" s="26" t="e">
        <f>IF($B1117="","",(VLOOKUP($B1117,所属・種目コード!O1100:P1200,2)))</f>
        <v>#N/A</v>
      </c>
      <c r="L1117" s="23" t="e">
        <f>IF($B1117="","",(VLOOKUP($B1117,所属・種目コード!$L$3:$M$59,2)))</f>
        <v>#N/A</v>
      </c>
    </row>
    <row r="1118" spans="1:12">
      <c r="A1118" s="11">
        <v>2059</v>
      </c>
      <c r="B1118" s="11">
        <v>1073</v>
      </c>
      <c r="C1118" s="11">
        <v>702</v>
      </c>
      <c r="E1118" s="11" t="s">
        <v>2625</v>
      </c>
      <c r="F1118" s="11" t="s">
        <v>2626</v>
      </c>
      <c r="G1118" s="11">
        <v>2</v>
      </c>
      <c r="I1118" s="24" t="str">
        <f>IF($B1118="","",(VLOOKUP($B1118,所属・種目コード!$E$3:$F$68,2)))</f>
        <v>葛巻</v>
      </c>
      <c r="K1118" s="26" t="e">
        <f>IF($B1118="","",(VLOOKUP($B1118,所属・種目コード!O1101:P1201,2)))</f>
        <v>#N/A</v>
      </c>
      <c r="L1118" s="23" t="e">
        <f>IF($B1118="","",(VLOOKUP($B1118,所属・種目コード!$L$3:$M$59,2)))</f>
        <v>#N/A</v>
      </c>
    </row>
    <row r="1119" spans="1:12">
      <c r="A1119" s="11">
        <v>2060</v>
      </c>
      <c r="B1119" s="11">
        <v>1073</v>
      </c>
      <c r="C1119" s="11">
        <v>461</v>
      </c>
      <c r="E1119" s="11" t="s">
        <v>2627</v>
      </c>
      <c r="F1119" s="11" t="s">
        <v>2628</v>
      </c>
      <c r="G1119" s="11">
        <v>2</v>
      </c>
      <c r="I1119" s="24" t="str">
        <f>IF($B1119="","",(VLOOKUP($B1119,所属・種目コード!$E$3:$F$68,2)))</f>
        <v>葛巻</v>
      </c>
      <c r="K1119" s="26" t="e">
        <f>IF($B1119="","",(VLOOKUP($B1119,所属・種目コード!O1102:P1202,2)))</f>
        <v>#N/A</v>
      </c>
      <c r="L1119" s="23" t="e">
        <f>IF($B1119="","",(VLOOKUP($B1119,所属・種目コード!$L$3:$M$59,2)))</f>
        <v>#N/A</v>
      </c>
    </row>
    <row r="1120" spans="1:12">
      <c r="A1120" s="11">
        <v>2061</v>
      </c>
      <c r="B1120" s="11">
        <v>1073</v>
      </c>
      <c r="C1120" s="11">
        <v>951</v>
      </c>
      <c r="E1120" s="11" t="s">
        <v>2629</v>
      </c>
      <c r="F1120" s="11" t="s">
        <v>2630</v>
      </c>
      <c r="G1120" s="11">
        <v>1</v>
      </c>
      <c r="I1120" s="24" t="str">
        <f>IF($B1120="","",(VLOOKUP($B1120,所属・種目コード!$E$3:$F$68,2)))</f>
        <v>葛巻</v>
      </c>
      <c r="K1120" s="26" t="e">
        <f>IF($B1120="","",(VLOOKUP($B1120,所属・種目コード!O1103:P1203,2)))</f>
        <v>#N/A</v>
      </c>
      <c r="L1120" s="23" t="e">
        <f>IF($B1120="","",(VLOOKUP($B1120,所属・種目コード!$L$3:$M$59,2)))</f>
        <v>#N/A</v>
      </c>
    </row>
    <row r="1121" spans="1:12">
      <c r="A1121" s="11">
        <v>5308</v>
      </c>
      <c r="B1121" s="11">
        <v>1073</v>
      </c>
      <c r="C1121" s="11">
        <v>460</v>
      </c>
      <c r="E1121" s="11" t="s">
        <v>8504</v>
      </c>
      <c r="F1121" s="11" t="s">
        <v>2622</v>
      </c>
      <c r="G1121" s="11">
        <v>2</v>
      </c>
      <c r="I1121" s="24" t="str">
        <f>IF($B1121="","",(VLOOKUP($B1121,所属・種目コード!$E$3:$F$68,2)))</f>
        <v>葛巻</v>
      </c>
      <c r="K1121" s="26" t="e">
        <f>IF($B1121="","",(VLOOKUP($B1121,所属・種目コード!O1104:P1204,2)))</f>
        <v>#N/A</v>
      </c>
      <c r="L1121" s="23" t="e">
        <f>IF($B1121="","",(VLOOKUP($B1121,所属・種目コード!$L$3:$M$59,2)))</f>
        <v>#N/A</v>
      </c>
    </row>
    <row r="1122" spans="1:12">
      <c r="A1122" s="11">
        <v>2062</v>
      </c>
      <c r="B1122" s="11">
        <v>1074</v>
      </c>
      <c r="C1122" s="11">
        <v>715</v>
      </c>
      <c r="E1122" s="11" t="s">
        <v>2631</v>
      </c>
      <c r="F1122" s="11" t="s">
        <v>2632</v>
      </c>
      <c r="G1122" s="11">
        <v>2</v>
      </c>
      <c r="I1122" s="24" t="str">
        <f>IF($B1122="","",(VLOOKUP($B1122,所属・種目コード!$E$3:$F$68,2)))</f>
        <v>黒沢尻北</v>
      </c>
      <c r="K1122" s="26" t="e">
        <f>IF($B1122="","",(VLOOKUP($B1122,所属・種目コード!O1105:P1205,2)))</f>
        <v>#N/A</v>
      </c>
      <c r="L1122" s="23" t="e">
        <f>IF($B1122="","",(VLOOKUP($B1122,所属・種目コード!$L$3:$M$59,2)))</f>
        <v>#N/A</v>
      </c>
    </row>
    <row r="1123" spans="1:12">
      <c r="A1123" s="11">
        <v>2063</v>
      </c>
      <c r="B1123" s="11">
        <v>1074</v>
      </c>
      <c r="C1123" s="11">
        <v>574</v>
      </c>
      <c r="E1123" s="11" t="s">
        <v>2633</v>
      </c>
      <c r="F1123" s="11" t="s">
        <v>2634</v>
      </c>
      <c r="G1123" s="11">
        <v>1</v>
      </c>
      <c r="I1123" s="24" t="str">
        <f>IF($B1123="","",(VLOOKUP($B1123,所属・種目コード!$E$3:$F$68,2)))</f>
        <v>黒沢尻北</v>
      </c>
      <c r="K1123" s="26" t="e">
        <f>IF($B1123="","",(VLOOKUP($B1123,所属・種目コード!O1106:P1206,2)))</f>
        <v>#N/A</v>
      </c>
      <c r="L1123" s="23" t="e">
        <f>IF($B1123="","",(VLOOKUP($B1123,所属・種目コード!$L$3:$M$59,2)))</f>
        <v>#N/A</v>
      </c>
    </row>
    <row r="1124" spans="1:12">
      <c r="A1124" s="11">
        <v>2064</v>
      </c>
      <c r="B1124" s="11">
        <v>1074</v>
      </c>
      <c r="C1124" s="11">
        <v>969</v>
      </c>
      <c r="E1124" s="11" t="s">
        <v>2635</v>
      </c>
      <c r="F1124" s="11" t="s">
        <v>2636</v>
      </c>
      <c r="G1124" s="11">
        <v>1</v>
      </c>
      <c r="I1124" s="24" t="str">
        <f>IF($B1124="","",(VLOOKUP($B1124,所属・種目コード!$E$3:$F$68,2)))</f>
        <v>黒沢尻北</v>
      </c>
      <c r="K1124" s="26" t="e">
        <f>IF($B1124="","",(VLOOKUP($B1124,所属・種目コード!O1107:P1207,2)))</f>
        <v>#N/A</v>
      </c>
      <c r="L1124" s="23" t="e">
        <f>IF($B1124="","",(VLOOKUP($B1124,所属・種目コード!$L$3:$M$59,2)))</f>
        <v>#N/A</v>
      </c>
    </row>
    <row r="1125" spans="1:12">
      <c r="A1125" s="11">
        <v>2065</v>
      </c>
      <c r="B1125" s="11">
        <v>1074</v>
      </c>
      <c r="C1125" s="11">
        <v>571</v>
      </c>
      <c r="E1125" s="11" t="s">
        <v>2637</v>
      </c>
      <c r="F1125" s="11" t="s">
        <v>2638</v>
      </c>
      <c r="G1125" s="11">
        <v>1</v>
      </c>
      <c r="I1125" s="24" t="str">
        <f>IF($B1125="","",(VLOOKUP($B1125,所属・種目コード!$E$3:$F$68,2)))</f>
        <v>黒沢尻北</v>
      </c>
      <c r="K1125" s="26" t="e">
        <f>IF($B1125="","",(VLOOKUP($B1125,所属・種目コード!O1108:P1208,2)))</f>
        <v>#N/A</v>
      </c>
      <c r="L1125" s="23" t="e">
        <f>IF($B1125="","",(VLOOKUP($B1125,所属・種目コード!$L$3:$M$59,2)))</f>
        <v>#N/A</v>
      </c>
    </row>
    <row r="1126" spans="1:12">
      <c r="A1126" s="11">
        <v>2066</v>
      </c>
      <c r="B1126" s="11">
        <v>1074</v>
      </c>
      <c r="C1126" s="11">
        <v>970</v>
      </c>
      <c r="E1126" s="11" t="s">
        <v>2639</v>
      </c>
      <c r="F1126" s="11" t="s">
        <v>2640</v>
      </c>
      <c r="G1126" s="11">
        <v>1</v>
      </c>
      <c r="I1126" s="24" t="str">
        <f>IF($B1126="","",(VLOOKUP($B1126,所属・種目コード!$E$3:$F$68,2)))</f>
        <v>黒沢尻北</v>
      </c>
      <c r="K1126" s="26" t="e">
        <f>IF($B1126="","",(VLOOKUP($B1126,所属・種目コード!O1109:P1209,2)))</f>
        <v>#N/A</v>
      </c>
      <c r="L1126" s="23" t="e">
        <f>IF($B1126="","",(VLOOKUP($B1126,所属・種目コード!$L$3:$M$59,2)))</f>
        <v>#N/A</v>
      </c>
    </row>
    <row r="1127" spans="1:12">
      <c r="A1127" s="11">
        <v>2067</v>
      </c>
      <c r="B1127" s="11">
        <v>1074</v>
      </c>
      <c r="C1127" s="11">
        <v>408</v>
      </c>
      <c r="E1127" s="11" t="s">
        <v>461</v>
      </c>
      <c r="F1127" s="11" t="s">
        <v>2641</v>
      </c>
      <c r="G1127" s="11">
        <v>2</v>
      </c>
      <c r="I1127" s="24" t="str">
        <f>IF($B1127="","",(VLOOKUP($B1127,所属・種目コード!$E$3:$F$68,2)))</f>
        <v>黒沢尻北</v>
      </c>
      <c r="K1127" s="26" t="e">
        <f>IF($B1127="","",(VLOOKUP($B1127,所属・種目コード!O1110:P1210,2)))</f>
        <v>#N/A</v>
      </c>
      <c r="L1127" s="23" t="e">
        <f>IF($B1127="","",(VLOOKUP($B1127,所属・種目コード!$L$3:$M$59,2)))</f>
        <v>#N/A</v>
      </c>
    </row>
    <row r="1128" spans="1:12">
      <c r="A1128" s="11">
        <v>2068</v>
      </c>
      <c r="B1128" s="11">
        <v>1074</v>
      </c>
      <c r="C1128" s="11">
        <v>716</v>
      </c>
      <c r="E1128" s="11" t="s">
        <v>2642</v>
      </c>
      <c r="F1128" s="11" t="s">
        <v>2643</v>
      </c>
      <c r="G1128" s="11">
        <v>2</v>
      </c>
      <c r="I1128" s="24" t="str">
        <f>IF($B1128="","",(VLOOKUP($B1128,所属・種目コード!$E$3:$F$68,2)))</f>
        <v>黒沢尻北</v>
      </c>
      <c r="K1128" s="26" t="e">
        <f>IF($B1128="","",(VLOOKUP($B1128,所属・種目コード!O1111:P1211,2)))</f>
        <v>#N/A</v>
      </c>
      <c r="L1128" s="23" t="e">
        <f>IF($B1128="","",(VLOOKUP($B1128,所属・種目コード!$L$3:$M$59,2)))</f>
        <v>#N/A</v>
      </c>
    </row>
    <row r="1129" spans="1:12">
      <c r="A1129" s="11">
        <v>2069</v>
      </c>
      <c r="B1129" s="11">
        <v>1074</v>
      </c>
      <c r="C1129" s="11">
        <v>409</v>
      </c>
      <c r="E1129" s="11" t="s">
        <v>2644</v>
      </c>
      <c r="F1129" s="11" t="s">
        <v>2645</v>
      </c>
      <c r="G1129" s="11">
        <v>2</v>
      </c>
      <c r="I1129" s="24" t="str">
        <f>IF($B1129="","",(VLOOKUP($B1129,所属・種目コード!$E$3:$F$68,2)))</f>
        <v>黒沢尻北</v>
      </c>
      <c r="K1129" s="26" t="e">
        <f>IF($B1129="","",(VLOOKUP($B1129,所属・種目コード!O1112:P1212,2)))</f>
        <v>#N/A</v>
      </c>
      <c r="L1129" s="23" t="e">
        <f>IF($B1129="","",(VLOOKUP($B1129,所属・種目コード!$L$3:$M$59,2)))</f>
        <v>#N/A</v>
      </c>
    </row>
    <row r="1130" spans="1:12">
      <c r="A1130" s="11">
        <v>2070</v>
      </c>
      <c r="B1130" s="11">
        <v>1074</v>
      </c>
      <c r="C1130" s="11">
        <v>717</v>
      </c>
      <c r="E1130" s="11" t="s">
        <v>2646</v>
      </c>
      <c r="F1130" s="11" t="s">
        <v>2647</v>
      </c>
      <c r="G1130" s="11">
        <v>2</v>
      </c>
      <c r="I1130" s="24" t="str">
        <f>IF($B1130="","",(VLOOKUP($B1130,所属・種目コード!$E$3:$F$68,2)))</f>
        <v>黒沢尻北</v>
      </c>
      <c r="K1130" s="26" t="e">
        <f>IF($B1130="","",(VLOOKUP($B1130,所属・種目コード!O1113:P1213,2)))</f>
        <v>#N/A</v>
      </c>
      <c r="L1130" s="23" t="e">
        <f>IF($B1130="","",(VLOOKUP($B1130,所属・種目コード!$L$3:$M$59,2)))</f>
        <v>#N/A</v>
      </c>
    </row>
    <row r="1131" spans="1:12">
      <c r="A1131" s="11">
        <v>2071</v>
      </c>
      <c r="B1131" s="11">
        <v>1074</v>
      </c>
      <c r="C1131" s="11">
        <v>718</v>
      </c>
      <c r="E1131" s="11" t="s">
        <v>2648</v>
      </c>
      <c r="F1131" s="11" t="s">
        <v>2649</v>
      </c>
      <c r="G1131" s="11">
        <v>2</v>
      </c>
      <c r="I1131" s="24" t="str">
        <f>IF($B1131="","",(VLOOKUP($B1131,所属・種目コード!$E$3:$F$68,2)))</f>
        <v>黒沢尻北</v>
      </c>
      <c r="K1131" s="26" t="e">
        <f>IF($B1131="","",(VLOOKUP($B1131,所属・種目コード!O1114:P1214,2)))</f>
        <v>#N/A</v>
      </c>
      <c r="L1131" s="23" t="e">
        <f>IF($B1131="","",(VLOOKUP($B1131,所属・種目コード!$L$3:$M$59,2)))</f>
        <v>#N/A</v>
      </c>
    </row>
    <row r="1132" spans="1:12">
      <c r="A1132" s="11">
        <v>2072</v>
      </c>
      <c r="B1132" s="11">
        <v>1074</v>
      </c>
      <c r="C1132" s="11">
        <v>575</v>
      </c>
      <c r="E1132" s="11" t="s">
        <v>2650</v>
      </c>
      <c r="F1132" s="11" t="s">
        <v>2651</v>
      </c>
      <c r="G1132" s="11">
        <v>1</v>
      </c>
      <c r="I1132" s="24" t="str">
        <f>IF($B1132="","",(VLOOKUP($B1132,所属・種目コード!$E$3:$F$68,2)))</f>
        <v>黒沢尻北</v>
      </c>
      <c r="K1132" s="26" t="e">
        <f>IF($B1132="","",(VLOOKUP($B1132,所属・種目コード!O1115:P1215,2)))</f>
        <v>#N/A</v>
      </c>
      <c r="L1132" s="23" t="e">
        <f>IF($B1132="","",(VLOOKUP($B1132,所属・種目コード!$L$3:$M$59,2)))</f>
        <v>#N/A</v>
      </c>
    </row>
    <row r="1133" spans="1:12">
      <c r="A1133" s="11">
        <v>2073</v>
      </c>
      <c r="B1133" s="11">
        <v>1074</v>
      </c>
      <c r="C1133" s="11">
        <v>971</v>
      </c>
      <c r="E1133" s="11" t="s">
        <v>2652</v>
      </c>
      <c r="F1133" s="11" t="s">
        <v>2653</v>
      </c>
      <c r="G1133" s="11">
        <v>1</v>
      </c>
      <c r="I1133" s="24" t="str">
        <f>IF($B1133="","",(VLOOKUP($B1133,所属・種目コード!$E$3:$F$68,2)))</f>
        <v>黒沢尻北</v>
      </c>
      <c r="K1133" s="26" t="e">
        <f>IF($B1133="","",(VLOOKUP($B1133,所属・種目コード!O1116:P1216,2)))</f>
        <v>#N/A</v>
      </c>
      <c r="L1133" s="23" t="e">
        <f>IF($B1133="","",(VLOOKUP($B1133,所属・種目コード!$L$3:$M$59,2)))</f>
        <v>#N/A</v>
      </c>
    </row>
    <row r="1134" spans="1:12">
      <c r="A1134" s="11">
        <v>2074</v>
      </c>
      <c r="B1134" s="11">
        <v>1074</v>
      </c>
      <c r="C1134" s="11">
        <v>410</v>
      </c>
      <c r="E1134" s="11" t="s">
        <v>460</v>
      </c>
      <c r="F1134" s="11" t="s">
        <v>2654</v>
      </c>
      <c r="G1134" s="11">
        <v>2</v>
      </c>
      <c r="I1134" s="24" t="str">
        <f>IF($B1134="","",(VLOOKUP($B1134,所属・種目コード!$E$3:$F$68,2)))</f>
        <v>黒沢尻北</v>
      </c>
      <c r="K1134" s="26" t="e">
        <f>IF($B1134="","",(VLOOKUP($B1134,所属・種目コード!O1117:P1217,2)))</f>
        <v>#N/A</v>
      </c>
      <c r="L1134" s="23" t="e">
        <f>IF($B1134="","",(VLOOKUP($B1134,所属・種目コード!$L$3:$M$59,2)))</f>
        <v>#N/A</v>
      </c>
    </row>
    <row r="1135" spans="1:12">
      <c r="A1135" s="11">
        <v>2075</v>
      </c>
      <c r="B1135" s="11">
        <v>1074</v>
      </c>
      <c r="C1135" s="11">
        <v>719</v>
      </c>
      <c r="E1135" s="11" t="s">
        <v>2655</v>
      </c>
      <c r="F1135" s="11" t="s">
        <v>2656</v>
      </c>
      <c r="G1135" s="11">
        <v>2</v>
      </c>
      <c r="I1135" s="24" t="str">
        <f>IF($B1135="","",(VLOOKUP($B1135,所属・種目コード!$E$3:$F$68,2)))</f>
        <v>黒沢尻北</v>
      </c>
      <c r="K1135" s="26" t="e">
        <f>IF($B1135="","",(VLOOKUP($B1135,所属・種目コード!O1118:P1218,2)))</f>
        <v>#N/A</v>
      </c>
      <c r="L1135" s="23" t="e">
        <f>IF($B1135="","",(VLOOKUP($B1135,所属・種目コード!$L$3:$M$59,2)))</f>
        <v>#N/A</v>
      </c>
    </row>
    <row r="1136" spans="1:12">
      <c r="A1136" s="11">
        <v>2076</v>
      </c>
      <c r="B1136" s="11">
        <v>1074</v>
      </c>
      <c r="C1136" s="11">
        <v>576</v>
      </c>
      <c r="E1136" s="11" t="s">
        <v>2657</v>
      </c>
      <c r="F1136" s="11" t="s">
        <v>2658</v>
      </c>
      <c r="G1136" s="11">
        <v>1</v>
      </c>
      <c r="I1136" s="24" t="str">
        <f>IF($B1136="","",(VLOOKUP($B1136,所属・種目コード!$E$3:$F$68,2)))</f>
        <v>黒沢尻北</v>
      </c>
      <c r="K1136" s="26" t="e">
        <f>IF($B1136="","",(VLOOKUP($B1136,所属・種目コード!O1119:P1219,2)))</f>
        <v>#N/A</v>
      </c>
      <c r="L1136" s="23" t="e">
        <f>IF($B1136="","",(VLOOKUP($B1136,所属・種目コード!$L$3:$M$59,2)))</f>
        <v>#N/A</v>
      </c>
    </row>
    <row r="1137" spans="1:12">
      <c r="A1137" s="11">
        <v>2077</v>
      </c>
      <c r="B1137" s="11">
        <v>1074</v>
      </c>
      <c r="C1137" s="11">
        <v>401</v>
      </c>
      <c r="E1137" s="11" t="s">
        <v>2659</v>
      </c>
      <c r="F1137" s="11" t="s">
        <v>2660</v>
      </c>
      <c r="G1137" s="11">
        <v>2</v>
      </c>
      <c r="I1137" s="24" t="str">
        <f>IF($B1137="","",(VLOOKUP($B1137,所属・種目コード!$E$3:$F$68,2)))</f>
        <v>黒沢尻北</v>
      </c>
      <c r="K1137" s="26" t="e">
        <f>IF($B1137="","",(VLOOKUP($B1137,所属・種目コード!O1120:P1220,2)))</f>
        <v>#N/A</v>
      </c>
      <c r="L1137" s="23" t="e">
        <f>IF($B1137="","",(VLOOKUP($B1137,所属・種目コード!$L$3:$M$59,2)))</f>
        <v>#N/A</v>
      </c>
    </row>
    <row r="1138" spans="1:12">
      <c r="A1138" s="11">
        <v>2078</v>
      </c>
      <c r="B1138" s="11">
        <v>1074</v>
      </c>
      <c r="C1138" s="11">
        <v>402</v>
      </c>
      <c r="E1138" s="11" t="s">
        <v>2661</v>
      </c>
      <c r="F1138" s="11" t="s">
        <v>2662</v>
      </c>
      <c r="G1138" s="11">
        <v>2</v>
      </c>
      <c r="I1138" s="24" t="str">
        <f>IF($B1138="","",(VLOOKUP($B1138,所属・種目コード!$E$3:$F$68,2)))</f>
        <v>黒沢尻北</v>
      </c>
      <c r="K1138" s="26" t="e">
        <f>IF($B1138="","",(VLOOKUP($B1138,所属・種目コード!O1121:P1221,2)))</f>
        <v>#N/A</v>
      </c>
      <c r="L1138" s="23" t="e">
        <f>IF($B1138="","",(VLOOKUP($B1138,所属・種目コード!$L$3:$M$59,2)))</f>
        <v>#N/A</v>
      </c>
    </row>
    <row r="1139" spans="1:12">
      <c r="A1139" s="11">
        <v>2079</v>
      </c>
      <c r="B1139" s="11">
        <v>1074</v>
      </c>
      <c r="C1139" s="11">
        <v>581</v>
      </c>
      <c r="E1139" s="11" t="s">
        <v>2663</v>
      </c>
      <c r="F1139" s="11" t="s">
        <v>2664</v>
      </c>
      <c r="G1139" s="11">
        <v>1</v>
      </c>
      <c r="I1139" s="24" t="str">
        <f>IF($B1139="","",(VLOOKUP($B1139,所属・種目コード!$E$3:$F$68,2)))</f>
        <v>黒沢尻北</v>
      </c>
      <c r="K1139" s="26" t="e">
        <f>IF($B1139="","",(VLOOKUP($B1139,所属・種目コード!O1122:P1222,2)))</f>
        <v>#N/A</v>
      </c>
      <c r="L1139" s="23" t="e">
        <f>IF($B1139="","",(VLOOKUP($B1139,所属・種目コード!$L$3:$M$59,2)))</f>
        <v>#N/A</v>
      </c>
    </row>
    <row r="1140" spans="1:12">
      <c r="A1140" s="11">
        <v>2080</v>
      </c>
      <c r="B1140" s="11">
        <v>1074</v>
      </c>
      <c r="C1140" s="11">
        <v>411</v>
      </c>
      <c r="E1140" s="11" t="s">
        <v>458</v>
      </c>
      <c r="F1140" s="11" t="s">
        <v>2665</v>
      </c>
      <c r="G1140" s="11">
        <v>2</v>
      </c>
      <c r="I1140" s="24" t="str">
        <f>IF($B1140="","",(VLOOKUP($B1140,所属・種目コード!$E$3:$F$68,2)))</f>
        <v>黒沢尻北</v>
      </c>
      <c r="K1140" s="26" t="e">
        <f>IF($B1140="","",(VLOOKUP($B1140,所属・種目コード!O1123:P1223,2)))</f>
        <v>#N/A</v>
      </c>
      <c r="L1140" s="23" t="e">
        <f>IF($B1140="","",(VLOOKUP($B1140,所属・種目コード!$L$3:$M$59,2)))</f>
        <v>#N/A</v>
      </c>
    </row>
    <row r="1141" spans="1:12">
      <c r="A1141" s="11">
        <v>2081</v>
      </c>
      <c r="B1141" s="11">
        <v>1074</v>
      </c>
      <c r="C1141" s="11">
        <v>572</v>
      </c>
      <c r="E1141" s="11" t="s">
        <v>2666</v>
      </c>
      <c r="F1141" s="11" t="s">
        <v>2667</v>
      </c>
      <c r="G1141" s="11">
        <v>1</v>
      </c>
      <c r="I1141" s="24" t="str">
        <f>IF($B1141="","",(VLOOKUP($B1141,所属・種目コード!$E$3:$F$68,2)))</f>
        <v>黒沢尻北</v>
      </c>
      <c r="K1141" s="26" t="e">
        <f>IF($B1141="","",(VLOOKUP($B1141,所属・種目コード!O1124:P1224,2)))</f>
        <v>#N/A</v>
      </c>
      <c r="L1141" s="23" t="e">
        <f>IF($B1141="","",(VLOOKUP($B1141,所属・種目コード!$L$3:$M$59,2)))</f>
        <v>#N/A</v>
      </c>
    </row>
    <row r="1142" spans="1:12">
      <c r="A1142" s="11">
        <v>2082</v>
      </c>
      <c r="B1142" s="11">
        <v>1074</v>
      </c>
      <c r="C1142" s="11">
        <v>720</v>
      </c>
      <c r="E1142" s="11" t="s">
        <v>2668</v>
      </c>
      <c r="F1142" s="11" t="s">
        <v>2669</v>
      </c>
      <c r="G1142" s="11">
        <v>2</v>
      </c>
      <c r="I1142" s="24" t="str">
        <f>IF($B1142="","",(VLOOKUP($B1142,所属・種目コード!$E$3:$F$68,2)))</f>
        <v>黒沢尻北</v>
      </c>
      <c r="K1142" s="26" t="e">
        <f>IF($B1142="","",(VLOOKUP($B1142,所属・種目コード!O1125:P1225,2)))</f>
        <v>#N/A</v>
      </c>
      <c r="L1142" s="23" t="e">
        <f>IF($B1142="","",(VLOOKUP($B1142,所属・種目コード!$L$3:$M$59,2)))</f>
        <v>#N/A</v>
      </c>
    </row>
    <row r="1143" spans="1:12">
      <c r="A1143" s="11">
        <v>2083</v>
      </c>
      <c r="B1143" s="11">
        <v>1074</v>
      </c>
      <c r="C1143" s="11">
        <v>412</v>
      </c>
      <c r="E1143" s="11" t="s">
        <v>459</v>
      </c>
      <c r="F1143" s="11" t="s">
        <v>2670</v>
      </c>
      <c r="G1143" s="11">
        <v>2</v>
      </c>
      <c r="I1143" s="24" t="str">
        <f>IF($B1143="","",(VLOOKUP($B1143,所属・種目コード!$E$3:$F$68,2)))</f>
        <v>黒沢尻北</v>
      </c>
      <c r="K1143" s="26" t="e">
        <f>IF($B1143="","",(VLOOKUP($B1143,所属・種目コード!O1126:P1226,2)))</f>
        <v>#N/A</v>
      </c>
      <c r="L1143" s="23" t="e">
        <f>IF($B1143="","",(VLOOKUP($B1143,所属・種目コード!$L$3:$M$59,2)))</f>
        <v>#N/A</v>
      </c>
    </row>
    <row r="1144" spans="1:12">
      <c r="A1144" s="11">
        <v>2084</v>
      </c>
      <c r="B1144" s="11">
        <v>1074</v>
      </c>
      <c r="C1144" s="11">
        <v>577</v>
      </c>
      <c r="E1144" s="11" t="s">
        <v>2671</v>
      </c>
      <c r="F1144" s="11" t="s">
        <v>2672</v>
      </c>
      <c r="G1144" s="11">
        <v>1</v>
      </c>
      <c r="I1144" s="24" t="str">
        <f>IF($B1144="","",(VLOOKUP($B1144,所属・種目コード!$E$3:$F$68,2)))</f>
        <v>黒沢尻北</v>
      </c>
      <c r="K1144" s="26" t="e">
        <f>IF($B1144="","",(VLOOKUP($B1144,所属・種目コード!O1127:P1227,2)))</f>
        <v>#N/A</v>
      </c>
      <c r="L1144" s="23" t="e">
        <f>IF($B1144="","",(VLOOKUP($B1144,所属・種目コード!$L$3:$M$59,2)))</f>
        <v>#N/A</v>
      </c>
    </row>
    <row r="1145" spans="1:12">
      <c r="A1145" s="11">
        <v>2085</v>
      </c>
      <c r="B1145" s="11">
        <v>1074</v>
      </c>
      <c r="C1145" s="11">
        <v>403</v>
      </c>
      <c r="E1145" s="11" t="s">
        <v>2673</v>
      </c>
      <c r="F1145" s="11" t="s">
        <v>2674</v>
      </c>
      <c r="G1145" s="11">
        <v>2</v>
      </c>
      <c r="I1145" s="24" t="str">
        <f>IF($B1145="","",(VLOOKUP($B1145,所属・種目コード!$E$3:$F$68,2)))</f>
        <v>黒沢尻北</v>
      </c>
      <c r="K1145" s="26" t="e">
        <f>IF($B1145="","",(VLOOKUP($B1145,所属・種目コード!O1128:P1228,2)))</f>
        <v>#N/A</v>
      </c>
      <c r="L1145" s="23" t="e">
        <f>IF($B1145="","",(VLOOKUP($B1145,所属・種目コード!$L$3:$M$59,2)))</f>
        <v>#N/A</v>
      </c>
    </row>
    <row r="1146" spans="1:12">
      <c r="A1146" s="11">
        <v>2086</v>
      </c>
      <c r="B1146" s="11">
        <v>1074</v>
      </c>
      <c r="C1146" s="11">
        <v>413</v>
      </c>
      <c r="E1146" s="11" t="s">
        <v>2675</v>
      </c>
      <c r="F1146" s="11" t="s">
        <v>2676</v>
      </c>
      <c r="G1146" s="11">
        <v>2</v>
      </c>
      <c r="I1146" s="24" t="str">
        <f>IF($B1146="","",(VLOOKUP($B1146,所属・種目コード!$E$3:$F$68,2)))</f>
        <v>黒沢尻北</v>
      </c>
      <c r="K1146" s="26" t="e">
        <f>IF($B1146="","",(VLOOKUP($B1146,所属・種目コード!O1129:P1229,2)))</f>
        <v>#N/A</v>
      </c>
      <c r="L1146" s="23" t="e">
        <f>IF($B1146="","",(VLOOKUP($B1146,所属・種目コード!$L$3:$M$59,2)))</f>
        <v>#N/A</v>
      </c>
    </row>
    <row r="1147" spans="1:12">
      <c r="A1147" s="11">
        <v>2087</v>
      </c>
      <c r="B1147" s="11">
        <v>1074</v>
      </c>
      <c r="C1147" s="11">
        <v>404</v>
      </c>
      <c r="E1147" s="11" t="s">
        <v>2677</v>
      </c>
      <c r="F1147" s="11" t="s">
        <v>2678</v>
      </c>
      <c r="G1147" s="11">
        <v>2</v>
      </c>
      <c r="I1147" s="24" t="str">
        <f>IF($B1147="","",(VLOOKUP($B1147,所属・種目コード!$E$3:$F$68,2)))</f>
        <v>黒沢尻北</v>
      </c>
      <c r="K1147" s="26" t="e">
        <f>IF($B1147="","",(VLOOKUP($B1147,所属・種目コード!O1130:P1230,2)))</f>
        <v>#N/A</v>
      </c>
      <c r="L1147" s="23" t="e">
        <f>IF($B1147="","",(VLOOKUP($B1147,所属・種目コード!$L$3:$M$59,2)))</f>
        <v>#N/A</v>
      </c>
    </row>
    <row r="1148" spans="1:12">
      <c r="A1148" s="11">
        <v>2088</v>
      </c>
      <c r="B1148" s="11">
        <v>1074</v>
      </c>
      <c r="C1148" s="11">
        <v>721</v>
      </c>
      <c r="E1148" s="11" t="s">
        <v>2679</v>
      </c>
      <c r="F1148" s="11" t="s">
        <v>2680</v>
      </c>
      <c r="G1148" s="11">
        <v>2</v>
      </c>
      <c r="I1148" s="24" t="str">
        <f>IF($B1148="","",(VLOOKUP($B1148,所属・種目コード!$E$3:$F$68,2)))</f>
        <v>黒沢尻北</v>
      </c>
      <c r="K1148" s="26" t="e">
        <f>IF($B1148="","",(VLOOKUP($B1148,所属・種目コード!O1131:P1231,2)))</f>
        <v>#N/A</v>
      </c>
      <c r="L1148" s="23" t="e">
        <f>IF($B1148="","",(VLOOKUP($B1148,所属・種目コード!$L$3:$M$59,2)))</f>
        <v>#N/A</v>
      </c>
    </row>
    <row r="1149" spans="1:12">
      <c r="A1149" s="11">
        <v>2089</v>
      </c>
      <c r="B1149" s="11">
        <v>1074</v>
      </c>
      <c r="C1149" s="11">
        <v>405</v>
      </c>
      <c r="E1149" s="11" t="s">
        <v>2681</v>
      </c>
      <c r="F1149" s="11" t="s">
        <v>2682</v>
      </c>
      <c r="G1149" s="11">
        <v>2</v>
      </c>
      <c r="I1149" s="24" t="str">
        <f>IF($B1149="","",(VLOOKUP($B1149,所属・種目コード!$E$3:$F$68,2)))</f>
        <v>黒沢尻北</v>
      </c>
      <c r="K1149" s="26" t="e">
        <f>IF($B1149="","",(VLOOKUP($B1149,所属・種目コード!O1132:P1232,2)))</f>
        <v>#N/A</v>
      </c>
      <c r="L1149" s="23" t="e">
        <f>IF($B1149="","",(VLOOKUP($B1149,所属・種目コード!$L$3:$M$59,2)))</f>
        <v>#N/A</v>
      </c>
    </row>
    <row r="1150" spans="1:12">
      <c r="A1150" s="11">
        <v>2090</v>
      </c>
      <c r="B1150" s="11">
        <v>1074</v>
      </c>
      <c r="C1150" s="11">
        <v>722</v>
      </c>
      <c r="E1150" s="11" t="s">
        <v>2683</v>
      </c>
      <c r="F1150" s="11" t="s">
        <v>2684</v>
      </c>
      <c r="G1150" s="11">
        <v>2</v>
      </c>
      <c r="I1150" s="24" t="str">
        <f>IF($B1150="","",(VLOOKUP($B1150,所属・種目コード!$E$3:$F$68,2)))</f>
        <v>黒沢尻北</v>
      </c>
      <c r="K1150" s="26" t="e">
        <f>IF($B1150="","",(VLOOKUP($B1150,所属・種目コード!O1133:P1233,2)))</f>
        <v>#N/A</v>
      </c>
      <c r="L1150" s="23" t="e">
        <f>IF($B1150="","",(VLOOKUP($B1150,所属・種目コード!$L$3:$M$59,2)))</f>
        <v>#N/A</v>
      </c>
    </row>
    <row r="1151" spans="1:12">
      <c r="A1151" s="11">
        <v>2091</v>
      </c>
      <c r="B1151" s="11">
        <v>1074</v>
      </c>
      <c r="C1151" s="11">
        <v>578</v>
      </c>
      <c r="E1151" s="11" t="s">
        <v>2685</v>
      </c>
      <c r="F1151" s="11" t="s">
        <v>2686</v>
      </c>
      <c r="G1151" s="11">
        <v>1</v>
      </c>
      <c r="I1151" s="24" t="str">
        <f>IF($B1151="","",(VLOOKUP($B1151,所属・種目コード!$E$3:$F$68,2)))</f>
        <v>黒沢尻北</v>
      </c>
      <c r="K1151" s="26" t="e">
        <f>IF($B1151="","",(VLOOKUP($B1151,所属・種目コード!O1134:P1234,2)))</f>
        <v>#N/A</v>
      </c>
      <c r="L1151" s="23" t="e">
        <f>IF($B1151="","",(VLOOKUP($B1151,所属・種目コード!$L$3:$M$59,2)))</f>
        <v>#N/A</v>
      </c>
    </row>
    <row r="1152" spans="1:12">
      <c r="A1152" s="11">
        <v>2092</v>
      </c>
      <c r="B1152" s="11">
        <v>1074</v>
      </c>
      <c r="C1152" s="11">
        <v>579</v>
      </c>
      <c r="E1152" s="11" t="s">
        <v>2687</v>
      </c>
      <c r="F1152" s="11" t="s">
        <v>2688</v>
      </c>
      <c r="G1152" s="11">
        <v>1</v>
      </c>
      <c r="I1152" s="24" t="str">
        <f>IF($B1152="","",(VLOOKUP($B1152,所属・種目コード!$E$3:$F$68,2)))</f>
        <v>黒沢尻北</v>
      </c>
      <c r="K1152" s="26" t="e">
        <f>IF($B1152="","",(VLOOKUP($B1152,所属・種目コード!O1135:P1235,2)))</f>
        <v>#N/A</v>
      </c>
      <c r="L1152" s="23" t="e">
        <f>IF($B1152="","",(VLOOKUP($B1152,所属・種目コード!$L$3:$M$59,2)))</f>
        <v>#N/A</v>
      </c>
    </row>
    <row r="1153" spans="1:12">
      <c r="A1153" s="11">
        <v>2093</v>
      </c>
      <c r="B1153" s="11">
        <v>1074</v>
      </c>
      <c r="C1153" s="11">
        <v>582</v>
      </c>
      <c r="E1153" s="11" t="s">
        <v>2689</v>
      </c>
      <c r="F1153" s="11" t="s">
        <v>2690</v>
      </c>
      <c r="G1153" s="11">
        <v>1</v>
      </c>
      <c r="I1153" s="24" t="str">
        <f>IF($B1153="","",(VLOOKUP($B1153,所属・種目コード!$E$3:$F$68,2)))</f>
        <v>黒沢尻北</v>
      </c>
      <c r="K1153" s="26" t="e">
        <f>IF($B1153="","",(VLOOKUP($B1153,所属・種目コード!O1136:P1236,2)))</f>
        <v>#N/A</v>
      </c>
      <c r="L1153" s="23" t="e">
        <f>IF($B1153="","",(VLOOKUP($B1153,所属・種目コード!$L$3:$M$59,2)))</f>
        <v>#N/A</v>
      </c>
    </row>
    <row r="1154" spans="1:12">
      <c r="A1154" s="11">
        <v>2094</v>
      </c>
      <c r="B1154" s="11">
        <v>1074</v>
      </c>
      <c r="C1154" s="11">
        <v>583</v>
      </c>
      <c r="E1154" s="11" t="s">
        <v>2691</v>
      </c>
      <c r="F1154" s="11" t="s">
        <v>2692</v>
      </c>
      <c r="G1154" s="11">
        <v>1</v>
      </c>
      <c r="I1154" s="24" t="str">
        <f>IF($B1154="","",(VLOOKUP($B1154,所属・種目コード!$E$3:$F$68,2)))</f>
        <v>黒沢尻北</v>
      </c>
      <c r="K1154" s="26" t="e">
        <f>IF($B1154="","",(VLOOKUP($B1154,所属・種目コード!O1137:P1237,2)))</f>
        <v>#N/A</v>
      </c>
      <c r="L1154" s="23" t="e">
        <f>IF($B1154="","",(VLOOKUP($B1154,所属・種目コード!$L$3:$M$59,2)))</f>
        <v>#N/A</v>
      </c>
    </row>
    <row r="1155" spans="1:12">
      <c r="A1155" s="11">
        <v>2095</v>
      </c>
      <c r="B1155" s="11">
        <v>1074</v>
      </c>
      <c r="C1155" s="11">
        <v>580</v>
      </c>
      <c r="E1155" s="11" t="s">
        <v>2693</v>
      </c>
      <c r="F1155" s="11" t="s">
        <v>2694</v>
      </c>
      <c r="G1155" s="11">
        <v>1</v>
      </c>
      <c r="I1155" s="24" t="str">
        <f>IF($B1155="","",(VLOOKUP($B1155,所属・種目コード!$E$3:$F$68,2)))</f>
        <v>黒沢尻北</v>
      </c>
      <c r="K1155" s="26" t="e">
        <f>IF($B1155="","",(VLOOKUP($B1155,所属・種目コード!O1138:P1238,2)))</f>
        <v>#N/A</v>
      </c>
      <c r="L1155" s="23" t="e">
        <f>IF($B1155="","",(VLOOKUP($B1155,所属・種目コード!$L$3:$M$59,2)))</f>
        <v>#N/A</v>
      </c>
    </row>
    <row r="1156" spans="1:12">
      <c r="A1156" s="11">
        <v>2096</v>
      </c>
      <c r="B1156" s="11">
        <v>1074</v>
      </c>
      <c r="C1156" s="11">
        <v>723</v>
      </c>
      <c r="E1156" s="11" t="s">
        <v>462</v>
      </c>
      <c r="F1156" s="11" t="s">
        <v>2695</v>
      </c>
      <c r="G1156" s="11">
        <v>2</v>
      </c>
      <c r="I1156" s="24" t="str">
        <f>IF($B1156="","",(VLOOKUP($B1156,所属・種目コード!$E$3:$F$68,2)))</f>
        <v>黒沢尻北</v>
      </c>
      <c r="K1156" s="26" t="e">
        <f>IF($B1156="","",(VLOOKUP($B1156,所属・種目コード!O1139:P1239,2)))</f>
        <v>#N/A</v>
      </c>
      <c r="L1156" s="23" t="e">
        <f>IF($B1156="","",(VLOOKUP($B1156,所属・種目コード!$L$3:$M$59,2)))</f>
        <v>#N/A</v>
      </c>
    </row>
    <row r="1157" spans="1:12">
      <c r="A1157" s="11">
        <v>2097</v>
      </c>
      <c r="B1157" s="11">
        <v>1074</v>
      </c>
      <c r="C1157" s="11">
        <v>972</v>
      </c>
      <c r="E1157" s="11" t="s">
        <v>2696</v>
      </c>
      <c r="F1157" s="11" t="s">
        <v>2697</v>
      </c>
      <c r="G1157" s="11">
        <v>1</v>
      </c>
      <c r="I1157" s="24" t="str">
        <f>IF($B1157="","",(VLOOKUP($B1157,所属・種目コード!$E$3:$F$68,2)))</f>
        <v>黒沢尻北</v>
      </c>
      <c r="K1157" s="26" t="e">
        <f>IF($B1157="","",(VLOOKUP($B1157,所属・種目コード!O1140:P1240,2)))</f>
        <v>#N/A</v>
      </c>
      <c r="L1157" s="23" t="e">
        <f>IF($B1157="","",(VLOOKUP($B1157,所属・種目コード!$L$3:$M$59,2)))</f>
        <v>#N/A</v>
      </c>
    </row>
    <row r="1158" spans="1:12">
      <c r="A1158" s="11">
        <v>2098</v>
      </c>
      <c r="B1158" s="11">
        <v>1074</v>
      </c>
      <c r="C1158" s="11">
        <v>406</v>
      </c>
      <c r="E1158" s="11" t="s">
        <v>2698</v>
      </c>
      <c r="F1158" s="11" t="s">
        <v>2699</v>
      </c>
      <c r="G1158" s="11">
        <v>2</v>
      </c>
      <c r="I1158" s="24" t="str">
        <f>IF($B1158="","",(VLOOKUP($B1158,所属・種目コード!$E$3:$F$68,2)))</f>
        <v>黒沢尻北</v>
      </c>
      <c r="K1158" s="26" t="e">
        <f>IF($B1158="","",(VLOOKUP($B1158,所属・種目コード!O1141:P1241,2)))</f>
        <v>#N/A</v>
      </c>
      <c r="L1158" s="23" t="e">
        <f>IF($B1158="","",(VLOOKUP($B1158,所属・種目コード!$L$3:$M$59,2)))</f>
        <v>#N/A</v>
      </c>
    </row>
    <row r="1159" spans="1:12">
      <c r="A1159" s="11">
        <v>2099</v>
      </c>
      <c r="B1159" s="11">
        <v>1074</v>
      </c>
      <c r="C1159" s="11">
        <v>573</v>
      </c>
      <c r="E1159" s="11" t="s">
        <v>2700</v>
      </c>
      <c r="F1159" s="11" t="s">
        <v>2701</v>
      </c>
      <c r="G1159" s="11">
        <v>1</v>
      </c>
      <c r="I1159" s="24" t="str">
        <f>IF($B1159="","",(VLOOKUP($B1159,所属・種目コード!$E$3:$F$68,2)))</f>
        <v>黒沢尻北</v>
      </c>
      <c r="K1159" s="26" t="e">
        <f>IF($B1159="","",(VLOOKUP($B1159,所属・種目コード!O1142:P1242,2)))</f>
        <v>#N/A</v>
      </c>
      <c r="L1159" s="23" t="e">
        <f>IF($B1159="","",(VLOOKUP($B1159,所属・種目コード!$L$3:$M$59,2)))</f>
        <v>#N/A</v>
      </c>
    </row>
    <row r="1160" spans="1:12">
      <c r="A1160" s="11">
        <v>2100</v>
      </c>
      <c r="B1160" s="11">
        <v>1074</v>
      </c>
      <c r="C1160" s="11">
        <v>584</v>
      </c>
      <c r="E1160" s="11" t="s">
        <v>2702</v>
      </c>
      <c r="F1160" s="11" t="s">
        <v>2703</v>
      </c>
      <c r="G1160" s="11">
        <v>1</v>
      </c>
      <c r="I1160" s="24" t="str">
        <f>IF($B1160="","",(VLOOKUP($B1160,所属・種目コード!$E$3:$F$68,2)))</f>
        <v>黒沢尻北</v>
      </c>
      <c r="K1160" s="26" t="e">
        <f>IF($B1160="","",(VLOOKUP($B1160,所属・種目コード!O1143:P1243,2)))</f>
        <v>#N/A</v>
      </c>
      <c r="L1160" s="23" t="e">
        <f>IF($B1160="","",(VLOOKUP($B1160,所属・種目コード!$L$3:$M$59,2)))</f>
        <v>#N/A</v>
      </c>
    </row>
    <row r="1161" spans="1:12">
      <c r="A1161" s="11">
        <v>2101</v>
      </c>
      <c r="B1161" s="11">
        <v>1074</v>
      </c>
      <c r="C1161" s="11">
        <v>973</v>
      </c>
      <c r="E1161" s="11" t="s">
        <v>2704</v>
      </c>
      <c r="F1161" s="11" t="s">
        <v>2705</v>
      </c>
      <c r="G1161" s="11">
        <v>1</v>
      </c>
      <c r="I1161" s="24" t="str">
        <f>IF($B1161="","",(VLOOKUP($B1161,所属・種目コード!$E$3:$F$68,2)))</f>
        <v>黒沢尻北</v>
      </c>
      <c r="K1161" s="26" t="e">
        <f>IF($B1161="","",(VLOOKUP($B1161,所属・種目コード!O1144:P1244,2)))</f>
        <v>#N/A</v>
      </c>
      <c r="L1161" s="23" t="e">
        <f>IF($B1161="","",(VLOOKUP($B1161,所属・種目コード!$L$3:$M$59,2)))</f>
        <v>#N/A</v>
      </c>
    </row>
    <row r="1162" spans="1:12">
      <c r="A1162" s="11">
        <v>2102</v>
      </c>
      <c r="B1162" s="11">
        <v>1074</v>
      </c>
      <c r="C1162" s="11">
        <v>585</v>
      </c>
      <c r="E1162" s="11" t="s">
        <v>2706</v>
      </c>
      <c r="F1162" s="11" t="s">
        <v>2707</v>
      </c>
      <c r="G1162" s="11">
        <v>1</v>
      </c>
      <c r="I1162" s="24" t="str">
        <f>IF($B1162="","",(VLOOKUP($B1162,所属・種目コード!$E$3:$F$68,2)))</f>
        <v>黒沢尻北</v>
      </c>
      <c r="K1162" s="26" t="e">
        <f>IF($B1162="","",(VLOOKUP($B1162,所属・種目コード!O1145:P1245,2)))</f>
        <v>#N/A</v>
      </c>
      <c r="L1162" s="23" t="e">
        <f>IF($B1162="","",(VLOOKUP($B1162,所属・種目コード!$L$3:$M$59,2)))</f>
        <v>#N/A</v>
      </c>
    </row>
    <row r="1163" spans="1:12">
      <c r="A1163" s="11">
        <v>2103</v>
      </c>
      <c r="B1163" s="11">
        <v>1074</v>
      </c>
      <c r="C1163" s="11">
        <v>414</v>
      </c>
      <c r="E1163" s="11" t="s">
        <v>463</v>
      </c>
      <c r="F1163" s="11" t="s">
        <v>2708</v>
      </c>
      <c r="G1163" s="11">
        <v>2</v>
      </c>
      <c r="I1163" s="24" t="str">
        <f>IF($B1163="","",(VLOOKUP($B1163,所属・種目コード!$E$3:$F$68,2)))</f>
        <v>黒沢尻北</v>
      </c>
      <c r="K1163" s="26" t="e">
        <f>IF($B1163="","",(VLOOKUP($B1163,所属・種目コード!O1146:P1246,2)))</f>
        <v>#N/A</v>
      </c>
      <c r="L1163" s="23" t="e">
        <f>IF($B1163="","",(VLOOKUP($B1163,所属・種目コード!$L$3:$M$59,2)))</f>
        <v>#N/A</v>
      </c>
    </row>
    <row r="1164" spans="1:12">
      <c r="A1164" s="11">
        <v>2104</v>
      </c>
      <c r="B1164" s="11">
        <v>1074</v>
      </c>
      <c r="C1164" s="11">
        <v>407</v>
      </c>
      <c r="E1164" s="11" t="s">
        <v>2709</v>
      </c>
      <c r="F1164" s="11" t="s">
        <v>2710</v>
      </c>
      <c r="G1164" s="11">
        <v>2</v>
      </c>
      <c r="I1164" s="24" t="str">
        <f>IF($B1164="","",(VLOOKUP($B1164,所属・種目コード!$E$3:$F$68,2)))</f>
        <v>黒沢尻北</v>
      </c>
      <c r="K1164" s="26" t="e">
        <f>IF($B1164="","",(VLOOKUP($B1164,所属・種目コード!O1147:P1247,2)))</f>
        <v>#N/A</v>
      </c>
      <c r="L1164" s="23" t="e">
        <f>IF($B1164="","",(VLOOKUP($B1164,所属・種目コード!$L$3:$M$59,2)))</f>
        <v>#N/A</v>
      </c>
    </row>
    <row r="1165" spans="1:12">
      <c r="A1165" s="11">
        <v>2105</v>
      </c>
      <c r="B1165" s="11">
        <v>1075</v>
      </c>
      <c r="C1165" s="11">
        <v>292</v>
      </c>
      <c r="E1165" s="11" t="s">
        <v>2711</v>
      </c>
      <c r="F1165" s="11" t="s">
        <v>2712</v>
      </c>
      <c r="G1165" s="11">
        <v>1</v>
      </c>
      <c r="I1165" s="24" t="str">
        <f>IF($B1165="","",(VLOOKUP($B1165,所属・種目コード!$E$3:$F$68,2)))</f>
        <v>黒沢尻工</v>
      </c>
      <c r="K1165" s="26" t="e">
        <f>IF($B1165="","",(VLOOKUP($B1165,所属・種目コード!O1148:P1248,2)))</f>
        <v>#N/A</v>
      </c>
      <c r="L1165" s="23" t="e">
        <f>IF($B1165="","",(VLOOKUP($B1165,所属・種目コード!$L$3:$M$59,2)))</f>
        <v>#N/A</v>
      </c>
    </row>
    <row r="1166" spans="1:12">
      <c r="A1166" s="11">
        <v>2106</v>
      </c>
      <c r="B1166" s="11">
        <v>1075</v>
      </c>
      <c r="C1166" s="11">
        <v>834</v>
      </c>
      <c r="E1166" s="11" t="s">
        <v>2713</v>
      </c>
      <c r="F1166" s="11" t="s">
        <v>2714</v>
      </c>
      <c r="G1166" s="11">
        <v>1</v>
      </c>
      <c r="I1166" s="24" t="str">
        <f>IF($B1166="","",(VLOOKUP($B1166,所属・種目コード!$E$3:$F$68,2)))</f>
        <v>黒沢尻工</v>
      </c>
      <c r="K1166" s="26" t="e">
        <f>IF($B1166="","",(VLOOKUP($B1166,所属・種目コード!O1149:P1249,2)))</f>
        <v>#N/A</v>
      </c>
      <c r="L1166" s="23" t="e">
        <f>IF($B1166="","",(VLOOKUP($B1166,所属・種目コード!$L$3:$M$59,2)))</f>
        <v>#N/A</v>
      </c>
    </row>
    <row r="1167" spans="1:12">
      <c r="A1167" s="11">
        <v>2107</v>
      </c>
      <c r="B1167" s="11">
        <v>1075</v>
      </c>
      <c r="C1167" s="11">
        <v>293</v>
      </c>
      <c r="E1167" s="11" t="s">
        <v>2715</v>
      </c>
      <c r="F1167" s="11" t="s">
        <v>2716</v>
      </c>
      <c r="G1167" s="11">
        <v>1</v>
      </c>
      <c r="I1167" s="24" t="str">
        <f>IF($B1167="","",(VLOOKUP($B1167,所属・種目コード!$E$3:$F$68,2)))</f>
        <v>黒沢尻工</v>
      </c>
      <c r="K1167" s="26" t="e">
        <f>IF($B1167="","",(VLOOKUP($B1167,所属・種目コード!O1150:P1250,2)))</f>
        <v>#N/A</v>
      </c>
      <c r="L1167" s="23" t="e">
        <f>IF($B1167="","",(VLOOKUP($B1167,所属・種目コード!$L$3:$M$59,2)))</f>
        <v>#N/A</v>
      </c>
    </row>
    <row r="1168" spans="1:12">
      <c r="A1168" s="11">
        <v>2108</v>
      </c>
      <c r="B1168" s="11">
        <v>1075</v>
      </c>
      <c r="C1168" s="11">
        <v>835</v>
      </c>
      <c r="E1168" s="11" t="s">
        <v>2717</v>
      </c>
      <c r="F1168" s="11" t="s">
        <v>2718</v>
      </c>
      <c r="G1168" s="11">
        <v>1</v>
      </c>
      <c r="I1168" s="24" t="str">
        <f>IF($B1168="","",(VLOOKUP($B1168,所属・種目コード!$E$3:$F$68,2)))</f>
        <v>黒沢尻工</v>
      </c>
      <c r="K1168" s="26" t="e">
        <f>IF($B1168="","",(VLOOKUP($B1168,所属・種目コード!O1151:P1251,2)))</f>
        <v>#N/A</v>
      </c>
      <c r="L1168" s="23" t="e">
        <f>IF($B1168="","",(VLOOKUP($B1168,所属・種目コード!$L$3:$M$59,2)))</f>
        <v>#N/A</v>
      </c>
    </row>
    <row r="1169" spans="1:12">
      <c r="A1169" s="11">
        <v>2109</v>
      </c>
      <c r="B1169" s="11">
        <v>1075</v>
      </c>
      <c r="C1169" s="11">
        <v>301</v>
      </c>
      <c r="E1169" s="11" t="s">
        <v>2719</v>
      </c>
      <c r="F1169" s="11" t="s">
        <v>2720</v>
      </c>
      <c r="G1169" s="11">
        <v>1</v>
      </c>
      <c r="I1169" s="24" t="str">
        <f>IF($B1169="","",(VLOOKUP($B1169,所属・種目コード!$E$3:$F$68,2)))</f>
        <v>黒沢尻工</v>
      </c>
      <c r="K1169" s="26" t="e">
        <f>IF($B1169="","",(VLOOKUP($B1169,所属・種目コード!O1152:P1252,2)))</f>
        <v>#N/A</v>
      </c>
      <c r="L1169" s="23" t="e">
        <f>IF($B1169="","",(VLOOKUP($B1169,所属・種目コード!$L$3:$M$59,2)))</f>
        <v>#N/A</v>
      </c>
    </row>
    <row r="1170" spans="1:12">
      <c r="A1170" s="11">
        <v>2110</v>
      </c>
      <c r="B1170" s="11">
        <v>1075</v>
      </c>
      <c r="C1170" s="11">
        <v>836</v>
      </c>
      <c r="E1170" s="11" t="s">
        <v>2721</v>
      </c>
      <c r="F1170" s="11" t="s">
        <v>2722</v>
      </c>
      <c r="G1170" s="11">
        <v>1</v>
      </c>
      <c r="I1170" s="24" t="str">
        <f>IF($B1170="","",(VLOOKUP($B1170,所属・種目コード!$E$3:$F$68,2)))</f>
        <v>黒沢尻工</v>
      </c>
      <c r="K1170" s="26" t="e">
        <f>IF($B1170="","",(VLOOKUP($B1170,所属・種目コード!O1153:P1253,2)))</f>
        <v>#N/A</v>
      </c>
      <c r="L1170" s="23" t="e">
        <f>IF($B1170="","",(VLOOKUP($B1170,所属・種目コード!$L$3:$M$59,2)))</f>
        <v>#N/A</v>
      </c>
    </row>
    <row r="1171" spans="1:12">
      <c r="A1171" s="11">
        <v>2111</v>
      </c>
      <c r="B1171" s="11">
        <v>1075</v>
      </c>
      <c r="C1171" s="11">
        <v>302</v>
      </c>
      <c r="E1171" s="11" t="s">
        <v>2723</v>
      </c>
      <c r="F1171" s="11" t="s">
        <v>2724</v>
      </c>
      <c r="G1171" s="11">
        <v>1</v>
      </c>
      <c r="I1171" s="24" t="str">
        <f>IF($B1171="","",(VLOOKUP($B1171,所属・種目コード!$E$3:$F$68,2)))</f>
        <v>黒沢尻工</v>
      </c>
      <c r="K1171" s="26" t="e">
        <f>IF($B1171="","",(VLOOKUP($B1171,所属・種目コード!O1154:P1254,2)))</f>
        <v>#N/A</v>
      </c>
      <c r="L1171" s="23" t="e">
        <f>IF($B1171="","",(VLOOKUP($B1171,所属・種目コード!$L$3:$M$59,2)))</f>
        <v>#N/A</v>
      </c>
    </row>
    <row r="1172" spans="1:12">
      <c r="A1172" s="11">
        <v>2112</v>
      </c>
      <c r="B1172" s="11">
        <v>1075</v>
      </c>
      <c r="C1172" s="11">
        <v>837</v>
      </c>
      <c r="E1172" s="11" t="s">
        <v>2725</v>
      </c>
      <c r="F1172" s="11" t="s">
        <v>2726</v>
      </c>
      <c r="G1172" s="11">
        <v>1</v>
      </c>
      <c r="I1172" s="24" t="str">
        <f>IF($B1172="","",(VLOOKUP($B1172,所属・種目コード!$E$3:$F$68,2)))</f>
        <v>黒沢尻工</v>
      </c>
      <c r="K1172" s="26" t="e">
        <f>IF($B1172="","",(VLOOKUP($B1172,所属・種目コード!O1155:P1255,2)))</f>
        <v>#N/A</v>
      </c>
      <c r="L1172" s="23" t="e">
        <f>IF($B1172="","",(VLOOKUP($B1172,所属・種目コード!$L$3:$M$59,2)))</f>
        <v>#N/A</v>
      </c>
    </row>
    <row r="1173" spans="1:12">
      <c r="A1173" s="11">
        <v>2113</v>
      </c>
      <c r="B1173" s="11">
        <v>1075</v>
      </c>
      <c r="C1173" s="11">
        <v>294</v>
      </c>
      <c r="E1173" s="11" t="s">
        <v>2727</v>
      </c>
      <c r="F1173" s="11" t="s">
        <v>2728</v>
      </c>
      <c r="G1173" s="11">
        <v>1</v>
      </c>
      <c r="I1173" s="24" t="str">
        <f>IF($B1173="","",(VLOOKUP($B1173,所属・種目コード!$E$3:$F$68,2)))</f>
        <v>黒沢尻工</v>
      </c>
      <c r="K1173" s="26" t="e">
        <f>IF($B1173="","",(VLOOKUP($B1173,所属・種目コード!O1156:P1256,2)))</f>
        <v>#N/A</v>
      </c>
      <c r="L1173" s="23" t="e">
        <f>IF($B1173="","",(VLOOKUP($B1173,所属・種目コード!$L$3:$M$59,2)))</f>
        <v>#N/A</v>
      </c>
    </row>
    <row r="1174" spans="1:12">
      <c r="A1174" s="11">
        <v>2114</v>
      </c>
      <c r="B1174" s="11">
        <v>1075</v>
      </c>
      <c r="C1174" s="11">
        <v>303</v>
      </c>
      <c r="E1174" s="11" t="s">
        <v>2729</v>
      </c>
      <c r="F1174" s="11" t="s">
        <v>2730</v>
      </c>
      <c r="G1174" s="11">
        <v>1</v>
      </c>
      <c r="I1174" s="24" t="str">
        <f>IF($B1174="","",(VLOOKUP($B1174,所属・種目コード!$E$3:$F$68,2)))</f>
        <v>黒沢尻工</v>
      </c>
      <c r="K1174" s="26" t="e">
        <f>IF($B1174="","",(VLOOKUP($B1174,所属・種目コード!O1157:P1257,2)))</f>
        <v>#N/A</v>
      </c>
      <c r="L1174" s="23" t="e">
        <f>IF($B1174="","",(VLOOKUP($B1174,所属・種目コード!$L$3:$M$59,2)))</f>
        <v>#N/A</v>
      </c>
    </row>
    <row r="1175" spans="1:12">
      <c r="A1175" s="11">
        <v>2115</v>
      </c>
      <c r="B1175" s="11">
        <v>1075</v>
      </c>
      <c r="C1175" s="11">
        <v>626</v>
      </c>
      <c r="E1175" s="11" t="s">
        <v>2731</v>
      </c>
      <c r="F1175" s="11" t="s">
        <v>2732</v>
      </c>
      <c r="G1175" s="11">
        <v>2</v>
      </c>
      <c r="I1175" s="24" t="str">
        <f>IF($B1175="","",(VLOOKUP($B1175,所属・種目コード!$E$3:$F$68,2)))</f>
        <v>黒沢尻工</v>
      </c>
      <c r="K1175" s="26" t="e">
        <f>IF($B1175="","",(VLOOKUP($B1175,所属・種目コード!O1158:P1258,2)))</f>
        <v>#N/A</v>
      </c>
      <c r="L1175" s="23" t="e">
        <f>IF($B1175="","",(VLOOKUP($B1175,所属・種目コード!$L$3:$M$59,2)))</f>
        <v>#N/A</v>
      </c>
    </row>
    <row r="1176" spans="1:12">
      <c r="A1176" s="11">
        <v>2116</v>
      </c>
      <c r="B1176" s="11">
        <v>1075</v>
      </c>
      <c r="C1176" s="11">
        <v>295</v>
      </c>
      <c r="E1176" s="11" t="s">
        <v>2733</v>
      </c>
      <c r="F1176" s="11" t="s">
        <v>1043</v>
      </c>
      <c r="G1176" s="11">
        <v>1</v>
      </c>
      <c r="I1176" s="24" t="str">
        <f>IF($B1176="","",(VLOOKUP($B1176,所属・種目コード!$E$3:$F$68,2)))</f>
        <v>黒沢尻工</v>
      </c>
      <c r="K1176" s="26" t="e">
        <f>IF($B1176="","",(VLOOKUP($B1176,所属・種目コード!O1159:P1259,2)))</f>
        <v>#N/A</v>
      </c>
      <c r="L1176" s="23" t="e">
        <f>IF($B1176="","",(VLOOKUP($B1176,所属・種目コード!$L$3:$M$59,2)))</f>
        <v>#N/A</v>
      </c>
    </row>
    <row r="1177" spans="1:12">
      <c r="A1177" s="11">
        <v>2117</v>
      </c>
      <c r="B1177" s="11">
        <v>1075</v>
      </c>
      <c r="C1177" s="11">
        <v>838</v>
      </c>
      <c r="E1177" s="11" t="s">
        <v>2734</v>
      </c>
      <c r="F1177" s="11" t="s">
        <v>2735</v>
      </c>
      <c r="G1177" s="11">
        <v>1</v>
      </c>
      <c r="I1177" s="24" t="str">
        <f>IF($B1177="","",(VLOOKUP($B1177,所属・種目コード!$E$3:$F$68,2)))</f>
        <v>黒沢尻工</v>
      </c>
      <c r="K1177" s="26" t="e">
        <f>IF($B1177="","",(VLOOKUP($B1177,所属・種目コード!O1160:P1260,2)))</f>
        <v>#N/A</v>
      </c>
      <c r="L1177" s="23" t="e">
        <f>IF($B1177="","",(VLOOKUP($B1177,所属・種目コード!$L$3:$M$59,2)))</f>
        <v>#N/A</v>
      </c>
    </row>
    <row r="1178" spans="1:12">
      <c r="A1178" s="11">
        <v>2118</v>
      </c>
      <c r="B1178" s="11">
        <v>1075</v>
      </c>
      <c r="C1178" s="11">
        <v>296</v>
      </c>
      <c r="E1178" s="11" t="s">
        <v>2736</v>
      </c>
      <c r="F1178" s="11" t="s">
        <v>2737</v>
      </c>
      <c r="G1178" s="11">
        <v>1</v>
      </c>
      <c r="I1178" s="24" t="str">
        <f>IF($B1178="","",(VLOOKUP($B1178,所属・種目コード!$E$3:$F$68,2)))</f>
        <v>黒沢尻工</v>
      </c>
      <c r="K1178" s="26" t="e">
        <f>IF($B1178="","",(VLOOKUP($B1178,所属・種目コード!O1161:P1261,2)))</f>
        <v>#N/A</v>
      </c>
      <c r="L1178" s="23" t="e">
        <f>IF($B1178="","",(VLOOKUP($B1178,所属・種目コード!$L$3:$M$59,2)))</f>
        <v>#N/A</v>
      </c>
    </row>
    <row r="1179" spans="1:12">
      <c r="A1179" s="11">
        <v>2119</v>
      </c>
      <c r="B1179" s="11">
        <v>1075</v>
      </c>
      <c r="C1179" s="11">
        <v>304</v>
      </c>
      <c r="E1179" s="11" t="s">
        <v>2738</v>
      </c>
      <c r="F1179" s="11" t="s">
        <v>2100</v>
      </c>
      <c r="G1179" s="11">
        <v>1</v>
      </c>
      <c r="I1179" s="24" t="str">
        <f>IF($B1179="","",(VLOOKUP($B1179,所属・種目コード!$E$3:$F$68,2)))</f>
        <v>黒沢尻工</v>
      </c>
      <c r="K1179" s="26" t="e">
        <f>IF($B1179="","",(VLOOKUP($B1179,所属・種目コード!O1162:P1262,2)))</f>
        <v>#N/A</v>
      </c>
      <c r="L1179" s="23" t="e">
        <f>IF($B1179="","",(VLOOKUP($B1179,所属・種目コード!$L$3:$M$59,2)))</f>
        <v>#N/A</v>
      </c>
    </row>
    <row r="1180" spans="1:12">
      <c r="A1180" s="11">
        <v>2120</v>
      </c>
      <c r="B1180" s="11">
        <v>1075</v>
      </c>
      <c r="C1180" s="11">
        <v>839</v>
      </c>
      <c r="E1180" s="11" t="s">
        <v>2739</v>
      </c>
      <c r="F1180" s="11" t="s">
        <v>1645</v>
      </c>
      <c r="G1180" s="11">
        <v>1</v>
      </c>
      <c r="I1180" s="24" t="str">
        <f>IF($B1180="","",(VLOOKUP($B1180,所属・種目コード!$E$3:$F$68,2)))</f>
        <v>黒沢尻工</v>
      </c>
      <c r="K1180" s="26" t="e">
        <f>IF($B1180="","",(VLOOKUP($B1180,所属・種目コード!O1163:P1263,2)))</f>
        <v>#N/A</v>
      </c>
      <c r="L1180" s="23" t="e">
        <f>IF($B1180="","",(VLOOKUP($B1180,所属・種目コード!$L$3:$M$59,2)))</f>
        <v>#N/A</v>
      </c>
    </row>
    <row r="1181" spans="1:12">
      <c r="A1181" s="11">
        <v>2121</v>
      </c>
      <c r="B1181" s="11">
        <v>1075</v>
      </c>
      <c r="C1181" s="11">
        <v>249</v>
      </c>
      <c r="E1181" s="11" t="s">
        <v>2740</v>
      </c>
      <c r="F1181" s="11" t="s">
        <v>2741</v>
      </c>
      <c r="G1181" s="11">
        <v>2</v>
      </c>
      <c r="I1181" s="24" t="str">
        <f>IF($B1181="","",(VLOOKUP($B1181,所属・種目コード!$E$3:$F$68,2)))</f>
        <v>黒沢尻工</v>
      </c>
      <c r="K1181" s="26" t="e">
        <f>IF($B1181="","",(VLOOKUP($B1181,所属・種目コード!O1164:P1264,2)))</f>
        <v>#N/A</v>
      </c>
      <c r="L1181" s="23" t="e">
        <f>IF($B1181="","",(VLOOKUP($B1181,所属・種目コード!$L$3:$M$59,2)))</f>
        <v>#N/A</v>
      </c>
    </row>
    <row r="1182" spans="1:12">
      <c r="A1182" s="11">
        <v>2122</v>
      </c>
      <c r="B1182" s="11">
        <v>1075</v>
      </c>
      <c r="C1182" s="11">
        <v>297</v>
      </c>
      <c r="E1182" s="11" t="s">
        <v>2742</v>
      </c>
      <c r="F1182" s="11" t="s">
        <v>2743</v>
      </c>
      <c r="G1182" s="11">
        <v>1</v>
      </c>
      <c r="I1182" s="24" t="str">
        <f>IF($B1182="","",(VLOOKUP($B1182,所属・種目コード!$E$3:$F$68,2)))</f>
        <v>黒沢尻工</v>
      </c>
      <c r="K1182" s="26" t="e">
        <f>IF($B1182="","",(VLOOKUP($B1182,所属・種目コード!O1165:P1265,2)))</f>
        <v>#N/A</v>
      </c>
      <c r="L1182" s="23" t="e">
        <f>IF($B1182="","",(VLOOKUP($B1182,所属・種目コード!$L$3:$M$59,2)))</f>
        <v>#N/A</v>
      </c>
    </row>
    <row r="1183" spans="1:12">
      <c r="A1183" s="11">
        <v>2123</v>
      </c>
      <c r="B1183" s="11">
        <v>1075</v>
      </c>
      <c r="C1183" s="11">
        <v>305</v>
      </c>
      <c r="E1183" s="11" t="s">
        <v>2744</v>
      </c>
      <c r="F1183" s="11" t="s">
        <v>2745</v>
      </c>
      <c r="G1183" s="11">
        <v>1</v>
      </c>
      <c r="I1183" s="24" t="str">
        <f>IF($B1183="","",(VLOOKUP($B1183,所属・種目コード!$E$3:$F$68,2)))</f>
        <v>黒沢尻工</v>
      </c>
      <c r="K1183" s="26" t="e">
        <f>IF($B1183="","",(VLOOKUP($B1183,所属・種目コード!O1166:P1266,2)))</f>
        <v>#N/A</v>
      </c>
      <c r="L1183" s="23" t="e">
        <f>IF($B1183="","",(VLOOKUP($B1183,所属・種目コード!$L$3:$M$59,2)))</f>
        <v>#N/A</v>
      </c>
    </row>
    <row r="1184" spans="1:12">
      <c r="A1184" s="11">
        <v>2124</v>
      </c>
      <c r="B1184" s="11">
        <v>1075</v>
      </c>
      <c r="C1184" s="11">
        <v>306</v>
      </c>
      <c r="E1184" s="11" t="s">
        <v>2746</v>
      </c>
      <c r="F1184" s="11" t="s">
        <v>2747</v>
      </c>
      <c r="G1184" s="11">
        <v>1</v>
      </c>
      <c r="I1184" s="24" t="str">
        <f>IF($B1184="","",(VLOOKUP($B1184,所属・種目コード!$E$3:$F$68,2)))</f>
        <v>黒沢尻工</v>
      </c>
      <c r="K1184" s="26" t="e">
        <f>IF($B1184="","",(VLOOKUP($B1184,所属・種目コード!O1167:P1267,2)))</f>
        <v>#N/A</v>
      </c>
      <c r="L1184" s="23" t="e">
        <f>IF($B1184="","",(VLOOKUP($B1184,所属・種目コード!$L$3:$M$59,2)))</f>
        <v>#N/A</v>
      </c>
    </row>
    <row r="1185" spans="1:12">
      <c r="A1185" s="11">
        <v>2125</v>
      </c>
      <c r="B1185" s="11">
        <v>1075</v>
      </c>
      <c r="C1185" s="11">
        <v>307</v>
      </c>
      <c r="E1185" s="11" t="s">
        <v>2748</v>
      </c>
      <c r="F1185" s="11" t="s">
        <v>781</v>
      </c>
      <c r="G1185" s="11">
        <v>1</v>
      </c>
      <c r="I1185" s="24" t="str">
        <f>IF($B1185="","",(VLOOKUP($B1185,所属・種目コード!$E$3:$F$68,2)))</f>
        <v>黒沢尻工</v>
      </c>
      <c r="K1185" s="26" t="e">
        <f>IF($B1185="","",(VLOOKUP($B1185,所属・種目コード!O1168:P1268,2)))</f>
        <v>#N/A</v>
      </c>
      <c r="L1185" s="23" t="e">
        <f>IF($B1185="","",(VLOOKUP($B1185,所属・種目コード!$L$3:$M$59,2)))</f>
        <v>#N/A</v>
      </c>
    </row>
    <row r="1186" spans="1:12">
      <c r="A1186" s="11">
        <v>2126</v>
      </c>
      <c r="B1186" s="11">
        <v>1075</v>
      </c>
      <c r="C1186" s="11">
        <v>308</v>
      </c>
      <c r="E1186" s="11" t="s">
        <v>2749</v>
      </c>
      <c r="F1186" s="11" t="s">
        <v>2750</v>
      </c>
      <c r="G1186" s="11">
        <v>1</v>
      </c>
      <c r="I1186" s="24" t="str">
        <f>IF($B1186="","",(VLOOKUP($B1186,所属・種目コード!$E$3:$F$68,2)))</f>
        <v>黒沢尻工</v>
      </c>
      <c r="K1186" s="26" t="e">
        <f>IF($B1186="","",(VLOOKUP($B1186,所属・種目コード!O1169:P1269,2)))</f>
        <v>#N/A</v>
      </c>
      <c r="L1186" s="23" t="e">
        <f>IF($B1186="","",(VLOOKUP($B1186,所属・種目コード!$L$3:$M$59,2)))</f>
        <v>#N/A</v>
      </c>
    </row>
    <row r="1187" spans="1:12">
      <c r="A1187" s="11">
        <v>2127</v>
      </c>
      <c r="B1187" s="11">
        <v>1075</v>
      </c>
      <c r="C1187" s="11">
        <v>298</v>
      </c>
      <c r="E1187" s="11" t="s">
        <v>2751</v>
      </c>
      <c r="F1187" s="11" t="s">
        <v>2752</v>
      </c>
      <c r="G1187" s="11">
        <v>1</v>
      </c>
      <c r="I1187" s="24" t="str">
        <f>IF($B1187="","",(VLOOKUP($B1187,所属・種目コード!$E$3:$F$68,2)))</f>
        <v>黒沢尻工</v>
      </c>
      <c r="K1187" s="26" t="e">
        <f>IF($B1187="","",(VLOOKUP($B1187,所属・種目コード!O1170:P1270,2)))</f>
        <v>#N/A</v>
      </c>
      <c r="L1187" s="23" t="e">
        <f>IF($B1187="","",(VLOOKUP($B1187,所属・種目コード!$L$3:$M$59,2)))</f>
        <v>#N/A</v>
      </c>
    </row>
    <row r="1188" spans="1:12">
      <c r="A1188" s="11">
        <v>2128</v>
      </c>
      <c r="B1188" s="11">
        <v>1075</v>
      </c>
      <c r="C1188" s="11">
        <v>309</v>
      </c>
      <c r="E1188" s="11" t="s">
        <v>2753</v>
      </c>
      <c r="F1188" s="11" t="s">
        <v>399</v>
      </c>
      <c r="G1188" s="11">
        <v>1</v>
      </c>
      <c r="I1188" s="24" t="str">
        <f>IF($B1188="","",(VLOOKUP($B1188,所属・種目コード!$E$3:$F$68,2)))</f>
        <v>黒沢尻工</v>
      </c>
      <c r="K1188" s="26" t="e">
        <f>IF($B1188="","",(VLOOKUP($B1188,所属・種目コード!O1171:P1271,2)))</f>
        <v>#N/A</v>
      </c>
      <c r="L1188" s="23" t="e">
        <f>IF($B1188="","",(VLOOKUP($B1188,所属・種目コード!$L$3:$M$59,2)))</f>
        <v>#N/A</v>
      </c>
    </row>
    <row r="1189" spans="1:12">
      <c r="A1189" s="11">
        <v>2129</v>
      </c>
      <c r="B1189" s="11">
        <v>1075</v>
      </c>
      <c r="C1189" s="11">
        <v>310</v>
      </c>
      <c r="E1189" s="11" t="s">
        <v>2754</v>
      </c>
      <c r="F1189" s="11" t="s">
        <v>1478</v>
      </c>
      <c r="G1189" s="11">
        <v>1</v>
      </c>
      <c r="I1189" s="24" t="str">
        <f>IF($B1189="","",(VLOOKUP($B1189,所属・種目コード!$E$3:$F$68,2)))</f>
        <v>黒沢尻工</v>
      </c>
      <c r="K1189" s="26" t="e">
        <f>IF($B1189="","",(VLOOKUP($B1189,所属・種目コード!O1172:P1272,2)))</f>
        <v>#N/A</v>
      </c>
      <c r="L1189" s="23" t="e">
        <f>IF($B1189="","",(VLOOKUP($B1189,所属・種目コード!$L$3:$M$59,2)))</f>
        <v>#N/A</v>
      </c>
    </row>
    <row r="1190" spans="1:12">
      <c r="A1190" s="11">
        <v>2130</v>
      </c>
      <c r="B1190" s="11">
        <v>1075</v>
      </c>
      <c r="C1190" s="11">
        <v>311</v>
      </c>
      <c r="E1190" s="11" t="s">
        <v>2755</v>
      </c>
      <c r="F1190" s="11" t="s">
        <v>2756</v>
      </c>
      <c r="G1190" s="11">
        <v>1</v>
      </c>
      <c r="I1190" s="24" t="str">
        <f>IF($B1190="","",(VLOOKUP($B1190,所属・種目コード!$E$3:$F$68,2)))</f>
        <v>黒沢尻工</v>
      </c>
      <c r="K1190" s="26" t="e">
        <f>IF($B1190="","",(VLOOKUP($B1190,所属・種目コード!O1173:P1273,2)))</f>
        <v>#N/A</v>
      </c>
      <c r="L1190" s="23" t="e">
        <f>IF($B1190="","",(VLOOKUP($B1190,所属・種目コード!$L$3:$M$59,2)))</f>
        <v>#N/A</v>
      </c>
    </row>
    <row r="1191" spans="1:12">
      <c r="A1191" s="11">
        <v>2131</v>
      </c>
      <c r="B1191" s="11">
        <v>1075</v>
      </c>
      <c r="C1191" s="11">
        <v>312</v>
      </c>
      <c r="E1191" s="11" t="s">
        <v>2757</v>
      </c>
      <c r="F1191" s="11" t="s">
        <v>2758</v>
      </c>
      <c r="G1191" s="11">
        <v>1</v>
      </c>
      <c r="I1191" s="24" t="str">
        <f>IF($B1191="","",(VLOOKUP($B1191,所属・種目コード!$E$3:$F$68,2)))</f>
        <v>黒沢尻工</v>
      </c>
      <c r="K1191" s="26" t="e">
        <f>IF($B1191="","",(VLOOKUP($B1191,所属・種目コード!O1174:P1274,2)))</f>
        <v>#N/A</v>
      </c>
      <c r="L1191" s="23" t="e">
        <f>IF($B1191="","",(VLOOKUP($B1191,所属・種目コード!$L$3:$M$59,2)))</f>
        <v>#N/A</v>
      </c>
    </row>
    <row r="1192" spans="1:12">
      <c r="A1192" s="11">
        <v>2132</v>
      </c>
      <c r="B1192" s="11">
        <v>1075</v>
      </c>
      <c r="C1192" s="11">
        <v>250</v>
      </c>
      <c r="E1192" s="11" t="s">
        <v>2759</v>
      </c>
      <c r="F1192" s="11" t="s">
        <v>2196</v>
      </c>
      <c r="G1192" s="11">
        <v>2</v>
      </c>
      <c r="I1192" s="24" t="str">
        <f>IF($B1192="","",(VLOOKUP($B1192,所属・種目コード!$E$3:$F$68,2)))</f>
        <v>黒沢尻工</v>
      </c>
      <c r="K1192" s="26" t="e">
        <f>IF($B1192="","",(VLOOKUP($B1192,所属・種目コード!O1175:P1275,2)))</f>
        <v>#N/A</v>
      </c>
      <c r="L1192" s="23" t="e">
        <f>IF($B1192="","",(VLOOKUP($B1192,所属・種目コード!$L$3:$M$59,2)))</f>
        <v>#N/A</v>
      </c>
    </row>
    <row r="1193" spans="1:12">
      <c r="A1193" s="11">
        <v>2133</v>
      </c>
      <c r="B1193" s="11">
        <v>1075</v>
      </c>
      <c r="C1193" s="11">
        <v>840</v>
      </c>
      <c r="E1193" s="11" t="s">
        <v>2760</v>
      </c>
      <c r="F1193" s="11" t="s">
        <v>1315</v>
      </c>
      <c r="G1193" s="11">
        <v>1</v>
      </c>
      <c r="I1193" s="24" t="str">
        <f>IF($B1193="","",(VLOOKUP($B1193,所属・種目コード!$E$3:$F$68,2)))</f>
        <v>黒沢尻工</v>
      </c>
      <c r="K1193" s="26" t="e">
        <f>IF($B1193="","",(VLOOKUP($B1193,所属・種目コード!O1176:P1276,2)))</f>
        <v>#N/A</v>
      </c>
      <c r="L1193" s="23" t="e">
        <f>IF($B1193="","",(VLOOKUP($B1193,所属・種目コード!$L$3:$M$59,2)))</f>
        <v>#N/A</v>
      </c>
    </row>
    <row r="1194" spans="1:12">
      <c r="A1194" s="11">
        <v>2134</v>
      </c>
      <c r="B1194" s="11">
        <v>1075</v>
      </c>
      <c r="C1194" s="11">
        <v>841</v>
      </c>
      <c r="E1194" s="11" t="s">
        <v>2761</v>
      </c>
      <c r="F1194" s="11" t="s">
        <v>2762</v>
      </c>
      <c r="G1194" s="11">
        <v>1</v>
      </c>
      <c r="I1194" s="24" t="str">
        <f>IF($B1194="","",(VLOOKUP($B1194,所属・種目コード!$E$3:$F$68,2)))</f>
        <v>黒沢尻工</v>
      </c>
      <c r="K1194" s="26" t="e">
        <f>IF($B1194="","",(VLOOKUP($B1194,所属・種目コード!O1177:P1277,2)))</f>
        <v>#N/A</v>
      </c>
      <c r="L1194" s="23" t="e">
        <f>IF($B1194="","",(VLOOKUP($B1194,所属・種目コード!$L$3:$M$59,2)))</f>
        <v>#N/A</v>
      </c>
    </row>
    <row r="1195" spans="1:12">
      <c r="A1195" s="11">
        <v>2135</v>
      </c>
      <c r="B1195" s="11">
        <v>1075</v>
      </c>
      <c r="C1195" s="11">
        <v>313</v>
      </c>
      <c r="E1195" s="11" t="s">
        <v>2763</v>
      </c>
      <c r="F1195" s="11" t="s">
        <v>2764</v>
      </c>
      <c r="G1195" s="11">
        <v>1</v>
      </c>
      <c r="I1195" s="24" t="str">
        <f>IF($B1195="","",(VLOOKUP($B1195,所属・種目コード!$E$3:$F$68,2)))</f>
        <v>黒沢尻工</v>
      </c>
      <c r="K1195" s="26" t="e">
        <f>IF($B1195="","",(VLOOKUP($B1195,所属・種目コード!O1178:P1278,2)))</f>
        <v>#N/A</v>
      </c>
      <c r="L1195" s="23" t="e">
        <f>IF($B1195="","",(VLOOKUP($B1195,所属・種目コード!$L$3:$M$59,2)))</f>
        <v>#N/A</v>
      </c>
    </row>
    <row r="1196" spans="1:12">
      <c r="A1196" s="11">
        <v>2136</v>
      </c>
      <c r="B1196" s="11">
        <v>1075</v>
      </c>
      <c r="C1196" s="11">
        <v>299</v>
      </c>
      <c r="E1196" s="11" t="s">
        <v>2765</v>
      </c>
      <c r="F1196" s="11" t="s">
        <v>2766</v>
      </c>
      <c r="G1196" s="11">
        <v>1</v>
      </c>
      <c r="I1196" s="24" t="str">
        <f>IF($B1196="","",(VLOOKUP($B1196,所属・種目コード!$E$3:$F$68,2)))</f>
        <v>黒沢尻工</v>
      </c>
      <c r="K1196" s="26" t="e">
        <f>IF($B1196="","",(VLOOKUP($B1196,所属・種目コード!O1179:P1279,2)))</f>
        <v>#N/A</v>
      </c>
      <c r="L1196" s="23" t="e">
        <f>IF($B1196="","",(VLOOKUP($B1196,所属・種目コード!$L$3:$M$59,2)))</f>
        <v>#N/A</v>
      </c>
    </row>
    <row r="1197" spans="1:12">
      <c r="A1197" s="11">
        <v>2137</v>
      </c>
      <c r="B1197" s="11">
        <v>1075</v>
      </c>
      <c r="C1197" s="11">
        <v>314</v>
      </c>
      <c r="E1197" s="11" t="s">
        <v>2767</v>
      </c>
      <c r="F1197" s="11" t="s">
        <v>2768</v>
      </c>
      <c r="G1197" s="11">
        <v>1</v>
      </c>
      <c r="I1197" s="24" t="str">
        <f>IF($B1197="","",(VLOOKUP($B1197,所属・種目コード!$E$3:$F$68,2)))</f>
        <v>黒沢尻工</v>
      </c>
      <c r="K1197" s="26" t="e">
        <f>IF($B1197="","",(VLOOKUP($B1197,所属・種目コード!O1180:P1280,2)))</f>
        <v>#N/A</v>
      </c>
      <c r="L1197" s="23" t="e">
        <f>IF($B1197="","",(VLOOKUP($B1197,所属・種目コード!$L$3:$M$59,2)))</f>
        <v>#N/A</v>
      </c>
    </row>
    <row r="1198" spans="1:12">
      <c r="A1198" s="11">
        <v>2138</v>
      </c>
      <c r="B1198" s="11">
        <v>1075</v>
      </c>
      <c r="C1198" s="11">
        <v>842</v>
      </c>
      <c r="E1198" s="11" t="s">
        <v>2769</v>
      </c>
      <c r="F1198" s="11" t="s">
        <v>2770</v>
      </c>
      <c r="G1198" s="11">
        <v>1</v>
      </c>
      <c r="I1198" s="24" t="str">
        <f>IF($B1198="","",(VLOOKUP($B1198,所属・種目コード!$E$3:$F$68,2)))</f>
        <v>黒沢尻工</v>
      </c>
      <c r="K1198" s="26" t="e">
        <f>IF($B1198="","",(VLOOKUP($B1198,所属・種目コード!O1181:P1281,2)))</f>
        <v>#N/A</v>
      </c>
      <c r="L1198" s="23" t="e">
        <f>IF($B1198="","",(VLOOKUP($B1198,所属・種目コード!$L$3:$M$59,2)))</f>
        <v>#N/A</v>
      </c>
    </row>
    <row r="1199" spans="1:12">
      <c r="A1199" s="11">
        <v>2139</v>
      </c>
      <c r="B1199" s="11">
        <v>1075</v>
      </c>
      <c r="C1199" s="11">
        <v>843</v>
      </c>
      <c r="E1199" s="11" t="s">
        <v>2771</v>
      </c>
      <c r="F1199" s="11" t="s">
        <v>2772</v>
      </c>
      <c r="G1199" s="11">
        <v>1</v>
      </c>
      <c r="I1199" s="24" t="str">
        <f>IF($B1199="","",(VLOOKUP($B1199,所属・種目コード!$E$3:$F$68,2)))</f>
        <v>黒沢尻工</v>
      </c>
      <c r="K1199" s="26" t="e">
        <f>IF($B1199="","",(VLOOKUP($B1199,所属・種目コード!O1182:P1282,2)))</f>
        <v>#N/A</v>
      </c>
      <c r="L1199" s="23" t="e">
        <f>IF($B1199="","",(VLOOKUP($B1199,所属・種目コード!$L$3:$M$59,2)))</f>
        <v>#N/A</v>
      </c>
    </row>
    <row r="1200" spans="1:12">
      <c r="A1200" s="11">
        <v>2140</v>
      </c>
      <c r="B1200" s="11">
        <v>1075</v>
      </c>
      <c r="C1200" s="11">
        <v>844</v>
      </c>
      <c r="E1200" s="11" t="s">
        <v>2773</v>
      </c>
      <c r="F1200" s="11" t="s">
        <v>2774</v>
      </c>
      <c r="G1200" s="11">
        <v>1</v>
      </c>
      <c r="I1200" s="24" t="str">
        <f>IF($B1200="","",(VLOOKUP($B1200,所属・種目コード!$E$3:$F$68,2)))</f>
        <v>黒沢尻工</v>
      </c>
      <c r="K1200" s="26" t="e">
        <f>IF($B1200="","",(VLOOKUP($B1200,所属・種目コード!O1183:P1283,2)))</f>
        <v>#N/A</v>
      </c>
      <c r="L1200" s="23" t="e">
        <f>IF($B1200="","",(VLOOKUP($B1200,所属・種目コード!$L$3:$M$59,2)))</f>
        <v>#N/A</v>
      </c>
    </row>
    <row r="1201" spans="1:12">
      <c r="A1201" s="11">
        <v>2141</v>
      </c>
      <c r="B1201" s="11">
        <v>1075</v>
      </c>
      <c r="C1201" s="11">
        <v>315</v>
      </c>
      <c r="E1201" s="11" t="s">
        <v>2775</v>
      </c>
      <c r="F1201" s="11" t="s">
        <v>2776</v>
      </c>
      <c r="G1201" s="11">
        <v>1</v>
      </c>
      <c r="I1201" s="24" t="str">
        <f>IF($B1201="","",(VLOOKUP($B1201,所属・種目コード!$E$3:$F$68,2)))</f>
        <v>黒沢尻工</v>
      </c>
      <c r="K1201" s="26" t="e">
        <f>IF($B1201="","",(VLOOKUP($B1201,所属・種目コード!O1184:P1284,2)))</f>
        <v>#N/A</v>
      </c>
      <c r="L1201" s="23" t="e">
        <f>IF($B1201="","",(VLOOKUP($B1201,所属・種目コード!$L$3:$M$59,2)))</f>
        <v>#N/A</v>
      </c>
    </row>
    <row r="1202" spans="1:12">
      <c r="A1202" s="11">
        <v>2142</v>
      </c>
      <c r="B1202" s="11">
        <v>1075</v>
      </c>
      <c r="C1202" s="11">
        <v>300</v>
      </c>
      <c r="E1202" s="11" t="s">
        <v>2777</v>
      </c>
      <c r="F1202" s="11" t="s">
        <v>2778</v>
      </c>
      <c r="G1202" s="11">
        <v>1</v>
      </c>
      <c r="I1202" s="24" t="str">
        <f>IF($B1202="","",(VLOOKUP($B1202,所属・種目コード!$E$3:$F$68,2)))</f>
        <v>黒沢尻工</v>
      </c>
      <c r="K1202" s="26" t="e">
        <f>IF($B1202="","",(VLOOKUP($B1202,所属・種目コード!O1185:P1285,2)))</f>
        <v>#N/A</v>
      </c>
      <c r="L1202" s="23" t="e">
        <f>IF($B1202="","",(VLOOKUP($B1202,所属・種目コード!$L$3:$M$59,2)))</f>
        <v>#N/A</v>
      </c>
    </row>
    <row r="1203" spans="1:12">
      <c r="A1203" s="11">
        <v>2143</v>
      </c>
      <c r="B1203" s="11">
        <v>1075</v>
      </c>
      <c r="C1203" s="11">
        <v>627</v>
      </c>
      <c r="E1203" s="11" t="s">
        <v>2779</v>
      </c>
      <c r="F1203" s="11" t="s">
        <v>2780</v>
      </c>
      <c r="G1203" s="11">
        <v>2</v>
      </c>
      <c r="I1203" s="24" t="str">
        <f>IF($B1203="","",(VLOOKUP($B1203,所属・種目コード!$E$3:$F$68,2)))</f>
        <v>黒沢尻工</v>
      </c>
      <c r="K1203" s="26" t="e">
        <f>IF($B1203="","",(VLOOKUP($B1203,所属・種目コード!O1186:P1286,2)))</f>
        <v>#N/A</v>
      </c>
      <c r="L1203" s="23" t="e">
        <f>IF($B1203="","",(VLOOKUP($B1203,所属・種目コード!$L$3:$M$59,2)))</f>
        <v>#N/A</v>
      </c>
    </row>
    <row r="1204" spans="1:12">
      <c r="A1204" s="11">
        <v>2144</v>
      </c>
      <c r="B1204" s="11">
        <v>1075</v>
      </c>
      <c r="C1204" s="11">
        <v>316</v>
      </c>
      <c r="E1204" s="11" t="s">
        <v>2781</v>
      </c>
      <c r="F1204" s="11" t="s">
        <v>2782</v>
      </c>
      <c r="G1204" s="11">
        <v>1</v>
      </c>
      <c r="I1204" s="24" t="str">
        <f>IF($B1204="","",(VLOOKUP($B1204,所属・種目コード!$E$3:$F$68,2)))</f>
        <v>黒沢尻工</v>
      </c>
      <c r="K1204" s="26" t="e">
        <f>IF($B1204="","",(VLOOKUP($B1204,所属・種目コード!O1187:P1287,2)))</f>
        <v>#N/A</v>
      </c>
      <c r="L1204" s="23" t="e">
        <f>IF($B1204="","",(VLOOKUP($B1204,所属・種目コード!$L$3:$M$59,2)))</f>
        <v>#N/A</v>
      </c>
    </row>
    <row r="1205" spans="1:12">
      <c r="A1205" s="11">
        <v>2145</v>
      </c>
      <c r="B1205" s="11">
        <v>1076</v>
      </c>
      <c r="C1205" s="11">
        <v>268</v>
      </c>
      <c r="E1205" s="11" t="s">
        <v>2783</v>
      </c>
      <c r="F1205" s="11" t="s">
        <v>2784</v>
      </c>
      <c r="G1205" s="11">
        <v>1</v>
      </c>
      <c r="I1205" s="24" t="str">
        <f>IF($B1205="","",(VLOOKUP($B1205,所属・種目コード!$E$3:$F$68,2)))</f>
        <v>不来方</v>
      </c>
      <c r="K1205" s="26" t="e">
        <f>IF($B1205="","",(VLOOKUP($B1205,所属・種目コード!O1188:P1288,2)))</f>
        <v>#N/A</v>
      </c>
      <c r="L1205" s="23" t="e">
        <f>IF($B1205="","",(VLOOKUP($B1205,所属・種目コード!$L$3:$M$59,2)))</f>
        <v>#N/A</v>
      </c>
    </row>
    <row r="1206" spans="1:12">
      <c r="A1206" s="11">
        <v>2146</v>
      </c>
      <c r="B1206" s="11">
        <v>1076</v>
      </c>
      <c r="C1206" s="11">
        <v>565</v>
      </c>
      <c r="E1206" s="11" t="s">
        <v>2785</v>
      </c>
      <c r="F1206" s="11" t="s">
        <v>2786</v>
      </c>
      <c r="G1206" s="11">
        <v>2</v>
      </c>
      <c r="I1206" s="24" t="str">
        <f>IF($B1206="","",(VLOOKUP($B1206,所属・種目コード!$E$3:$F$68,2)))</f>
        <v>不来方</v>
      </c>
      <c r="K1206" s="26" t="e">
        <f>IF($B1206="","",(VLOOKUP($B1206,所属・種目コード!O1189:P1289,2)))</f>
        <v>#N/A</v>
      </c>
      <c r="L1206" s="23" t="e">
        <f>IF($B1206="","",(VLOOKUP($B1206,所属・種目コード!$L$3:$M$59,2)))</f>
        <v>#N/A</v>
      </c>
    </row>
    <row r="1207" spans="1:12">
      <c r="A1207" s="11">
        <v>2147</v>
      </c>
      <c r="B1207" s="11">
        <v>1076</v>
      </c>
      <c r="C1207" s="11">
        <v>236</v>
      </c>
      <c r="E1207" s="11" t="s">
        <v>475</v>
      </c>
      <c r="F1207" s="11" t="s">
        <v>2787</v>
      </c>
      <c r="G1207" s="11">
        <v>2</v>
      </c>
      <c r="I1207" s="24" t="str">
        <f>IF($B1207="","",(VLOOKUP($B1207,所属・種目コード!$E$3:$F$68,2)))</f>
        <v>不来方</v>
      </c>
      <c r="K1207" s="26" t="e">
        <f>IF($B1207="","",(VLOOKUP($B1207,所属・種目コード!O1190:P1290,2)))</f>
        <v>#N/A</v>
      </c>
      <c r="L1207" s="23" t="e">
        <f>IF($B1207="","",(VLOOKUP($B1207,所属・種目コード!$L$3:$M$59,2)))</f>
        <v>#N/A</v>
      </c>
    </row>
    <row r="1208" spans="1:12">
      <c r="A1208" s="11">
        <v>2148</v>
      </c>
      <c r="B1208" s="11">
        <v>1076</v>
      </c>
      <c r="C1208" s="11">
        <v>269</v>
      </c>
      <c r="E1208" s="11" t="s">
        <v>2788</v>
      </c>
      <c r="F1208" s="11" t="s">
        <v>2789</v>
      </c>
      <c r="G1208" s="11">
        <v>1</v>
      </c>
      <c r="I1208" s="24" t="str">
        <f>IF($B1208="","",(VLOOKUP($B1208,所属・種目コード!$E$3:$F$68,2)))</f>
        <v>不来方</v>
      </c>
      <c r="K1208" s="26" t="e">
        <f>IF($B1208="","",(VLOOKUP($B1208,所属・種目コード!O1191:P1291,2)))</f>
        <v>#N/A</v>
      </c>
      <c r="L1208" s="23" t="e">
        <f>IF($B1208="","",(VLOOKUP($B1208,所属・種目コード!$L$3:$M$59,2)))</f>
        <v>#N/A</v>
      </c>
    </row>
    <row r="1209" spans="1:12">
      <c r="A1209" s="11">
        <v>2149</v>
      </c>
      <c r="B1209" s="11">
        <v>1076</v>
      </c>
      <c r="C1209" s="11">
        <v>566</v>
      </c>
      <c r="E1209" s="11" t="s">
        <v>478</v>
      </c>
      <c r="F1209" s="11" t="s">
        <v>2790</v>
      </c>
      <c r="G1209" s="11">
        <v>2</v>
      </c>
      <c r="I1209" s="24" t="str">
        <f>IF($B1209="","",(VLOOKUP($B1209,所属・種目コード!$E$3:$F$68,2)))</f>
        <v>不来方</v>
      </c>
      <c r="K1209" s="26" t="e">
        <f>IF($B1209="","",(VLOOKUP($B1209,所属・種目コード!O1192:P1292,2)))</f>
        <v>#N/A</v>
      </c>
      <c r="L1209" s="23" t="e">
        <f>IF($B1209="","",(VLOOKUP($B1209,所属・種目コード!$L$3:$M$59,2)))</f>
        <v>#N/A</v>
      </c>
    </row>
    <row r="1210" spans="1:12">
      <c r="A1210" s="11">
        <v>2150</v>
      </c>
      <c r="B1210" s="11">
        <v>1076</v>
      </c>
      <c r="C1210" s="11">
        <v>270</v>
      </c>
      <c r="E1210" s="11" t="s">
        <v>2791</v>
      </c>
      <c r="F1210" s="11" t="s">
        <v>2792</v>
      </c>
      <c r="G1210" s="11">
        <v>1</v>
      </c>
      <c r="I1210" s="24" t="str">
        <f>IF($B1210="","",(VLOOKUP($B1210,所属・種目コード!$E$3:$F$68,2)))</f>
        <v>不来方</v>
      </c>
      <c r="K1210" s="26" t="e">
        <f>IF($B1210="","",(VLOOKUP($B1210,所属・種目コード!O1193:P1293,2)))</f>
        <v>#N/A</v>
      </c>
      <c r="L1210" s="23" t="e">
        <f>IF($B1210="","",(VLOOKUP($B1210,所属・種目コード!$L$3:$M$59,2)))</f>
        <v>#N/A</v>
      </c>
    </row>
    <row r="1211" spans="1:12">
      <c r="A1211" s="11">
        <v>2151</v>
      </c>
      <c r="B1211" s="11">
        <v>1076</v>
      </c>
      <c r="C1211" s="11">
        <v>273</v>
      </c>
      <c r="E1211" s="11" t="s">
        <v>2793</v>
      </c>
      <c r="F1211" s="11" t="s">
        <v>2794</v>
      </c>
      <c r="G1211" s="11">
        <v>1</v>
      </c>
      <c r="I1211" s="24" t="str">
        <f>IF($B1211="","",(VLOOKUP($B1211,所属・種目コード!$E$3:$F$68,2)))</f>
        <v>不来方</v>
      </c>
      <c r="K1211" s="26" t="e">
        <f>IF($B1211="","",(VLOOKUP($B1211,所属・種目コード!O1194:P1294,2)))</f>
        <v>#N/A</v>
      </c>
      <c r="L1211" s="23" t="e">
        <f>IF($B1211="","",(VLOOKUP($B1211,所属・種目コード!$L$3:$M$59,2)))</f>
        <v>#N/A</v>
      </c>
    </row>
    <row r="1212" spans="1:12">
      <c r="A1212" s="11">
        <v>2152</v>
      </c>
      <c r="B1212" s="11">
        <v>1076</v>
      </c>
      <c r="C1212" s="11">
        <v>567</v>
      </c>
      <c r="E1212" s="11" t="s">
        <v>477</v>
      </c>
      <c r="F1212" s="11" t="s">
        <v>2795</v>
      </c>
      <c r="G1212" s="11">
        <v>2</v>
      </c>
      <c r="I1212" s="24" t="str">
        <f>IF($B1212="","",(VLOOKUP($B1212,所属・種目コード!$E$3:$F$68,2)))</f>
        <v>不来方</v>
      </c>
      <c r="K1212" s="26" t="e">
        <f>IF($B1212="","",(VLOOKUP($B1212,所属・種目コード!O1195:P1295,2)))</f>
        <v>#N/A</v>
      </c>
      <c r="L1212" s="23" t="e">
        <f>IF($B1212="","",(VLOOKUP($B1212,所属・種目コード!$L$3:$M$59,2)))</f>
        <v>#N/A</v>
      </c>
    </row>
    <row r="1213" spans="1:12">
      <c r="A1213" s="11">
        <v>2153</v>
      </c>
      <c r="B1213" s="11">
        <v>1076</v>
      </c>
      <c r="C1213" s="11">
        <v>795</v>
      </c>
      <c r="E1213" s="11" t="s">
        <v>2796</v>
      </c>
      <c r="F1213" s="11" t="s">
        <v>2797</v>
      </c>
      <c r="G1213" s="11">
        <v>1</v>
      </c>
      <c r="I1213" s="24" t="str">
        <f>IF($B1213="","",(VLOOKUP($B1213,所属・種目コード!$E$3:$F$68,2)))</f>
        <v>不来方</v>
      </c>
      <c r="K1213" s="26" t="e">
        <f>IF($B1213="","",(VLOOKUP($B1213,所属・種目コード!O1196:P1296,2)))</f>
        <v>#N/A</v>
      </c>
      <c r="L1213" s="23" t="e">
        <f>IF($B1213="","",(VLOOKUP($B1213,所属・種目コード!$L$3:$M$59,2)))</f>
        <v>#N/A</v>
      </c>
    </row>
    <row r="1214" spans="1:12">
      <c r="A1214" s="11">
        <v>2154</v>
      </c>
      <c r="B1214" s="11">
        <v>1076</v>
      </c>
      <c r="C1214" s="11">
        <v>796</v>
      </c>
      <c r="E1214" s="11" t="s">
        <v>2798</v>
      </c>
      <c r="F1214" s="11" t="s">
        <v>2799</v>
      </c>
      <c r="G1214" s="11">
        <v>1</v>
      </c>
      <c r="I1214" s="24" t="str">
        <f>IF($B1214="","",(VLOOKUP($B1214,所属・種目コード!$E$3:$F$68,2)))</f>
        <v>不来方</v>
      </c>
      <c r="K1214" s="26" t="e">
        <f>IF($B1214="","",(VLOOKUP($B1214,所属・種目コード!O1197:P1297,2)))</f>
        <v>#N/A</v>
      </c>
      <c r="L1214" s="23" t="e">
        <f>IF($B1214="","",(VLOOKUP($B1214,所属・種目コード!$L$3:$M$59,2)))</f>
        <v>#N/A</v>
      </c>
    </row>
    <row r="1215" spans="1:12">
      <c r="A1215" s="11">
        <v>2155</v>
      </c>
      <c r="B1215" s="11">
        <v>1076</v>
      </c>
      <c r="C1215" s="11">
        <v>237</v>
      </c>
      <c r="E1215" s="11" t="s">
        <v>474</v>
      </c>
      <c r="F1215" s="11" t="s">
        <v>2800</v>
      </c>
      <c r="G1215" s="11">
        <v>2</v>
      </c>
      <c r="I1215" s="24" t="str">
        <f>IF($B1215="","",(VLOOKUP($B1215,所属・種目コード!$E$3:$F$68,2)))</f>
        <v>不来方</v>
      </c>
      <c r="K1215" s="26" t="e">
        <f>IF($B1215="","",(VLOOKUP($B1215,所属・種目コード!O1198:P1298,2)))</f>
        <v>#N/A</v>
      </c>
      <c r="L1215" s="23" t="e">
        <f>IF($B1215="","",(VLOOKUP($B1215,所属・種目コード!$L$3:$M$59,2)))</f>
        <v>#N/A</v>
      </c>
    </row>
    <row r="1216" spans="1:12">
      <c r="A1216" s="11">
        <v>2156</v>
      </c>
      <c r="B1216" s="11">
        <v>1076</v>
      </c>
      <c r="C1216" s="11">
        <v>568</v>
      </c>
      <c r="E1216" s="11" t="s">
        <v>2801</v>
      </c>
      <c r="F1216" s="11" t="s">
        <v>2802</v>
      </c>
      <c r="G1216" s="11">
        <v>2</v>
      </c>
      <c r="I1216" s="24" t="str">
        <f>IF($B1216="","",(VLOOKUP($B1216,所属・種目コード!$E$3:$F$68,2)))</f>
        <v>不来方</v>
      </c>
      <c r="K1216" s="26" t="e">
        <f>IF($B1216="","",(VLOOKUP($B1216,所属・種目コード!O1199:P1299,2)))</f>
        <v>#N/A</v>
      </c>
      <c r="L1216" s="23" t="e">
        <f>IF($B1216="","",(VLOOKUP($B1216,所属・種目コード!$L$3:$M$59,2)))</f>
        <v>#N/A</v>
      </c>
    </row>
    <row r="1217" spans="1:12">
      <c r="A1217" s="11">
        <v>2157</v>
      </c>
      <c r="B1217" s="11">
        <v>1076</v>
      </c>
      <c r="C1217" s="11">
        <v>569</v>
      </c>
      <c r="E1217" s="11" t="s">
        <v>476</v>
      </c>
      <c r="F1217" s="11" t="s">
        <v>2803</v>
      </c>
      <c r="G1217" s="11">
        <v>2</v>
      </c>
      <c r="I1217" s="24" t="str">
        <f>IF($B1217="","",(VLOOKUP($B1217,所属・種目コード!$E$3:$F$68,2)))</f>
        <v>不来方</v>
      </c>
      <c r="K1217" s="26" t="e">
        <f>IF($B1217="","",(VLOOKUP($B1217,所属・種目コード!O1200:P1300,2)))</f>
        <v>#N/A</v>
      </c>
      <c r="L1217" s="23" t="e">
        <f>IF($B1217="","",(VLOOKUP($B1217,所属・種目コード!$L$3:$M$59,2)))</f>
        <v>#N/A</v>
      </c>
    </row>
    <row r="1218" spans="1:12">
      <c r="A1218" s="11">
        <v>2158</v>
      </c>
      <c r="B1218" s="11">
        <v>1076</v>
      </c>
      <c r="C1218" s="11">
        <v>235</v>
      </c>
      <c r="E1218" s="11" t="s">
        <v>2804</v>
      </c>
      <c r="F1218" s="11" t="s">
        <v>2805</v>
      </c>
      <c r="G1218" s="11">
        <v>2</v>
      </c>
      <c r="I1218" s="24" t="str">
        <f>IF($B1218="","",(VLOOKUP($B1218,所属・種目コード!$E$3:$F$68,2)))</f>
        <v>不来方</v>
      </c>
      <c r="K1218" s="26" t="e">
        <f>IF($B1218="","",(VLOOKUP($B1218,所属・種目コード!O1201:P1301,2)))</f>
        <v>#N/A</v>
      </c>
      <c r="L1218" s="23" t="e">
        <f>IF($B1218="","",(VLOOKUP($B1218,所属・種目コード!$L$3:$M$59,2)))</f>
        <v>#N/A</v>
      </c>
    </row>
    <row r="1219" spans="1:12">
      <c r="A1219" s="11">
        <v>2159</v>
      </c>
      <c r="B1219" s="11">
        <v>1076</v>
      </c>
      <c r="C1219" s="11">
        <v>271</v>
      </c>
      <c r="E1219" s="11" t="s">
        <v>2806</v>
      </c>
      <c r="F1219" s="11" t="s">
        <v>2807</v>
      </c>
      <c r="G1219" s="11">
        <v>1</v>
      </c>
      <c r="I1219" s="24" t="str">
        <f>IF($B1219="","",(VLOOKUP($B1219,所属・種目コード!$E$3:$F$68,2)))</f>
        <v>不来方</v>
      </c>
      <c r="K1219" s="26" t="e">
        <f>IF($B1219="","",(VLOOKUP($B1219,所属・種目コード!O1202:P1302,2)))</f>
        <v>#N/A</v>
      </c>
      <c r="L1219" s="23" t="e">
        <f>IF($B1219="","",(VLOOKUP($B1219,所属・種目コード!$L$3:$M$59,2)))</f>
        <v>#N/A</v>
      </c>
    </row>
    <row r="1220" spans="1:12">
      <c r="A1220" s="11">
        <v>2160</v>
      </c>
      <c r="B1220" s="11">
        <v>1076</v>
      </c>
      <c r="C1220" s="11">
        <v>238</v>
      </c>
      <c r="E1220" s="11" t="s">
        <v>2808</v>
      </c>
      <c r="F1220" s="11" t="s">
        <v>2809</v>
      </c>
      <c r="G1220" s="11">
        <v>2</v>
      </c>
      <c r="I1220" s="24" t="str">
        <f>IF($B1220="","",(VLOOKUP($B1220,所属・種目コード!$E$3:$F$68,2)))</f>
        <v>不来方</v>
      </c>
      <c r="K1220" s="26" t="e">
        <f>IF($B1220="","",(VLOOKUP($B1220,所属・種目コード!O1203:P1303,2)))</f>
        <v>#N/A</v>
      </c>
      <c r="L1220" s="23" t="e">
        <f>IF($B1220="","",(VLOOKUP($B1220,所属・種目コード!$L$3:$M$59,2)))</f>
        <v>#N/A</v>
      </c>
    </row>
    <row r="1221" spans="1:12">
      <c r="A1221" s="11">
        <v>2161</v>
      </c>
      <c r="B1221" s="11">
        <v>1076</v>
      </c>
      <c r="C1221" s="11">
        <v>272</v>
      </c>
      <c r="E1221" s="11" t="s">
        <v>2810</v>
      </c>
      <c r="F1221" s="11" t="s">
        <v>2811</v>
      </c>
      <c r="G1221" s="11">
        <v>1</v>
      </c>
      <c r="I1221" s="24" t="str">
        <f>IF($B1221="","",(VLOOKUP($B1221,所属・種目コード!$E$3:$F$68,2)))</f>
        <v>不来方</v>
      </c>
      <c r="K1221" s="26" t="e">
        <f>IF($B1221="","",(VLOOKUP($B1221,所属・種目コード!O1204:P1304,2)))</f>
        <v>#N/A</v>
      </c>
      <c r="L1221" s="23" t="e">
        <f>IF($B1221="","",(VLOOKUP($B1221,所属・種目コード!$L$3:$M$59,2)))</f>
        <v>#N/A</v>
      </c>
    </row>
    <row r="1222" spans="1:12">
      <c r="A1222" s="11">
        <v>2162</v>
      </c>
      <c r="B1222" s="11">
        <v>1076</v>
      </c>
      <c r="C1222" s="11">
        <v>570</v>
      </c>
      <c r="E1222" s="11" t="s">
        <v>2812</v>
      </c>
      <c r="F1222" s="11" t="s">
        <v>2813</v>
      </c>
      <c r="G1222" s="11">
        <v>2</v>
      </c>
      <c r="I1222" s="24" t="str">
        <f>IF($B1222="","",(VLOOKUP($B1222,所属・種目コード!$E$3:$F$68,2)))</f>
        <v>不来方</v>
      </c>
      <c r="K1222" s="26" t="e">
        <f>IF($B1222="","",(VLOOKUP($B1222,所属・種目コード!O1205:P1305,2)))</f>
        <v>#N/A</v>
      </c>
      <c r="L1222" s="23" t="e">
        <f>IF($B1222="","",(VLOOKUP($B1222,所属・種目コード!$L$3:$M$59,2)))</f>
        <v>#N/A</v>
      </c>
    </row>
    <row r="1223" spans="1:12">
      <c r="A1223" s="11">
        <v>2163</v>
      </c>
      <c r="B1223" s="11">
        <v>1076</v>
      </c>
      <c r="C1223" s="11">
        <v>274</v>
      </c>
      <c r="E1223" s="11" t="s">
        <v>2814</v>
      </c>
      <c r="F1223" s="11" t="s">
        <v>2815</v>
      </c>
      <c r="G1223" s="11">
        <v>1</v>
      </c>
      <c r="I1223" s="24" t="str">
        <f>IF($B1223="","",(VLOOKUP($B1223,所属・種目コード!$E$3:$F$68,2)))</f>
        <v>不来方</v>
      </c>
      <c r="K1223" s="26" t="e">
        <f>IF($B1223="","",(VLOOKUP($B1223,所属・種目コード!O1206:P1306,2)))</f>
        <v>#N/A</v>
      </c>
      <c r="L1223" s="23" t="e">
        <f>IF($B1223="","",(VLOOKUP($B1223,所属・種目コード!$L$3:$M$59,2)))</f>
        <v>#N/A</v>
      </c>
    </row>
    <row r="1224" spans="1:12">
      <c r="A1224" s="11">
        <v>5273</v>
      </c>
      <c r="B1224" s="11">
        <v>1076</v>
      </c>
      <c r="C1224" s="11">
        <v>236</v>
      </c>
      <c r="E1224" s="11" t="s">
        <v>475</v>
      </c>
      <c r="F1224" s="11" t="s">
        <v>2787</v>
      </c>
      <c r="G1224" s="11">
        <v>2</v>
      </c>
      <c r="I1224" s="24" t="str">
        <f>IF($B1224="","",(VLOOKUP($B1224,所属・種目コード!$E$3:$F$68,2)))</f>
        <v>不来方</v>
      </c>
      <c r="K1224" s="26" t="e">
        <f>IF($B1224="","",(VLOOKUP($B1224,所属・種目コード!O1207:P1307,2)))</f>
        <v>#N/A</v>
      </c>
      <c r="L1224" s="23" t="e">
        <f>IF($B1224="","",(VLOOKUP($B1224,所属・種目コード!$L$3:$M$59,2)))</f>
        <v>#N/A</v>
      </c>
    </row>
    <row r="1225" spans="1:12">
      <c r="A1225" s="11">
        <v>5281</v>
      </c>
      <c r="B1225" s="11">
        <v>1076</v>
      </c>
      <c r="C1225" s="11">
        <v>796</v>
      </c>
      <c r="E1225" s="11" t="s">
        <v>8459</v>
      </c>
      <c r="F1225" s="11" t="s">
        <v>2797</v>
      </c>
      <c r="G1225" s="11">
        <v>1</v>
      </c>
      <c r="I1225" s="24" t="str">
        <f>IF($B1225="","",(VLOOKUP($B1225,所属・種目コード!$E$3:$F$68,2)))</f>
        <v>不来方</v>
      </c>
      <c r="K1225" s="26" t="e">
        <f>IF($B1225="","",(VLOOKUP($B1225,所属・種目コード!O1208:P1308,2)))</f>
        <v>#N/A</v>
      </c>
      <c r="L1225" s="23" t="e">
        <f>IF($B1225="","",(VLOOKUP($B1225,所属・種目コード!$L$3:$M$59,2)))</f>
        <v>#N/A</v>
      </c>
    </row>
    <row r="1226" spans="1:12">
      <c r="A1226" s="11">
        <v>2164</v>
      </c>
      <c r="B1226" s="11">
        <v>1077</v>
      </c>
      <c r="C1226" s="11">
        <v>740</v>
      </c>
      <c r="E1226" s="11" t="s">
        <v>2816</v>
      </c>
      <c r="F1226" s="11" t="s">
        <v>2817</v>
      </c>
      <c r="G1226" s="11">
        <v>2</v>
      </c>
      <c r="I1226" s="24" t="str">
        <f>IF($B1226="","",(VLOOKUP($B1226,所属・種目コード!$E$3:$F$68,2)))</f>
        <v>雫石</v>
      </c>
      <c r="K1226" s="26" t="e">
        <f>IF($B1226="","",(VLOOKUP($B1226,所属・種目コード!O1209:P1309,2)))</f>
        <v>#N/A</v>
      </c>
      <c r="L1226" s="23" t="e">
        <f>IF($B1226="","",(VLOOKUP($B1226,所属・種目コード!$L$3:$M$59,2)))</f>
        <v>#N/A</v>
      </c>
    </row>
    <row r="1227" spans="1:12">
      <c r="A1227" s="11">
        <v>2165</v>
      </c>
      <c r="B1227" s="11">
        <v>1077</v>
      </c>
      <c r="C1227" s="11">
        <v>739</v>
      </c>
      <c r="E1227" s="11" t="s">
        <v>2818</v>
      </c>
      <c r="F1227" s="11" t="s">
        <v>2819</v>
      </c>
      <c r="G1227" s="11">
        <v>2</v>
      </c>
      <c r="I1227" s="24" t="str">
        <f>IF($B1227="","",(VLOOKUP($B1227,所属・種目コード!$E$3:$F$68,2)))</f>
        <v>雫石</v>
      </c>
      <c r="K1227" s="26" t="e">
        <f>IF($B1227="","",(VLOOKUP($B1227,所属・種目コード!O1210:P1310,2)))</f>
        <v>#N/A</v>
      </c>
      <c r="L1227" s="23" t="e">
        <f>IF($B1227="","",(VLOOKUP($B1227,所属・種目コード!$L$3:$M$59,2)))</f>
        <v>#N/A</v>
      </c>
    </row>
    <row r="1228" spans="1:12">
      <c r="A1228" s="11">
        <v>2166</v>
      </c>
      <c r="B1228" s="11">
        <v>1077</v>
      </c>
      <c r="C1228" s="11">
        <v>992</v>
      </c>
      <c r="E1228" s="11" t="s">
        <v>2820</v>
      </c>
      <c r="F1228" s="11" t="s">
        <v>2821</v>
      </c>
      <c r="G1228" s="11">
        <v>1</v>
      </c>
      <c r="I1228" s="24" t="str">
        <f>IF($B1228="","",(VLOOKUP($B1228,所属・種目コード!$E$3:$F$68,2)))</f>
        <v>雫石</v>
      </c>
      <c r="K1228" s="26" t="e">
        <f>IF($B1228="","",(VLOOKUP($B1228,所属・種目コード!O1211:P1311,2)))</f>
        <v>#N/A</v>
      </c>
      <c r="L1228" s="23" t="e">
        <f>IF($B1228="","",(VLOOKUP($B1228,所属・種目コード!$L$3:$M$59,2)))</f>
        <v>#N/A</v>
      </c>
    </row>
    <row r="1229" spans="1:12">
      <c r="A1229" s="11">
        <v>2167</v>
      </c>
      <c r="B1229" s="11">
        <v>1077</v>
      </c>
      <c r="C1229" s="11">
        <v>993</v>
      </c>
      <c r="E1229" s="11" t="s">
        <v>2822</v>
      </c>
      <c r="F1229" s="11" t="s">
        <v>2823</v>
      </c>
      <c r="G1229" s="11">
        <v>1</v>
      </c>
      <c r="I1229" s="24" t="str">
        <f>IF($B1229="","",(VLOOKUP($B1229,所属・種目コード!$E$3:$F$68,2)))</f>
        <v>雫石</v>
      </c>
      <c r="K1229" s="26" t="e">
        <f>IF($B1229="","",(VLOOKUP($B1229,所属・種目コード!O1212:P1312,2)))</f>
        <v>#N/A</v>
      </c>
      <c r="L1229" s="23" t="e">
        <f>IF($B1229="","",(VLOOKUP($B1229,所属・種目コード!$L$3:$M$59,2)))</f>
        <v>#N/A</v>
      </c>
    </row>
    <row r="1230" spans="1:12">
      <c r="A1230" s="11">
        <v>2168</v>
      </c>
      <c r="B1230" s="11">
        <v>1077</v>
      </c>
      <c r="C1230" s="11">
        <v>994</v>
      </c>
      <c r="E1230" s="11" t="s">
        <v>2824</v>
      </c>
      <c r="F1230" s="11" t="s">
        <v>2825</v>
      </c>
      <c r="G1230" s="11">
        <v>1</v>
      </c>
      <c r="I1230" s="24" t="str">
        <f>IF($B1230="","",(VLOOKUP($B1230,所属・種目コード!$E$3:$F$68,2)))</f>
        <v>雫石</v>
      </c>
      <c r="K1230" s="26" t="e">
        <f>IF($B1230="","",(VLOOKUP($B1230,所属・種目コード!O1213:P1313,2)))</f>
        <v>#N/A</v>
      </c>
      <c r="L1230" s="23" t="e">
        <f>IF($B1230="","",(VLOOKUP($B1230,所属・種目コード!$L$3:$M$59,2)))</f>
        <v>#N/A</v>
      </c>
    </row>
    <row r="1231" spans="1:12">
      <c r="A1231" s="11">
        <v>2169</v>
      </c>
      <c r="B1231" s="11">
        <v>1077</v>
      </c>
      <c r="C1231" s="11">
        <v>995</v>
      </c>
      <c r="E1231" s="11" t="s">
        <v>2826</v>
      </c>
      <c r="F1231" s="11" t="s">
        <v>2827</v>
      </c>
      <c r="G1231" s="11">
        <v>1</v>
      </c>
      <c r="I1231" s="24" t="str">
        <f>IF($B1231="","",(VLOOKUP($B1231,所属・種目コード!$E$3:$F$68,2)))</f>
        <v>雫石</v>
      </c>
      <c r="K1231" s="26" t="e">
        <f>IF($B1231="","",(VLOOKUP($B1231,所属・種目コード!O1214:P1314,2)))</f>
        <v>#N/A</v>
      </c>
      <c r="L1231" s="23" t="e">
        <f>IF($B1231="","",(VLOOKUP($B1231,所属・種目コード!$L$3:$M$59,2)))</f>
        <v>#N/A</v>
      </c>
    </row>
    <row r="1232" spans="1:12">
      <c r="A1232" s="11">
        <v>2170</v>
      </c>
      <c r="B1232" s="11">
        <v>1078</v>
      </c>
      <c r="C1232" s="11">
        <v>767</v>
      </c>
      <c r="E1232" s="11" t="s">
        <v>2828</v>
      </c>
      <c r="F1232" s="11" t="s">
        <v>2829</v>
      </c>
      <c r="G1232" s="11">
        <v>1</v>
      </c>
      <c r="I1232" s="24" t="str">
        <f>IF($B1232="","",(VLOOKUP($B1232,所属・種目コード!$E$3:$F$68,2)))</f>
        <v>紫波総合</v>
      </c>
      <c r="K1232" s="26" t="e">
        <f>IF($B1232="","",(VLOOKUP($B1232,所属・種目コード!O1215:P1315,2)))</f>
        <v>#N/A</v>
      </c>
      <c r="L1232" s="23" t="e">
        <f>IF($B1232="","",(VLOOKUP($B1232,所属・種目コード!$L$3:$M$59,2)))</f>
        <v>#N/A</v>
      </c>
    </row>
    <row r="1233" spans="1:12">
      <c r="A1233" s="11">
        <v>2171</v>
      </c>
      <c r="B1233" s="11">
        <v>1078</v>
      </c>
      <c r="C1233" s="11">
        <v>739</v>
      </c>
      <c r="E1233" s="11" t="s">
        <v>2830</v>
      </c>
      <c r="F1233" s="11" t="s">
        <v>2831</v>
      </c>
      <c r="G1233" s="11">
        <v>1</v>
      </c>
      <c r="I1233" s="24" t="str">
        <f>IF($B1233="","",(VLOOKUP($B1233,所属・種目コード!$E$3:$F$68,2)))</f>
        <v>紫波総合</v>
      </c>
      <c r="K1233" s="26" t="e">
        <f>IF($B1233="","",(VLOOKUP($B1233,所属・種目コード!O1216:P1316,2)))</f>
        <v>#N/A</v>
      </c>
      <c r="L1233" s="23" t="e">
        <f>IF($B1233="","",(VLOOKUP($B1233,所属・種目コード!$L$3:$M$59,2)))</f>
        <v>#N/A</v>
      </c>
    </row>
    <row r="1234" spans="1:12">
      <c r="A1234" s="11">
        <v>2172</v>
      </c>
      <c r="B1234" s="11">
        <v>1078</v>
      </c>
      <c r="C1234" s="11">
        <v>740</v>
      </c>
      <c r="E1234" s="11" t="s">
        <v>2832</v>
      </c>
      <c r="F1234" s="11" t="s">
        <v>2833</v>
      </c>
      <c r="G1234" s="11">
        <v>1</v>
      </c>
      <c r="I1234" s="24" t="str">
        <f>IF($B1234="","",(VLOOKUP($B1234,所属・種目コード!$E$3:$F$68,2)))</f>
        <v>紫波総合</v>
      </c>
      <c r="K1234" s="26" t="e">
        <f>IF($B1234="","",(VLOOKUP($B1234,所属・種目コード!O1217:P1317,2)))</f>
        <v>#N/A</v>
      </c>
      <c r="L1234" s="23" t="e">
        <f>IF($B1234="","",(VLOOKUP($B1234,所属・種目コード!$L$3:$M$59,2)))</f>
        <v>#N/A</v>
      </c>
    </row>
    <row r="1235" spans="1:12">
      <c r="A1235" s="11">
        <v>2173</v>
      </c>
      <c r="B1235" s="11">
        <v>1078</v>
      </c>
      <c r="C1235" s="11">
        <v>768</v>
      </c>
      <c r="E1235" s="11" t="s">
        <v>2834</v>
      </c>
      <c r="F1235" s="11" t="s">
        <v>2835</v>
      </c>
      <c r="G1235" s="11">
        <v>1</v>
      </c>
      <c r="I1235" s="24" t="str">
        <f>IF($B1235="","",(VLOOKUP($B1235,所属・種目コード!$E$3:$F$68,2)))</f>
        <v>紫波総合</v>
      </c>
      <c r="K1235" s="26" t="e">
        <f>IF($B1235="","",(VLOOKUP($B1235,所属・種目コード!O1218:P1318,2)))</f>
        <v>#N/A</v>
      </c>
      <c r="L1235" s="23" t="e">
        <f>IF($B1235="","",(VLOOKUP($B1235,所属・種目コード!$L$3:$M$59,2)))</f>
        <v>#N/A</v>
      </c>
    </row>
    <row r="1236" spans="1:12">
      <c r="A1236" s="11">
        <v>2174</v>
      </c>
      <c r="B1236" s="11">
        <v>1078</v>
      </c>
      <c r="C1236" s="11">
        <v>742</v>
      </c>
      <c r="E1236" s="11" t="s">
        <v>2836</v>
      </c>
      <c r="F1236" s="11" t="s">
        <v>2837</v>
      </c>
      <c r="G1236" s="11">
        <v>1</v>
      </c>
      <c r="I1236" s="24" t="str">
        <f>IF($B1236="","",(VLOOKUP($B1236,所属・種目コード!$E$3:$F$68,2)))</f>
        <v>紫波総合</v>
      </c>
      <c r="K1236" s="26" t="e">
        <f>IF($B1236="","",(VLOOKUP($B1236,所属・種目コード!O1219:P1319,2)))</f>
        <v>#N/A</v>
      </c>
      <c r="L1236" s="23" t="e">
        <f>IF($B1236="","",(VLOOKUP($B1236,所属・種目コード!$L$3:$M$59,2)))</f>
        <v>#N/A</v>
      </c>
    </row>
    <row r="1237" spans="1:12">
      <c r="A1237" s="11">
        <v>2175</v>
      </c>
      <c r="B1237" s="11">
        <v>1078</v>
      </c>
      <c r="C1237" s="11">
        <v>769</v>
      </c>
      <c r="E1237" s="11" t="s">
        <v>2838</v>
      </c>
      <c r="F1237" s="11" t="s">
        <v>2839</v>
      </c>
      <c r="G1237" s="11">
        <v>1</v>
      </c>
      <c r="I1237" s="24" t="str">
        <f>IF($B1237="","",(VLOOKUP($B1237,所属・種目コード!$E$3:$F$68,2)))</f>
        <v>紫波総合</v>
      </c>
      <c r="K1237" s="26" t="e">
        <f>IF($B1237="","",(VLOOKUP($B1237,所属・種目コード!O1220:P1320,2)))</f>
        <v>#N/A</v>
      </c>
      <c r="L1237" s="23" t="e">
        <f>IF($B1237="","",(VLOOKUP($B1237,所属・種目コード!$L$3:$M$59,2)))</f>
        <v>#N/A</v>
      </c>
    </row>
    <row r="1238" spans="1:12">
      <c r="A1238" s="11">
        <v>2176</v>
      </c>
      <c r="B1238" s="11">
        <v>1078</v>
      </c>
      <c r="C1238" s="11">
        <v>743</v>
      </c>
      <c r="E1238" s="11" t="s">
        <v>2840</v>
      </c>
      <c r="F1238" s="11" t="s">
        <v>2841</v>
      </c>
      <c r="G1238" s="11">
        <v>1</v>
      </c>
      <c r="I1238" s="24" t="str">
        <f>IF($B1238="","",(VLOOKUP($B1238,所属・種目コード!$E$3:$F$68,2)))</f>
        <v>紫波総合</v>
      </c>
      <c r="K1238" s="26" t="e">
        <f>IF($B1238="","",(VLOOKUP($B1238,所属・種目コード!O1221:P1321,2)))</f>
        <v>#N/A</v>
      </c>
      <c r="L1238" s="23" t="e">
        <f>IF($B1238="","",(VLOOKUP($B1238,所属・種目コード!$L$3:$M$59,2)))</f>
        <v>#N/A</v>
      </c>
    </row>
    <row r="1239" spans="1:12">
      <c r="A1239" s="11">
        <v>2177</v>
      </c>
      <c r="B1239" s="11">
        <v>1078</v>
      </c>
      <c r="C1239" s="11">
        <v>770</v>
      </c>
      <c r="E1239" s="11" t="s">
        <v>2842</v>
      </c>
      <c r="F1239" s="11" t="s">
        <v>2843</v>
      </c>
      <c r="G1239" s="11">
        <v>1</v>
      </c>
      <c r="I1239" s="24" t="str">
        <f>IF($B1239="","",(VLOOKUP($B1239,所属・種目コード!$E$3:$F$68,2)))</f>
        <v>紫波総合</v>
      </c>
      <c r="K1239" s="26" t="e">
        <f>IF($B1239="","",(VLOOKUP($B1239,所属・種目コード!O1222:P1322,2)))</f>
        <v>#N/A</v>
      </c>
      <c r="L1239" s="23" t="e">
        <f>IF($B1239="","",(VLOOKUP($B1239,所属・種目コード!$L$3:$M$59,2)))</f>
        <v>#N/A</v>
      </c>
    </row>
    <row r="1240" spans="1:12">
      <c r="A1240" s="11">
        <v>2178</v>
      </c>
      <c r="B1240" s="11">
        <v>1078</v>
      </c>
      <c r="C1240" s="11">
        <v>741</v>
      </c>
      <c r="E1240" s="11" t="s">
        <v>2844</v>
      </c>
      <c r="F1240" s="11" t="s">
        <v>2845</v>
      </c>
      <c r="G1240" s="11">
        <v>1</v>
      </c>
      <c r="I1240" s="24" t="str">
        <f>IF($B1240="","",(VLOOKUP($B1240,所属・種目コード!$E$3:$F$68,2)))</f>
        <v>紫波総合</v>
      </c>
      <c r="K1240" s="26" t="e">
        <f>IF($B1240="","",(VLOOKUP($B1240,所属・種目コード!O1223:P1323,2)))</f>
        <v>#N/A</v>
      </c>
      <c r="L1240" s="23" t="e">
        <f>IF($B1240="","",(VLOOKUP($B1240,所属・種目コード!$L$3:$M$59,2)))</f>
        <v>#N/A</v>
      </c>
    </row>
    <row r="1241" spans="1:12">
      <c r="A1241" s="11">
        <v>2179</v>
      </c>
      <c r="B1241" s="11">
        <v>1078</v>
      </c>
      <c r="C1241" s="11">
        <v>514</v>
      </c>
      <c r="E1241" s="11" t="s">
        <v>2846</v>
      </c>
      <c r="F1241" s="11" t="s">
        <v>2847</v>
      </c>
      <c r="G1241" s="11">
        <v>2</v>
      </c>
      <c r="I1241" s="24" t="str">
        <f>IF($B1241="","",(VLOOKUP($B1241,所属・種目コード!$E$3:$F$68,2)))</f>
        <v>紫波総合</v>
      </c>
      <c r="K1241" s="26" t="e">
        <f>IF($B1241="","",(VLOOKUP($B1241,所属・種目コード!O1224:P1324,2)))</f>
        <v>#N/A</v>
      </c>
      <c r="L1241" s="23" t="e">
        <f>IF($B1241="","",(VLOOKUP($B1241,所属・種目コード!$L$3:$M$59,2)))</f>
        <v>#N/A</v>
      </c>
    </row>
    <row r="1242" spans="1:12">
      <c r="A1242" s="11">
        <v>2180</v>
      </c>
      <c r="B1242" s="11">
        <v>1079</v>
      </c>
      <c r="C1242" s="11">
        <v>27</v>
      </c>
      <c r="E1242" s="11" t="s">
        <v>2848</v>
      </c>
      <c r="F1242" s="11" t="s">
        <v>2849</v>
      </c>
      <c r="G1242" s="11">
        <v>2</v>
      </c>
      <c r="I1242" s="24" t="str">
        <f>IF($B1242="","",(VLOOKUP($B1242,所属・種目コード!$E$3:$F$68,2)))</f>
        <v>住田</v>
      </c>
      <c r="K1242" s="26" t="e">
        <f>IF($B1242="","",(VLOOKUP($B1242,所属・種目コード!O1225:P1325,2)))</f>
        <v>#N/A</v>
      </c>
      <c r="L1242" s="23" t="e">
        <f>IF($B1242="","",(VLOOKUP($B1242,所属・種目コード!$L$3:$M$59,2)))</f>
        <v>#N/A</v>
      </c>
    </row>
    <row r="1243" spans="1:12">
      <c r="A1243" s="11">
        <v>2181</v>
      </c>
      <c r="B1243" s="11">
        <v>1079</v>
      </c>
      <c r="C1243" s="11">
        <v>686</v>
      </c>
      <c r="E1243" s="11" t="s">
        <v>2850</v>
      </c>
      <c r="F1243" s="11" t="s">
        <v>2851</v>
      </c>
      <c r="G1243" s="11">
        <v>2</v>
      </c>
      <c r="I1243" s="24" t="str">
        <f>IF($B1243="","",(VLOOKUP($B1243,所属・種目コード!$E$3:$F$68,2)))</f>
        <v>住田</v>
      </c>
      <c r="K1243" s="26" t="e">
        <f>IF($B1243="","",(VLOOKUP($B1243,所属・種目コード!O1226:P1326,2)))</f>
        <v>#N/A</v>
      </c>
      <c r="L1243" s="23" t="e">
        <f>IF($B1243="","",(VLOOKUP($B1243,所属・種目コード!$L$3:$M$59,2)))</f>
        <v>#N/A</v>
      </c>
    </row>
    <row r="1244" spans="1:12">
      <c r="A1244" s="11">
        <v>2182</v>
      </c>
      <c r="B1244" s="11">
        <v>1079</v>
      </c>
      <c r="C1244" s="11">
        <v>26</v>
      </c>
      <c r="E1244" s="11" t="s">
        <v>2852</v>
      </c>
      <c r="F1244" s="11" t="s">
        <v>2170</v>
      </c>
      <c r="G1244" s="11">
        <v>2</v>
      </c>
      <c r="I1244" s="24" t="str">
        <f>IF($B1244="","",(VLOOKUP($B1244,所属・種目コード!$E$3:$F$68,2)))</f>
        <v>住田</v>
      </c>
      <c r="K1244" s="26" t="e">
        <f>IF($B1244="","",(VLOOKUP($B1244,所属・種目コード!O1227:P1327,2)))</f>
        <v>#N/A</v>
      </c>
      <c r="L1244" s="23" t="e">
        <f>IF($B1244="","",(VLOOKUP($B1244,所属・種目コード!$L$3:$M$59,2)))</f>
        <v>#N/A</v>
      </c>
    </row>
    <row r="1245" spans="1:12">
      <c r="A1245" s="11">
        <v>2183</v>
      </c>
      <c r="B1245" s="11">
        <v>1079</v>
      </c>
      <c r="C1245" s="11">
        <v>28</v>
      </c>
      <c r="E1245" s="11" t="s">
        <v>2853</v>
      </c>
      <c r="F1245" s="11" t="s">
        <v>2854</v>
      </c>
      <c r="G1245" s="11">
        <v>2</v>
      </c>
      <c r="I1245" s="24" t="str">
        <f>IF($B1245="","",(VLOOKUP($B1245,所属・種目コード!$E$3:$F$68,2)))</f>
        <v>住田</v>
      </c>
      <c r="K1245" s="26" t="e">
        <f>IF($B1245="","",(VLOOKUP($B1245,所属・種目コード!O1228:P1328,2)))</f>
        <v>#N/A</v>
      </c>
      <c r="L1245" s="23" t="e">
        <f>IF($B1245="","",(VLOOKUP($B1245,所属・種目コード!$L$3:$M$59,2)))</f>
        <v>#N/A</v>
      </c>
    </row>
    <row r="1246" spans="1:12">
      <c r="A1246" s="11">
        <v>2184</v>
      </c>
      <c r="B1246" s="11">
        <v>1079</v>
      </c>
      <c r="C1246" s="11">
        <v>23</v>
      </c>
      <c r="E1246" s="11" t="s">
        <v>2855</v>
      </c>
      <c r="F1246" s="11" t="s">
        <v>2856</v>
      </c>
      <c r="G1246" s="11">
        <v>1</v>
      </c>
      <c r="I1246" s="24" t="str">
        <f>IF($B1246="","",(VLOOKUP($B1246,所属・種目コード!$E$3:$F$68,2)))</f>
        <v>住田</v>
      </c>
      <c r="K1246" s="26" t="e">
        <f>IF($B1246="","",(VLOOKUP($B1246,所属・種目コード!O1229:P1329,2)))</f>
        <v>#N/A</v>
      </c>
      <c r="L1246" s="23" t="e">
        <f>IF($B1246="","",(VLOOKUP($B1246,所属・種目コード!$L$3:$M$59,2)))</f>
        <v>#N/A</v>
      </c>
    </row>
    <row r="1247" spans="1:12">
      <c r="A1247" s="11">
        <v>2185</v>
      </c>
      <c r="B1247" s="11">
        <v>1079</v>
      </c>
      <c r="C1247" s="11">
        <v>25</v>
      </c>
      <c r="E1247" s="11" t="s">
        <v>2857</v>
      </c>
      <c r="F1247" s="11" t="s">
        <v>2858</v>
      </c>
      <c r="G1247" s="11">
        <v>1</v>
      </c>
      <c r="I1247" s="24" t="str">
        <f>IF($B1247="","",(VLOOKUP($B1247,所属・種目コード!$E$3:$F$68,2)))</f>
        <v>住田</v>
      </c>
      <c r="K1247" s="26" t="e">
        <f>IF($B1247="","",(VLOOKUP($B1247,所属・種目コード!O1230:P1330,2)))</f>
        <v>#N/A</v>
      </c>
      <c r="L1247" s="23" t="e">
        <f>IF($B1247="","",(VLOOKUP($B1247,所属・種目コード!$L$3:$M$59,2)))</f>
        <v>#N/A</v>
      </c>
    </row>
    <row r="1248" spans="1:12">
      <c r="A1248" s="11">
        <v>2186</v>
      </c>
      <c r="B1248" s="11">
        <v>1079</v>
      </c>
      <c r="C1248" s="11">
        <v>687</v>
      </c>
      <c r="E1248" s="11" t="s">
        <v>2859</v>
      </c>
      <c r="F1248" s="11" t="s">
        <v>2860</v>
      </c>
      <c r="G1248" s="11">
        <v>2</v>
      </c>
      <c r="I1248" s="24" t="str">
        <f>IF($B1248="","",(VLOOKUP($B1248,所属・種目コード!$E$3:$F$68,2)))</f>
        <v>住田</v>
      </c>
      <c r="K1248" s="26" t="e">
        <f>IF($B1248="","",(VLOOKUP($B1248,所属・種目コード!O1231:P1331,2)))</f>
        <v>#N/A</v>
      </c>
      <c r="L1248" s="23" t="e">
        <f>IF($B1248="","",(VLOOKUP($B1248,所属・種目コード!$L$3:$M$59,2)))</f>
        <v>#N/A</v>
      </c>
    </row>
    <row r="1249" spans="1:12">
      <c r="A1249" s="11">
        <v>2187</v>
      </c>
      <c r="B1249" s="11">
        <v>1079</v>
      </c>
      <c r="C1249" s="11">
        <v>688</v>
      </c>
      <c r="E1249" s="11" t="s">
        <v>2861</v>
      </c>
      <c r="F1249" s="11" t="s">
        <v>2862</v>
      </c>
      <c r="G1249" s="11">
        <v>2</v>
      </c>
      <c r="I1249" s="24" t="str">
        <f>IF($B1249="","",(VLOOKUP($B1249,所属・種目コード!$E$3:$F$68,2)))</f>
        <v>住田</v>
      </c>
      <c r="K1249" s="26" t="e">
        <f>IF($B1249="","",(VLOOKUP($B1249,所属・種目コード!O1232:P1332,2)))</f>
        <v>#N/A</v>
      </c>
      <c r="L1249" s="23" t="e">
        <f>IF($B1249="","",(VLOOKUP($B1249,所属・種目コード!$L$3:$M$59,2)))</f>
        <v>#N/A</v>
      </c>
    </row>
    <row r="1250" spans="1:12">
      <c r="A1250" s="11">
        <v>2188</v>
      </c>
      <c r="B1250" s="11">
        <v>1079</v>
      </c>
      <c r="C1250" s="11">
        <v>24</v>
      </c>
      <c r="E1250" s="11" t="s">
        <v>2863</v>
      </c>
      <c r="F1250" s="11" t="s">
        <v>2864</v>
      </c>
      <c r="G1250" s="11">
        <v>1</v>
      </c>
      <c r="I1250" s="24" t="str">
        <f>IF($B1250="","",(VLOOKUP($B1250,所属・種目コード!$E$3:$F$68,2)))</f>
        <v>住田</v>
      </c>
      <c r="K1250" s="26" t="e">
        <f>IF($B1250="","",(VLOOKUP($B1250,所属・種目コード!O1233:P1333,2)))</f>
        <v>#N/A</v>
      </c>
      <c r="L1250" s="23" t="e">
        <f>IF($B1250="","",(VLOOKUP($B1250,所属・種目コード!$L$3:$M$59,2)))</f>
        <v>#N/A</v>
      </c>
    </row>
    <row r="1251" spans="1:12">
      <c r="A1251" s="11">
        <v>5301</v>
      </c>
      <c r="B1251" s="11">
        <v>1079</v>
      </c>
      <c r="C1251" s="11">
        <v>686</v>
      </c>
      <c r="E1251" s="11" t="s">
        <v>8494</v>
      </c>
      <c r="F1251" s="11" t="s">
        <v>2851</v>
      </c>
      <c r="G1251" s="11">
        <v>2</v>
      </c>
      <c r="I1251" s="24" t="str">
        <f>IF($B1251="","",(VLOOKUP($B1251,所属・種目コード!$E$3:$F$68,2)))</f>
        <v>住田</v>
      </c>
      <c r="K1251" s="26" t="e">
        <f>IF($B1251="","",(VLOOKUP($B1251,所属・種目コード!O1234:P1334,2)))</f>
        <v>#N/A</v>
      </c>
      <c r="L1251" s="23" t="e">
        <f>IF($B1251="","",(VLOOKUP($B1251,所属・種目コード!$L$3:$M$59,2)))</f>
        <v>#N/A</v>
      </c>
    </row>
    <row r="1252" spans="1:12">
      <c r="A1252" s="11">
        <v>2189</v>
      </c>
      <c r="B1252" s="11">
        <v>1080</v>
      </c>
      <c r="C1252" s="11">
        <v>710</v>
      </c>
      <c r="E1252" s="11" t="s">
        <v>2865</v>
      </c>
      <c r="F1252" s="11" t="s">
        <v>2866</v>
      </c>
      <c r="G1252" s="11">
        <v>1</v>
      </c>
      <c r="I1252" s="24" t="str">
        <f>IF($B1252="","",(VLOOKUP($B1252,所属・種目コード!$E$3:$F$68,2)))</f>
        <v>専修大学北上</v>
      </c>
      <c r="K1252" s="26" t="e">
        <f>IF($B1252="","",(VLOOKUP($B1252,所属・種目コード!O1235:P1335,2)))</f>
        <v>#N/A</v>
      </c>
      <c r="L1252" s="23" t="e">
        <f>IF($B1252="","",(VLOOKUP($B1252,所属・種目コード!$L$3:$M$59,2)))</f>
        <v>#N/A</v>
      </c>
    </row>
    <row r="1253" spans="1:12">
      <c r="A1253" s="11">
        <v>2190</v>
      </c>
      <c r="B1253" s="11">
        <v>1080</v>
      </c>
      <c r="C1253" s="11">
        <v>41</v>
      </c>
      <c r="E1253" s="11" t="s">
        <v>2867</v>
      </c>
      <c r="F1253" s="11" t="s">
        <v>2868</v>
      </c>
      <c r="G1253" s="11">
        <v>1</v>
      </c>
      <c r="I1253" s="24" t="str">
        <f>IF($B1253="","",(VLOOKUP($B1253,所属・種目コード!$E$3:$F$68,2)))</f>
        <v>専修大学北上</v>
      </c>
      <c r="K1253" s="26" t="e">
        <f>IF($B1253="","",(VLOOKUP($B1253,所属・種目コード!O1236:P1336,2)))</f>
        <v>#N/A</v>
      </c>
      <c r="L1253" s="23" t="e">
        <f>IF($B1253="","",(VLOOKUP($B1253,所属・種目コード!$L$3:$M$59,2)))</f>
        <v>#N/A</v>
      </c>
    </row>
    <row r="1254" spans="1:12">
      <c r="A1254" s="11">
        <v>2191</v>
      </c>
      <c r="B1254" s="11">
        <v>1080</v>
      </c>
      <c r="C1254" s="11">
        <v>63</v>
      </c>
      <c r="E1254" s="11" t="s">
        <v>2869</v>
      </c>
      <c r="F1254" s="11" t="s">
        <v>2870</v>
      </c>
      <c r="G1254" s="11">
        <v>1</v>
      </c>
      <c r="I1254" s="24" t="str">
        <f>IF($B1254="","",(VLOOKUP($B1254,所属・種目コード!$E$3:$F$68,2)))</f>
        <v>専修大学北上</v>
      </c>
      <c r="K1254" s="26" t="e">
        <f>IF($B1254="","",(VLOOKUP($B1254,所属・種目コード!O1237:P1337,2)))</f>
        <v>#N/A</v>
      </c>
      <c r="L1254" s="23" t="e">
        <f>IF($B1254="","",(VLOOKUP($B1254,所属・種目コード!$L$3:$M$59,2)))</f>
        <v>#N/A</v>
      </c>
    </row>
    <row r="1255" spans="1:12">
      <c r="A1255" s="11">
        <v>2192</v>
      </c>
      <c r="B1255" s="11">
        <v>1080</v>
      </c>
      <c r="C1255" s="11">
        <v>42</v>
      </c>
      <c r="E1255" s="11" t="s">
        <v>2871</v>
      </c>
      <c r="F1255" s="11" t="s">
        <v>2872</v>
      </c>
      <c r="G1255" s="11">
        <v>1</v>
      </c>
      <c r="I1255" s="24" t="str">
        <f>IF($B1255="","",(VLOOKUP($B1255,所属・種目コード!$E$3:$F$68,2)))</f>
        <v>専修大学北上</v>
      </c>
      <c r="K1255" s="26" t="e">
        <f>IF($B1255="","",(VLOOKUP($B1255,所属・種目コード!O1238:P1338,2)))</f>
        <v>#N/A</v>
      </c>
      <c r="L1255" s="23" t="e">
        <f>IF($B1255="","",(VLOOKUP($B1255,所属・種目コード!$L$3:$M$59,2)))</f>
        <v>#N/A</v>
      </c>
    </row>
    <row r="1256" spans="1:12">
      <c r="A1256" s="11">
        <v>2193</v>
      </c>
      <c r="B1256" s="11">
        <v>1080</v>
      </c>
      <c r="C1256" s="11">
        <v>43</v>
      </c>
      <c r="E1256" s="11" t="s">
        <v>2873</v>
      </c>
      <c r="F1256" s="11" t="s">
        <v>2874</v>
      </c>
      <c r="G1256" s="11">
        <v>1</v>
      </c>
      <c r="I1256" s="24" t="str">
        <f>IF($B1256="","",(VLOOKUP($B1256,所属・種目コード!$E$3:$F$68,2)))</f>
        <v>専修大学北上</v>
      </c>
      <c r="K1256" s="26" t="e">
        <f>IF($B1256="","",(VLOOKUP($B1256,所属・種目コード!O1239:P1339,2)))</f>
        <v>#N/A</v>
      </c>
      <c r="L1256" s="23" t="e">
        <f>IF($B1256="","",(VLOOKUP($B1256,所属・種目コード!$L$3:$M$59,2)))</f>
        <v>#N/A</v>
      </c>
    </row>
    <row r="1257" spans="1:12">
      <c r="A1257" s="11">
        <v>2194</v>
      </c>
      <c r="B1257" s="11">
        <v>1080</v>
      </c>
      <c r="C1257" s="11">
        <v>64</v>
      </c>
      <c r="E1257" s="11" t="s">
        <v>2875</v>
      </c>
      <c r="F1257" s="11" t="s">
        <v>2876</v>
      </c>
      <c r="G1257" s="11">
        <v>1</v>
      </c>
      <c r="I1257" s="24" t="str">
        <f>IF($B1257="","",(VLOOKUP($B1257,所属・種目コード!$E$3:$F$68,2)))</f>
        <v>専修大学北上</v>
      </c>
      <c r="K1257" s="26" t="e">
        <f>IF($B1257="","",(VLOOKUP($B1257,所属・種目コード!O1240:P1340,2)))</f>
        <v>#N/A</v>
      </c>
      <c r="L1257" s="23" t="e">
        <f>IF($B1257="","",(VLOOKUP($B1257,所属・種目コード!$L$3:$M$59,2)))</f>
        <v>#N/A</v>
      </c>
    </row>
    <row r="1258" spans="1:12">
      <c r="A1258" s="11">
        <v>2195</v>
      </c>
      <c r="B1258" s="11">
        <v>1080</v>
      </c>
      <c r="C1258" s="11">
        <v>44</v>
      </c>
      <c r="E1258" s="11" t="s">
        <v>2877</v>
      </c>
      <c r="F1258" s="11" t="s">
        <v>2878</v>
      </c>
      <c r="G1258" s="11">
        <v>1</v>
      </c>
      <c r="I1258" s="24" t="str">
        <f>IF($B1258="","",(VLOOKUP($B1258,所属・種目コード!$E$3:$F$68,2)))</f>
        <v>専修大学北上</v>
      </c>
      <c r="K1258" s="26" t="e">
        <f>IF($B1258="","",(VLOOKUP($B1258,所属・種目コード!O1241:P1341,2)))</f>
        <v>#N/A</v>
      </c>
      <c r="L1258" s="23" t="e">
        <f>IF($B1258="","",(VLOOKUP($B1258,所属・種目コード!$L$3:$M$59,2)))</f>
        <v>#N/A</v>
      </c>
    </row>
    <row r="1259" spans="1:12">
      <c r="A1259" s="11">
        <v>2196</v>
      </c>
      <c r="B1259" s="11">
        <v>1080</v>
      </c>
      <c r="C1259" s="11">
        <v>45</v>
      </c>
      <c r="E1259" s="11" t="s">
        <v>2879</v>
      </c>
      <c r="F1259" s="11" t="s">
        <v>2880</v>
      </c>
      <c r="G1259" s="11">
        <v>1</v>
      </c>
      <c r="I1259" s="24" t="str">
        <f>IF($B1259="","",(VLOOKUP($B1259,所属・種目コード!$E$3:$F$68,2)))</f>
        <v>専修大学北上</v>
      </c>
      <c r="K1259" s="26" t="e">
        <f>IF($B1259="","",(VLOOKUP($B1259,所属・種目コード!O1242:P1342,2)))</f>
        <v>#N/A</v>
      </c>
      <c r="L1259" s="23" t="e">
        <f>IF($B1259="","",(VLOOKUP($B1259,所属・種目コード!$L$3:$M$59,2)))</f>
        <v>#N/A</v>
      </c>
    </row>
    <row r="1260" spans="1:12">
      <c r="A1260" s="11">
        <v>2197</v>
      </c>
      <c r="B1260" s="11">
        <v>1080</v>
      </c>
      <c r="C1260" s="11">
        <v>34</v>
      </c>
      <c r="E1260" s="11" t="s">
        <v>2881</v>
      </c>
      <c r="F1260" s="11" t="s">
        <v>2882</v>
      </c>
      <c r="G1260" s="11">
        <v>2</v>
      </c>
      <c r="I1260" s="24" t="str">
        <f>IF($B1260="","",(VLOOKUP($B1260,所属・種目コード!$E$3:$F$68,2)))</f>
        <v>専修大学北上</v>
      </c>
      <c r="K1260" s="26" t="e">
        <f>IF($B1260="","",(VLOOKUP($B1260,所属・種目コード!O1243:P1343,2)))</f>
        <v>#N/A</v>
      </c>
      <c r="L1260" s="23" t="e">
        <f>IF($B1260="","",(VLOOKUP($B1260,所属・種目コード!$L$3:$M$59,2)))</f>
        <v>#N/A</v>
      </c>
    </row>
    <row r="1261" spans="1:12">
      <c r="A1261" s="11">
        <v>2198</v>
      </c>
      <c r="B1261" s="11">
        <v>1080</v>
      </c>
      <c r="C1261" s="11">
        <v>46</v>
      </c>
      <c r="E1261" s="11" t="s">
        <v>2883</v>
      </c>
      <c r="F1261" s="11" t="s">
        <v>2884</v>
      </c>
      <c r="G1261" s="11">
        <v>1</v>
      </c>
      <c r="I1261" s="24" t="str">
        <f>IF($B1261="","",(VLOOKUP($B1261,所属・種目コード!$E$3:$F$68,2)))</f>
        <v>専修大学北上</v>
      </c>
      <c r="K1261" s="26" t="e">
        <f>IF($B1261="","",(VLOOKUP($B1261,所属・種目コード!O1244:P1344,2)))</f>
        <v>#N/A</v>
      </c>
      <c r="L1261" s="23" t="e">
        <f>IF($B1261="","",(VLOOKUP($B1261,所属・種目コード!$L$3:$M$59,2)))</f>
        <v>#N/A</v>
      </c>
    </row>
    <row r="1262" spans="1:12">
      <c r="A1262" s="11">
        <v>2199</v>
      </c>
      <c r="B1262" s="11">
        <v>1080</v>
      </c>
      <c r="C1262" s="11">
        <v>35</v>
      </c>
      <c r="E1262" s="11" t="s">
        <v>2885</v>
      </c>
      <c r="F1262" s="11" t="s">
        <v>2886</v>
      </c>
      <c r="G1262" s="11">
        <v>2</v>
      </c>
      <c r="I1262" s="24" t="str">
        <f>IF($B1262="","",(VLOOKUP($B1262,所属・種目コード!$E$3:$F$68,2)))</f>
        <v>専修大学北上</v>
      </c>
      <c r="K1262" s="26" t="e">
        <f>IF($B1262="","",(VLOOKUP($B1262,所属・種目コード!O1245:P1345,2)))</f>
        <v>#N/A</v>
      </c>
      <c r="L1262" s="23" t="e">
        <f>IF($B1262="","",(VLOOKUP($B1262,所属・種目コード!$L$3:$M$59,2)))</f>
        <v>#N/A</v>
      </c>
    </row>
    <row r="1263" spans="1:12">
      <c r="A1263" s="11">
        <v>2200</v>
      </c>
      <c r="B1263" s="11">
        <v>1080</v>
      </c>
      <c r="C1263" s="11">
        <v>47</v>
      </c>
      <c r="E1263" s="11" t="s">
        <v>2887</v>
      </c>
      <c r="F1263" s="11" t="s">
        <v>2888</v>
      </c>
      <c r="G1263" s="11">
        <v>1</v>
      </c>
      <c r="I1263" s="24" t="str">
        <f>IF($B1263="","",(VLOOKUP($B1263,所属・種目コード!$E$3:$F$68,2)))</f>
        <v>専修大学北上</v>
      </c>
      <c r="K1263" s="26" t="e">
        <f>IF($B1263="","",(VLOOKUP($B1263,所属・種目コード!O1246:P1346,2)))</f>
        <v>#N/A</v>
      </c>
      <c r="L1263" s="23" t="e">
        <f>IF($B1263="","",(VLOOKUP($B1263,所属・種目コード!$L$3:$M$59,2)))</f>
        <v>#N/A</v>
      </c>
    </row>
    <row r="1264" spans="1:12">
      <c r="A1264" s="11">
        <v>2201</v>
      </c>
      <c r="B1264" s="11">
        <v>1080</v>
      </c>
      <c r="C1264" s="11">
        <v>38</v>
      </c>
      <c r="E1264" s="11" t="s">
        <v>2889</v>
      </c>
      <c r="F1264" s="11" t="s">
        <v>2890</v>
      </c>
      <c r="G1264" s="11">
        <v>2</v>
      </c>
      <c r="I1264" s="24" t="str">
        <f>IF($B1264="","",(VLOOKUP($B1264,所属・種目コード!$E$3:$F$68,2)))</f>
        <v>専修大学北上</v>
      </c>
      <c r="K1264" s="26" t="e">
        <f>IF($B1264="","",(VLOOKUP($B1264,所属・種目コード!O1247:P1347,2)))</f>
        <v>#N/A</v>
      </c>
      <c r="L1264" s="23" t="e">
        <f>IF($B1264="","",(VLOOKUP($B1264,所属・種目コード!$L$3:$M$59,2)))</f>
        <v>#N/A</v>
      </c>
    </row>
    <row r="1265" spans="1:12">
      <c r="A1265" s="11">
        <v>2202</v>
      </c>
      <c r="B1265" s="11">
        <v>1080</v>
      </c>
      <c r="C1265" s="11">
        <v>65</v>
      </c>
      <c r="E1265" s="11" t="s">
        <v>2891</v>
      </c>
      <c r="F1265" s="11" t="s">
        <v>2892</v>
      </c>
      <c r="G1265" s="11">
        <v>1</v>
      </c>
      <c r="I1265" s="24" t="str">
        <f>IF($B1265="","",(VLOOKUP($B1265,所属・種目コード!$E$3:$F$68,2)))</f>
        <v>専修大学北上</v>
      </c>
      <c r="K1265" s="26" t="e">
        <f>IF($B1265="","",(VLOOKUP($B1265,所属・種目コード!O1248:P1348,2)))</f>
        <v>#N/A</v>
      </c>
      <c r="L1265" s="23" t="e">
        <f>IF($B1265="","",(VLOOKUP($B1265,所属・種目コード!$L$3:$M$59,2)))</f>
        <v>#N/A</v>
      </c>
    </row>
    <row r="1266" spans="1:12">
      <c r="A1266" s="11">
        <v>2203</v>
      </c>
      <c r="B1266" s="11">
        <v>1080</v>
      </c>
      <c r="C1266" s="11">
        <v>497</v>
      </c>
      <c r="E1266" s="11" t="s">
        <v>2893</v>
      </c>
      <c r="F1266" s="11" t="s">
        <v>2894</v>
      </c>
      <c r="G1266" s="11">
        <v>2</v>
      </c>
      <c r="I1266" s="24" t="str">
        <f>IF($B1266="","",(VLOOKUP($B1266,所属・種目コード!$E$3:$F$68,2)))</f>
        <v>専修大学北上</v>
      </c>
      <c r="K1266" s="26" t="e">
        <f>IF($B1266="","",(VLOOKUP($B1266,所属・種目コード!O1249:P1349,2)))</f>
        <v>#N/A</v>
      </c>
      <c r="L1266" s="23" t="e">
        <f>IF($B1266="","",(VLOOKUP($B1266,所属・種目コード!$L$3:$M$59,2)))</f>
        <v>#N/A</v>
      </c>
    </row>
    <row r="1267" spans="1:12">
      <c r="A1267" s="11">
        <v>2204</v>
      </c>
      <c r="B1267" s="11">
        <v>1080</v>
      </c>
      <c r="C1267" s="11">
        <v>48</v>
      </c>
      <c r="E1267" s="11" t="s">
        <v>2895</v>
      </c>
      <c r="F1267" s="11" t="s">
        <v>2896</v>
      </c>
      <c r="G1267" s="11">
        <v>1</v>
      </c>
      <c r="I1267" s="24" t="str">
        <f>IF($B1267="","",(VLOOKUP($B1267,所属・種目コード!$E$3:$F$68,2)))</f>
        <v>専修大学北上</v>
      </c>
      <c r="K1267" s="26" t="e">
        <f>IF($B1267="","",(VLOOKUP($B1267,所属・種目コード!O1250:P1350,2)))</f>
        <v>#N/A</v>
      </c>
      <c r="L1267" s="23" t="e">
        <f>IF($B1267="","",(VLOOKUP($B1267,所属・種目コード!$L$3:$M$59,2)))</f>
        <v>#N/A</v>
      </c>
    </row>
    <row r="1268" spans="1:12">
      <c r="A1268" s="11">
        <v>2205</v>
      </c>
      <c r="B1268" s="11">
        <v>1080</v>
      </c>
      <c r="C1268" s="11">
        <v>49</v>
      </c>
      <c r="E1268" s="11" t="s">
        <v>2897</v>
      </c>
      <c r="F1268" s="11" t="s">
        <v>2898</v>
      </c>
      <c r="G1268" s="11">
        <v>1</v>
      </c>
      <c r="I1268" s="24" t="str">
        <f>IF($B1268="","",(VLOOKUP($B1268,所属・種目コード!$E$3:$F$68,2)))</f>
        <v>専修大学北上</v>
      </c>
      <c r="K1268" s="26" t="e">
        <f>IF($B1268="","",(VLOOKUP($B1268,所属・種目コード!O1251:P1351,2)))</f>
        <v>#N/A</v>
      </c>
      <c r="L1268" s="23" t="e">
        <f>IF($B1268="","",(VLOOKUP($B1268,所属・種目コード!$L$3:$M$59,2)))</f>
        <v>#N/A</v>
      </c>
    </row>
    <row r="1269" spans="1:12">
      <c r="A1269" s="11">
        <v>2206</v>
      </c>
      <c r="B1269" s="11">
        <v>1080</v>
      </c>
      <c r="C1269" s="11">
        <v>711</v>
      </c>
      <c r="E1269" s="11" t="s">
        <v>2899</v>
      </c>
      <c r="F1269" s="11" t="s">
        <v>2900</v>
      </c>
      <c r="G1269" s="11">
        <v>1</v>
      </c>
      <c r="I1269" s="24" t="str">
        <f>IF($B1269="","",(VLOOKUP($B1269,所属・種目コード!$E$3:$F$68,2)))</f>
        <v>専修大学北上</v>
      </c>
      <c r="K1269" s="26" t="e">
        <f>IF($B1269="","",(VLOOKUP($B1269,所属・種目コード!O1252:P1352,2)))</f>
        <v>#N/A</v>
      </c>
      <c r="L1269" s="23" t="e">
        <f>IF($B1269="","",(VLOOKUP($B1269,所属・種目コード!$L$3:$M$59,2)))</f>
        <v>#N/A</v>
      </c>
    </row>
    <row r="1270" spans="1:12">
      <c r="A1270" s="11">
        <v>2207</v>
      </c>
      <c r="B1270" s="11">
        <v>1080</v>
      </c>
      <c r="C1270" s="11">
        <v>50</v>
      </c>
      <c r="E1270" s="11" t="s">
        <v>2901</v>
      </c>
      <c r="F1270" s="11" t="s">
        <v>2902</v>
      </c>
      <c r="G1270" s="11">
        <v>1</v>
      </c>
      <c r="I1270" s="24" t="str">
        <f>IF($B1270="","",(VLOOKUP($B1270,所属・種目コード!$E$3:$F$68,2)))</f>
        <v>専修大学北上</v>
      </c>
      <c r="K1270" s="26" t="e">
        <f>IF($B1270="","",(VLOOKUP($B1270,所属・種目コード!O1253:P1353,2)))</f>
        <v>#N/A</v>
      </c>
      <c r="L1270" s="23" t="e">
        <f>IF($B1270="","",(VLOOKUP($B1270,所属・種目コード!$L$3:$M$59,2)))</f>
        <v>#N/A</v>
      </c>
    </row>
    <row r="1271" spans="1:12">
      <c r="A1271" s="11">
        <v>2208</v>
      </c>
      <c r="B1271" s="11">
        <v>1080</v>
      </c>
      <c r="C1271" s="11">
        <v>66</v>
      </c>
      <c r="E1271" s="11" t="s">
        <v>2903</v>
      </c>
      <c r="F1271" s="11" t="s">
        <v>2904</v>
      </c>
      <c r="G1271" s="11">
        <v>1</v>
      </c>
      <c r="I1271" s="24" t="str">
        <f>IF($B1271="","",(VLOOKUP($B1271,所属・種目コード!$E$3:$F$68,2)))</f>
        <v>専修大学北上</v>
      </c>
      <c r="K1271" s="26" t="e">
        <f>IF($B1271="","",(VLOOKUP($B1271,所属・種目コード!O1254:P1354,2)))</f>
        <v>#N/A</v>
      </c>
      <c r="L1271" s="23" t="e">
        <f>IF($B1271="","",(VLOOKUP($B1271,所属・種目コード!$L$3:$M$59,2)))</f>
        <v>#N/A</v>
      </c>
    </row>
    <row r="1272" spans="1:12">
      <c r="A1272" s="11">
        <v>2209</v>
      </c>
      <c r="B1272" s="11">
        <v>1080</v>
      </c>
      <c r="C1272" s="11">
        <v>67</v>
      </c>
      <c r="E1272" s="11" t="s">
        <v>2905</v>
      </c>
      <c r="F1272" s="11" t="s">
        <v>2906</v>
      </c>
      <c r="G1272" s="11">
        <v>1</v>
      </c>
      <c r="I1272" s="24" t="str">
        <f>IF($B1272="","",(VLOOKUP($B1272,所属・種目コード!$E$3:$F$68,2)))</f>
        <v>専修大学北上</v>
      </c>
      <c r="K1272" s="26" t="e">
        <f>IF($B1272="","",(VLOOKUP($B1272,所属・種目コード!O1255:P1355,2)))</f>
        <v>#N/A</v>
      </c>
      <c r="L1272" s="23" t="e">
        <f>IF($B1272="","",(VLOOKUP($B1272,所属・種目コード!$L$3:$M$59,2)))</f>
        <v>#N/A</v>
      </c>
    </row>
    <row r="1273" spans="1:12">
      <c r="A1273" s="11">
        <v>2210</v>
      </c>
      <c r="B1273" s="11">
        <v>1080</v>
      </c>
      <c r="C1273" s="11">
        <v>56</v>
      </c>
      <c r="E1273" s="11" t="s">
        <v>2907</v>
      </c>
      <c r="F1273" s="11" t="s">
        <v>2908</v>
      </c>
      <c r="G1273" s="11">
        <v>1</v>
      </c>
      <c r="I1273" s="24" t="str">
        <f>IF($B1273="","",(VLOOKUP($B1273,所属・種目コード!$E$3:$F$68,2)))</f>
        <v>専修大学北上</v>
      </c>
      <c r="K1273" s="26" t="e">
        <f>IF($B1273="","",(VLOOKUP($B1273,所属・種目コード!O1256:P1356,2)))</f>
        <v>#N/A</v>
      </c>
      <c r="L1273" s="23" t="e">
        <f>IF($B1273="","",(VLOOKUP($B1273,所属・種目コード!$L$3:$M$59,2)))</f>
        <v>#N/A</v>
      </c>
    </row>
    <row r="1274" spans="1:12">
      <c r="A1274" s="11">
        <v>2211</v>
      </c>
      <c r="B1274" s="11">
        <v>1080</v>
      </c>
      <c r="C1274" s="11">
        <v>51</v>
      </c>
      <c r="E1274" s="11" t="s">
        <v>2327</v>
      </c>
      <c r="F1274" s="11" t="s">
        <v>2909</v>
      </c>
      <c r="G1274" s="11">
        <v>1</v>
      </c>
      <c r="I1274" s="24" t="str">
        <f>IF($B1274="","",(VLOOKUP($B1274,所属・種目コード!$E$3:$F$68,2)))</f>
        <v>専修大学北上</v>
      </c>
      <c r="K1274" s="26" t="e">
        <f>IF($B1274="","",(VLOOKUP($B1274,所属・種目コード!O1257:P1357,2)))</f>
        <v>#N/A</v>
      </c>
      <c r="L1274" s="23" t="e">
        <f>IF($B1274="","",(VLOOKUP($B1274,所属・種目コード!$L$3:$M$59,2)))</f>
        <v>#N/A</v>
      </c>
    </row>
    <row r="1275" spans="1:12">
      <c r="A1275" s="11">
        <v>2212</v>
      </c>
      <c r="B1275" s="11">
        <v>1080</v>
      </c>
      <c r="C1275" s="11">
        <v>68</v>
      </c>
      <c r="E1275" s="11" t="s">
        <v>2910</v>
      </c>
      <c r="F1275" s="11" t="s">
        <v>2911</v>
      </c>
      <c r="G1275" s="11">
        <v>1</v>
      </c>
      <c r="I1275" s="24" t="str">
        <f>IF($B1275="","",(VLOOKUP($B1275,所属・種目コード!$E$3:$F$68,2)))</f>
        <v>専修大学北上</v>
      </c>
      <c r="K1275" s="26" t="e">
        <f>IF($B1275="","",(VLOOKUP($B1275,所属・種目コード!O1258:P1358,2)))</f>
        <v>#N/A</v>
      </c>
      <c r="L1275" s="23" t="e">
        <f>IF($B1275="","",(VLOOKUP($B1275,所属・種目コード!$L$3:$M$59,2)))</f>
        <v>#N/A</v>
      </c>
    </row>
    <row r="1276" spans="1:12">
      <c r="A1276" s="11">
        <v>2213</v>
      </c>
      <c r="B1276" s="11">
        <v>1080</v>
      </c>
      <c r="C1276" s="11">
        <v>69</v>
      </c>
      <c r="E1276" s="11" t="s">
        <v>2912</v>
      </c>
      <c r="F1276" s="11" t="s">
        <v>2913</v>
      </c>
      <c r="G1276" s="11">
        <v>1</v>
      </c>
      <c r="I1276" s="24" t="str">
        <f>IF($B1276="","",(VLOOKUP($B1276,所属・種目コード!$E$3:$F$68,2)))</f>
        <v>専修大学北上</v>
      </c>
      <c r="K1276" s="26" t="e">
        <f>IF($B1276="","",(VLOOKUP($B1276,所属・種目コード!O1259:P1359,2)))</f>
        <v>#N/A</v>
      </c>
      <c r="L1276" s="23" t="e">
        <f>IF($B1276="","",(VLOOKUP($B1276,所属・種目コード!$L$3:$M$59,2)))</f>
        <v>#N/A</v>
      </c>
    </row>
    <row r="1277" spans="1:12">
      <c r="A1277" s="11">
        <v>2214</v>
      </c>
      <c r="B1277" s="11">
        <v>1080</v>
      </c>
      <c r="C1277" s="11">
        <v>57</v>
      </c>
      <c r="E1277" s="11" t="s">
        <v>2914</v>
      </c>
      <c r="F1277" s="11" t="s">
        <v>2915</v>
      </c>
      <c r="G1277" s="11">
        <v>1</v>
      </c>
      <c r="I1277" s="24" t="str">
        <f>IF($B1277="","",(VLOOKUP($B1277,所属・種目コード!$E$3:$F$68,2)))</f>
        <v>専修大学北上</v>
      </c>
      <c r="K1277" s="26" t="e">
        <f>IF($B1277="","",(VLOOKUP($B1277,所属・種目コード!O1260:P1360,2)))</f>
        <v>#N/A</v>
      </c>
      <c r="L1277" s="23" t="e">
        <f>IF($B1277="","",(VLOOKUP($B1277,所属・種目コード!$L$3:$M$59,2)))</f>
        <v>#N/A</v>
      </c>
    </row>
    <row r="1278" spans="1:12">
      <c r="A1278" s="11">
        <v>2215</v>
      </c>
      <c r="B1278" s="11">
        <v>1080</v>
      </c>
      <c r="C1278" s="11">
        <v>58</v>
      </c>
      <c r="E1278" s="11" t="s">
        <v>2916</v>
      </c>
      <c r="F1278" s="11" t="s">
        <v>2917</v>
      </c>
      <c r="G1278" s="11">
        <v>1</v>
      </c>
      <c r="I1278" s="24" t="str">
        <f>IF($B1278="","",(VLOOKUP($B1278,所属・種目コード!$E$3:$F$68,2)))</f>
        <v>専修大学北上</v>
      </c>
      <c r="K1278" s="26" t="e">
        <f>IF($B1278="","",(VLOOKUP($B1278,所属・種目コード!O1261:P1361,2)))</f>
        <v>#N/A</v>
      </c>
      <c r="L1278" s="23" t="e">
        <f>IF($B1278="","",(VLOOKUP($B1278,所属・種目コード!$L$3:$M$59,2)))</f>
        <v>#N/A</v>
      </c>
    </row>
    <row r="1279" spans="1:12">
      <c r="A1279" s="11">
        <v>2216</v>
      </c>
      <c r="B1279" s="11">
        <v>1080</v>
      </c>
      <c r="C1279" s="11">
        <v>52</v>
      </c>
      <c r="E1279" s="11" t="s">
        <v>2918</v>
      </c>
      <c r="F1279" s="11" t="s">
        <v>2919</v>
      </c>
      <c r="G1279" s="11">
        <v>1</v>
      </c>
      <c r="I1279" s="24" t="str">
        <f>IF($B1279="","",(VLOOKUP($B1279,所属・種目コード!$E$3:$F$68,2)))</f>
        <v>専修大学北上</v>
      </c>
      <c r="K1279" s="26" t="e">
        <f>IF($B1279="","",(VLOOKUP($B1279,所属・種目コード!O1262:P1362,2)))</f>
        <v>#N/A</v>
      </c>
      <c r="L1279" s="23" t="e">
        <f>IF($B1279="","",(VLOOKUP($B1279,所属・種目コード!$L$3:$M$59,2)))</f>
        <v>#N/A</v>
      </c>
    </row>
    <row r="1280" spans="1:12">
      <c r="A1280" s="11">
        <v>2217</v>
      </c>
      <c r="B1280" s="11">
        <v>1080</v>
      </c>
      <c r="C1280" s="11">
        <v>59</v>
      </c>
      <c r="E1280" s="11" t="s">
        <v>2920</v>
      </c>
      <c r="F1280" s="11" t="s">
        <v>2921</v>
      </c>
      <c r="G1280" s="11">
        <v>1</v>
      </c>
      <c r="I1280" s="24" t="str">
        <f>IF($B1280="","",(VLOOKUP($B1280,所属・種目コード!$E$3:$F$68,2)))</f>
        <v>専修大学北上</v>
      </c>
      <c r="K1280" s="26" t="e">
        <f>IF($B1280="","",(VLOOKUP($B1280,所属・種目コード!O1263:P1363,2)))</f>
        <v>#N/A</v>
      </c>
      <c r="L1280" s="23" t="e">
        <f>IF($B1280="","",(VLOOKUP($B1280,所属・種目コード!$L$3:$M$59,2)))</f>
        <v>#N/A</v>
      </c>
    </row>
    <row r="1281" spans="1:12">
      <c r="A1281" s="11">
        <v>2218</v>
      </c>
      <c r="B1281" s="11">
        <v>1080</v>
      </c>
      <c r="C1281" s="11">
        <v>70</v>
      </c>
      <c r="E1281" s="11" t="s">
        <v>2922</v>
      </c>
      <c r="F1281" s="11" t="s">
        <v>2923</v>
      </c>
      <c r="G1281" s="11">
        <v>1</v>
      </c>
      <c r="I1281" s="24" t="str">
        <f>IF($B1281="","",(VLOOKUP($B1281,所属・種目コード!$E$3:$F$68,2)))</f>
        <v>専修大学北上</v>
      </c>
      <c r="K1281" s="26" t="e">
        <f>IF($B1281="","",(VLOOKUP($B1281,所属・種目コード!O1264:P1364,2)))</f>
        <v>#N/A</v>
      </c>
      <c r="L1281" s="23" t="e">
        <f>IF($B1281="","",(VLOOKUP($B1281,所属・種目コード!$L$3:$M$59,2)))</f>
        <v>#N/A</v>
      </c>
    </row>
    <row r="1282" spans="1:12">
      <c r="A1282" s="11">
        <v>2219</v>
      </c>
      <c r="B1282" s="11">
        <v>1080</v>
      </c>
      <c r="C1282" s="11">
        <v>60</v>
      </c>
      <c r="E1282" s="11" t="s">
        <v>2924</v>
      </c>
      <c r="F1282" s="11" t="s">
        <v>2925</v>
      </c>
      <c r="G1282" s="11">
        <v>1</v>
      </c>
      <c r="I1282" s="24" t="str">
        <f>IF($B1282="","",(VLOOKUP($B1282,所属・種目コード!$E$3:$F$68,2)))</f>
        <v>専修大学北上</v>
      </c>
      <c r="K1282" s="26" t="e">
        <f>IF($B1282="","",(VLOOKUP($B1282,所属・種目コード!O1265:P1365,2)))</f>
        <v>#N/A</v>
      </c>
      <c r="L1282" s="23" t="e">
        <f>IF($B1282="","",(VLOOKUP($B1282,所属・種目コード!$L$3:$M$59,2)))</f>
        <v>#N/A</v>
      </c>
    </row>
    <row r="1283" spans="1:12">
      <c r="A1283" s="11">
        <v>2220</v>
      </c>
      <c r="B1283" s="11">
        <v>1080</v>
      </c>
      <c r="C1283" s="11">
        <v>61</v>
      </c>
      <c r="E1283" s="11" t="s">
        <v>2926</v>
      </c>
      <c r="F1283" s="11" t="s">
        <v>2927</v>
      </c>
      <c r="G1283" s="11">
        <v>1</v>
      </c>
      <c r="I1283" s="24" t="str">
        <f>IF($B1283="","",(VLOOKUP($B1283,所属・種目コード!$E$3:$F$68,2)))</f>
        <v>専修大学北上</v>
      </c>
      <c r="K1283" s="26" t="e">
        <f>IF($B1283="","",(VLOOKUP($B1283,所属・種目コード!O1266:P1366,2)))</f>
        <v>#N/A</v>
      </c>
      <c r="L1283" s="23" t="e">
        <f>IF($B1283="","",(VLOOKUP($B1283,所属・種目コード!$L$3:$M$59,2)))</f>
        <v>#N/A</v>
      </c>
    </row>
    <row r="1284" spans="1:12">
      <c r="A1284" s="11">
        <v>2221</v>
      </c>
      <c r="B1284" s="11">
        <v>1080</v>
      </c>
      <c r="C1284" s="11">
        <v>62</v>
      </c>
      <c r="E1284" s="11" t="s">
        <v>2928</v>
      </c>
      <c r="F1284" s="11" t="s">
        <v>2929</v>
      </c>
      <c r="G1284" s="11">
        <v>1</v>
      </c>
      <c r="I1284" s="24" t="str">
        <f>IF($B1284="","",(VLOOKUP($B1284,所属・種目コード!$E$3:$F$68,2)))</f>
        <v>専修大学北上</v>
      </c>
      <c r="K1284" s="26" t="e">
        <f>IF($B1284="","",(VLOOKUP($B1284,所属・種目コード!O1267:P1367,2)))</f>
        <v>#N/A</v>
      </c>
      <c r="L1284" s="23" t="e">
        <f>IF($B1284="","",(VLOOKUP($B1284,所属・種目コード!$L$3:$M$59,2)))</f>
        <v>#N/A</v>
      </c>
    </row>
    <row r="1285" spans="1:12">
      <c r="A1285" s="11">
        <v>2222</v>
      </c>
      <c r="B1285" s="11">
        <v>1080</v>
      </c>
      <c r="C1285" s="11">
        <v>36</v>
      </c>
      <c r="E1285" s="11" t="s">
        <v>2930</v>
      </c>
      <c r="F1285" s="11" t="s">
        <v>2931</v>
      </c>
      <c r="G1285" s="11">
        <v>2</v>
      </c>
      <c r="I1285" s="24" t="str">
        <f>IF($B1285="","",(VLOOKUP($B1285,所属・種目コード!$E$3:$F$68,2)))</f>
        <v>専修大学北上</v>
      </c>
      <c r="K1285" s="26" t="e">
        <f>IF($B1285="","",(VLOOKUP($B1285,所属・種目コード!O1268:P1368,2)))</f>
        <v>#N/A</v>
      </c>
      <c r="L1285" s="23" t="e">
        <f>IF($B1285="","",(VLOOKUP($B1285,所属・種目コード!$L$3:$M$59,2)))</f>
        <v>#N/A</v>
      </c>
    </row>
    <row r="1286" spans="1:12">
      <c r="A1286" s="11">
        <v>2223</v>
      </c>
      <c r="B1286" s="11">
        <v>1080</v>
      </c>
      <c r="C1286" s="11">
        <v>53</v>
      </c>
      <c r="E1286" s="11" t="s">
        <v>2932</v>
      </c>
      <c r="F1286" s="11" t="s">
        <v>2933</v>
      </c>
      <c r="G1286" s="11">
        <v>1</v>
      </c>
      <c r="I1286" s="24" t="str">
        <f>IF($B1286="","",(VLOOKUP($B1286,所属・種目コード!$E$3:$F$68,2)))</f>
        <v>専修大学北上</v>
      </c>
      <c r="K1286" s="26" t="e">
        <f>IF($B1286="","",(VLOOKUP($B1286,所属・種目コード!O1269:P1369,2)))</f>
        <v>#N/A</v>
      </c>
      <c r="L1286" s="23" t="e">
        <f>IF($B1286="","",(VLOOKUP($B1286,所属・種目コード!$L$3:$M$59,2)))</f>
        <v>#N/A</v>
      </c>
    </row>
    <row r="1287" spans="1:12">
      <c r="A1287" s="11">
        <v>2224</v>
      </c>
      <c r="B1287" s="11">
        <v>1080</v>
      </c>
      <c r="C1287" s="11">
        <v>71</v>
      </c>
      <c r="E1287" s="11" t="s">
        <v>2934</v>
      </c>
      <c r="F1287" s="11" t="s">
        <v>2935</v>
      </c>
      <c r="G1287" s="11">
        <v>1</v>
      </c>
      <c r="I1287" s="24" t="str">
        <f>IF($B1287="","",(VLOOKUP($B1287,所属・種目コード!$E$3:$F$68,2)))</f>
        <v>専修大学北上</v>
      </c>
      <c r="K1287" s="26" t="e">
        <f>IF($B1287="","",(VLOOKUP($B1287,所属・種目コード!O1270:P1370,2)))</f>
        <v>#N/A</v>
      </c>
      <c r="L1287" s="23" t="e">
        <f>IF($B1287="","",(VLOOKUP($B1287,所属・種目コード!$L$3:$M$59,2)))</f>
        <v>#N/A</v>
      </c>
    </row>
    <row r="1288" spans="1:12">
      <c r="A1288" s="11">
        <v>2225</v>
      </c>
      <c r="B1288" s="11">
        <v>1080</v>
      </c>
      <c r="C1288" s="11">
        <v>54</v>
      </c>
      <c r="E1288" s="11" t="s">
        <v>2936</v>
      </c>
      <c r="F1288" s="11" t="s">
        <v>2937</v>
      </c>
      <c r="G1288" s="11">
        <v>1</v>
      </c>
      <c r="I1288" s="24" t="str">
        <f>IF($B1288="","",(VLOOKUP($B1288,所属・種目コード!$E$3:$F$68,2)))</f>
        <v>専修大学北上</v>
      </c>
      <c r="K1288" s="26" t="e">
        <f>IF($B1288="","",(VLOOKUP($B1288,所属・種目コード!O1271:P1371,2)))</f>
        <v>#N/A</v>
      </c>
      <c r="L1288" s="23" t="e">
        <f>IF($B1288="","",(VLOOKUP($B1288,所属・種目コード!$L$3:$M$59,2)))</f>
        <v>#N/A</v>
      </c>
    </row>
    <row r="1289" spans="1:12">
      <c r="A1289" s="11">
        <v>2226</v>
      </c>
      <c r="B1289" s="11">
        <v>1080</v>
      </c>
      <c r="C1289" s="11">
        <v>55</v>
      </c>
      <c r="E1289" s="11" t="s">
        <v>2938</v>
      </c>
      <c r="F1289" s="11" t="s">
        <v>2939</v>
      </c>
      <c r="G1289" s="11">
        <v>1</v>
      </c>
      <c r="I1289" s="24" t="str">
        <f>IF($B1289="","",(VLOOKUP($B1289,所属・種目コード!$E$3:$F$68,2)))</f>
        <v>専修大学北上</v>
      </c>
      <c r="K1289" s="26" t="e">
        <f>IF($B1289="","",(VLOOKUP($B1289,所属・種目コード!O1272:P1372,2)))</f>
        <v>#N/A</v>
      </c>
      <c r="L1289" s="23" t="e">
        <f>IF($B1289="","",(VLOOKUP($B1289,所属・種目コード!$L$3:$M$59,2)))</f>
        <v>#N/A</v>
      </c>
    </row>
    <row r="1290" spans="1:12">
      <c r="A1290" s="11">
        <v>2227</v>
      </c>
      <c r="B1290" s="11">
        <v>1080</v>
      </c>
      <c r="C1290" s="11">
        <v>37</v>
      </c>
      <c r="E1290" s="11" t="s">
        <v>2940</v>
      </c>
      <c r="F1290" s="11" t="s">
        <v>2941</v>
      </c>
      <c r="G1290" s="11">
        <v>2</v>
      </c>
      <c r="I1290" s="24" t="str">
        <f>IF($B1290="","",(VLOOKUP($B1290,所属・種目コード!$E$3:$F$68,2)))</f>
        <v>専修大学北上</v>
      </c>
      <c r="K1290" s="26" t="e">
        <f>IF($B1290="","",(VLOOKUP($B1290,所属・種目コード!O1273:P1373,2)))</f>
        <v>#N/A</v>
      </c>
      <c r="L1290" s="23" t="e">
        <f>IF($B1290="","",(VLOOKUP($B1290,所属・種目コード!$L$3:$M$59,2)))</f>
        <v>#N/A</v>
      </c>
    </row>
    <row r="1291" spans="1:12">
      <c r="A1291" s="11">
        <v>2228</v>
      </c>
      <c r="B1291" s="11">
        <v>1081</v>
      </c>
      <c r="C1291" s="11">
        <v>1</v>
      </c>
      <c r="E1291" s="11" t="s">
        <v>2942</v>
      </c>
      <c r="F1291" s="11" t="s">
        <v>2943</v>
      </c>
      <c r="G1291" s="11">
        <v>2</v>
      </c>
      <c r="I1291" s="24" t="str">
        <f>IF($B1291="","",(VLOOKUP($B1291,所属・種目コード!$E$3:$F$68,2)))</f>
        <v>千厩</v>
      </c>
      <c r="K1291" s="26" t="e">
        <f>IF($B1291="","",(VLOOKUP($B1291,所属・種目コード!O1274:P1374,2)))</f>
        <v>#N/A</v>
      </c>
      <c r="L1291" s="23" t="e">
        <f>IF($B1291="","",(VLOOKUP($B1291,所属・種目コード!$L$3:$M$59,2)))</f>
        <v>#N/A</v>
      </c>
    </row>
    <row r="1292" spans="1:12">
      <c r="A1292" s="11">
        <v>2229</v>
      </c>
      <c r="B1292" s="11">
        <v>1081</v>
      </c>
      <c r="C1292" s="11">
        <v>538</v>
      </c>
      <c r="E1292" s="11" t="s">
        <v>438</v>
      </c>
      <c r="F1292" s="11" t="s">
        <v>2944</v>
      </c>
      <c r="G1292" s="11">
        <v>2</v>
      </c>
      <c r="I1292" s="24" t="str">
        <f>IF($B1292="","",(VLOOKUP($B1292,所属・種目コード!$E$3:$F$68,2)))</f>
        <v>千厩</v>
      </c>
      <c r="K1292" s="26" t="e">
        <f>IF($B1292="","",(VLOOKUP($B1292,所属・種目コード!O1275:P1375,2)))</f>
        <v>#N/A</v>
      </c>
      <c r="L1292" s="23" t="e">
        <f>IF($B1292="","",(VLOOKUP($B1292,所属・種目コード!$L$3:$M$59,2)))</f>
        <v>#N/A</v>
      </c>
    </row>
    <row r="1293" spans="1:12">
      <c r="A1293" s="11">
        <v>2230</v>
      </c>
      <c r="B1293" s="11">
        <v>1081</v>
      </c>
      <c r="C1293" s="11">
        <v>761</v>
      </c>
      <c r="E1293" s="11" t="s">
        <v>2945</v>
      </c>
      <c r="F1293" s="11" t="s">
        <v>2946</v>
      </c>
      <c r="G1293" s="11">
        <v>1</v>
      </c>
      <c r="I1293" s="24" t="str">
        <f>IF($B1293="","",(VLOOKUP($B1293,所属・種目コード!$E$3:$F$68,2)))</f>
        <v>千厩</v>
      </c>
      <c r="K1293" s="26" t="e">
        <f>IF($B1293="","",(VLOOKUP($B1293,所属・種目コード!O1276:P1376,2)))</f>
        <v>#N/A</v>
      </c>
      <c r="L1293" s="23" t="e">
        <f>IF($B1293="","",(VLOOKUP($B1293,所属・種目コード!$L$3:$M$59,2)))</f>
        <v>#N/A</v>
      </c>
    </row>
    <row r="1294" spans="1:12">
      <c r="A1294" s="11">
        <v>2231</v>
      </c>
      <c r="B1294" s="11">
        <v>1081</v>
      </c>
      <c r="C1294" s="11">
        <v>539</v>
      </c>
      <c r="E1294" s="11" t="s">
        <v>2947</v>
      </c>
      <c r="F1294" s="11" t="s">
        <v>2948</v>
      </c>
      <c r="G1294" s="11">
        <v>2</v>
      </c>
      <c r="I1294" s="24" t="str">
        <f>IF($B1294="","",(VLOOKUP($B1294,所属・種目コード!$E$3:$F$68,2)))</f>
        <v>千厩</v>
      </c>
      <c r="K1294" s="26" t="e">
        <f>IF($B1294="","",(VLOOKUP($B1294,所属・種目コード!O1277:P1377,2)))</f>
        <v>#N/A</v>
      </c>
      <c r="L1294" s="23" t="e">
        <f>IF($B1294="","",(VLOOKUP($B1294,所属・種目コード!$L$3:$M$59,2)))</f>
        <v>#N/A</v>
      </c>
    </row>
    <row r="1295" spans="1:12">
      <c r="A1295" s="11">
        <v>2232</v>
      </c>
      <c r="B1295" s="11">
        <v>1081</v>
      </c>
      <c r="C1295" s="11">
        <v>542</v>
      </c>
      <c r="E1295" s="11" t="s">
        <v>2949</v>
      </c>
      <c r="F1295" s="11" t="s">
        <v>2950</v>
      </c>
      <c r="G1295" s="11">
        <v>1</v>
      </c>
      <c r="I1295" s="24" t="str">
        <f>IF($B1295="","",(VLOOKUP($B1295,所属・種目コード!$E$3:$F$68,2)))</f>
        <v>千厩</v>
      </c>
      <c r="K1295" s="26" t="e">
        <f>IF($B1295="","",(VLOOKUP($B1295,所属・種目コード!O1278:P1378,2)))</f>
        <v>#N/A</v>
      </c>
      <c r="L1295" s="23" t="e">
        <f>IF($B1295="","",(VLOOKUP($B1295,所属・種目コード!$L$3:$M$59,2)))</f>
        <v>#N/A</v>
      </c>
    </row>
    <row r="1296" spans="1:12">
      <c r="A1296" s="11">
        <v>2233</v>
      </c>
      <c r="B1296" s="11">
        <v>1081</v>
      </c>
      <c r="C1296" s="11">
        <v>8</v>
      </c>
      <c r="E1296" s="11" t="s">
        <v>2951</v>
      </c>
      <c r="F1296" s="11" t="s">
        <v>2952</v>
      </c>
      <c r="G1296" s="11">
        <v>1</v>
      </c>
      <c r="I1296" s="24" t="str">
        <f>IF($B1296="","",(VLOOKUP($B1296,所属・種目コード!$E$3:$F$68,2)))</f>
        <v>千厩</v>
      </c>
      <c r="K1296" s="26" t="e">
        <f>IF($B1296="","",(VLOOKUP($B1296,所属・種目コード!O1279:P1379,2)))</f>
        <v>#N/A</v>
      </c>
      <c r="L1296" s="23" t="e">
        <f>IF($B1296="","",(VLOOKUP($B1296,所属・種目コード!$L$3:$M$59,2)))</f>
        <v>#N/A</v>
      </c>
    </row>
    <row r="1297" spans="1:12">
      <c r="A1297" s="11">
        <v>2234</v>
      </c>
      <c r="B1297" s="11">
        <v>1081</v>
      </c>
      <c r="C1297" s="11">
        <v>1</v>
      </c>
      <c r="E1297" s="11" t="s">
        <v>2953</v>
      </c>
      <c r="F1297" s="11" t="s">
        <v>2954</v>
      </c>
      <c r="G1297" s="11">
        <v>1</v>
      </c>
      <c r="I1297" s="24" t="str">
        <f>IF($B1297="","",(VLOOKUP($B1297,所属・種目コード!$E$3:$F$68,2)))</f>
        <v>千厩</v>
      </c>
      <c r="K1297" s="26" t="e">
        <f>IF($B1297="","",(VLOOKUP($B1297,所属・種目コード!O1280:P1380,2)))</f>
        <v>#N/A</v>
      </c>
      <c r="L1297" s="23" t="e">
        <f>IF($B1297="","",(VLOOKUP($B1297,所属・種目コード!$L$3:$M$59,2)))</f>
        <v>#N/A</v>
      </c>
    </row>
    <row r="1298" spans="1:12">
      <c r="A1298" s="11">
        <v>2235</v>
      </c>
      <c r="B1298" s="11">
        <v>1081</v>
      </c>
      <c r="C1298" s="11">
        <v>9</v>
      </c>
      <c r="E1298" s="11" t="s">
        <v>2955</v>
      </c>
      <c r="F1298" s="11" t="s">
        <v>2956</v>
      </c>
      <c r="G1298" s="11">
        <v>1</v>
      </c>
      <c r="I1298" s="24" t="str">
        <f>IF($B1298="","",(VLOOKUP($B1298,所属・種目コード!$E$3:$F$68,2)))</f>
        <v>千厩</v>
      </c>
      <c r="K1298" s="26" t="e">
        <f>IF($B1298="","",(VLOOKUP($B1298,所属・種目コード!O1281:P1381,2)))</f>
        <v>#N/A</v>
      </c>
      <c r="L1298" s="23" t="e">
        <f>IF($B1298="","",(VLOOKUP($B1298,所属・種目コード!$L$3:$M$59,2)))</f>
        <v>#N/A</v>
      </c>
    </row>
    <row r="1299" spans="1:12">
      <c r="A1299" s="11">
        <v>2236</v>
      </c>
      <c r="B1299" s="11">
        <v>1081</v>
      </c>
      <c r="C1299" s="11">
        <v>543</v>
      </c>
      <c r="E1299" s="11" t="s">
        <v>2957</v>
      </c>
      <c r="F1299" s="11" t="s">
        <v>2958</v>
      </c>
      <c r="G1299" s="11">
        <v>1</v>
      </c>
      <c r="I1299" s="24" t="str">
        <f>IF($B1299="","",(VLOOKUP($B1299,所属・種目コード!$E$3:$F$68,2)))</f>
        <v>千厩</v>
      </c>
      <c r="K1299" s="26" t="e">
        <f>IF($B1299="","",(VLOOKUP($B1299,所属・種目コード!O1282:P1382,2)))</f>
        <v>#N/A</v>
      </c>
      <c r="L1299" s="23" t="e">
        <f>IF($B1299="","",(VLOOKUP($B1299,所属・種目コード!$L$3:$M$59,2)))</f>
        <v>#N/A</v>
      </c>
    </row>
    <row r="1300" spans="1:12">
      <c r="A1300" s="11">
        <v>2237</v>
      </c>
      <c r="B1300" s="11">
        <v>1081</v>
      </c>
      <c r="C1300" s="11">
        <v>2</v>
      </c>
      <c r="E1300" s="11" t="s">
        <v>2959</v>
      </c>
      <c r="F1300" s="11" t="s">
        <v>2960</v>
      </c>
      <c r="G1300" s="11">
        <v>2</v>
      </c>
      <c r="I1300" s="24" t="str">
        <f>IF($B1300="","",(VLOOKUP($B1300,所属・種目コード!$E$3:$F$68,2)))</f>
        <v>千厩</v>
      </c>
      <c r="K1300" s="26" t="e">
        <f>IF($B1300="","",(VLOOKUP($B1300,所属・種目コード!O1283:P1383,2)))</f>
        <v>#N/A</v>
      </c>
      <c r="L1300" s="23" t="e">
        <f>IF($B1300="","",(VLOOKUP($B1300,所属・種目コード!$L$3:$M$59,2)))</f>
        <v>#N/A</v>
      </c>
    </row>
    <row r="1301" spans="1:12">
      <c r="A1301" s="11">
        <v>2238</v>
      </c>
      <c r="B1301" s="11">
        <v>1081</v>
      </c>
      <c r="C1301" s="11">
        <v>6</v>
      </c>
      <c r="E1301" s="11" t="s">
        <v>2961</v>
      </c>
      <c r="F1301" s="11" t="s">
        <v>2962</v>
      </c>
      <c r="G1301" s="11">
        <v>2</v>
      </c>
      <c r="I1301" s="24" t="str">
        <f>IF($B1301="","",(VLOOKUP($B1301,所属・種目コード!$E$3:$F$68,2)))</f>
        <v>千厩</v>
      </c>
      <c r="K1301" s="26" t="e">
        <f>IF($B1301="","",(VLOOKUP($B1301,所属・種目コード!O1284:P1384,2)))</f>
        <v>#N/A</v>
      </c>
      <c r="L1301" s="23" t="e">
        <f>IF($B1301="","",(VLOOKUP($B1301,所属・種目コード!$L$3:$M$59,2)))</f>
        <v>#N/A</v>
      </c>
    </row>
    <row r="1302" spans="1:12">
      <c r="A1302" s="11">
        <v>2239</v>
      </c>
      <c r="B1302" s="11">
        <v>1081</v>
      </c>
      <c r="C1302" s="11">
        <v>7</v>
      </c>
      <c r="E1302" s="11" t="s">
        <v>437</v>
      </c>
      <c r="F1302" s="11" t="s">
        <v>2963</v>
      </c>
      <c r="G1302" s="11">
        <v>2</v>
      </c>
      <c r="I1302" s="24" t="str">
        <f>IF($B1302="","",(VLOOKUP($B1302,所属・種目コード!$E$3:$F$68,2)))</f>
        <v>千厩</v>
      </c>
      <c r="K1302" s="26" t="e">
        <f>IF($B1302="","",(VLOOKUP($B1302,所属・種目コード!O1285:P1385,2)))</f>
        <v>#N/A</v>
      </c>
      <c r="L1302" s="23" t="e">
        <f>IF($B1302="","",(VLOOKUP($B1302,所属・種目コード!$L$3:$M$59,2)))</f>
        <v>#N/A</v>
      </c>
    </row>
    <row r="1303" spans="1:12">
      <c r="A1303" s="11">
        <v>2240</v>
      </c>
      <c r="B1303" s="11">
        <v>1081</v>
      </c>
      <c r="C1303" s="11">
        <v>3</v>
      </c>
      <c r="E1303" s="11" t="s">
        <v>2964</v>
      </c>
      <c r="F1303" s="11" t="s">
        <v>2965</v>
      </c>
      <c r="G1303" s="11">
        <v>2</v>
      </c>
      <c r="I1303" s="24" t="str">
        <f>IF($B1303="","",(VLOOKUP($B1303,所属・種目コード!$E$3:$F$68,2)))</f>
        <v>千厩</v>
      </c>
      <c r="K1303" s="26" t="e">
        <f>IF($B1303="","",(VLOOKUP($B1303,所属・種目コード!O1286:P1386,2)))</f>
        <v>#N/A</v>
      </c>
      <c r="L1303" s="23" t="e">
        <f>IF($B1303="","",(VLOOKUP($B1303,所属・種目コード!$L$3:$M$59,2)))</f>
        <v>#N/A</v>
      </c>
    </row>
    <row r="1304" spans="1:12">
      <c r="A1304" s="11">
        <v>2241</v>
      </c>
      <c r="B1304" s="11">
        <v>1081</v>
      </c>
      <c r="C1304" s="11">
        <v>4</v>
      </c>
      <c r="E1304" s="11" t="s">
        <v>2966</v>
      </c>
      <c r="F1304" s="11" t="s">
        <v>2967</v>
      </c>
      <c r="G1304" s="11">
        <v>2</v>
      </c>
      <c r="I1304" s="24" t="str">
        <f>IF($B1304="","",(VLOOKUP($B1304,所属・種目コード!$E$3:$F$68,2)))</f>
        <v>千厩</v>
      </c>
      <c r="K1304" s="26" t="e">
        <f>IF($B1304="","",(VLOOKUP($B1304,所属・種目コード!O1287:P1387,2)))</f>
        <v>#N/A</v>
      </c>
      <c r="L1304" s="23" t="e">
        <f>IF($B1304="","",(VLOOKUP($B1304,所属・種目コード!$L$3:$M$59,2)))</f>
        <v>#N/A</v>
      </c>
    </row>
    <row r="1305" spans="1:12">
      <c r="A1305" s="11">
        <v>2242</v>
      </c>
      <c r="B1305" s="11">
        <v>1081</v>
      </c>
      <c r="C1305" s="11">
        <v>540</v>
      </c>
      <c r="E1305" s="11" t="s">
        <v>2968</v>
      </c>
      <c r="F1305" s="11" t="s">
        <v>2969</v>
      </c>
      <c r="G1305" s="11">
        <v>2</v>
      </c>
      <c r="I1305" s="24" t="str">
        <f>IF($B1305="","",(VLOOKUP($B1305,所属・種目コード!$E$3:$F$68,2)))</f>
        <v>千厩</v>
      </c>
      <c r="K1305" s="26" t="e">
        <f>IF($B1305="","",(VLOOKUP($B1305,所属・種目コード!O1288:P1388,2)))</f>
        <v>#N/A</v>
      </c>
      <c r="L1305" s="23" t="e">
        <f>IF($B1305="","",(VLOOKUP($B1305,所属・種目コード!$L$3:$M$59,2)))</f>
        <v>#N/A</v>
      </c>
    </row>
    <row r="1306" spans="1:12">
      <c r="A1306" s="11">
        <v>2243</v>
      </c>
      <c r="B1306" s="11">
        <v>1081</v>
      </c>
      <c r="C1306" s="11">
        <v>2</v>
      </c>
      <c r="E1306" s="11" t="s">
        <v>2970</v>
      </c>
      <c r="F1306" s="11" t="s">
        <v>2971</v>
      </c>
      <c r="G1306" s="11">
        <v>1</v>
      </c>
      <c r="I1306" s="24" t="str">
        <f>IF($B1306="","",(VLOOKUP($B1306,所属・種目コード!$E$3:$F$68,2)))</f>
        <v>千厩</v>
      </c>
      <c r="K1306" s="26" t="e">
        <f>IF($B1306="","",(VLOOKUP($B1306,所属・種目コード!O1289:P1389,2)))</f>
        <v>#N/A</v>
      </c>
      <c r="L1306" s="23" t="e">
        <f>IF($B1306="","",(VLOOKUP($B1306,所属・種目コード!$L$3:$M$59,2)))</f>
        <v>#N/A</v>
      </c>
    </row>
    <row r="1307" spans="1:12">
      <c r="A1307" s="11">
        <v>2244</v>
      </c>
      <c r="B1307" s="11">
        <v>1081</v>
      </c>
      <c r="C1307" s="11">
        <v>3</v>
      </c>
      <c r="E1307" s="11" t="s">
        <v>2972</v>
      </c>
      <c r="F1307" s="11" t="s">
        <v>2973</v>
      </c>
      <c r="G1307" s="11">
        <v>1</v>
      </c>
      <c r="I1307" s="24" t="str">
        <f>IF($B1307="","",(VLOOKUP($B1307,所属・種目コード!$E$3:$F$68,2)))</f>
        <v>千厩</v>
      </c>
      <c r="K1307" s="26" t="e">
        <f>IF($B1307="","",(VLOOKUP($B1307,所属・種目コード!O1290:P1390,2)))</f>
        <v>#N/A</v>
      </c>
      <c r="L1307" s="23" t="e">
        <f>IF($B1307="","",(VLOOKUP($B1307,所属・種目コード!$L$3:$M$59,2)))</f>
        <v>#N/A</v>
      </c>
    </row>
    <row r="1308" spans="1:12">
      <c r="A1308" s="11">
        <v>2245</v>
      </c>
      <c r="B1308" s="11">
        <v>1081</v>
      </c>
      <c r="C1308" s="11">
        <v>10</v>
      </c>
      <c r="E1308" s="11" t="s">
        <v>2974</v>
      </c>
      <c r="F1308" s="11" t="s">
        <v>2975</v>
      </c>
      <c r="G1308" s="11">
        <v>1</v>
      </c>
      <c r="I1308" s="24" t="str">
        <f>IF($B1308="","",(VLOOKUP($B1308,所属・種目コード!$E$3:$F$68,2)))</f>
        <v>千厩</v>
      </c>
      <c r="K1308" s="26" t="e">
        <f>IF($B1308="","",(VLOOKUP($B1308,所属・種目コード!O1291:P1391,2)))</f>
        <v>#N/A</v>
      </c>
      <c r="L1308" s="23" t="e">
        <f>IF($B1308="","",(VLOOKUP($B1308,所属・種目コード!$L$3:$M$59,2)))</f>
        <v>#N/A</v>
      </c>
    </row>
    <row r="1309" spans="1:12">
      <c r="A1309" s="11">
        <v>2246</v>
      </c>
      <c r="B1309" s="11">
        <v>1081</v>
      </c>
      <c r="C1309" s="11">
        <v>390</v>
      </c>
      <c r="E1309" s="11" t="s">
        <v>2976</v>
      </c>
      <c r="F1309" s="11" t="s">
        <v>2977</v>
      </c>
      <c r="G1309" s="11">
        <v>2</v>
      </c>
      <c r="I1309" s="24" t="str">
        <f>IF($B1309="","",(VLOOKUP($B1309,所属・種目コード!$E$3:$F$68,2)))</f>
        <v>千厩</v>
      </c>
      <c r="K1309" s="26" t="e">
        <f>IF($B1309="","",(VLOOKUP($B1309,所属・種目コード!O1292:P1392,2)))</f>
        <v>#N/A</v>
      </c>
      <c r="L1309" s="23" t="e">
        <f>IF($B1309="","",(VLOOKUP($B1309,所属・種目コード!$L$3:$M$59,2)))</f>
        <v>#N/A</v>
      </c>
    </row>
    <row r="1310" spans="1:12">
      <c r="A1310" s="11">
        <v>2247</v>
      </c>
      <c r="B1310" s="11">
        <v>1081</v>
      </c>
      <c r="C1310" s="11">
        <v>544</v>
      </c>
      <c r="E1310" s="11" t="s">
        <v>2978</v>
      </c>
      <c r="F1310" s="11" t="s">
        <v>1649</v>
      </c>
      <c r="G1310" s="11">
        <v>1</v>
      </c>
      <c r="I1310" s="24" t="str">
        <f>IF($B1310="","",(VLOOKUP($B1310,所属・種目コード!$E$3:$F$68,2)))</f>
        <v>千厩</v>
      </c>
      <c r="K1310" s="26" t="e">
        <f>IF($B1310="","",(VLOOKUP($B1310,所属・種目コード!O1293:P1393,2)))</f>
        <v>#N/A</v>
      </c>
      <c r="L1310" s="23" t="e">
        <f>IF($B1310="","",(VLOOKUP($B1310,所属・種目コード!$L$3:$M$59,2)))</f>
        <v>#N/A</v>
      </c>
    </row>
    <row r="1311" spans="1:12">
      <c r="A1311" s="11">
        <v>2248</v>
      </c>
      <c r="B1311" s="11">
        <v>1081</v>
      </c>
      <c r="C1311" s="11">
        <v>541</v>
      </c>
      <c r="E1311" s="11" t="s">
        <v>441</v>
      </c>
      <c r="F1311" s="11" t="s">
        <v>2979</v>
      </c>
      <c r="G1311" s="11">
        <v>2</v>
      </c>
      <c r="I1311" s="24" t="str">
        <f>IF($B1311="","",(VLOOKUP($B1311,所属・種目コード!$E$3:$F$68,2)))</f>
        <v>千厩</v>
      </c>
      <c r="K1311" s="26" t="e">
        <f>IF($B1311="","",(VLOOKUP($B1311,所属・種目コード!O1294:P1394,2)))</f>
        <v>#N/A</v>
      </c>
      <c r="L1311" s="23" t="e">
        <f>IF($B1311="","",(VLOOKUP($B1311,所属・種目コード!$L$3:$M$59,2)))</f>
        <v>#N/A</v>
      </c>
    </row>
    <row r="1312" spans="1:12">
      <c r="A1312" s="11">
        <v>2249</v>
      </c>
      <c r="B1312" s="11">
        <v>1081</v>
      </c>
      <c r="C1312" s="11">
        <v>542</v>
      </c>
      <c r="E1312" s="11" t="s">
        <v>440</v>
      </c>
      <c r="F1312" s="11" t="s">
        <v>2980</v>
      </c>
      <c r="G1312" s="11">
        <v>2</v>
      </c>
      <c r="I1312" s="24" t="str">
        <f>IF($B1312="","",(VLOOKUP($B1312,所属・種目コード!$E$3:$F$68,2)))</f>
        <v>千厩</v>
      </c>
      <c r="K1312" s="26" t="e">
        <f>IF($B1312="","",(VLOOKUP($B1312,所属・種目コード!O1295:P1395,2)))</f>
        <v>#N/A</v>
      </c>
      <c r="L1312" s="23" t="e">
        <f>IF($B1312="","",(VLOOKUP($B1312,所属・種目コード!$L$3:$M$59,2)))</f>
        <v>#N/A</v>
      </c>
    </row>
    <row r="1313" spans="1:12">
      <c r="A1313" s="11">
        <v>2250</v>
      </c>
      <c r="B1313" s="11">
        <v>1081</v>
      </c>
      <c r="C1313" s="11">
        <v>4</v>
      </c>
      <c r="E1313" s="11" t="s">
        <v>2981</v>
      </c>
      <c r="F1313" s="11" t="s">
        <v>2982</v>
      </c>
      <c r="G1313" s="11">
        <v>1</v>
      </c>
      <c r="I1313" s="24" t="str">
        <f>IF($B1313="","",(VLOOKUP($B1313,所属・種目コード!$E$3:$F$68,2)))</f>
        <v>千厩</v>
      </c>
      <c r="K1313" s="26" t="e">
        <f>IF($B1313="","",(VLOOKUP($B1313,所属・種目コード!O1296:P1396,2)))</f>
        <v>#N/A</v>
      </c>
      <c r="L1313" s="23" t="e">
        <f>IF($B1313="","",(VLOOKUP($B1313,所属・種目コード!$L$3:$M$59,2)))</f>
        <v>#N/A</v>
      </c>
    </row>
    <row r="1314" spans="1:12">
      <c r="A1314" s="11">
        <v>2251</v>
      </c>
      <c r="B1314" s="11">
        <v>1081</v>
      </c>
      <c r="C1314" s="11">
        <v>762</v>
      </c>
      <c r="E1314" s="11" t="s">
        <v>2983</v>
      </c>
      <c r="F1314" s="11" t="s">
        <v>2984</v>
      </c>
      <c r="G1314" s="11">
        <v>1</v>
      </c>
      <c r="I1314" s="24" t="str">
        <f>IF($B1314="","",(VLOOKUP($B1314,所属・種目コード!$E$3:$F$68,2)))</f>
        <v>千厩</v>
      </c>
      <c r="K1314" s="26" t="e">
        <f>IF($B1314="","",(VLOOKUP($B1314,所属・種目コード!O1297:P1397,2)))</f>
        <v>#N/A</v>
      </c>
      <c r="L1314" s="23" t="e">
        <f>IF($B1314="","",(VLOOKUP($B1314,所属・種目コード!$L$3:$M$59,2)))</f>
        <v>#N/A</v>
      </c>
    </row>
    <row r="1315" spans="1:12">
      <c r="A1315" s="11">
        <v>2252</v>
      </c>
      <c r="B1315" s="11">
        <v>1081</v>
      </c>
      <c r="C1315" s="11">
        <v>11</v>
      </c>
      <c r="E1315" s="11" t="s">
        <v>2985</v>
      </c>
      <c r="F1315" s="11" t="s">
        <v>2986</v>
      </c>
      <c r="G1315" s="11">
        <v>1</v>
      </c>
      <c r="I1315" s="24" t="str">
        <f>IF($B1315="","",(VLOOKUP($B1315,所属・種目コード!$E$3:$F$68,2)))</f>
        <v>千厩</v>
      </c>
      <c r="K1315" s="26" t="e">
        <f>IF($B1315="","",(VLOOKUP($B1315,所属・種目コード!O1298:P1398,2)))</f>
        <v>#N/A</v>
      </c>
      <c r="L1315" s="23" t="e">
        <f>IF($B1315="","",(VLOOKUP($B1315,所属・種目コード!$L$3:$M$59,2)))</f>
        <v>#N/A</v>
      </c>
    </row>
    <row r="1316" spans="1:12">
      <c r="A1316" s="11">
        <v>2253</v>
      </c>
      <c r="B1316" s="11">
        <v>1081</v>
      </c>
      <c r="C1316" s="11">
        <v>12</v>
      </c>
      <c r="E1316" s="11" t="s">
        <v>2987</v>
      </c>
      <c r="F1316" s="11" t="s">
        <v>2988</v>
      </c>
      <c r="G1316" s="11">
        <v>1</v>
      </c>
      <c r="I1316" s="24" t="str">
        <f>IF($B1316="","",(VLOOKUP($B1316,所属・種目コード!$E$3:$F$68,2)))</f>
        <v>千厩</v>
      </c>
      <c r="K1316" s="26" t="e">
        <f>IF($B1316="","",(VLOOKUP($B1316,所属・種目コード!O1299:P1399,2)))</f>
        <v>#N/A</v>
      </c>
      <c r="L1316" s="23" t="e">
        <f>IF($B1316="","",(VLOOKUP($B1316,所属・種目コード!$L$3:$M$59,2)))</f>
        <v>#N/A</v>
      </c>
    </row>
    <row r="1317" spans="1:12">
      <c r="A1317" s="11">
        <v>2254</v>
      </c>
      <c r="B1317" s="11">
        <v>1081</v>
      </c>
      <c r="C1317" s="11">
        <v>5</v>
      </c>
      <c r="E1317" s="11" t="s">
        <v>2989</v>
      </c>
      <c r="F1317" s="11" t="s">
        <v>2990</v>
      </c>
      <c r="G1317" s="11">
        <v>1</v>
      </c>
      <c r="I1317" s="24" t="str">
        <f>IF($B1317="","",(VLOOKUP($B1317,所属・種目コード!$E$3:$F$68,2)))</f>
        <v>千厩</v>
      </c>
      <c r="K1317" s="26" t="e">
        <f>IF($B1317="","",(VLOOKUP($B1317,所属・種目コード!O1300:P1400,2)))</f>
        <v>#N/A</v>
      </c>
      <c r="L1317" s="23" t="e">
        <f>IF($B1317="","",(VLOOKUP($B1317,所属・種目コード!$L$3:$M$59,2)))</f>
        <v>#N/A</v>
      </c>
    </row>
    <row r="1318" spans="1:12">
      <c r="A1318" s="11">
        <v>2255</v>
      </c>
      <c r="B1318" s="11">
        <v>1081</v>
      </c>
      <c r="C1318" s="11">
        <v>6</v>
      </c>
      <c r="E1318" s="11" t="s">
        <v>2991</v>
      </c>
      <c r="F1318" s="11" t="s">
        <v>2992</v>
      </c>
      <c r="G1318" s="11">
        <v>1</v>
      </c>
      <c r="I1318" s="24" t="str">
        <f>IF($B1318="","",(VLOOKUP($B1318,所属・種目コード!$E$3:$F$68,2)))</f>
        <v>千厩</v>
      </c>
      <c r="K1318" s="26" t="e">
        <f>IF($B1318="","",(VLOOKUP($B1318,所属・種目コード!O1301:P1401,2)))</f>
        <v>#N/A</v>
      </c>
      <c r="L1318" s="23" t="e">
        <f>IF($B1318="","",(VLOOKUP($B1318,所属・種目コード!$L$3:$M$59,2)))</f>
        <v>#N/A</v>
      </c>
    </row>
    <row r="1319" spans="1:12">
      <c r="A1319" s="11">
        <v>2256</v>
      </c>
      <c r="B1319" s="11">
        <v>1081</v>
      </c>
      <c r="C1319" s="11">
        <v>7</v>
      </c>
      <c r="E1319" s="11" t="s">
        <v>2993</v>
      </c>
      <c r="F1319" s="11" t="s">
        <v>2994</v>
      </c>
      <c r="G1319" s="11">
        <v>1</v>
      </c>
      <c r="I1319" s="24" t="str">
        <f>IF($B1319="","",(VLOOKUP($B1319,所属・種目コード!$E$3:$F$68,2)))</f>
        <v>千厩</v>
      </c>
      <c r="K1319" s="26" t="e">
        <f>IF($B1319="","",(VLOOKUP($B1319,所属・種目コード!O1302:P1402,2)))</f>
        <v>#N/A</v>
      </c>
      <c r="L1319" s="23" t="e">
        <f>IF($B1319="","",(VLOOKUP($B1319,所属・種目コード!$L$3:$M$59,2)))</f>
        <v>#N/A</v>
      </c>
    </row>
    <row r="1320" spans="1:12">
      <c r="A1320" s="11">
        <v>2257</v>
      </c>
      <c r="B1320" s="11">
        <v>1081</v>
      </c>
      <c r="C1320" s="11">
        <v>13</v>
      </c>
      <c r="E1320" s="11" t="s">
        <v>2995</v>
      </c>
      <c r="F1320" s="11" t="s">
        <v>2996</v>
      </c>
      <c r="G1320" s="11">
        <v>1</v>
      </c>
      <c r="I1320" s="24" t="str">
        <f>IF($B1320="","",(VLOOKUP($B1320,所属・種目コード!$E$3:$F$68,2)))</f>
        <v>千厩</v>
      </c>
      <c r="K1320" s="26" t="e">
        <f>IF($B1320="","",(VLOOKUP($B1320,所属・種目コード!O1303:P1403,2)))</f>
        <v>#N/A</v>
      </c>
      <c r="L1320" s="23" t="e">
        <f>IF($B1320="","",(VLOOKUP($B1320,所属・種目コード!$L$3:$M$59,2)))</f>
        <v>#N/A</v>
      </c>
    </row>
    <row r="1321" spans="1:12">
      <c r="A1321" s="11">
        <v>2258</v>
      </c>
      <c r="B1321" s="11">
        <v>1081</v>
      </c>
      <c r="C1321" s="11">
        <v>543</v>
      </c>
      <c r="E1321" s="11" t="s">
        <v>2997</v>
      </c>
      <c r="F1321" s="11" t="s">
        <v>2998</v>
      </c>
      <c r="G1321" s="11">
        <v>2</v>
      </c>
      <c r="I1321" s="24" t="str">
        <f>IF($B1321="","",(VLOOKUP($B1321,所属・種目コード!$E$3:$F$68,2)))</f>
        <v>千厩</v>
      </c>
      <c r="K1321" s="26" t="e">
        <f>IF($B1321="","",(VLOOKUP($B1321,所属・種目コード!O1304:P1404,2)))</f>
        <v>#N/A</v>
      </c>
      <c r="L1321" s="23" t="e">
        <f>IF($B1321="","",(VLOOKUP($B1321,所属・種目コード!$L$3:$M$59,2)))</f>
        <v>#N/A</v>
      </c>
    </row>
    <row r="1322" spans="1:12">
      <c r="A1322" s="11">
        <v>2259</v>
      </c>
      <c r="B1322" s="11">
        <v>1081</v>
      </c>
      <c r="C1322" s="11">
        <v>544</v>
      </c>
      <c r="E1322" s="11" t="s">
        <v>442</v>
      </c>
      <c r="F1322" s="11" t="s">
        <v>2999</v>
      </c>
      <c r="G1322" s="11">
        <v>2</v>
      </c>
      <c r="I1322" s="24" t="str">
        <f>IF($B1322="","",(VLOOKUP($B1322,所属・種目コード!$E$3:$F$68,2)))</f>
        <v>千厩</v>
      </c>
      <c r="K1322" s="26" t="e">
        <f>IF($B1322="","",(VLOOKUP($B1322,所属・種目コード!O1305:P1405,2)))</f>
        <v>#N/A</v>
      </c>
      <c r="L1322" s="23" t="e">
        <f>IF($B1322="","",(VLOOKUP($B1322,所属・種目コード!$L$3:$M$59,2)))</f>
        <v>#N/A</v>
      </c>
    </row>
    <row r="1323" spans="1:12">
      <c r="A1323" s="11">
        <v>2260</v>
      </c>
      <c r="B1323" s="11">
        <v>1081</v>
      </c>
      <c r="C1323" s="11">
        <v>14</v>
      </c>
      <c r="E1323" s="11" t="s">
        <v>3000</v>
      </c>
      <c r="F1323" s="11" t="s">
        <v>3001</v>
      </c>
      <c r="G1323" s="11">
        <v>1</v>
      </c>
      <c r="I1323" s="24" t="str">
        <f>IF($B1323="","",(VLOOKUP($B1323,所属・種目コード!$E$3:$F$68,2)))</f>
        <v>千厩</v>
      </c>
      <c r="K1323" s="26" t="e">
        <f>IF($B1323="","",(VLOOKUP($B1323,所属・種目コード!O1306:P1406,2)))</f>
        <v>#N/A</v>
      </c>
      <c r="L1323" s="23" t="e">
        <f>IF($B1323="","",(VLOOKUP($B1323,所属・種目コード!$L$3:$M$59,2)))</f>
        <v>#N/A</v>
      </c>
    </row>
    <row r="1324" spans="1:12">
      <c r="A1324" s="11">
        <v>2261</v>
      </c>
      <c r="B1324" s="11">
        <v>1081</v>
      </c>
      <c r="C1324" s="11">
        <v>545</v>
      </c>
      <c r="E1324" s="11" t="s">
        <v>439</v>
      </c>
      <c r="F1324" s="11" t="s">
        <v>3002</v>
      </c>
      <c r="G1324" s="11">
        <v>2</v>
      </c>
      <c r="I1324" s="24" t="str">
        <f>IF($B1324="","",(VLOOKUP($B1324,所属・種目コード!$E$3:$F$68,2)))</f>
        <v>千厩</v>
      </c>
      <c r="K1324" s="26" t="e">
        <f>IF($B1324="","",(VLOOKUP($B1324,所属・種目コード!O1307:P1407,2)))</f>
        <v>#N/A</v>
      </c>
      <c r="L1324" s="23" t="e">
        <f>IF($B1324="","",(VLOOKUP($B1324,所属・種目コード!$L$3:$M$59,2)))</f>
        <v>#N/A</v>
      </c>
    </row>
    <row r="1325" spans="1:12">
      <c r="A1325" s="11">
        <v>2262</v>
      </c>
      <c r="B1325" s="11">
        <v>1081</v>
      </c>
      <c r="C1325" s="11">
        <v>546</v>
      </c>
      <c r="E1325" s="11" t="s">
        <v>3003</v>
      </c>
      <c r="F1325" s="11" t="s">
        <v>3004</v>
      </c>
      <c r="G1325" s="11">
        <v>2</v>
      </c>
      <c r="I1325" s="24" t="str">
        <f>IF($B1325="","",(VLOOKUP($B1325,所属・種目コード!$E$3:$F$68,2)))</f>
        <v>千厩</v>
      </c>
      <c r="K1325" s="26" t="e">
        <f>IF($B1325="","",(VLOOKUP($B1325,所属・種目コード!O1308:P1408,2)))</f>
        <v>#N/A</v>
      </c>
      <c r="L1325" s="23" t="e">
        <f>IF($B1325="","",(VLOOKUP($B1325,所属・種目コード!$L$3:$M$59,2)))</f>
        <v>#N/A</v>
      </c>
    </row>
    <row r="1326" spans="1:12">
      <c r="A1326" s="11">
        <v>2263</v>
      </c>
      <c r="B1326" s="11">
        <v>1081</v>
      </c>
      <c r="C1326" s="11">
        <v>15</v>
      </c>
      <c r="E1326" s="11" t="s">
        <v>3005</v>
      </c>
      <c r="F1326" s="11" t="s">
        <v>3006</v>
      </c>
      <c r="G1326" s="11">
        <v>1</v>
      </c>
      <c r="I1326" s="24" t="str">
        <f>IF($B1326="","",(VLOOKUP($B1326,所属・種目コード!$E$3:$F$68,2)))</f>
        <v>千厩</v>
      </c>
      <c r="K1326" s="26" t="e">
        <f>IF($B1326="","",(VLOOKUP($B1326,所属・種目コード!O1309:P1409,2)))</f>
        <v>#N/A</v>
      </c>
      <c r="L1326" s="23" t="e">
        <f>IF($B1326="","",(VLOOKUP($B1326,所属・種目コード!$L$3:$M$59,2)))</f>
        <v>#N/A</v>
      </c>
    </row>
    <row r="1327" spans="1:12">
      <c r="A1327" s="11">
        <v>2264</v>
      </c>
      <c r="B1327" s="11">
        <v>1081</v>
      </c>
      <c r="C1327" s="11">
        <v>16</v>
      </c>
      <c r="E1327" s="11" t="s">
        <v>3007</v>
      </c>
      <c r="F1327" s="11" t="s">
        <v>3008</v>
      </c>
      <c r="G1327" s="11">
        <v>1</v>
      </c>
      <c r="I1327" s="24" t="str">
        <f>IF($B1327="","",(VLOOKUP($B1327,所属・種目コード!$E$3:$F$68,2)))</f>
        <v>千厩</v>
      </c>
      <c r="K1327" s="26" t="e">
        <f>IF($B1327="","",(VLOOKUP($B1327,所属・種目コード!O1310:P1410,2)))</f>
        <v>#N/A</v>
      </c>
      <c r="L1327" s="23" t="e">
        <f>IF($B1327="","",(VLOOKUP($B1327,所属・種目コード!$L$3:$M$59,2)))</f>
        <v>#N/A</v>
      </c>
    </row>
    <row r="1328" spans="1:12">
      <c r="A1328" s="11">
        <v>2265</v>
      </c>
      <c r="B1328" s="11">
        <v>1081</v>
      </c>
      <c r="C1328" s="11">
        <v>936</v>
      </c>
      <c r="E1328" s="11" t="s">
        <v>3009</v>
      </c>
      <c r="F1328" s="11" t="s">
        <v>3010</v>
      </c>
      <c r="G1328" s="11">
        <v>1</v>
      </c>
      <c r="I1328" s="24" t="str">
        <f>IF($B1328="","",(VLOOKUP($B1328,所属・種目コード!$E$3:$F$68,2)))</f>
        <v>千厩</v>
      </c>
      <c r="K1328" s="26" t="e">
        <f>IF($B1328="","",(VLOOKUP($B1328,所属・種目コード!O1311:P1411,2)))</f>
        <v>#N/A</v>
      </c>
      <c r="L1328" s="23" t="e">
        <f>IF($B1328="","",(VLOOKUP($B1328,所属・種目コード!$L$3:$M$59,2)))</f>
        <v>#N/A</v>
      </c>
    </row>
    <row r="1329" spans="1:12">
      <c r="A1329" s="11">
        <v>2266</v>
      </c>
      <c r="B1329" s="11">
        <v>1081</v>
      </c>
      <c r="C1329" s="11">
        <v>5</v>
      </c>
      <c r="E1329" s="11" t="s">
        <v>3011</v>
      </c>
      <c r="F1329" s="11" t="s">
        <v>3012</v>
      </c>
      <c r="G1329" s="11">
        <v>2</v>
      </c>
      <c r="I1329" s="24" t="str">
        <f>IF($B1329="","",(VLOOKUP($B1329,所属・種目コード!$E$3:$F$68,2)))</f>
        <v>千厩</v>
      </c>
      <c r="K1329" s="26" t="e">
        <f>IF($B1329="","",(VLOOKUP($B1329,所属・種目コード!O1312:P1412,2)))</f>
        <v>#N/A</v>
      </c>
      <c r="L1329" s="23" t="e">
        <f>IF($B1329="","",(VLOOKUP($B1329,所属・種目コード!$L$3:$M$59,2)))</f>
        <v>#N/A</v>
      </c>
    </row>
    <row r="1330" spans="1:12">
      <c r="A1330" s="11">
        <v>2267</v>
      </c>
      <c r="B1330" s="11">
        <v>1081</v>
      </c>
      <c r="C1330" s="11">
        <v>17</v>
      </c>
      <c r="E1330" s="11" t="s">
        <v>3013</v>
      </c>
      <c r="F1330" s="11" t="s">
        <v>3014</v>
      </c>
      <c r="G1330" s="11">
        <v>1</v>
      </c>
      <c r="I1330" s="24" t="str">
        <f>IF($B1330="","",(VLOOKUP($B1330,所属・種目コード!$E$3:$F$68,2)))</f>
        <v>千厩</v>
      </c>
      <c r="K1330" s="26" t="e">
        <f>IF($B1330="","",(VLOOKUP($B1330,所属・種目コード!O1313:P1413,2)))</f>
        <v>#N/A</v>
      </c>
      <c r="L1330" s="23" t="e">
        <f>IF($B1330="","",(VLOOKUP($B1330,所属・種目コード!$L$3:$M$59,2)))</f>
        <v>#N/A</v>
      </c>
    </row>
    <row r="1331" spans="1:12">
      <c r="A1331" s="11">
        <v>2268</v>
      </c>
      <c r="B1331" s="11">
        <v>1081</v>
      </c>
      <c r="C1331" s="11">
        <v>18</v>
      </c>
      <c r="E1331" s="11" t="s">
        <v>3015</v>
      </c>
      <c r="F1331" s="11" t="s">
        <v>3016</v>
      </c>
      <c r="G1331" s="11">
        <v>1</v>
      </c>
      <c r="I1331" s="24" t="str">
        <f>IF($B1331="","",(VLOOKUP($B1331,所属・種目コード!$E$3:$F$68,2)))</f>
        <v>千厩</v>
      </c>
      <c r="K1331" s="26" t="e">
        <f>IF($B1331="","",(VLOOKUP($B1331,所属・種目コード!O1314:P1414,2)))</f>
        <v>#N/A</v>
      </c>
      <c r="L1331" s="23" t="e">
        <f>IF($B1331="","",(VLOOKUP($B1331,所属・種目コード!$L$3:$M$59,2)))</f>
        <v>#N/A</v>
      </c>
    </row>
    <row r="1332" spans="1:12">
      <c r="A1332" s="11">
        <v>2269</v>
      </c>
      <c r="B1332" s="11">
        <v>1082</v>
      </c>
      <c r="C1332" s="11">
        <v>507</v>
      </c>
      <c r="E1332" s="11" t="s">
        <v>472</v>
      </c>
      <c r="F1332" s="11" t="s">
        <v>3017</v>
      </c>
      <c r="G1332" s="11">
        <v>2</v>
      </c>
      <c r="I1332" s="24" t="str">
        <f>IF($B1332="","",(VLOOKUP($B1332,所属・種目コード!$E$3:$F$68,2)))</f>
        <v>大東</v>
      </c>
      <c r="K1332" s="26" t="e">
        <f>IF($B1332="","",(VLOOKUP($B1332,所属・種目コード!O1315:P1415,2)))</f>
        <v>#N/A</v>
      </c>
      <c r="L1332" s="23" t="e">
        <f>IF($B1332="","",(VLOOKUP($B1332,所属・種目コード!$L$3:$M$59,2)))</f>
        <v>#N/A</v>
      </c>
    </row>
    <row r="1333" spans="1:12">
      <c r="A1333" s="11">
        <v>2270</v>
      </c>
      <c r="B1333" s="11">
        <v>1082</v>
      </c>
      <c r="C1333" s="11">
        <v>275</v>
      </c>
      <c r="E1333" s="11" t="s">
        <v>3018</v>
      </c>
      <c r="F1333" s="11" t="s">
        <v>3019</v>
      </c>
      <c r="G1333" s="11">
        <v>1</v>
      </c>
      <c r="I1333" s="24" t="str">
        <f>IF($B1333="","",(VLOOKUP($B1333,所属・種目コード!$E$3:$F$68,2)))</f>
        <v>大東</v>
      </c>
      <c r="K1333" s="26" t="e">
        <f>IF($B1333="","",(VLOOKUP($B1333,所属・種目コード!O1316:P1416,2)))</f>
        <v>#N/A</v>
      </c>
      <c r="L1333" s="23" t="e">
        <f>IF($B1333="","",(VLOOKUP($B1333,所属・種目コード!$L$3:$M$59,2)))</f>
        <v>#N/A</v>
      </c>
    </row>
    <row r="1334" spans="1:12">
      <c r="A1334" s="11">
        <v>2271</v>
      </c>
      <c r="B1334" s="11">
        <v>1082</v>
      </c>
      <c r="C1334" s="11">
        <v>276</v>
      </c>
      <c r="E1334" s="11" t="s">
        <v>3020</v>
      </c>
      <c r="F1334" s="11" t="s">
        <v>3021</v>
      </c>
      <c r="G1334" s="11">
        <v>1</v>
      </c>
      <c r="I1334" s="24" t="str">
        <f>IF($B1334="","",(VLOOKUP($B1334,所属・種目コード!$E$3:$F$68,2)))</f>
        <v>大東</v>
      </c>
      <c r="K1334" s="26" t="e">
        <f>IF($B1334="","",(VLOOKUP($B1334,所属・種目コード!O1317:P1417,2)))</f>
        <v>#N/A</v>
      </c>
      <c r="L1334" s="23" t="e">
        <f>IF($B1334="","",(VLOOKUP($B1334,所属・種目コード!$L$3:$M$59,2)))</f>
        <v>#N/A</v>
      </c>
    </row>
    <row r="1335" spans="1:12">
      <c r="A1335" s="11">
        <v>2272</v>
      </c>
      <c r="B1335" s="11">
        <v>1082</v>
      </c>
      <c r="C1335" s="11">
        <v>277</v>
      </c>
      <c r="E1335" s="11" t="s">
        <v>3022</v>
      </c>
      <c r="F1335" s="11" t="s">
        <v>3023</v>
      </c>
      <c r="G1335" s="11">
        <v>1</v>
      </c>
      <c r="I1335" s="24" t="str">
        <f>IF($B1335="","",(VLOOKUP($B1335,所属・種目コード!$E$3:$F$68,2)))</f>
        <v>大東</v>
      </c>
      <c r="K1335" s="26" t="e">
        <f>IF($B1335="","",(VLOOKUP($B1335,所属・種目コード!O1318:P1418,2)))</f>
        <v>#N/A</v>
      </c>
      <c r="L1335" s="23" t="e">
        <f>IF($B1335="","",(VLOOKUP($B1335,所属・種目コード!$L$3:$M$59,2)))</f>
        <v>#N/A</v>
      </c>
    </row>
    <row r="1336" spans="1:12">
      <c r="A1336" s="11">
        <v>2273</v>
      </c>
      <c r="B1336" s="11">
        <v>1082</v>
      </c>
      <c r="C1336" s="11">
        <v>278</v>
      </c>
      <c r="E1336" s="11" t="s">
        <v>3024</v>
      </c>
      <c r="F1336" s="11" t="s">
        <v>3025</v>
      </c>
      <c r="G1336" s="11">
        <v>1</v>
      </c>
      <c r="I1336" s="24" t="str">
        <f>IF($B1336="","",(VLOOKUP($B1336,所属・種目コード!$E$3:$F$68,2)))</f>
        <v>大東</v>
      </c>
      <c r="K1336" s="26" t="e">
        <f>IF($B1336="","",(VLOOKUP($B1336,所属・種目コード!O1319:P1419,2)))</f>
        <v>#N/A</v>
      </c>
      <c r="L1336" s="23" t="e">
        <f>IF($B1336="","",(VLOOKUP($B1336,所属・種目コード!$L$3:$M$59,2)))</f>
        <v>#N/A</v>
      </c>
    </row>
    <row r="1337" spans="1:12">
      <c r="A1337" s="11">
        <v>2274</v>
      </c>
      <c r="B1337" s="11">
        <v>1082</v>
      </c>
      <c r="C1337" s="11">
        <v>279</v>
      </c>
      <c r="E1337" s="11" t="s">
        <v>3026</v>
      </c>
      <c r="F1337" s="11" t="s">
        <v>3027</v>
      </c>
      <c r="G1337" s="11">
        <v>1</v>
      </c>
      <c r="I1337" s="24" t="str">
        <f>IF($B1337="","",(VLOOKUP($B1337,所属・種目コード!$E$3:$F$68,2)))</f>
        <v>大東</v>
      </c>
      <c r="K1337" s="26" t="e">
        <f>IF($B1337="","",(VLOOKUP($B1337,所属・種目コード!O1320:P1420,2)))</f>
        <v>#N/A</v>
      </c>
      <c r="L1337" s="23" t="e">
        <f>IF($B1337="","",(VLOOKUP($B1337,所属・種目コード!$L$3:$M$59,2)))</f>
        <v>#N/A</v>
      </c>
    </row>
    <row r="1338" spans="1:12">
      <c r="A1338" s="11">
        <v>2275</v>
      </c>
      <c r="B1338" s="11">
        <v>1082</v>
      </c>
      <c r="C1338" s="11">
        <v>241</v>
      </c>
      <c r="E1338" s="11" t="s">
        <v>471</v>
      </c>
      <c r="F1338" s="11" t="s">
        <v>3028</v>
      </c>
      <c r="G1338" s="11">
        <v>2</v>
      </c>
      <c r="I1338" s="24" t="str">
        <f>IF($B1338="","",(VLOOKUP($B1338,所属・種目コード!$E$3:$F$68,2)))</f>
        <v>大東</v>
      </c>
      <c r="K1338" s="26" t="e">
        <f>IF($B1338="","",(VLOOKUP($B1338,所属・種目コード!O1321:P1421,2)))</f>
        <v>#N/A</v>
      </c>
      <c r="L1338" s="23" t="e">
        <f>IF($B1338="","",(VLOOKUP($B1338,所属・種目コード!$L$3:$M$59,2)))</f>
        <v>#N/A</v>
      </c>
    </row>
    <row r="1339" spans="1:12">
      <c r="A1339" s="11">
        <v>2276</v>
      </c>
      <c r="B1339" s="11">
        <v>1082</v>
      </c>
      <c r="C1339" s="11">
        <v>239</v>
      </c>
      <c r="E1339" s="11" t="s">
        <v>3029</v>
      </c>
      <c r="F1339" s="11" t="s">
        <v>3030</v>
      </c>
      <c r="G1339" s="11">
        <v>2</v>
      </c>
      <c r="I1339" s="24" t="str">
        <f>IF($B1339="","",(VLOOKUP($B1339,所属・種目コード!$E$3:$F$68,2)))</f>
        <v>大東</v>
      </c>
      <c r="K1339" s="26" t="e">
        <f>IF($B1339="","",(VLOOKUP($B1339,所属・種目コード!O1322:P1422,2)))</f>
        <v>#N/A</v>
      </c>
      <c r="L1339" s="23" t="e">
        <f>IF($B1339="","",(VLOOKUP($B1339,所属・種目コード!$L$3:$M$59,2)))</f>
        <v>#N/A</v>
      </c>
    </row>
    <row r="1340" spans="1:12">
      <c r="A1340" s="11">
        <v>2277</v>
      </c>
      <c r="B1340" s="11">
        <v>1082</v>
      </c>
      <c r="C1340" s="11">
        <v>280</v>
      </c>
      <c r="E1340" s="11" t="s">
        <v>3031</v>
      </c>
      <c r="F1340" s="11" t="s">
        <v>3032</v>
      </c>
      <c r="G1340" s="11">
        <v>1</v>
      </c>
      <c r="I1340" s="24" t="str">
        <f>IF($B1340="","",(VLOOKUP($B1340,所属・種目コード!$E$3:$F$68,2)))</f>
        <v>大東</v>
      </c>
      <c r="K1340" s="26" t="e">
        <f>IF($B1340="","",(VLOOKUP($B1340,所属・種目コード!O1323:P1423,2)))</f>
        <v>#N/A</v>
      </c>
      <c r="L1340" s="23" t="e">
        <f>IF($B1340="","",(VLOOKUP($B1340,所属・種目コード!$L$3:$M$59,2)))</f>
        <v>#N/A</v>
      </c>
    </row>
    <row r="1341" spans="1:12">
      <c r="A1341" s="11">
        <v>2278</v>
      </c>
      <c r="B1341" s="11">
        <v>1082</v>
      </c>
      <c r="C1341" s="11">
        <v>281</v>
      </c>
      <c r="E1341" s="11" t="s">
        <v>3033</v>
      </c>
      <c r="F1341" s="11" t="s">
        <v>1860</v>
      </c>
      <c r="G1341" s="11">
        <v>1</v>
      </c>
      <c r="I1341" s="24" t="str">
        <f>IF($B1341="","",(VLOOKUP($B1341,所属・種目コード!$E$3:$F$68,2)))</f>
        <v>大東</v>
      </c>
      <c r="K1341" s="26" t="e">
        <f>IF($B1341="","",(VLOOKUP($B1341,所属・種目コード!O1324:P1424,2)))</f>
        <v>#N/A</v>
      </c>
      <c r="L1341" s="23" t="e">
        <f>IF($B1341="","",(VLOOKUP($B1341,所属・種目コード!$L$3:$M$59,2)))</f>
        <v>#N/A</v>
      </c>
    </row>
    <row r="1342" spans="1:12">
      <c r="A1342" s="11">
        <v>2279</v>
      </c>
      <c r="B1342" s="11">
        <v>1082</v>
      </c>
      <c r="C1342" s="11">
        <v>240</v>
      </c>
      <c r="E1342" s="11" t="s">
        <v>3034</v>
      </c>
      <c r="F1342" s="11" t="s">
        <v>3035</v>
      </c>
      <c r="G1342" s="11">
        <v>2</v>
      </c>
      <c r="I1342" s="24" t="str">
        <f>IF($B1342="","",(VLOOKUP($B1342,所属・種目コード!$E$3:$F$68,2)))</f>
        <v>大東</v>
      </c>
      <c r="K1342" s="26" t="e">
        <f>IF($B1342="","",(VLOOKUP($B1342,所属・種目コード!O1325:P1425,2)))</f>
        <v>#N/A</v>
      </c>
      <c r="L1342" s="23" t="e">
        <f>IF($B1342="","",(VLOOKUP($B1342,所属・種目コード!$L$3:$M$59,2)))</f>
        <v>#N/A</v>
      </c>
    </row>
    <row r="1343" spans="1:12">
      <c r="A1343" s="11">
        <v>2280</v>
      </c>
      <c r="B1343" s="11">
        <v>1082</v>
      </c>
      <c r="C1343" s="11">
        <v>282</v>
      </c>
      <c r="E1343" s="11" t="s">
        <v>3036</v>
      </c>
      <c r="F1343" s="11" t="s">
        <v>3037</v>
      </c>
      <c r="G1343" s="11">
        <v>1</v>
      </c>
      <c r="I1343" s="24" t="str">
        <f>IF($B1343="","",(VLOOKUP($B1343,所属・種目コード!$E$3:$F$68,2)))</f>
        <v>大東</v>
      </c>
      <c r="K1343" s="26" t="e">
        <f>IF($B1343="","",(VLOOKUP($B1343,所属・種目コード!O1326:P1426,2)))</f>
        <v>#N/A</v>
      </c>
      <c r="L1343" s="23" t="e">
        <f>IF($B1343="","",(VLOOKUP($B1343,所属・種目コード!$L$3:$M$59,2)))</f>
        <v>#N/A</v>
      </c>
    </row>
    <row r="1344" spans="1:12">
      <c r="A1344" s="11">
        <v>2281</v>
      </c>
      <c r="B1344" s="11">
        <v>1082</v>
      </c>
      <c r="C1344" s="11">
        <v>508</v>
      </c>
      <c r="E1344" s="11" t="s">
        <v>473</v>
      </c>
      <c r="F1344" s="11" t="s">
        <v>3038</v>
      </c>
      <c r="G1344" s="11">
        <v>2</v>
      </c>
      <c r="I1344" s="24" t="str">
        <f>IF($B1344="","",(VLOOKUP($B1344,所属・種目コード!$E$3:$F$68,2)))</f>
        <v>大東</v>
      </c>
      <c r="K1344" s="26" t="e">
        <f>IF($B1344="","",(VLOOKUP($B1344,所属・種目コード!O1327:P1427,2)))</f>
        <v>#N/A</v>
      </c>
      <c r="L1344" s="23" t="e">
        <f>IF($B1344="","",(VLOOKUP($B1344,所属・種目コード!$L$3:$M$59,2)))</f>
        <v>#N/A</v>
      </c>
    </row>
    <row r="1345" spans="1:12">
      <c r="A1345" s="11">
        <v>2282</v>
      </c>
      <c r="B1345" s="11">
        <v>1082</v>
      </c>
      <c r="C1345" s="11">
        <v>283</v>
      </c>
      <c r="E1345" s="11" t="s">
        <v>3039</v>
      </c>
      <c r="F1345" s="11" t="s">
        <v>3040</v>
      </c>
      <c r="G1345" s="11">
        <v>1</v>
      </c>
      <c r="I1345" s="24" t="str">
        <f>IF($B1345="","",(VLOOKUP($B1345,所属・種目コード!$E$3:$F$68,2)))</f>
        <v>大東</v>
      </c>
      <c r="K1345" s="26" t="e">
        <f>IF($B1345="","",(VLOOKUP($B1345,所属・種目コード!O1328:P1428,2)))</f>
        <v>#N/A</v>
      </c>
      <c r="L1345" s="23" t="e">
        <f>IF($B1345="","",(VLOOKUP($B1345,所属・種目コード!$L$3:$M$59,2)))</f>
        <v>#N/A</v>
      </c>
    </row>
    <row r="1346" spans="1:12">
      <c r="A1346" s="11">
        <v>2283</v>
      </c>
      <c r="B1346" s="11">
        <v>1082</v>
      </c>
      <c r="C1346" s="11">
        <v>727</v>
      </c>
      <c r="E1346" s="11" t="s">
        <v>3041</v>
      </c>
      <c r="F1346" s="11" t="s">
        <v>3042</v>
      </c>
      <c r="G1346" s="11">
        <v>1</v>
      </c>
      <c r="I1346" s="24" t="str">
        <f>IF($B1346="","",(VLOOKUP($B1346,所属・種目コード!$E$3:$F$68,2)))</f>
        <v>大東</v>
      </c>
      <c r="K1346" s="26" t="e">
        <f>IF($B1346="","",(VLOOKUP($B1346,所属・種目コード!O1329:P1429,2)))</f>
        <v>#N/A</v>
      </c>
      <c r="L1346" s="23" t="e">
        <f>IF($B1346="","",(VLOOKUP($B1346,所属・種目コード!$L$3:$M$59,2)))</f>
        <v>#N/A</v>
      </c>
    </row>
    <row r="1347" spans="1:12">
      <c r="A1347" s="11">
        <v>2284</v>
      </c>
      <c r="B1347" s="11">
        <v>1082</v>
      </c>
      <c r="C1347" s="11">
        <v>242</v>
      </c>
      <c r="E1347" s="11" t="s">
        <v>470</v>
      </c>
      <c r="F1347" s="11" t="s">
        <v>3043</v>
      </c>
      <c r="G1347" s="11">
        <v>2</v>
      </c>
      <c r="I1347" s="24" t="str">
        <f>IF($B1347="","",(VLOOKUP($B1347,所属・種目コード!$E$3:$F$68,2)))</f>
        <v>大東</v>
      </c>
      <c r="K1347" s="26" t="e">
        <f>IF($B1347="","",(VLOOKUP($B1347,所属・種目コード!O1330:P1430,2)))</f>
        <v>#N/A</v>
      </c>
      <c r="L1347" s="23" t="e">
        <f>IF($B1347="","",(VLOOKUP($B1347,所属・種目コード!$L$3:$M$59,2)))</f>
        <v>#N/A</v>
      </c>
    </row>
    <row r="1348" spans="1:12">
      <c r="A1348" s="11">
        <v>2285</v>
      </c>
      <c r="B1348" s="11">
        <v>1082</v>
      </c>
      <c r="C1348" s="11">
        <v>728</v>
      </c>
      <c r="E1348" s="11" t="s">
        <v>3044</v>
      </c>
      <c r="F1348" s="11" t="s">
        <v>3045</v>
      </c>
      <c r="G1348" s="11">
        <v>1</v>
      </c>
      <c r="I1348" s="24" t="str">
        <f>IF($B1348="","",(VLOOKUP($B1348,所属・種目コード!$E$3:$F$68,2)))</f>
        <v>大東</v>
      </c>
      <c r="K1348" s="26" t="e">
        <f>IF($B1348="","",(VLOOKUP($B1348,所属・種目コード!O1331:P1431,2)))</f>
        <v>#N/A</v>
      </c>
      <c r="L1348" s="23" t="e">
        <f>IF($B1348="","",(VLOOKUP($B1348,所属・種目コード!$L$3:$M$59,2)))</f>
        <v>#N/A</v>
      </c>
    </row>
    <row r="1349" spans="1:12">
      <c r="A1349" s="11">
        <v>2286</v>
      </c>
      <c r="B1349" s="11">
        <v>1082</v>
      </c>
      <c r="C1349" s="11">
        <v>729</v>
      </c>
      <c r="E1349" s="11" t="s">
        <v>3046</v>
      </c>
      <c r="F1349" s="11" t="s">
        <v>3047</v>
      </c>
      <c r="G1349" s="11">
        <v>1</v>
      </c>
      <c r="I1349" s="24" t="str">
        <f>IF($B1349="","",(VLOOKUP($B1349,所属・種目コード!$E$3:$F$68,2)))</f>
        <v>大東</v>
      </c>
      <c r="K1349" s="26" t="e">
        <f>IF($B1349="","",(VLOOKUP($B1349,所属・種目コード!O1332:P1432,2)))</f>
        <v>#N/A</v>
      </c>
      <c r="L1349" s="23" t="e">
        <f>IF($B1349="","",(VLOOKUP($B1349,所属・種目コード!$L$3:$M$59,2)))</f>
        <v>#N/A</v>
      </c>
    </row>
    <row r="1350" spans="1:12">
      <c r="A1350" s="11">
        <v>2287</v>
      </c>
      <c r="B1350" s="11">
        <v>1082</v>
      </c>
      <c r="C1350" s="11">
        <v>730</v>
      </c>
      <c r="E1350" s="11" t="s">
        <v>3048</v>
      </c>
      <c r="F1350" s="11" t="s">
        <v>3049</v>
      </c>
      <c r="G1350" s="11">
        <v>1</v>
      </c>
      <c r="I1350" s="24" t="str">
        <f>IF($B1350="","",(VLOOKUP($B1350,所属・種目コード!$E$3:$F$68,2)))</f>
        <v>大東</v>
      </c>
      <c r="K1350" s="26" t="e">
        <f>IF($B1350="","",(VLOOKUP($B1350,所属・種目コード!O1333:P1433,2)))</f>
        <v>#N/A</v>
      </c>
      <c r="L1350" s="23" t="e">
        <f>IF($B1350="","",(VLOOKUP($B1350,所属・種目コード!$L$3:$M$59,2)))</f>
        <v>#N/A</v>
      </c>
    </row>
    <row r="1351" spans="1:12">
      <c r="A1351" s="11">
        <v>2288</v>
      </c>
      <c r="B1351" s="11">
        <v>1083</v>
      </c>
      <c r="C1351" s="11">
        <v>845</v>
      </c>
      <c r="E1351" s="11" t="s">
        <v>3050</v>
      </c>
      <c r="F1351" s="11" t="s">
        <v>3051</v>
      </c>
      <c r="G1351" s="11">
        <v>1</v>
      </c>
      <c r="I1351" s="24" t="str">
        <f>IF($B1351="","",(VLOOKUP($B1351,所属・種目コード!$E$3:$F$68,2)))</f>
        <v>平舘</v>
      </c>
      <c r="K1351" s="26" t="e">
        <f>IF($B1351="","",(VLOOKUP($B1351,所属・種目コード!O1334:P1434,2)))</f>
        <v>#N/A</v>
      </c>
      <c r="L1351" s="23" t="e">
        <f>IF($B1351="","",(VLOOKUP($B1351,所属・種目コード!$L$3:$M$59,2)))</f>
        <v>#N/A</v>
      </c>
    </row>
    <row r="1352" spans="1:12">
      <c r="A1352" s="11">
        <v>2289</v>
      </c>
      <c r="B1352" s="11">
        <v>1083</v>
      </c>
      <c r="C1352" s="11">
        <v>628</v>
      </c>
      <c r="E1352" s="11" t="s">
        <v>3052</v>
      </c>
      <c r="F1352" s="11" t="s">
        <v>3053</v>
      </c>
      <c r="G1352" s="11">
        <v>2</v>
      </c>
      <c r="I1352" s="24" t="str">
        <f>IF($B1352="","",(VLOOKUP($B1352,所属・種目コード!$E$3:$F$68,2)))</f>
        <v>平舘</v>
      </c>
      <c r="K1352" s="26" t="e">
        <f>IF($B1352="","",(VLOOKUP($B1352,所属・種目コード!O1335:P1435,2)))</f>
        <v>#N/A</v>
      </c>
      <c r="L1352" s="23" t="e">
        <f>IF($B1352="","",(VLOOKUP($B1352,所属・種目コード!$L$3:$M$59,2)))</f>
        <v>#N/A</v>
      </c>
    </row>
    <row r="1353" spans="1:12">
      <c r="A1353" s="11">
        <v>2290</v>
      </c>
      <c r="B1353" s="11">
        <v>1083</v>
      </c>
      <c r="C1353" s="11">
        <v>430</v>
      </c>
      <c r="E1353" s="11" t="s">
        <v>3054</v>
      </c>
      <c r="F1353" s="11" t="s">
        <v>3055</v>
      </c>
      <c r="G1353" s="11">
        <v>1</v>
      </c>
      <c r="I1353" s="24" t="str">
        <f>IF($B1353="","",(VLOOKUP($B1353,所属・種目コード!$E$3:$F$68,2)))</f>
        <v>平舘</v>
      </c>
      <c r="K1353" s="26" t="e">
        <f>IF($B1353="","",(VLOOKUP($B1353,所属・種目コード!O1336:P1436,2)))</f>
        <v>#N/A</v>
      </c>
      <c r="L1353" s="23" t="e">
        <f>IF($B1353="","",(VLOOKUP($B1353,所属・種目コード!$L$3:$M$59,2)))</f>
        <v>#N/A</v>
      </c>
    </row>
    <row r="1354" spans="1:12">
      <c r="A1354" s="11">
        <v>2291</v>
      </c>
      <c r="B1354" s="11">
        <v>1083</v>
      </c>
      <c r="C1354" s="11">
        <v>846</v>
      </c>
      <c r="E1354" s="11" t="s">
        <v>3056</v>
      </c>
      <c r="F1354" s="11" t="s">
        <v>3057</v>
      </c>
      <c r="G1354" s="11">
        <v>1</v>
      </c>
      <c r="I1354" s="24" t="str">
        <f>IF($B1354="","",(VLOOKUP($B1354,所属・種目コード!$E$3:$F$68,2)))</f>
        <v>平舘</v>
      </c>
      <c r="K1354" s="26" t="e">
        <f>IF($B1354="","",(VLOOKUP($B1354,所属・種目コード!O1337:P1437,2)))</f>
        <v>#N/A</v>
      </c>
      <c r="L1354" s="23" t="e">
        <f>IF($B1354="","",(VLOOKUP($B1354,所属・種目コード!$L$3:$M$59,2)))</f>
        <v>#N/A</v>
      </c>
    </row>
    <row r="1355" spans="1:12">
      <c r="A1355" s="11">
        <v>2292</v>
      </c>
      <c r="B1355" s="11">
        <v>1083</v>
      </c>
      <c r="C1355" s="11">
        <v>334</v>
      </c>
      <c r="E1355" s="11" t="s">
        <v>3058</v>
      </c>
      <c r="F1355" s="11" t="s">
        <v>3059</v>
      </c>
      <c r="G1355" s="11">
        <v>2</v>
      </c>
      <c r="I1355" s="24" t="str">
        <f>IF($B1355="","",(VLOOKUP($B1355,所属・種目コード!$E$3:$F$68,2)))</f>
        <v>平舘</v>
      </c>
      <c r="K1355" s="26" t="e">
        <f>IF($B1355="","",(VLOOKUP($B1355,所属・種目コード!O1338:P1438,2)))</f>
        <v>#N/A</v>
      </c>
      <c r="L1355" s="23" t="e">
        <f>IF($B1355="","",(VLOOKUP($B1355,所属・種目コード!$L$3:$M$59,2)))</f>
        <v>#N/A</v>
      </c>
    </row>
    <row r="1356" spans="1:12">
      <c r="A1356" s="11">
        <v>2293</v>
      </c>
      <c r="B1356" s="11">
        <v>1083</v>
      </c>
      <c r="C1356" s="11">
        <v>434</v>
      </c>
      <c r="E1356" s="11" t="s">
        <v>3060</v>
      </c>
      <c r="F1356" s="11" t="s">
        <v>3061</v>
      </c>
      <c r="G1356" s="11">
        <v>1</v>
      </c>
      <c r="I1356" s="24" t="str">
        <f>IF($B1356="","",(VLOOKUP($B1356,所属・種目コード!$E$3:$F$68,2)))</f>
        <v>平舘</v>
      </c>
      <c r="K1356" s="26" t="e">
        <f>IF($B1356="","",(VLOOKUP($B1356,所属・種目コード!O1339:P1439,2)))</f>
        <v>#N/A</v>
      </c>
      <c r="L1356" s="23" t="e">
        <f>IF($B1356="","",(VLOOKUP($B1356,所属・種目コード!$L$3:$M$59,2)))</f>
        <v>#N/A</v>
      </c>
    </row>
    <row r="1357" spans="1:12">
      <c r="A1357" s="11">
        <v>2294</v>
      </c>
      <c r="B1357" s="11">
        <v>1083</v>
      </c>
      <c r="C1357" s="11">
        <v>435</v>
      </c>
      <c r="E1357" s="11" t="s">
        <v>3062</v>
      </c>
      <c r="F1357" s="11" t="s">
        <v>3063</v>
      </c>
      <c r="G1357" s="11">
        <v>1</v>
      </c>
      <c r="I1357" s="24" t="str">
        <f>IF($B1357="","",(VLOOKUP($B1357,所属・種目コード!$E$3:$F$68,2)))</f>
        <v>平舘</v>
      </c>
      <c r="K1357" s="26" t="e">
        <f>IF($B1357="","",(VLOOKUP($B1357,所属・種目コード!O1340:P1440,2)))</f>
        <v>#N/A</v>
      </c>
      <c r="L1357" s="23" t="e">
        <f>IF($B1357="","",(VLOOKUP($B1357,所属・種目コード!$L$3:$M$59,2)))</f>
        <v>#N/A</v>
      </c>
    </row>
    <row r="1358" spans="1:12">
      <c r="A1358" s="11">
        <v>2295</v>
      </c>
      <c r="B1358" s="11">
        <v>1083</v>
      </c>
      <c r="C1358" s="11">
        <v>431</v>
      </c>
      <c r="E1358" s="11" t="s">
        <v>3064</v>
      </c>
      <c r="F1358" s="11" t="s">
        <v>3065</v>
      </c>
      <c r="G1358" s="11">
        <v>1</v>
      </c>
      <c r="I1358" s="24" t="str">
        <f>IF($B1358="","",(VLOOKUP($B1358,所属・種目コード!$E$3:$F$68,2)))</f>
        <v>平舘</v>
      </c>
      <c r="K1358" s="26" t="e">
        <f>IF($B1358="","",(VLOOKUP($B1358,所属・種目コード!O1341:P1441,2)))</f>
        <v>#N/A</v>
      </c>
      <c r="L1358" s="23" t="e">
        <f>IF($B1358="","",(VLOOKUP($B1358,所属・種目コード!$L$3:$M$59,2)))</f>
        <v>#N/A</v>
      </c>
    </row>
    <row r="1359" spans="1:12">
      <c r="A1359" s="11">
        <v>2296</v>
      </c>
      <c r="B1359" s="11">
        <v>1083</v>
      </c>
      <c r="C1359" s="11">
        <v>436</v>
      </c>
      <c r="E1359" s="11" t="s">
        <v>3066</v>
      </c>
      <c r="F1359" s="11" t="s">
        <v>3067</v>
      </c>
      <c r="G1359" s="11">
        <v>1</v>
      </c>
      <c r="I1359" s="24" t="str">
        <f>IF($B1359="","",(VLOOKUP($B1359,所属・種目コード!$E$3:$F$68,2)))</f>
        <v>平舘</v>
      </c>
      <c r="K1359" s="26" t="e">
        <f>IF($B1359="","",(VLOOKUP($B1359,所属・種目コード!O1342:P1442,2)))</f>
        <v>#N/A</v>
      </c>
      <c r="L1359" s="23" t="e">
        <f>IF($B1359="","",(VLOOKUP($B1359,所属・種目コード!$L$3:$M$59,2)))</f>
        <v>#N/A</v>
      </c>
    </row>
    <row r="1360" spans="1:12">
      <c r="A1360" s="11">
        <v>2297</v>
      </c>
      <c r="B1360" s="11">
        <v>1083</v>
      </c>
      <c r="C1360" s="11">
        <v>629</v>
      </c>
      <c r="E1360" s="11" t="s">
        <v>3068</v>
      </c>
      <c r="F1360" s="11" t="s">
        <v>3069</v>
      </c>
      <c r="G1360" s="11">
        <v>2</v>
      </c>
      <c r="I1360" s="24" t="str">
        <f>IF($B1360="","",(VLOOKUP($B1360,所属・種目コード!$E$3:$F$68,2)))</f>
        <v>平舘</v>
      </c>
      <c r="K1360" s="26" t="e">
        <f>IF($B1360="","",(VLOOKUP($B1360,所属・種目コード!O1343:P1443,2)))</f>
        <v>#N/A</v>
      </c>
      <c r="L1360" s="23" t="e">
        <f>IF($B1360="","",(VLOOKUP($B1360,所属・種目コード!$L$3:$M$59,2)))</f>
        <v>#N/A</v>
      </c>
    </row>
    <row r="1361" spans="1:12">
      <c r="A1361" s="11">
        <v>2298</v>
      </c>
      <c r="B1361" s="11">
        <v>1083</v>
      </c>
      <c r="C1361" s="11">
        <v>437</v>
      </c>
      <c r="E1361" s="11" t="s">
        <v>3070</v>
      </c>
      <c r="F1361" s="11" t="s">
        <v>3071</v>
      </c>
      <c r="G1361" s="11">
        <v>1</v>
      </c>
      <c r="I1361" s="24" t="str">
        <f>IF($B1361="","",(VLOOKUP($B1361,所属・種目コード!$E$3:$F$68,2)))</f>
        <v>平舘</v>
      </c>
      <c r="K1361" s="26" t="e">
        <f>IF($B1361="","",(VLOOKUP($B1361,所属・種目コード!O1344:P1444,2)))</f>
        <v>#N/A</v>
      </c>
      <c r="L1361" s="23" t="e">
        <f>IF($B1361="","",(VLOOKUP($B1361,所属・種目コード!$L$3:$M$59,2)))</f>
        <v>#N/A</v>
      </c>
    </row>
    <row r="1362" spans="1:12">
      <c r="A1362" s="11">
        <v>2299</v>
      </c>
      <c r="B1362" s="11">
        <v>1083</v>
      </c>
      <c r="C1362" s="11">
        <v>438</v>
      </c>
      <c r="E1362" s="11" t="s">
        <v>3072</v>
      </c>
      <c r="F1362" s="11" t="s">
        <v>3073</v>
      </c>
      <c r="G1362" s="11">
        <v>1</v>
      </c>
      <c r="I1362" s="24" t="str">
        <f>IF($B1362="","",(VLOOKUP($B1362,所属・種目コード!$E$3:$F$68,2)))</f>
        <v>平舘</v>
      </c>
      <c r="K1362" s="26" t="e">
        <f>IF($B1362="","",(VLOOKUP($B1362,所属・種目コード!O1345:P1445,2)))</f>
        <v>#N/A</v>
      </c>
      <c r="L1362" s="23" t="e">
        <f>IF($B1362="","",(VLOOKUP($B1362,所属・種目コード!$L$3:$M$59,2)))</f>
        <v>#N/A</v>
      </c>
    </row>
    <row r="1363" spans="1:12">
      <c r="A1363" s="11">
        <v>2300</v>
      </c>
      <c r="B1363" s="11">
        <v>1083</v>
      </c>
      <c r="C1363" s="11">
        <v>850</v>
      </c>
      <c r="E1363" s="11" t="s">
        <v>3074</v>
      </c>
      <c r="F1363" s="11" t="s">
        <v>3075</v>
      </c>
      <c r="G1363" s="11">
        <v>1</v>
      </c>
      <c r="I1363" s="24" t="str">
        <f>IF($B1363="","",(VLOOKUP($B1363,所属・種目コード!$E$3:$F$68,2)))</f>
        <v>平舘</v>
      </c>
      <c r="K1363" s="26" t="e">
        <f>IF($B1363="","",(VLOOKUP($B1363,所属・種目コード!O1346:P1446,2)))</f>
        <v>#N/A</v>
      </c>
      <c r="L1363" s="23" t="e">
        <f>IF($B1363="","",(VLOOKUP($B1363,所属・種目コード!$L$3:$M$59,2)))</f>
        <v>#N/A</v>
      </c>
    </row>
    <row r="1364" spans="1:12">
      <c r="A1364" s="11">
        <v>2301</v>
      </c>
      <c r="B1364" s="11">
        <v>1083</v>
      </c>
      <c r="C1364" s="11">
        <v>335</v>
      </c>
      <c r="E1364" s="11" t="s">
        <v>3076</v>
      </c>
      <c r="F1364" s="11" t="s">
        <v>3077</v>
      </c>
      <c r="G1364" s="11">
        <v>2</v>
      </c>
      <c r="I1364" s="24" t="str">
        <f>IF($B1364="","",(VLOOKUP($B1364,所属・種目コード!$E$3:$F$68,2)))</f>
        <v>平舘</v>
      </c>
      <c r="K1364" s="26" t="e">
        <f>IF($B1364="","",(VLOOKUP($B1364,所属・種目コード!O1347:P1447,2)))</f>
        <v>#N/A</v>
      </c>
      <c r="L1364" s="23" t="e">
        <f>IF($B1364="","",(VLOOKUP($B1364,所属・種目コード!$L$3:$M$59,2)))</f>
        <v>#N/A</v>
      </c>
    </row>
    <row r="1365" spans="1:12">
      <c r="A1365" s="11">
        <v>2302</v>
      </c>
      <c r="B1365" s="11">
        <v>1083</v>
      </c>
      <c r="C1365" s="11">
        <v>847</v>
      </c>
      <c r="E1365" s="11" t="s">
        <v>3078</v>
      </c>
      <c r="F1365" s="11" t="s">
        <v>3079</v>
      </c>
      <c r="G1365" s="11">
        <v>1</v>
      </c>
      <c r="I1365" s="24" t="str">
        <f>IF($B1365="","",(VLOOKUP($B1365,所属・種目コード!$E$3:$F$68,2)))</f>
        <v>平舘</v>
      </c>
      <c r="K1365" s="26" t="e">
        <f>IF($B1365="","",(VLOOKUP($B1365,所属・種目コード!O1348:P1448,2)))</f>
        <v>#N/A</v>
      </c>
      <c r="L1365" s="23" t="e">
        <f>IF($B1365="","",(VLOOKUP($B1365,所属・種目コード!$L$3:$M$59,2)))</f>
        <v>#N/A</v>
      </c>
    </row>
    <row r="1366" spans="1:12">
      <c r="A1366" s="11">
        <v>2303</v>
      </c>
      <c r="B1366" s="11">
        <v>1083</v>
      </c>
      <c r="C1366" s="11">
        <v>439</v>
      </c>
      <c r="E1366" s="11" t="s">
        <v>3080</v>
      </c>
      <c r="F1366" s="11" t="s">
        <v>3081</v>
      </c>
      <c r="G1366" s="11">
        <v>1</v>
      </c>
      <c r="I1366" s="24" t="str">
        <f>IF($B1366="","",(VLOOKUP($B1366,所属・種目コード!$E$3:$F$68,2)))</f>
        <v>平舘</v>
      </c>
      <c r="K1366" s="26" t="e">
        <f>IF($B1366="","",(VLOOKUP($B1366,所属・種目コード!O1349:P1449,2)))</f>
        <v>#N/A</v>
      </c>
      <c r="L1366" s="23" t="e">
        <f>IF($B1366="","",(VLOOKUP($B1366,所属・種目コード!$L$3:$M$59,2)))</f>
        <v>#N/A</v>
      </c>
    </row>
    <row r="1367" spans="1:12">
      <c r="A1367" s="11">
        <v>2304</v>
      </c>
      <c r="B1367" s="11">
        <v>1083</v>
      </c>
      <c r="C1367" s="11">
        <v>440</v>
      </c>
      <c r="E1367" s="11" t="s">
        <v>3082</v>
      </c>
      <c r="F1367" s="11" t="s">
        <v>3083</v>
      </c>
      <c r="G1367" s="11">
        <v>1</v>
      </c>
      <c r="I1367" s="24" t="str">
        <f>IF($B1367="","",(VLOOKUP($B1367,所属・種目コード!$E$3:$F$68,2)))</f>
        <v>平舘</v>
      </c>
      <c r="K1367" s="26" t="e">
        <f>IF($B1367="","",(VLOOKUP($B1367,所属・種目コード!O1350:P1450,2)))</f>
        <v>#N/A</v>
      </c>
      <c r="L1367" s="23" t="e">
        <f>IF($B1367="","",(VLOOKUP($B1367,所属・種目コード!$L$3:$M$59,2)))</f>
        <v>#N/A</v>
      </c>
    </row>
    <row r="1368" spans="1:12">
      <c r="A1368" s="11">
        <v>2305</v>
      </c>
      <c r="B1368" s="11">
        <v>1083</v>
      </c>
      <c r="C1368" s="11">
        <v>336</v>
      </c>
      <c r="E1368" s="11" t="s">
        <v>3084</v>
      </c>
      <c r="F1368" s="11" t="s">
        <v>3085</v>
      </c>
      <c r="G1368" s="11">
        <v>2</v>
      </c>
      <c r="I1368" s="24" t="str">
        <f>IF($B1368="","",(VLOOKUP($B1368,所属・種目コード!$E$3:$F$68,2)))</f>
        <v>平舘</v>
      </c>
      <c r="K1368" s="26" t="e">
        <f>IF($B1368="","",(VLOOKUP($B1368,所属・種目コード!O1351:P1451,2)))</f>
        <v>#N/A</v>
      </c>
      <c r="L1368" s="23" t="e">
        <f>IF($B1368="","",(VLOOKUP($B1368,所属・種目コード!$L$3:$M$59,2)))</f>
        <v>#N/A</v>
      </c>
    </row>
    <row r="1369" spans="1:12">
      <c r="A1369" s="11">
        <v>2306</v>
      </c>
      <c r="B1369" s="11">
        <v>1083</v>
      </c>
      <c r="C1369" s="11">
        <v>432</v>
      </c>
      <c r="E1369" s="11" t="s">
        <v>3086</v>
      </c>
      <c r="F1369" s="11" t="s">
        <v>3087</v>
      </c>
      <c r="G1369" s="11">
        <v>1</v>
      </c>
      <c r="I1369" s="24" t="str">
        <f>IF($B1369="","",(VLOOKUP($B1369,所属・種目コード!$E$3:$F$68,2)))</f>
        <v>平舘</v>
      </c>
      <c r="K1369" s="26" t="e">
        <f>IF($B1369="","",(VLOOKUP($B1369,所属・種目コード!O1352:P1452,2)))</f>
        <v>#N/A</v>
      </c>
      <c r="L1369" s="23" t="e">
        <f>IF($B1369="","",(VLOOKUP($B1369,所属・種目コード!$L$3:$M$59,2)))</f>
        <v>#N/A</v>
      </c>
    </row>
    <row r="1370" spans="1:12">
      <c r="A1370" s="11">
        <v>2307</v>
      </c>
      <c r="B1370" s="11">
        <v>1083</v>
      </c>
      <c r="C1370" s="11">
        <v>848</v>
      </c>
      <c r="E1370" s="11" t="s">
        <v>3088</v>
      </c>
      <c r="F1370" s="11" t="s">
        <v>3089</v>
      </c>
      <c r="G1370" s="11">
        <v>1</v>
      </c>
      <c r="I1370" s="24" t="str">
        <f>IF($B1370="","",(VLOOKUP($B1370,所属・種目コード!$E$3:$F$68,2)))</f>
        <v>平舘</v>
      </c>
      <c r="K1370" s="26" t="e">
        <f>IF($B1370="","",(VLOOKUP($B1370,所属・種目コード!O1353:P1453,2)))</f>
        <v>#N/A</v>
      </c>
      <c r="L1370" s="23" t="e">
        <f>IF($B1370="","",(VLOOKUP($B1370,所属・種目コード!$L$3:$M$59,2)))</f>
        <v>#N/A</v>
      </c>
    </row>
    <row r="1371" spans="1:12">
      <c r="A1371" s="11">
        <v>2308</v>
      </c>
      <c r="B1371" s="11">
        <v>1083</v>
      </c>
      <c r="C1371" s="11">
        <v>337</v>
      </c>
      <c r="E1371" s="11" t="s">
        <v>3090</v>
      </c>
      <c r="F1371" s="11" t="s">
        <v>3091</v>
      </c>
      <c r="G1371" s="11">
        <v>2</v>
      </c>
      <c r="I1371" s="24" t="str">
        <f>IF($B1371="","",(VLOOKUP($B1371,所属・種目コード!$E$3:$F$68,2)))</f>
        <v>平舘</v>
      </c>
      <c r="K1371" s="26" t="e">
        <f>IF($B1371="","",(VLOOKUP($B1371,所属・種目コード!O1354:P1454,2)))</f>
        <v>#N/A</v>
      </c>
      <c r="L1371" s="23" t="e">
        <f>IF($B1371="","",(VLOOKUP($B1371,所属・種目コード!$L$3:$M$59,2)))</f>
        <v>#N/A</v>
      </c>
    </row>
    <row r="1372" spans="1:12">
      <c r="A1372" s="11">
        <v>2309</v>
      </c>
      <c r="B1372" s="11">
        <v>1083</v>
      </c>
      <c r="C1372" s="11">
        <v>849</v>
      </c>
      <c r="E1372" s="11" t="s">
        <v>3092</v>
      </c>
      <c r="F1372" s="11" t="s">
        <v>3093</v>
      </c>
      <c r="G1372" s="11">
        <v>1</v>
      </c>
      <c r="I1372" s="24" t="str">
        <f>IF($B1372="","",(VLOOKUP($B1372,所属・種目コード!$E$3:$F$68,2)))</f>
        <v>平舘</v>
      </c>
      <c r="K1372" s="26" t="e">
        <f>IF($B1372="","",(VLOOKUP($B1372,所属・種目コード!O1355:P1455,2)))</f>
        <v>#N/A</v>
      </c>
      <c r="L1372" s="23" t="e">
        <f>IF($B1372="","",(VLOOKUP($B1372,所属・種目コード!$L$3:$M$59,2)))</f>
        <v>#N/A</v>
      </c>
    </row>
    <row r="1373" spans="1:12">
      <c r="A1373" s="11">
        <v>2310</v>
      </c>
      <c r="B1373" s="11">
        <v>1083</v>
      </c>
      <c r="C1373" s="11">
        <v>433</v>
      </c>
      <c r="E1373" s="11" t="s">
        <v>3094</v>
      </c>
      <c r="F1373" s="11" t="s">
        <v>3095</v>
      </c>
      <c r="G1373" s="11">
        <v>1</v>
      </c>
      <c r="I1373" s="24" t="str">
        <f>IF($B1373="","",(VLOOKUP($B1373,所属・種目コード!$E$3:$F$68,2)))</f>
        <v>平舘</v>
      </c>
      <c r="K1373" s="26" t="e">
        <f>IF($B1373="","",(VLOOKUP($B1373,所属・種目コード!O1356:P1456,2)))</f>
        <v>#N/A</v>
      </c>
      <c r="L1373" s="23" t="e">
        <f>IF($B1373="","",(VLOOKUP($B1373,所属・種目コード!$L$3:$M$59,2)))</f>
        <v>#N/A</v>
      </c>
    </row>
    <row r="1374" spans="1:12">
      <c r="A1374" s="11">
        <v>2311</v>
      </c>
      <c r="B1374" s="11">
        <v>1083</v>
      </c>
      <c r="C1374" s="11">
        <v>338</v>
      </c>
      <c r="E1374" s="11" t="s">
        <v>3096</v>
      </c>
      <c r="F1374" s="11" t="s">
        <v>3097</v>
      </c>
      <c r="G1374" s="11">
        <v>2</v>
      </c>
      <c r="I1374" s="24" t="str">
        <f>IF($B1374="","",(VLOOKUP($B1374,所属・種目コード!$E$3:$F$68,2)))</f>
        <v>平舘</v>
      </c>
      <c r="K1374" s="26" t="e">
        <f>IF($B1374="","",(VLOOKUP($B1374,所属・種目コード!O1357:P1457,2)))</f>
        <v>#N/A</v>
      </c>
      <c r="L1374" s="23" t="e">
        <f>IF($B1374="","",(VLOOKUP($B1374,所属・種目コード!$L$3:$M$59,2)))</f>
        <v>#N/A</v>
      </c>
    </row>
    <row r="1375" spans="1:12">
      <c r="A1375" s="11">
        <v>2312</v>
      </c>
      <c r="B1375" s="11">
        <v>1084</v>
      </c>
      <c r="C1375" s="11">
        <v>182</v>
      </c>
      <c r="E1375" s="11" t="s">
        <v>3098</v>
      </c>
      <c r="F1375" s="11" t="s">
        <v>3099</v>
      </c>
      <c r="G1375" s="11">
        <v>1</v>
      </c>
      <c r="I1375" s="24" t="str">
        <f>IF($B1375="","",(VLOOKUP($B1375,所属・種目コード!$E$3:$F$68,2)))</f>
        <v>高田</v>
      </c>
      <c r="K1375" s="26" t="e">
        <f>IF($B1375="","",(VLOOKUP($B1375,所属・種目コード!O1358:P1458,2)))</f>
        <v>#N/A</v>
      </c>
      <c r="L1375" s="23" t="e">
        <f>IF($B1375="","",(VLOOKUP($B1375,所属・種目コード!$L$3:$M$59,2)))</f>
        <v>#N/A</v>
      </c>
    </row>
    <row r="1376" spans="1:12">
      <c r="A1376" s="11">
        <v>2313</v>
      </c>
      <c r="B1376" s="11">
        <v>1084</v>
      </c>
      <c r="C1376" s="11">
        <v>937</v>
      </c>
      <c r="E1376" s="11" t="s">
        <v>3100</v>
      </c>
      <c r="F1376" s="11" t="s">
        <v>3101</v>
      </c>
      <c r="G1376" s="11">
        <v>1</v>
      </c>
      <c r="I1376" s="24" t="str">
        <f>IF($B1376="","",(VLOOKUP($B1376,所属・種目コード!$E$3:$F$68,2)))</f>
        <v>高田</v>
      </c>
      <c r="K1376" s="26" t="e">
        <f>IF($B1376="","",(VLOOKUP($B1376,所属・種目コード!O1359:P1459,2)))</f>
        <v>#N/A</v>
      </c>
      <c r="L1376" s="23" t="e">
        <f>IF($B1376="","",(VLOOKUP($B1376,所属・種目コード!$L$3:$M$59,2)))</f>
        <v>#N/A</v>
      </c>
    </row>
    <row r="1377" spans="1:12">
      <c r="A1377" s="11">
        <v>2314</v>
      </c>
      <c r="B1377" s="11">
        <v>1084</v>
      </c>
      <c r="C1377" s="11">
        <v>938</v>
      </c>
      <c r="E1377" s="11" t="s">
        <v>3102</v>
      </c>
      <c r="F1377" s="11" t="s">
        <v>3103</v>
      </c>
      <c r="G1377" s="11">
        <v>1</v>
      </c>
      <c r="I1377" s="24" t="str">
        <f>IF($B1377="","",(VLOOKUP($B1377,所属・種目コード!$E$3:$F$68,2)))</f>
        <v>高田</v>
      </c>
      <c r="K1377" s="26" t="e">
        <f>IF($B1377="","",(VLOOKUP($B1377,所属・種目コード!O1360:P1460,2)))</f>
        <v>#N/A</v>
      </c>
      <c r="L1377" s="23" t="e">
        <f>IF($B1377="","",(VLOOKUP($B1377,所属・種目コード!$L$3:$M$59,2)))</f>
        <v>#N/A</v>
      </c>
    </row>
    <row r="1378" spans="1:12">
      <c r="A1378" s="11">
        <v>2315</v>
      </c>
      <c r="B1378" s="11">
        <v>1084</v>
      </c>
      <c r="C1378" s="11">
        <v>183</v>
      </c>
      <c r="E1378" s="11" t="s">
        <v>3104</v>
      </c>
      <c r="F1378" s="11" t="s">
        <v>1061</v>
      </c>
      <c r="G1378" s="11">
        <v>1</v>
      </c>
      <c r="I1378" s="24" t="str">
        <f>IF($B1378="","",(VLOOKUP($B1378,所属・種目コード!$E$3:$F$68,2)))</f>
        <v>高田</v>
      </c>
      <c r="K1378" s="26" t="e">
        <f>IF($B1378="","",(VLOOKUP($B1378,所属・種目コード!O1361:P1461,2)))</f>
        <v>#N/A</v>
      </c>
      <c r="L1378" s="23" t="e">
        <f>IF($B1378="","",(VLOOKUP($B1378,所属・種目コード!$L$3:$M$59,2)))</f>
        <v>#N/A</v>
      </c>
    </row>
    <row r="1379" spans="1:12">
      <c r="A1379" s="11">
        <v>2316</v>
      </c>
      <c r="B1379" s="11">
        <v>1084</v>
      </c>
      <c r="C1379" s="11">
        <v>115</v>
      </c>
      <c r="E1379" s="11" t="s">
        <v>3105</v>
      </c>
      <c r="F1379" s="11" t="s">
        <v>3106</v>
      </c>
      <c r="G1379" s="11">
        <v>2</v>
      </c>
      <c r="I1379" s="24" t="str">
        <f>IF($B1379="","",(VLOOKUP($B1379,所属・種目コード!$E$3:$F$68,2)))</f>
        <v>高田</v>
      </c>
      <c r="K1379" s="26" t="e">
        <f>IF($B1379="","",(VLOOKUP($B1379,所属・種目コード!O1362:P1462,2)))</f>
        <v>#N/A</v>
      </c>
      <c r="L1379" s="23" t="e">
        <f>IF($B1379="","",(VLOOKUP($B1379,所属・種目コード!$L$3:$M$59,2)))</f>
        <v>#N/A</v>
      </c>
    </row>
    <row r="1380" spans="1:12">
      <c r="A1380" s="11">
        <v>2317</v>
      </c>
      <c r="B1380" s="11">
        <v>1084</v>
      </c>
      <c r="C1380" s="11">
        <v>116</v>
      </c>
      <c r="E1380" s="11" t="s">
        <v>3107</v>
      </c>
      <c r="F1380" s="11" t="s">
        <v>3108</v>
      </c>
      <c r="G1380" s="11">
        <v>2</v>
      </c>
      <c r="I1380" s="24" t="str">
        <f>IF($B1380="","",(VLOOKUP($B1380,所属・種目コード!$E$3:$F$68,2)))</f>
        <v>高田</v>
      </c>
      <c r="K1380" s="26" t="e">
        <f>IF($B1380="","",(VLOOKUP($B1380,所属・種目コード!O1363:P1463,2)))</f>
        <v>#N/A</v>
      </c>
      <c r="L1380" s="23" t="e">
        <f>IF($B1380="","",(VLOOKUP($B1380,所属・種目コード!$L$3:$M$59,2)))</f>
        <v>#N/A</v>
      </c>
    </row>
    <row r="1381" spans="1:12">
      <c r="A1381" s="11">
        <v>2318</v>
      </c>
      <c r="B1381" s="11">
        <v>1084</v>
      </c>
      <c r="C1381" s="11">
        <v>689</v>
      </c>
      <c r="E1381" s="11" t="s">
        <v>561</v>
      </c>
      <c r="F1381" s="11" t="s">
        <v>3109</v>
      </c>
      <c r="G1381" s="11">
        <v>2</v>
      </c>
      <c r="I1381" s="24" t="str">
        <f>IF($B1381="","",(VLOOKUP($B1381,所属・種目コード!$E$3:$F$68,2)))</f>
        <v>高田</v>
      </c>
      <c r="K1381" s="26" t="e">
        <f>IF($B1381="","",(VLOOKUP($B1381,所属・種目コード!O1364:P1464,2)))</f>
        <v>#N/A</v>
      </c>
      <c r="L1381" s="23" t="e">
        <f>IF($B1381="","",(VLOOKUP($B1381,所属・種目コード!$L$3:$M$59,2)))</f>
        <v>#N/A</v>
      </c>
    </row>
    <row r="1382" spans="1:12">
      <c r="A1382" s="11">
        <v>2319</v>
      </c>
      <c r="B1382" s="11">
        <v>1084</v>
      </c>
      <c r="C1382" s="11">
        <v>176</v>
      </c>
      <c r="E1382" s="11" t="s">
        <v>3110</v>
      </c>
      <c r="F1382" s="11" t="s">
        <v>3111</v>
      </c>
      <c r="G1382" s="11">
        <v>1</v>
      </c>
      <c r="I1382" s="24" t="str">
        <f>IF($B1382="","",(VLOOKUP($B1382,所属・種目コード!$E$3:$F$68,2)))</f>
        <v>高田</v>
      </c>
      <c r="K1382" s="26" t="e">
        <f>IF($B1382="","",(VLOOKUP($B1382,所属・種目コード!O1365:P1465,2)))</f>
        <v>#N/A</v>
      </c>
      <c r="L1382" s="23" t="e">
        <f>IF($B1382="","",(VLOOKUP($B1382,所属・種目コード!$L$3:$M$59,2)))</f>
        <v>#N/A</v>
      </c>
    </row>
    <row r="1383" spans="1:12">
      <c r="A1383" s="11">
        <v>2320</v>
      </c>
      <c r="B1383" s="11">
        <v>1084</v>
      </c>
      <c r="C1383" s="11">
        <v>690</v>
      </c>
      <c r="E1383" s="11" t="s">
        <v>3112</v>
      </c>
      <c r="F1383" s="11" t="s">
        <v>3113</v>
      </c>
      <c r="G1383" s="11">
        <v>2</v>
      </c>
      <c r="I1383" s="24" t="str">
        <f>IF($B1383="","",(VLOOKUP($B1383,所属・種目コード!$E$3:$F$68,2)))</f>
        <v>高田</v>
      </c>
      <c r="K1383" s="26" t="e">
        <f>IF($B1383="","",(VLOOKUP($B1383,所属・種目コード!O1366:P1466,2)))</f>
        <v>#N/A</v>
      </c>
      <c r="L1383" s="23" t="e">
        <f>IF($B1383="","",(VLOOKUP($B1383,所属・種目コード!$L$3:$M$59,2)))</f>
        <v>#N/A</v>
      </c>
    </row>
    <row r="1384" spans="1:12">
      <c r="A1384" s="11">
        <v>2321</v>
      </c>
      <c r="B1384" s="11">
        <v>1084</v>
      </c>
      <c r="C1384" s="11">
        <v>110</v>
      </c>
      <c r="E1384" s="11" t="s">
        <v>3114</v>
      </c>
      <c r="F1384" s="11" t="s">
        <v>3115</v>
      </c>
      <c r="G1384" s="11">
        <v>2</v>
      </c>
      <c r="I1384" s="24" t="str">
        <f>IF($B1384="","",(VLOOKUP($B1384,所属・種目コード!$E$3:$F$68,2)))</f>
        <v>高田</v>
      </c>
      <c r="K1384" s="26" t="e">
        <f>IF($B1384="","",(VLOOKUP($B1384,所属・種目コード!O1367:P1467,2)))</f>
        <v>#N/A</v>
      </c>
      <c r="L1384" s="23" t="e">
        <f>IF($B1384="","",(VLOOKUP($B1384,所属・種目コード!$L$3:$M$59,2)))</f>
        <v>#N/A</v>
      </c>
    </row>
    <row r="1385" spans="1:12">
      <c r="A1385" s="11">
        <v>2322</v>
      </c>
      <c r="B1385" s="11">
        <v>1084</v>
      </c>
      <c r="C1385" s="11">
        <v>691</v>
      </c>
      <c r="E1385" s="11" t="s">
        <v>449</v>
      </c>
      <c r="F1385" s="11" t="s">
        <v>3116</v>
      </c>
      <c r="G1385" s="11">
        <v>2</v>
      </c>
      <c r="I1385" s="24" t="str">
        <f>IF($B1385="","",(VLOOKUP($B1385,所属・種目コード!$E$3:$F$68,2)))</f>
        <v>高田</v>
      </c>
      <c r="K1385" s="26" t="e">
        <f>IF($B1385="","",(VLOOKUP($B1385,所属・種目コード!O1368:P1468,2)))</f>
        <v>#N/A</v>
      </c>
      <c r="L1385" s="23" t="e">
        <f>IF($B1385="","",(VLOOKUP($B1385,所属・種目コード!$L$3:$M$59,2)))</f>
        <v>#N/A</v>
      </c>
    </row>
    <row r="1386" spans="1:12">
      <c r="A1386" s="11">
        <v>2323</v>
      </c>
      <c r="B1386" s="11">
        <v>1084</v>
      </c>
      <c r="C1386" s="11">
        <v>177</v>
      </c>
      <c r="E1386" s="11" t="s">
        <v>3117</v>
      </c>
      <c r="F1386" s="11" t="s">
        <v>3118</v>
      </c>
      <c r="G1386" s="11">
        <v>1</v>
      </c>
      <c r="I1386" s="24" t="str">
        <f>IF($B1386="","",(VLOOKUP($B1386,所属・種目コード!$E$3:$F$68,2)))</f>
        <v>高田</v>
      </c>
      <c r="K1386" s="26" t="e">
        <f>IF($B1386="","",(VLOOKUP($B1386,所属・種目コード!O1369:P1469,2)))</f>
        <v>#N/A</v>
      </c>
      <c r="L1386" s="23" t="e">
        <f>IF($B1386="","",(VLOOKUP($B1386,所属・種目コード!$L$3:$M$59,2)))</f>
        <v>#N/A</v>
      </c>
    </row>
    <row r="1387" spans="1:12">
      <c r="A1387" s="11">
        <v>2324</v>
      </c>
      <c r="B1387" s="11">
        <v>1084</v>
      </c>
      <c r="C1387" s="11">
        <v>184</v>
      </c>
      <c r="E1387" s="11" t="s">
        <v>3119</v>
      </c>
      <c r="F1387" s="11" t="s">
        <v>3120</v>
      </c>
      <c r="G1387" s="11">
        <v>1</v>
      </c>
      <c r="I1387" s="24" t="str">
        <f>IF($B1387="","",(VLOOKUP($B1387,所属・種目コード!$E$3:$F$68,2)))</f>
        <v>高田</v>
      </c>
      <c r="K1387" s="26" t="e">
        <f>IF($B1387="","",(VLOOKUP($B1387,所属・種目コード!O1370:P1470,2)))</f>
        <v>#N/A</v>
      </c>
      <c r="L1387" s="23" t="e">
        <f>IF($B1387="","",(VLOOKUP($B1387,所属・種目コード!$L$3:$M$59,2)))</f>
        <v>#N/A</v>
      </c>
    </row>
    <row r="1388" spans="1:12">
      <c r="A1388" s="11">
        <v>2325</v>
      </c>
      <c r="B1388" s="11">
        <v>1084</v>
      </c>
      <c r="C1388" s="11">
        <v>111</v>
      </c>
      <c r="E1388" s="11" t="s">
        <v>3121</v>
      </c>
      <c r="F1388" s="11" t="s">
        <v>3122</v>
      </c>
      <c r="G1388" s="11">
        <v>2</v>
      </c>
      <c r="I1388" s="24" t="str">
        <f>IF($B1388="","",(VLOOKUP($B1388,所属・種目コード!$E$3:$F$68,2)))</f>
        <v>高田</v>
      </c>
      <c r="K1388" s="26" t="e">
        <f>IF($B1388="","",(VLOOKUP($B1388,所属・種目コード!O1371:P1471,2)))</f>
        <v>#N/A</v>
      </c>
      <c r="L1388" s="23" t="e">
        <f>IF($B1388="","",(VLOOKUP($B1388,所属・種目コード!$L$3:$M$59,2)))</f>
        <v>#N/A</v>
      </c>
    </row>
    <row r="1389" spans="1:12">
      <c r="A1389" s="11">
        <v>2326</v>
      </c>
      <c r="B1389" s="11">
        <v>1084</v>
      </c>
      <c r="C1389" s="11">
        <v>939</v>
      </c>
      <c r="E1389" s="11" t="s">
        <v>3123</v>
      </c>
      <c r="F1389" s="11" t="s">
        <v>3124</v>
      </c>
      <c r="G1389" s="11">
        <v>1</v>
      </c>
      <c r="I1389" s="24" t="str">
        <f>IF($B1389="","",(VLOOKUP($B1389,所属・種目コード!$E$3:$F$68,2)))</f>
        <v>高田</v>
      </c>
      <c r="K1389" s="26" t="e">
        <f>IF($B1389="","",(VLOOKUP($B1389,所属・種目コード!O1372:P1472,2)))</f>
        <v>#N/A</v>
      </c>
      <c r="L1389" s="23" t="e">
        <f>IF($B1389="","",(VLOOKUP($B1389,所属・種目コード!$L$3:$M$59,2)))</f>
        <v>#N/A</v>
      </c>
    </row>
    <row r="1390" spans="1:12">
      <c r="A1390" s="11">
        <v>2327</v>
      </c>
      <c r="B1390" s="11">
        <v>1084</v>
      </c>
      <c r="C1390" s="11">
        <v>117</v>
      </c>
      <c r="E1390" s="11" t="s">
        <v>3125</v>
      </c>
      <c r="F1390" s="11" t="s">
        <v>3126</v>
      </c>
      <c r="G1390" s="11">
        <v>2</v>
      </c>
      <c r="I1390" s="24" t="str">
        <f>IF($B1390="","",(VLOOKUP($B1390,所属・種目コード!$E$3:$F$68,2)))</f>
        <v>高田</v>
      </c>
      <c r="K1390" s="26" t="e">
        <f>IF($B1390="","",(VLOOKUP($B1390,所属・種目コード!O1373:P1473,2)))</f>
        <v>#N/A</v>
      </c>
      <c r="L1390" s="23" t="e">
        <f>IF($B1390="","",(VLOOKUP($B1390,所属・種目コード!$L$3:$M$59,2)))</f>
        <v>#N/A</v>
      </c>
    </row>
    <row r="1391" spans="1:12">
      <c r="A1391" s="11">
        <v>2328</v>
      </c>
      <c r="B1391" s="11">
        <v>1084</v>
      </c>
      <c r="C1391" s="11">
        <v>940</v>
      </c>
      <c r="E1391" s="11" t="s">
        <v>3127</v>
      </c>
      <c r="F1391" s="11" t="s">
        <v>3128</v>
      </c>
      <c r="G1391" s="11">
        <v>1</v>
      </c>
      <c r="I1391" s="24" t="str">
        <f>IF($B1391="","",(VLOOKUP($B1391,所属・種目コード!$E$3:$F$68,2)))</f>
        <v>高田</v>
      </c>
      <c r="K1391" s="26" t="e">
        <f>IF($B1391="","",(VLOOKUP($B1391,所属・種目コード!O1374:P1474,2)))</f>
        <v>#N/A</v>
      </c>
      <c r="L1391" s="23" t="e">
        <f>IF($B1391="","",(VLOOKUP($B1391,所属・種目コード!$L$3:$M$59,2)))</f>
        <v>#N/A</v>
      </c>
    </row>
    <row r="1392" spans="1:12">
      <c r="A1392" s="11">
        <v>2329</v>
      </c>
      <c r="B1392" s="11">
        <v>1084</v>
      </c>
      <c r="C1392" s="11">
        <v>118</v>
      </c>
      <c r="E1392" s="11" t="s">
        <v>453</v>
      </c>
      <c r="F1392" s="11" t="s">
        <v>3129</v>
      </c>
      <c r="G1392" s="11">
        <v>2</v>
      </c>
      <c r="I1392" s="24" t="str">
        <f>IF($B1392="","",(VLOOKUP($B1392,所属・種目コード!$E$3:$F$68,2)))</f>
        <v>高田</v>
      </c>
      <c r="K1392" s="26" t="e">
        <f>IF($B1392="","",(VLOOKUP($B1392,所属・種目コード!O1375:P1475,2)))</f>
        <v>#N/A</v>
      </c>
      <c r="L1392" s="23" t="e">
        <f>IF($B1392="","",(VLOOKUP($B1392,所属・種目コード!$L$3:$M$59,2)))</f>
        <v>#N/A</v>
      </c>
    </row>
    <row r="1393" spans="1:12">
      <c r="A1393" s="11">
        <v>2330</v>
      </c>
      <c r="B1393" s="11">
        <v>1084</v>
      </c>
      <c r="C1393" s="11">
        <v>178</v>
      </c>
      <c r="E1393" s="11" t="s">
        <v>3130</v>
      </c>
      <c r="F1393" s="11" t="s">
        <v>3131</v>
      </c>
      <c r="G1393" s="11">
        <v>1</v>
      </c>
      <c r="I1393" s="24" t="str">
        <f>IF($B1393="","",(VLOOKUP($B1393,所属・種目コード!$E$3:$F$68,2)))</f>
        <v>高田</v>
      </c>
      <c r="K1393" s="26" t="e">
        <f>IF($B1393="","",(VLOOKUP($B1393,所属・種目コード!O1376:P1476,2)))</f>
        <v>#N/A</v>
      </c>
      <c r="L1393" s="23" t="e">
        <f>IF($B1393="","",(VLOOKUP($B1393,所属・種目コード!$L$3:$M$59,2)))</f>
        <v>#N/A</v>
      </c>
    </row>
    <row r="1394" spans="1:12">
      <c r="A1394" s="11">
        <v>2331</v>
      </c>
      <c r="B1394" s="11">
        <v>1084</v>
      </c>
      <c r="C1394" s="11">
        <v>112</v>
      </c>
      <c r="E1394" s="11" t="s">
        <v>3132</v>
      </c>
      <c r="F1394" s="11" t="s">
        <v>3133</v>
      </c>
      <c r="G1394" s="11">
        <v>2</v>
      </c>
      <c r="I1394" s="24" t="str">
        <f>IF($B1394="","",(VLOOKUP($B1394,所属・種目コード!$E$3:$F$68,2)))</f>
        <v>高田</v>
      </c>
      <c r="K1394" s="26" t="e">
        <f>IF($B1394="","",(VLOOKUP($B1394,所属・種目コード!O1377:P1477,2)))</f>
        <v>#N/A</v>
      </c>
      <c r="L1394" s="23" t="e">
        <f>IF($B1394="","",(VLOOKUP($B1394,所属・種目コード!$L$3:$M$59,2)))</f>
        <v>#N/A</v>
      </c>
    </row>
    <row r="1395" spans="1:12">
      <c r="A1395" s="11">
        <v>2332</v>
      </c>
      <c r="B1395" s="11">
        <v>1084</v>
      </c>
      <c r="C1395" s="11">
        <v>113</v>
      </c>
      <c r="E1395" s="11" t="s">
        <v>3134</v>
      </c>
      <c r="F1395" s="11" t="s">
        <v>3135</v>
      </c>
      <c r="G1395" s="11">
        <v>2</v>
      </c>
      <c r="I1395" s="24" t="str">
        <f>IF($B1395="","",(VLOOKUP($B1395,所属・種目コード!$E$3:$F$68,2)))</f>
        <v>高田</v>
      </c>
      <c r="K1395" s="26" t="e">
        <f>IF($B1395="","",(VLOOKUP($B1395,所属・種目コード!O1378:P1478,2)))</f>
        <v>#N/A</v>
      </c>
      <c r="L1395" s="23" t="e">
        <f>IF($B1395="","",(VLOOKUP($B1395,所属・種目コード!$L$3:$M$59,2)))</f>
        <v>#N/A</v>
      </c>
    </row>
    <row r="1396" spans="1:12">
      <c r="A1396" s="11">
        <v>2333</v>
      </c>
      <c r="B1396" s="11">
        <v>1084</v>
      </c>
      <c r="C1396" s="11">
        <v>119</v>
      </c>
      <c r="E1396" s="11" t="s">
        <v>3136</v>
      </c>
      <c r="F1396" s="11" t="s">
        <v>3137</v>
      </c>
      <c r="G1396" s="11">
        <v>2</v>
      </c>
      <c r="I1396" s="24" t="str">
        <f>IF($B1396="","",(VLOOKUP($B1396,所属・種目コード!$E$3:$F$68,2)))</f>
        <v>高田</v>
      </c>
      <c r="K1396" s="26" t="e">
        <f>IF($B1396="","",(VLOOKUP($B1396,所属・種目コード!O1379:P1479,2)))</f>
        <v>#N/A</v>
      </c>
      <c r="L1396" s="23" t="e">
        <f>IF($B1396="","",(VLOOKUP($B1396,所属・種目コード!$L$3:$M$59,2)))</f>
        <v>#N/A</v>
      </c>
    </row>
    <row r="1397" spans="1:12">
      <c r="A1397" s="11">
        <v>2334</v>
      </c>
      <c r="B1397" s="11">
        <v>1084</v>
      </c>
      <c r="C1397" s="11">
        <v>941</v>
      </c>
      <c r="E1397" s="11" t="s">
        <v>3138</v>
      </c>
      <c r="F1397" s="11" t="s">
        <v>3139</v>
      </c>
      <c r="G1397" s="11">
        <v>1</v>
      </c>
      <c r="I1397" s="24" t="str">
        <f>IF($B1397="","",(VLOOKUP($B1397,所属・種目コード!$E$3:$F$68,2)))</f>
        <v>高田</v>
      </c>
      <c r="K1397" s="26" t="e">
        <f>IF($B1397="","",(VLOOKUP($B1397,所属・種目コード!O1380:P1480,2)))</f>
        <v>#N/A</v>
      </c>
      <c r="L1397" s="23" t="e">
        <f>IF($B1397="","",(VLOOKUP($B1397,所属・種目コード!$L$3:$M$59,2)))</f>
        <v>#N/A</v>
      </c>
    </row>
    <row r="1398" spans="1:12">
      <c r="A1398" s="11">
        <v>2335</v>
      </c>
      <c r="B1398" s="11">
        <v>1084</v>
      </c>
      <c r="C1398" s="11">
        <v>692</v>
      </c>
      <c r="E1398" s="11" t="s">
        <v>3140</v>
      </c>
      <c r="F1398" s="11" t="s">
        <v>3141</v>
      </c>
      <c r="G1398" s="11">
        <v>2</v>
      </c>
      <c r="I1398" s="24" t="str">
        <f>IF($B1398="","",(VLOOKUP($B1398,所属・種目コード!$E$3:$F$68,2)))</f>
        <v>高田</v>
      </c>
      <c r="K1398" s="26" t="e">
        <f>IF($B1398="","",(VLOOKUP($B1398,所属・種目コード!O1381:P1481,2)))</f>
        <v>#N/A</v>
      </c>
      <c r="L1398" s="23" t="e">
        <f>IF($B1398="","",(VLOOKUP($B1398,所属・種目コード!$L$3:$M$59,2)))</f>
        <v>#N/A</v>
      </c>
    </row>
    <row r="1399" spans="1:12">
      <c r="A1399" s="11">
        <v>2336</v>
      </c>
      <c r="B1399" s="11">
        <v>1084</v>
      </c>
      <c r="C1399" s="11">
        <v>179</v>
      </c>
      <c r="E1399" s="11" t="s">
        <v>3142</v>
      </c>
      <c r="F1399" s="11" t="s">
        <v>847</v>
      </c>
      <c r="G1399" s="11">
        <v>1</v>
      </c>
      <c r="I1399" s="24" t="str">
        <f>IF($B1399="","",(VLOOKUP($B1399,所属・種目コード!$E$3:$F$68,2)))</f>
        <v>高田</v>
      </c>
      <c r="K1399" s="26" t="e">
        <f>IF($B1399="","",(VLOOKUP($B1399,所属・種目コード!O1382:P1482,2)))</f>
        <v>#N/A</v>
      </c>
      <c r="L1399" s="23" t="e">
        <f>IF($B1399="","",(VLOOKUP($B1399,所属・種目コード!$L$3:$M$59,2)))</f>
        <v>#N/A</v>
      </c>
    </row>
    <row r="1400" spans="1:12">
      <c r="A1400" s="11">
        <v>2337</v>
      </c>
      <c r="B1400" s="11">
        <v>1084</v>
      </c>
      <c r="C1400" s="11">
        <v>120</v>
      </c>
      <c r="E1400" s="11" t="s">
        <v>3143</v>
      </c>
      <c r="F1400" s="11" t="s">
        <v>3144</v>
      </c>
      <c r="G1400" s="11">
        <v>2</v>
      </c>
      <c r="I1400" s="24" t="str">
        <f>IF($B1400="","",(VLOOKUP($B1400,所属・種目コード!$E$3:$F$68,2)))</f>
        <v>高田</v>
      </c>
      <c r="K1400" s="26" t="e">
        <f>IF($B1400="","",(VLOOKUP($B1400,所属・種目コード!O1383:P1483,2)))</f>
        <v>#N/A</v>
      </c>
      <c r="L1400" s="23" t="e">
        <f>IF($B1400="","",(VLOOKUP($B1400,所属・種目コード!$L$3:$M$59,2)))</f>
        <v>#N/A</v>
      </c>
    </row>
    <row r="1401" spans="1:12">
      <c r="A1401" s="11">
        <v>2338</v>
      </c>
      <c r="B1401" s="11">
        <v>1084</v>
      </c>
      <c r="C1401" s="11">
        <v>693</v>
      </c>
      <c r="E1401" s="11" t="s">
        <v>450</v>
      </c>
      <c r="F1401" s="11" t="s">
        <v>3145</v>
      </c>
      <c r="G1401" s="11">
        <v>2</v>
      </c>
      <c r="I1401" s="24" t="str">
        <f>IF($B1401="","",(VLOOKUP($B1401,所属・種目コード!$E$3:$F$68,2)))</f>
        <v>高田</v>
      </c>
      <c r="K1401" s="26" t="e">
        <f>IF($B1401="","",(VLOOKUP($B1401,所属・種目コード!O1384:P1484,2)))</f>
        <v>#N/A</v>
      </c>
      <c r="L1401" s="23" t="e">
        <f>IF($B1401="","",(VLOOKUP($B1401,所属・種目コード!$L$3:$M$59,2)))</f>
        <v>#N/A</v>
      </c>
    </row>
    <row r="1402" spans="1:12">
      <c r="A1402" s="11">
        <v>2339</v>
      </c>
      <c r="B1402" s="11">
        <v>1084</v>
      </c>
      <c r="C1402" s="11">
        <v>121</v>
      </c>
      <c r="E1402" s="11" t="s">
        <v>448</v>
      </c>
      <c r="F1402" s="11" t="s">
        <v>3146</v>
      </c>
      <c r="G1402" s="11">
        <v>2</v>
      </c>
      <c r="I1402" s="24" t="str">
        <f>IF($B1402="","",(VLOOKUP($B1402,所属・種目コード!$E$3:$F$68,2)))</f>
        <v>高田</v>
      </c>
      <c r="K1402" s="26" t="e">
        <f>IF($B1402="","",(VLOOKUP($B1402,所属・種目コード!O1385:P1485,2)))</f>
        <v>#N/A</v>
      </c>
      <c r="L1402" s="23" t="e">
        <f>IF($B1402="","",(VLOOKUP($B1402,所属・種目コード!$L$3:$M$59,2)))</f>
        <v>#N/A</v>
      </c>
    </row>
    <row r="1403" spans="1:12">
      <c r="A1403" s="11">
        <v>2340</v>
      </c>
      <c r="B1403" s="11">
        <v>1084</v>
      </c>
      <c r="C1403" s="11">
        <v>180</v>
      </c>
      <c r="E1403" s="11" t="s">
        <v>3147</v>
      </c>
      <c r="F1403" s="11" t="s">
        <v>3148</v>
      </c>
      <c r="G1403" s="11">
        <v>1</v>
      </c>
      <c r="I1403" s="24" t="str">
        <f>IF($B1403="","",(VLOOKUP($B1403,所属・種目コード!$E$3:$F$68,2)))</f>
        <v>高田</v>
      </c>
      <c r="K1403" s="26" t="e">
        <f>IF($B1403="","",(VLOOKUP($B1403,所属・種目コード!O1386:P1486,2)))</f>
        <v>#N/A</v>
      </c>
      <c r="L1403" s="23" t="e">
        <f>IF($B1403="","",(VLOOKUP($B1403,所属・種目コード!$L$3:$M$59,2)))</f>
        <v>#N/A</v>
      </c>
    </row>
    <row r="1404" spans="1:12">
      <c r="A1404" s="11">
        <v>2341</v>
      </c>
      <c r="B1404" s="11">
        <v>1084</v>
      </c>
      <c r="C1404" s="11">
        <v>181</v>
      </c>
      <c r="E1404" s="11" t="s">
        <v>3149</v>
      </c>
      <c r="F1404" s="11" t="s">
        <v>3150</v>
      </c>
      <c r="G1404" s="11">
        <v>1</v>
      </c>
      <c r="I1404" s="24" t="str">
        <f>IF($B1404="","",(VLOOKUP($B1404,所属・種目コード!$E$3:$F$68,2)))</f>
        <v>高田</v>
      </c>
      <c r="K1404" s="26" t="e">
        <f>IF($B1404="","",(VLOOKUP($B1404,所属・種目コード!O1387:P1487,2)))</f>
        <v>#N/A</v>
      </c>
      <c r="L1404" s="23" t="e">
        <f>IF($B1404="","",(VLOOKUP($B1404,所属・種目コード!$L$3:$M$59,2)))</f>
        <v>#N/A</v>
      </c>
    </row>
    <row r="1405" spans="1:12">
      <c r="A1405" s="11">
        <v>2342</v>
      </c>
      <c r="B1405" s="11">
        <v>1084</v>
      </c>
      <c r="C1405" s="11">
        <v>942</v>
      </c>
      <c r="E1405" s="11" t="s">
        <v>3151</v>
      </c>
      <c r="F1405" s="11" t="s">
        <v>3152</v>
      </c>
      <c r="G1405" s="11">
        <v>1</v>
      </c>
      <c r="I1405" s="24" t="str">
        <f>IF($B1405="","",(VLOOKUP($B1405,所属・種目コード!$E$3:$F$68,2)))</f>
        <v>高田</v>
      </c>
      <c r="K1405" s="26" t="e">
        <f>IF($B1405="","",(VLOOKUP($B1405,所属・種目コード!O1388:P1488,2)))</f>
        <v>#N/A</v>
      </c>
      <c r="L1405" s="23" t="e">
        <f>IF($B1405="","",(VLOOKUP($B1405,所属・種目コード!$L$3:$M$59,2)))</f>
        <v>#N/A</v>
      </c>
    </row>
    <row r="1406" spans="1:12">
      <c r="A1406" s="11">
        <v>2343</v>
      </c>
      <c r="B1406" s="11">
        <v>1084</v>
      </c>
      <c r="C1406" s="11">
        <v>114</v>
      </c>
      <c r="E1406" s="11" t="s">
        <v>3153</v>
      </c>
      <c r="F1406" s="11" t="s">
        <v>3154</v>
      </c>
      <c r="G1406" s="11">
        <v>2</v>
      </c>
      <c r="I1406" s="24" t="str">
        <f>IF($B1406="","",(VLOOKUP($B1406,所属・種目コード!$E$3:$F$68,2)))</f>
        <v>高田</v>
      </c>
      <c r="K1406" s="26" t="e">
        <f>IF($B1406="","",(VLOOKUP($B1406,所属・種目コード!O1389:P1489,2)))</f>
        <v>#N/A</v>
      </c>
      <c r="L1406" s="23" t="e">
        <f>IF($B1406="","",(VLOOKUP($B1406,所属・種目コード!$L$3:$M$59,2)))</f>
        <v>#N/A</v>
      </c>
    </row>
    <row r="1407" spans="1:12">
      <c r="A1407" s="11">
        <v>2344</v>
      </c>
      <c r="B1407" s="11">
        <v>1084</v>
      </c>
      <c r="C1407" s="11">
        <v>694</v>
      </c>
      <c r="E1407" s="11" t="s">
        <v>451</v>
      </c>
      <c r="F1407" s="11" t="s">
        <v>3155</v>
      </c>
      <c r="G1407" s="11">
        <v>2</v>
      </c>
      <c r="I1407" s="24" t="str">
        <f>IF($B1407="","",(VLOOKUP($B1407,所属・種目コード!$E$3:$F$68,2)))</f>
        <v>高田</v>
      </c>
      <c r="K1407" s="26" t="e">
        <f>IF($B1407="","",(VLOOKUP($B1407,所属・種目コード!O1390:P1490,2)))</f>
        <v>#N/A</v>
      </c>
      <c r="L1407" s="23" t="e">
        <f>IF($B1407="","",(VLOOKUP($B1407,所属・種目コード!$L$3:$M$59,2)))</f>
        <v>#N/A</v>
      </c>
    </row>
    <row r="1408" spans="1:12">
      <c r="A1408" s="11">
        <v>2345</v>
      </c>
      <c r="B1408" s="11">
        <v>1084</v>
      </c>
      <c r="C1408" s="11">
        <v>943</v>
      </c>
      <c r="E1408" s="11" t="s">
        <v>3156</v>
      </c>
      <c r="F1408" s="11" t="s">
        <v>3157</v>
      </c>
      <c r="G1408" s="11">
        <v>1</v>
      </c>
      <c r="I1408" s="24" t="str">
        <f>IF($B1408="","",(VLOOKUP($B1408,所属・種目コード!$E$3:$F$68,2)))</f>
        <v>高田</v>
      </c>
      <c r="K1408" s="26" t="e">
        <f>IF($B1408="","",(VLOOKUP($B1408,所属・種目コード!O1391:P1491,2)))</f>
        <v>#N/A</v>
      </c>
      <c r="L1408" s="23" t="e">
        <f>IF($B1408="","",(VLOOKUP($B1408,所属・種目コード!$L$3:$M$59,2)))</f>
        <v>#N/A</v>
      </c>
    </row>
    <row r="1409" spans="1:12">
      <c r="A1409" s="11">
        <v>2346</v>
      </c>
      <c r="B1409" s="11">
        <v>1084</v>
      </c>
      <c r="C1409" s="11">
        <v>944</v>
      </c>
      <c r="E1409" s="11" t="s">
        <v>3158</v>
      </c>
      <c r="F1409" s="11" t="s">
        <v>3159</v>
      </c>
      <c r="G1409" s="11">
        <v>1</v>
      </c>
      <c r="I1409" s="24" t="str">
        <f>IF($B1409="","",(VLOOKUP($B1409,所属・種目コード!$E$3:$F$68,2)))</f>
        <v>高田</v>
      </c>
      <c r="K1409" s="26" t="e">
        <f>IF($B1409="","",(VLOOKUP($B1409,所属・種目コード!O1392:P1492,2)))</f>
        <v>#N/A</v>
      </c>
      <c r="L1409" s="23" t="e">
        <f>IF($B1409="","",(VLOOKUP($B1409,所属・種目コード!$L$3:$M$59,2)))</f>
        <v>#N/A</v>
      </c>
    </row>
    <row r="1410" spans="1:12">
      <c r="A1410" s="11">
        <v>2347</v>
      </c>
      <c r="B1410" s="11">
        <v>1084</v>
      </c>
      <c r="C1410" s="11">
        <v>122</v>
      </c>
      <c r="E1410" s="11" t="s">
        <v>3160</v>
      </c>
      <c r="F1410" s="11" t="s">
        <v>3161</v>
      </c>
      <c r="G1410" s="11">
        <v>2</v>
      </c>
      <c r="I1410" s="24" t="str">
        <f>IF($B1410="","",(VLOOKUP($B1410,所属・種目コード!$E$3:$F$68,2)))</f>
        <v>高田</v>
      </c>
      <c r="K1410" s="26" t="e">
        <f>IF($B1410="","",(VLOOKUP($B1410,所属・種目コード!O1393:P1493,2)))</f>
        <v>#N/A</v>
      </c>
      <c r="L1410" s="23" t="e">
        <f>IF($B1410="","",(VLOOKUP($B1410,所属・種目コード!$L$3:$M$59,2)))</f>
        <v>#N/A</v>
      </c>
    </row>
    <row r="1411" spans="1:12">
      <c r="A1411" s="11">
        <v>2348</v>
      </c>
      <c r="B1411" s="11">
        <v>1084</v>
      </c>
      <c r="C1411" s="11">
        <v>695</v>
      </c>
      <c r="E1411" s="11" t="s">
        <v>452</v>
      </c>
      <c r="F1411" s="11" t="s">
        <v>3162</v>
      </c>
      <c r="G1411" s="11">
        <v>2</v>
      </c>
      <c r="I1411" s="24" t="str">
        <f>IF($B1411="","",(VLOOKUP($B1411,所属・種目コード!$E$3:$F$68,2)))</f>
        <v>高田</v>
      </c>
      <c r="K1411" s="26" t="e">
        <f>IF($B1411="","",(VLOOKUP($B1411,所属・種目コード!O1394:P1494,2)))</f>
        <v>#N/A</v>
      </c>
      <c r="L1411" s="23" t="e">
        <f>IF($B1411="","",(VLOOKUP($B1411,所属・種目コード!$L$3:$M$59,2)))</f>
        <v>#N/A</v>
      </c>
    </row>
    <row r="1412" spans="1:12">
      <c r="A1412" s="11">
        <v>2349</v>
      </c>
      <c r="B1412" s="11">
        <v>1085</v>
      </c>
      <c r="C1412" s="11">
        <v>681</v>
      </c>
      <c r="E1412" s="11" t="s">
        <v>3163</v>
      </c>
      <c r="F1412" s="11" t="s">
        <v>3164</v>
      </c>
      <c r="G1412" s="11">
        <v>1</v>
      </c>
      <c r="I1412" s="24" t="str">
        <f>IF($B1412="","",(VLOOKUP($B1412,所属・種目コード!$E$3:$F$68,2)))</f>
        <v>種市</v>
      </c>
      <c r="K1412" s="26" t="e">
        <f>IF($B1412="","",(VLOOKUP($B1412,所属・種目コード!O1395:P1495,2)))</f>
        <v>#N/A</v>
      </c>
      <c r="L1412" s="23" t="e">
        <f>IF($B1412="","",(VLOOKUP($B1412,所属・種目コード!$L$3:$M$59,2)))</f>
        <v>#N/A</v>
      </c>
    </row>
    <row r="1413" spans="1:12">
      <c r="A1413" s="11">
        <v>2350</v>
      </c>
      <c r="B1413" s="11">
        <v>1085</v>
      </c>
      <c r="C1413" s="11">
        <v>684</v>
      </c>
      <c r="E1413" s="11" t="s">
        <v>3165</v>
      </c>
      <c r="F1413" s="11" t="s">
        <v>3166</v>
      </c>
      <c r="G1413" s="11">
        <v>1</v>
      </c>
      <c r="I1413" s="24" t="str">
        <f>IF($B1413="","",(VLOOKUP($B1413,所属・種目コード!$E$3:$F$68,2)))</f>
        <v>種市</v>
      </c>
      <c r="K1413" s="26" t="e">
        <f>IF($B1413="","",(VLOOKUP($B1413,所属・種目コード!O1396:P1496,2)))</f>
        <v>#N/A</v>
      </c>
      <c r="L1413" s="23" t="e">
        <f>IF($B1413="","",(VLOOKUP($B1413,所属・種目コード!$L$3:$M$59,2)))</f>
        <v>#N/A</v>
      </c>
    </row>
    <row r="1414" spans="1:12">
      <c r="A1414" s="11">
        <v>2351</v>
      </c>
      <c r="B1414" s="11">
        <v>1085</v>
      </c>
      <c r="C1414" s="11">
        <v>682</v>
      </c>
      <c r="E1414" s="11" t="s">
        <v>3167</v>
      </c>
      <c r="F1414" s="11" t="s">
        <v>3168</v>
      </c>
      <c r="G1414" s="11">
        <v>1</v>
      </c>
      <c r="I1414" s="24" t="str">
        <f>IF($B1414="","",(VLOOKUP($B1414,所属・種目コード!$E$3:$F$68,2)))</f>
        <v>種市</v>
      </c>
      <c r="K1414" s="26" t="e">
        <f>IF($B1414="","",(VLOOKUP($B1414,所属・種目コード!O1397:P1497,2)))</f>
        <v>#N/A</v>
      </c>
      <c r="L1414" s="23" t="e">
        <f>IF($B1414="","",(VLOOKUP($B1414,所属・種目コード!$L$3:$M$59,2)))</f>
        <v>#N/A</v>
      </c>
    </row>
    <row r="1415" spans="1:12">
      <c r="A1415" s="11">
        <v>2352</v>
      </c>
      <c r="B1415" s="11">
        <v>1085</v>
      </c>
      <c r="C1415" s="11">
        <v>688</v>
      </c>
      <c r="E1415" s="11" t="s">
        <v>3169</v>
      </c>
      <c r="F1415" s="11" t="s">
        <v>3170</v>
      </c>
      <c r="G1415" s="11">
        <v>1</v>
      </c>
      <c r="I1415" s="24" t="str">
        <f>IF($B1415="","",(VLOOKUP($B1415,所属・種目コード!$E$3:$F$68,2)))</f>
        <v>種市</v>
      </c>
      <c r="K1415" s="26" t="e">
        <f>IF($B1415="","",(VLOOKUP($B1415,所属・種目コード!O1398:P1498,2)))</f>
        <v>#N/A</v>
      </c>
      <c r="L1415" s="23" t="e">
        <f>IF($B1415="","",(VLOOKUP($B1415,所属・種目コード!$L$3:$M$59,2)))</f>
        <v>#N/A</v>
      </c>
    </row>
    <row r="1416" spans="1:12">
      <c r="A1416" s="11">
        <v>2353</v>
      </c>
      <c r="B1416" s="11">
        <v>1085</v>
      </c>
      <c r="C1416" s="11">
        <v>685</v>
      </c>
      <c r="E1416" s="11" t="s">
        <v>3171</v>
      </c>
      <c r="F1416" s="11" t="s">
        <v>3172</v>
      </c>
      <c r="G1416" s="11">
        <v>1</v>
      </c>
      <c r="I1416" s="24" t="str">
        <f>IF($B1416="","",(VLOOKUP($B1416,所属・種目コード!$E$3:$F$68,2)))</f>
        <v>種市</v>
      </c>
      <c r="K1416" s="26" t="e">
        <f>IF($B1416="","",(VLOOKUP($B1416,所属・種目コード!O1399:P1499,2)))</f>
        <v>#N/A</v>
      </c>
      <c r="L1416" s="23" t="e">
        <f>IF($B1416="","",(VLOOKUP($B1416,所属・種目コード!$L$3:$M$59,2)))</f>
        <v>#N/A</v>
      </c>
    </row>
    <row r="1417" spans="1:12">
      <c r="A1417" s="11">
        <v>2354</v>
      </c>
      <c r="B1417" s="11">
        <v>1085</v>
      </c>
      <c r="C1417" s="11">
        <v>686</v>
      </c>
      <c r="E1417" s="11" t="s">
        <v>3173</v>
      </c>
      <c r="F1417" s="11" t="s">
        <v>3174</v>
      </c>
      <c r="G1417" s="11">
        <v>1</v>
      </c>
      <c r="I1417" s="24" t="str">
        <f>IF($B1417="","",(VLOOKUP($B1417,所属・種目コード!$E$3:$F$68,2)))</f>
        <v>種市</v>
      </c>
      <c r="K1417" s="26" t="e">
        <f>IF($B1417="","",(VLOOKUP($B1417,所属・種目コード!O1400:P1500,2)))</f>
        <v>#N/A</v>
      </c>
      <c r="L1417" s="23" t="e">
        <f>IF($B1417="","",(VLOOKUP($B1417,所属・種目コード!$L$3:$M$59,2)))</f>
        <v>#N/A</v>
      </c>
    </row>
    <row r="1418" spans="1:12">
      <c r="A1418" s="11">
        <v>2355</v>
      </c>
      <c r="B1418" s="11">
        <v>1085</v>
      </c>
      <c r="C1418" s="11">
        <v>683</v>
      </c>
      <c r="E1418" s="11" t="s">
        <v>3175</v>
      </c>
      <c r="F1418" s="11" t="s">
        <v>3176</v>
      </c>
      <c r="G1418" s="11">
        <v>1</v>
      </c>
      <c r="I1418" s="24" t="str">
        <f>IF($B1418="","",(VLOOKUP($B1418,所属・種目コード!$E$3:$F$68,2)))</f>
        <v>種市</v>
      </c>
      <c r="K1418" s="26" t="e">
        <f>IF($B1418="","",(VLOOKUP($B1418,所属・種目コード!O1401:P1501,2)))</f>
        <v>#N/A</v>
      </c>
      <c r="L1418" s="23" t="e">
        <f>IF($B1418="","",(VLOOKUP($B1418,所属・種目コード!$L$3:$M$59,2)))</f>
        <v>#N/A</v>
      </c>
    </row>
    <row r="1419" spans="1:12">
      <c r="A1419" s="11">
        <v>2356</v>
      </c>
      <c r="B1419" s="11">
        <v>1085</v>
      </c>
      <c r="C1419" s="11">
        <v>687</v>
      </c>
      <c r="E1419" s="11" t="s">
        <v>3177</v>
      </c>
      <c r="F1419" s="11" t="s">
        <v>3178</v>
      </c>
      <c r="G1419" s="11">
        <v>1</v>
      </c>
      <c r="I1419" s="24" t="str">
        <f>IF($B1419="","",(VLOOKUP($B1419,所属・種目コード!$E$3:$F$68,2)))</f>
        <v>種市</v>
      </c>
      <c r="K1419" s="26" t="e">
        <f>IF($B1419="","",(VLOOKUP($B1419,所属・種目コード!O1402:P1502,2)))</f>
        <v>#N/A</v>
      </c>
      <c r="L1419" s="23" t="e">
        <f>IF($B1419="","",(VLOOKUP($B1419,所属・種目コード!$L$3:$M$59,2)))</f>
        <v>#N/A</v>
      </c>
    </row>
    <row r="1420" spans="1:12">
      <c r="A1420" s="11">
        <v>2357</v>
      </c>
      <c r="B1420" s="11">
        <v>1086</v>
      </c>
      <c r="C1420" s="11">
        <v>291</v>
      </c>
      <c r="E1420" s="11" t="s">
        <v>3179</v>
      </c>
      <c r="F1420" s="11" t="s">
        <v>3180</v>
      </c>
      <c r="G1420" s="11">
        <v>2</v>
      </c>
      <c r="I1420" s="24" t="str">
        <f>IF($B1420="","",(VLOOKUP($B1420,所属・種目コード!$E$3:$F$68,2)))</f>
        <v>遠野</v>
      </c>
      <c r="K1420" s="26" t="e">
        <f>IF($B1420="","",(VLOOKUP($B1420,所属・種目コード!O1403:P1503,2)))</f>
        <v>#N/A</v>
      </c>
      <c r="L1420" s="23" t="e">
        <f>IF($B1420="","",(VLOOKUP($B1420,所属・種目コード!$L$3:$M$59,2)))</f>
        <v>#N/A</v>
      </c>
    </row>
    <row r="1421" spans="1:12">
      <c r="A1421" s="11">
        <v>2358</v>
      </c>
      <c r="B1421" s="11">
        <v>1086</v>
      </c>
      <c r="C1421" s="11">
        <v>293</v>
      </c>
      <c r="E1421" s="11" t="s">
        <v>3181</v>
      </c>
      <c r="F1421" s="11" t="s">
        <v>3182</v>
      </c>
      <c r="G1421" s="11">
        <v>2</v>
      </c>
      <c r="I1421" s="24" t="str">
        <f>IF($B1421="","",(VLOOKUP($B1421,所属・種目コード!$E$3:$F$68,2)))</f>
        <v>遠野</v>
      </c>
      <c r="K1421" s="26" t="e">
        <f>IF($B1421="","",(VLOOKUP($B1421,所属・種目コード!O1404:P1504,2)))</f>
        <v>#N/A</v>
      </c>
      <c r="L1421" s="23" t="e">
        <f>IF($B1421="","",(VLOOKUP($B1421,所属・種目コード!$L$3:$M$59,2)))</f>
        <v>#N/A</v>
      </c>
    </row>
    <row r="1422" spans="1:12">
      <c r="A1422" s="11">
        <v>2359</v>
      </c>
      <c r="B1422" s="11">
        <v>1086</v>
      </c>
      <c r="C1422" s="11">
        <v>783</v>
      </c>
      <c r="E1422" s="11" t="s">
        <v>3183</v>
      </c>
      <c r="F1422" s="11" t="s">
        <v>3184</v>
      </c>
      <c r="G1422" s="11">
        <v>1</v>
      </c>
      <c r="I1422" s="24" t="str">
        <f>IF($B1422="","",(VLOOKUP($B1422,所属・種目コード!$E$3:$F$68,2)))</f>
        <v>遠野</v>
      </c>
      <c r="K1422" s="26" t="e">
        <f>IF($B1422="","",(VLOOKUP($B1422,所属・種目コード!O1405:P1505,2)))</f>
        <v>#N/A</v>
      </c>
      <c r="L1422" s="23" t="e">
        <f>IF($B1422="","",(VLOOKUP($B1422,所属・種目コード!$L$3:$M$59,2)))</f>
        <v>#N/A</v>
      </c>
    </row>
    <row r="1423" spans="1:12">
      <c r="A1423" s="11">
        <v>2360</v>
      </c>
      <c r="B1423" s="11">
        <v>1086</v>
      </c>
      <c r="C1423" s="11">
        <v>562</v>
      </c>
      <c r="E1423" s="11" t="s">
        <v>3185</v>
      </c>
      <c r="F1423" s="11" t="s">
        <v>3186</v>
      </c>
      <c r="G1423" s="11">
        <v>2</v>
      </c>
      <c r="I1423" s="24" t="str">
        <f>IF($B1423="","",(VLOOKUP($B1423,所属・種目コード!$E$3:$F$68,2)))</f>
        <v>遠野</v>
      </c>
      <c r="K1423" s="26" t="e">
        <f>IF($B1423="","",(VLOOKUP($B1423,所属・種目コード!O1406:P1506,2)))</f>
        <v>#N/A</v>
      </c>
      <c r="L1423" s="23" t="e">
        <f>IF($B1423="","",(VLOOKUP($B1423,所属・種目コード!$L$3:$M$59,2)))</f>
        <v>#N/A</v>
      </c>
    </row>
    <row r="1424" spans="1:12">
      <c r="A1424" s="11">
        <v>2361</v>
      </c>
      <c r="B1424" s="11">
        <v>1086</v>
      </c>
      <c r="C1424" s="11">
        <v>387</v>
      </c>
      <c r="E1424" s="11" t="s">
        <v>3187</v>
      </c>
      <c r="F1424" s="11" t="s">
        <v>3188</v>
      </c>
      <c r="G1424" s="11">
        <v>1</v>
      </c>
      <c r="I1424" s="24" t="str">
        <f>IF($B1424="","",(VLOOKUP($B1424,所属・種目コード!$E$3:$F$68,2)))</f>
        <v>遠野</v>
      </c>
      <c r="K1424" s="26" t="e">
        <f>IF($B1424="","",(VLOOKUP($B1424,所属・種目コード!O1407:P1507,2)))</f>
        <v>#N/A</v>
      </c>
      <c r="L1424" s="23" t="e">
        <f>IF($B1424="","",(VLOOKUP($B1424,所属・種目コード!$L$3:$M$59,2)))</f>
        <v>#N/A</v>
      </c>
    </row>
    <row r="1425" spans="1:12">
      <c r="A1425" s="11">
        <v>2362</v>
      </c>
      <c r="B1425" s="11">
        <v>1086</v>
      </c>
      <c r="C1425" s="11">
        <v>563</v>
      </c>
      <c r="E1425" s="11" t="s">
        <v>3189</v>
      </c>
      <c r="F1425" s="11" t="s">
        <v>3190</v>
      </c>
      <c r="G1425" s="11">
        <v>2</v>
      </c>
      <c r="I1425" s="24" t="str">
        <f>IF($B1425="","",(VLOOKUP($B1425,所属・種目コード!$E$3:$F$68,2)))</f>
        <v>遠野</v>
      </c>
      <c r="K1425" s="26" t="e">
        <f>IF($B1425="","",(VLOOKUP($B1425,所属・種目コード!O1408:P1508,2)))</f>
        <v>#N/A</v>
      </c>
      <c r="L1425" s="23" t="e">
        <f>IF($B1425="","",(VLOOKUP($B1425,所属・種目コード!$L$3:$M$59,2)))</f>
        <v>#N/A</v>
      </c>
    </row>
    <row r="1426" spans="1:12">
      <c r="A1426" s="11">
        <v>2363</v>
      </c>
      <c r="B1426" s="11">
        <v>1086</v>
      </c>
      <c r="C1426" s="11">
        <v>784</v>
      </c>
      <c r="E1426" s="11" t="s">
        <v>3191</v>
      </c>
      <c r="F1426" s="11" t="s">
        <v>3192</v>
      </c>
      <c r="G1426" s="11">
        <v>1</v>
      </c>
      <c r="I1426" s="24" t="str">
        <f>IF($B1426="","",(VLOOKUP($B1426,所属・種目コード!$E$3:$F$68,2)))</f>
        <v>遠野</v>
      </c>
      <c r="K1426" s="26" t="e">
        <f>IF($B1426="","",(VLOOKUP($B1426,所属・種目コード!O1409:P1509,2)))</f>
        <v>#N/A</v>
      </c>
      <c r="L1426" s="23" t="e">
        <f>IF($B1426="","",(VLOOKUP($B1426,所属・種目コード!$L$3:$M$59,2)))</f>
        <v>#N/A</v>
      </c>
    </row>
    <row r="1427" spans="1:12">
      <c r="A1427" s="11">
        <v>2364</v>
      </c>
      <c r="B1427" s="11">
        <v>1086</v>
      </c>
      <c r="C1427" s="11">
        <v>390</v>
      </c>
      <c r="E1427" s="11" t="s">
        <v>3193</v>
      </c>
      <c r="F1427" s="11" t="s">
        <v>3194</v>
      </c>
      <c r="G1427" s="11">
        <v>1</v>
      </c>
      <c r="I1427" s="24" t="str">
        <f>IF($B1427="","",(VLOOKUP($B1427,所属・種目コード!$E$3:$F$68,2)))</f>
        <v>遠野</v>
      </c>
      <c r="K1427" s="26" t="e">
        <f>IF($B1427="","",(VLOOKUP($B1427,所属・種目コード!O1410:P1510,2)))</f>
        <v>#N/A</v>
      </c>
      <c r="L1427" s="23" t="e">
        <f>IF($B1427="","",(VLOOKUP($B1427,所属・種目コード!$L$3:$M$59,2)))</f>
        <v>#N/A</v>
      </c>
    </row>
    <row r="1428" spans="1:12">
      <c r="A1428" s="11">
        <v>2365</v>
      </c>
      <c r="B1428" s="11">
        <v>1086</v>
      </c>
      <c r="C1428" s="11">
        <v>785</v>
      </c>
      <c r="E1428" s="11" t="s">
        <v>3195</v>
      </c>
      <c r="F1428" s="11" t="s">
        <v>3196</v>
      </c>
      <c r="G1428" s="11">
        <v>1</v>
      </c>
      <c r="I1428" s="24" t="str">
        <f>IF($B1428="","",(VLOOKUP($B1428,所属・種目コード!$E$3:$F$68,2)))</f>
        <v>遠野</v>
      </c>
      <c r="K1428" s="26" t="e">
        <f>IF($B1428="","",(VLOOKUP($B1428,所属・種目コード!O1411:P1511,2)))</f>
        <v>#N/A</v>
      </c>
      <c r="L1428" s="23" t="e">
        <f>IF($B1428="","",(VLOOKUP($B1428,所属・種目コード!$L$3:$M$59,2)))</f>
        <v>#N/A</v>
      </c>
    </row>
    <row r="1429" spans="1:12">
      <c r="A1429" s="11">
        <v>2366</v>
      </c>
      <c r="B1429" s="11">
        <v>1086</v>
      </c>
      <c r="C1429" s="11">
        <v>786</v>
      </c>
      <c r="E1429" s="11" t="s">
        <v>3197</v>
      </c>
      <c r="F1429" s="11" t="s">
        <v>3198</v>
      </c>
      <c r="G1429" s="11">
        <v>1</v>
      </c>
      <c r="I1429" s="24" t="str">
        <f>IF($B1429="","",(VLOOKUP($B1429,所属・種目コード!$E$3:$F$68,2)))</f>
        <v>遠野</v>
      </c>
      <c r="K1429" s="26" t="e">
        <f>IF($B1429="","",(VLOOKUP($B1429,所属・種目コード!O1412:P1512,2)))</f>
        <v>#N/A</v>
      </c>
      <c r="L1429" s="23" t="e">
        <f>IF($B1429="","",(VLOOKUP($B1429,所属・種目コード!$L$3:$M$59,2)))</f>
        <v>#N/A</v>
      </c>
    </row>
    <row r="1430" spans="1:12">
      <c r="A1430" s="11">
        <v>2367</v>
      </c>
      <c r="B1430" s="11">
        <v>1086</v>
      </c>
      <c r="C1430" s="11">
        <v>391</v>
      </c>
      <c r="E1430" s="11" t="s">
        <v>3199</v>
      </c>
      <c r="F1430" s="11" t="s">
        <v>3200</v>
      </c>
      <c r="G1430" s="11">
        <v>1</v>
      </c>
      <c r="I1430" s="24" t="str">
        <f>IF($B1430="","",(VLOOKUP($B1430,所属・種目コード!$E$3:$F$68,2)))</f>
        <v>遠野</v>
      </c>
      <c r="K1430" s="26" t="e">
        <f>IF($B1430="","",(VLOOKUP($B1430,所属・種目コード!O1413:P1513,2)))</f>
        <v>#N/A</v>
      </c>
      <c r="L1430" s="23" t="e">
        <f>IF($B1430="","",(VLOOKUP($B1430,所属・種目コード!$L$3:$M$59,2)))</f>
        <v>#N/A</v>
      </c>
    </row>
    <row r="1431" spans="1:12">
      <c r="A1431" s="11">
        <v>2368</v>
      </c>
      <c r="B1431" s="11">
        <v>1086</v>
      </c>
      <c r="C1431" s="11">
        <v>787</v>
      </c>
      <c r="E1431" s="11" t="s">
        <v>3201</v>
      </c>
      <c r="F1431" s="11" t="s">
        <v>3202</v>
      </c>
      <c r="G1431" s="11">
        <v>1</v>
      </c>
      <c r="I1431" s="24" t="str">
        <f>IF($B1431="","",(VLOOKUP($B1431,所属・種目コード!$E$3:$F$68,2)))</f>
        <v>遠野</v>
      </c>
      <c r="K1431" s="26" t="e">
        <f>IF($B1431="","",(VLOOKUP($B1431,所属・種目コード!O1414:P1514,2)))</f>
        <v>#N/A</v>
      </c>
      <c r="L1431" s="23" t="e">
        <f>IF($B1431="","",(VLOOKUP($B1431,所属・種目コード!$L$3:$M$59,2)))</f>
        <v>#N/A</v>
      </c>
    </row>
    <row r="1432" spans="1:12">
      <c r="A1432" s="11">
        <v>2369</v>
      </c>
      <c r="B1432" s="11">
        <v>1086</v>
      </c>
      <c r="C1432" s="11">
        <v>388</v>
      </c>
      <c r="E1432" s="11" t="s">
        <v>3203</v>
      </c>
      <c r="F1432" s="11" t="s">
        <v>3204</v>
      </c>
      <c r="G1432" s="11">
        <v>1</v>
      </c>
      <c r="I1432" s="24" t="str">
        <f>IF($B1432="","",(VLOOKUP($B1432,所属・種目コード!$E$3:$F$68,2)))</f>
        <v>遠野</v>
      </c>
      <c r="K1432" s="26" t="e">
        <f>IF($B1432="","",(VLOOKUP($B1432,所属・種目コード!O1415:P1515,2)))</f>
        <v>#N/A</v>
      </c>
      <c r="L1432" s="23" t="e">
        <f>IF($B1432="","",(VLOOKUP($B1432,所属・種目コード!$L$3:$M$59,2)))</f>
        <v>#N/A</v>
      </c>
    </row>
    <row r="1433" spans="1:12">
      <c r="A1433" s="11">
        <v>2370</v>
      </c>
      <c r="B1433" s="11">
        <v>1086</v>
      </c>
      <c r="C1433" s="11">
        <v>392</v>
      </c>
      <c r="E1433" s="11" t="s">
        <v>3205</v>
      </c>
      <c r="F1433" s="11" t="s">
        <v>3206</v>
      </c>
      <c r="G1433" s="11">
        <v>1</v>
      </c>
      <c r="I1433" s="24" t="str">
        <f>IF($B1433="","",(VLOOKUP($B1433,所属・種目コード!$E$3:$F$68,2)))</f>
        <v>遠野</v>
      </c>
      <c r="K1433" s="26" t="e">
        <f>IF($B1433="","",(VLOOKUP($B1433,所属・種目コード!O1416:P1516,2)))</f>
        <v>#N/A</v>
      </c>
      <c r="L1433" s="23" t="e">
        <f>IF($B1433="","",(VLOOKUP($B1433,所属・種目コード!$L$3:$M$59,2)))</f>
        <v>#N/A</v>
      </c>
    </row>
    <row r="1434" spans="1:12">
      <c r="A1434" s="11">
        <v>2371</v>
      </c>
      <c r="B1434" s="11">
        <v>1086</v>
      </c>
      <c r="C1434" s="11">
        <v>788</v>
      </c>
      <c r="E1434" s="11" t="s">
        <v>3207</v>
      </c>
      <c r="F1434" s="11" t="s">
        <v>3208</v>
      </c>
      <c r="G1434" s="11">
        <v>1</v>
      </c>
      <c r="I1434" s="24" t="str">
        <f>IF($B1434="","",(VLOOKUP($B1434,所属・種目コード!$E$3:$F$68,2)))</f>
        <v>遠野</v>
      </c>
      <c r="K1434" s="26" t="e">
        <f>IF($B1434="","",(VLOOKUP($B1434,所属・種目コード!O1417:P1517,2)))</f>
        <v>#N/A</v>
      </c>
      <c r="L1434" s="23" t="e">
        <f>IF($B1434="","",(VLOOKUP($B1434,所属・種目コード!$L$3:$M$59,2)))</f>
        <v>#N/A</v>
      </c>
    </row>
    <row r="1435" spans="1:12">
      <c r="A1435" s="11">
        <v>2372</v>
      </c>
      <c r="B1435" s="11">
        <v>1086</v>
      </c>
      <c r="C1435" s="11">
        <v>389</v>
      </c>
      <c r="E1435" s="11" t="s">
        <v>3209</v>
      </c>
      <c r="F1435" s="11" t="s">
        <v>3210</v>
      </c>
      <c r="G1435" s="11">
        <v>1</v>
      </c>
      <c r="I1435" s="24" t="str">
        <f>IF($B1435="","",(VLOOKUP($B1435,所属・種目コード!$E$3:$F$68,2)))</f>
        <v>遠野</v>
      </c>
      <c r="K1435" s="26" t="e">
        <f>IF($B1435="","",(VLOOKUP($B1435,所属・種目コード!O1418:P1518,2)))</f>
        <v>#N/A</v>
      </c>
      <c r="L1435" s="23" t="e">
        <f>IF($B1435="","",(VLOOKUP($B1435,所属・種目コード!$L$3:$M$59,2)))</f>
        <v>#N/A</v>
      </c>
    </row>
    <row r="1436" spans="1:12">
      <c r="A1436" s="11">
        <v>2373</v>
      </c>
      <c r="B1436" s="11">
        <v>1086</v>
      </c>
      <c r="C1436" s="11">
        <v>564</v>
      </c>
      <c r="E1436" s="11" t="s">
        <v>3211</v>
      </c>
      <c r="F1436" s="11" t="s">
        <v>3212</v>
      </c>
      <c r="G1436" s="11">
        <v>2</v>
      </c>
      <c r="I1436" s="24" t="str">
        <f>IF($B1436="","",(VLOOKUP($B1436,所属・種目コード!$E$3:$F$68,2)))</f>
        <v>遠野</v>
      </c>
      <c r="K1436" s="26" t="e">
        <f>IF($B1436="","",(VLOOKUP($B1436,所属・種目コード!O1419:P1519,2)))</f>
        <v>#N/A</v>
      </c>
      <c r="L1436" s="23" t="e">
        <f>IF($B1436="","",(VLOOKUP($B1436,所属・種目コード!$L$3:$M$59,2)))</f>
        <v>#N/A</v>
      </c>
    </row>
    <row r="1437" spans="1:12">
      <c r="A1437" s="11">
        <v>2374</v>
      </c>
      <c r="B1437" s="11">
        <v>1086</v>
      </c>
      <c r="C1437" s="11">
        <v>789</v>
      </c>
      <c r="E1437" s="11" t="s">
        <v>3213</v>
      </c>
      <c r="F1437" s="11" t="s">
        <v>3214</v>
      </c>
      <c r="G1437" s="11">
        <v>1</v>
      </c>
      <c r="I1437" s="24" t="str">
        <f>IF($B1437="","",(VLOOKUP($B1437,所属・種目コード!$E$3:$F$68,2)))</f>
        <v>遠野</v>
      </c>
      <c r="K1437" s="26" t="e">
        <f>IF($B1437="","",(VLOOKUP($B1437,所属・種目コード!O1420:P1520,2)))</f>
        <v>#N/A</v>
      </c>
      <c r="L1437" s="23" t="e">
        <f>IF($B1437="","",(VLOOKUP($B1437,所属・種目コード!$L$3:$M$59,2)))</f>
        <v>#N/A</v>
      </c>
    </row>
    <row r="1438" spans="1:12">
      <c r="A1438" s="11">
        <v>2375</v>
      </c>
      <c r="B1438" s="11">
        <v>1086</v>
      </c>
      <c r="C1438" s="11">
        <v>790</v>
      </c>
      <c r="E1438" s="11" t="s">
        <v>3215</v>
      </c>
      <c r="F1438" s="11" t="s">
        <v>3216</v>
      </c>
      <c r="G1438" s="11">
        <v>1</v>
      </c>
      <c r="I1438" s="24" t="str">
        <f>IF($B1438="","",(VLOOKUP($B1438,所属・種目コード!$E$3:$F$68,2)))</f>
        <v>遠野</v>
      </c>
      <c r="K1438" s="26" t="e">
        <f>IF($B1438="","",(VLOOKUP($B1438,所属・種目コード!O1421:P1521,2)))</f>
        <v>#N/A</v>
      </c>
      <c r="L1438" s="23" t="e">
        <f>IF($B1438="","",(VLOOKUP($B1438,所属・種目コード!$L$3:$M$59,2)))</f>
        <v>#N/A</v>
      </c>
    </row>
    <row r="1439" spans="1:12">
      <c r="A1439" s="11">
        <v>2376</v>
      </c>
      <c r="B1439" s="11">
        <v>1086</v>
      </c>
      <c r="C1439" s="11">
        <v>294</v>
      </c>
      <c r="E1439" s="11" t="s">
        <v>3217</v>
      </c>
      <c r="F1439" s="11" t="s">
        <v>3218</v>
      </c>
      <c r="G1439" s="11">
        <v>2</v>
      </c>
      <c r="I1439" s="24" t="str">
        <f>IF($B1439="","",(VLOOKUP($B1439,所属・種目コード!$E$3:$F$68,2)))</f>
        <v>遠野</v>
      </c>
      <c r="K1439" s="26" t="e">
        <f>IF($B1439="","",(VLOOKUP($B1439,所属・種目コード!O1422:P1522,2)))</f>
        <v>#N/A</v>
      </c>
      <c r="L1439" s="23" t="e">
        <f>IF($B1439="","",(VLOOKUP($B1439,所属・種目コード!$L$3:$M$59,2)))</f>
        <v>#N/A</v>
      </c>
    </row>
    <row r="1440" spans="1:12">
      <c r="A1440" s="11">
        <v>2377</v>
      </c>
      <c r="B1440" s="11">
        <v>1086</v>
      </c>
      <c r="C1440" s="11">
        <v>292</v>
      </c>
      <c r="E1440" s="11" t="s">
        <v>3219</v>
      </c>
      <c r="F1440" s="11" t="s">
        <v>3220</v>
      </c>
      <c r="G1440" s="11">
        <v>2</v>
      </c>
      <c r="I1440" s="24" t="str">
        <f>IF($B1440="","",(VLOOKUP($B1440,所属・種目コード!$E$3:$F$68,2)))</f>
        <v>遠野</v>
      </c>
      <c r="K1440" s="26" t="e">
        <f>IF($B1440="","",(VLOOKUP($B1440,所属・種目コード!O1423:P1523,2)))</f>
        <v>#N/A</v>
      </c>
      <c r="L1440" s="23" t="e">
        <f>IF($B1440="","",(VLOOKUP($B1440,所属・種目コード!$L$3:$M$59,2)))</f>
        <v>#N/A</v>
      </c>
    </row>
    <row r="1441" spans="1:12">
      <c r="A1441" s="11">
        <v>2378</v>
      </c>
      <c r="B1441" s="11">
        <v>1086</v>
      </c>
      <c r="C1441" s="11">
        <v>393</v>
      </c>
      <c r="E1441" s="11" t="s">
        <v>3221</v>
      </c>
      <c r="F1441" s="11" t="s">
        <v>3222</v>
      </c>
      <c r="G1441" s="11">
        <v>1</v>
      </c>
      <c r="I1441" s="24" t="str">
        <f>IF($B1441="","",(VLOOKUP($B1441,所属・種目コード!$E$3:$F$68,2)))</f>
        <v>遠野</v>
      </c>
      <c r="K1441" s="26" t="e">
        <f>IF($B1441="","",(VLOOKUP($B1441,所属・種目コード!O1424:P1524,2)))</f>
        <v>#N/A</v>
      </c>
      <c r="L1441" s="23" t="e">
        <f>IF($B1441="","",(VLOOKUP($B1441,所属・種目コード!$L$3:$M$59,2)))</f>
        <v>#N/A</v>
      </c>
    </row>
    <row r="1442" spans="1:12">
      <c r="A1442" s="11">
        <v>2379</v>
      </c>
      <c r="B1442" s="11">
        <v>1087</v>
      </c>
      <c r="C1442" s="11">
        <v>484</v>
      </c>
      <c r="E1442" s="11" t="s">
        <v>3223</v>
      </c>
      <c r="F1442" s="11" t="s">
        <v>3224</v>
      </c>
      <c r="G1442" s="11">
        <v>2</v>
      </c>
      <c r="I1442" s="24" t="str">
        <f>IF($B1442="","",(VLOOKUP($B1442,所属・種目コード!$E$3:$F$68,2)))</f>
        <v>遠野緑峰</v>
      </c>
      <c r="K1442" s="26" t="e">
        <f>IF($B1442="","",(VLOOKUP($B1442,所属・種目コード!O1425:P1525,2)))</f>
        <v>#N/A</v>
      </c>
      <c r="L1442" s="23" t="e">
        <f>IF($B1442="","",(VLOOKUP($B1442,所属・種目コード!$L$3:$M$59,2)))</f>
        <v>#N/A</v>
      </c>
    </row>
    <row r="1443" spans="1:12">
      <c r="A1443" s="11">
        <v>2380</v>
      </c>
      <c r="B1443" s="11">
        <v>1087</v>
      </c>
      <c r="C1443" s="11">
        <v>485</v>
      </c>
      <c r="E1443" s="11" t="s">
        <v>3225</v>
      </c>
      <c r="F1443" s="11" t="s">
        <v>3226</v>
      </c>
      <c r="G1443" s="11">
        <v>2</v>
      </c>
      <c r="I1443" s="24" t="str">
        <f>IF($B1443="","",(VLOOKUP($B1443,所属・種目コード!$E$3:$F$68,2)))</f>
        <v>遠野緑峰</v>
      </c>
      <c r="K1443" s="26" t="e">
        <f>IF($B1443="","",(VLOOKUP($B1443,所属・種目コード!O1426:P1526,2)))</f>
        <v>#N/A</v>
      </c>
      <c r="L1443" s="23" t="e">
        <f>IF($B1443="","",(VLOOKUP($B1443,所属・種目コード!$L$3:$M$59,2)))</f>
        <v>#N/A</v>
      </c>
    </row>
    <row r="1444" spans="1:12">
      <c r="A1444" s="11">
        <v>2381</v>
      </c>
      <c r="B1444" s="11">
        <v>1087</v>
      </c>
      <c r="C1444" s="11">
        <v>674</v>
      </c>
      <c r="E1444" s="11" t="s">
        <v>3227</v>
      </c>
      <c r="F1444" s="11" t="s">
        <v>3228</v>
      </c>
      <c r="G1444" s="11">
        <v>1</v>
      </c>
      <c r="I1444" s="24" t="str">
        <f>IF($B1444="","",(VLOOKUP($B1444,所属・種目コード!$E$3:$F$68,2)))</f>
        <v>遠野緑峰</v>
      </c>
      <c r="K1444" s="26" t="e">
        <f>IF($B1444="","",(VLOOKUP($B1444,所属・種目コード!O1427:P1527,2)))</f>
        <v>#N/A</v>
      </c>
      <c r="L1444" s="23" t="e">
        <f>IF($B1444="","",(VLOOKUP($B1444,所属・種目コード!$L$3:$M$59,2)))</f>
        <v>#N/A</v>
      </c>
    </row>
    <row r="1445" spans="1:12">
      <c r="A1445" s="11">
        <v>2382</v>
      </c>
      <c r="B1445" s="11">
        <v>1087</v>
      </c>
      <c r="C1445" s="11">
        <v>675</v>
      </c>
      <c r="E1445" s="11" t="s">
        <v>3229</v>
      </c>
      <c r="F1445" s="11" t="s">
        <v>3230</v>
      </c>
      <c r="G1445" s="11">
        <v>1</v>
      </c>
      <c r="I1445" s="24" t="str">
        <f>IF($B1445="","",(VLOOKUP($B1445,所属・種目コード!$E$3:$F$68,2)))</f>
        <v>遠野緑峰</v>
      </c>
      <c r="K1445" s="26" t="e">
        <f>IF($B1445="","",(VLOOKUP($B1445,所属・種目コード!O1428:P1528,2)))</f>
        <v>#N/A</v>
      </c>
      <c r="L1445" s="23" t="e">
        <f>IF($B1445="","",(VLOOKUP($B1445,所属・種目コード!$L$3:$M$59,2)))</f>
        <v>#N/A</v>
      </c>
    </row>
    <row r="1446" spans="1:12">
      <c r="A1446" s="11">
        <v>2383</v>
      </c>
      <c r="B1446" s="11">
        <v>1087</v>
      </c>
      <c r="C1446" s="11">
        <v>676</v>
      </c>
      <c r="E1446" s="11" t="s">
        <v>3231</v>
      </c>
      <c r="F1446" s="11" t="s">
        <v>3232</v>
      </c>
      <c r="G1446" s="11">
        <v>1</v>
      </c>
      <c r="I1446" s="24" t="str">
        <f>IF($B1446="","",(VLOOKUP($B1446,所属・種目コード!$E$3:$F$68,2)))</f>
        <v>遠野緑峰</v>
      </c>
      <c r="K1446" s="26" t="e">
        <f>IF($B1446="","",(VLOOKUP($B1446,所属・種目コード!O1429:P1529,2)))</f>
        <v>#N/A</v>
      </c>
      <c r="L1446" s="23" t="e">
        <f>IF($B1446="","",(VLOOKUP($B1446,所属・種目コード!$L$3:$M$59,2)))</f>
        <v>#N/A</v>
      </c>
    </row>
    <row r="1447" spans="1:12">
      <c r="A1447" s="11">
        <v>2384</v>
      </c>
      <c r="B1447" s="11">
        <v>1087</v>
      </c>
      <c r="C1447" s="11">
        <v>934</v>
      </c>
      <c r="E1447" s="11" t="s">
        <v>3233</v>
      </c>
      <c r="F1447" s="11" t="s">
        <v>3234</v>
      </c>
      <c r="G1447" s="11">
        <v>1</v>
      </c>
      <c r="I1447" s="24" t="str">
        <f>IF($B1447="","",(VLOOKUP($B1447,所属・種目コード!$E$3:$F$68,2)))</f>
        <v>遠野緑峰</v>
      </c>
      <c r="K1447" s="26" t="e">
        <f>IF($B1447="","",(VLOOKUP($B1447,所属・種目コード!O1430:P1530,2)))</f>
        <v>#N/A</v>
      </c>
      <c r="L1447" s="23" t="e">
        <f>IF($B1447="","",(VLOOKUP($B1447,所属・種目コード!$L$3:$M$59,2)))</f>
        <v>#N/A</v>
      </c>
    </row>
    <row r="1448" spans="1:12">
      <c r="A1448" s="11">
        <v>2385</v>
      </c>
      <c r="B1448" s="11">
        <v>1087</v>
      </c>
      <c r="C1448" s="11">
        <v>677</v>
      </c>
      <c r="E1448" s="11" t="s">
        <v>3235</v>
      </c>
      <c r="F1448" s="11" t="s">
        <v>1043</v>
      </c>
      <c r="G1448" s="11">
        <v>1</v>
      </c>
      <c r="I1448" s="24" t="str">
        <f>IF($B1448="","",(VLOOKUP($B1448,所属・種目コード!$E$3:$F$68,2)))</f>
        <v>遠野緑峰</v>
      </c>
      <c r="K1448" s="26" t="e">
        <f>IF($B1448="","",(VLOOKUP($B1448,所属・種目コード!O1431:P1531,2)))</f>
        <v>#N/A</v>
      </c>
      <c r="L1448" s="23" t="e">
        <f>IF($B1448="","",(VLOOKUP($B1448,所属・種目コード!$L$3:$M$59,2)))</f>
        <v>#N/A</v>
      </c>
    </row>
    <row r="1449" spans="1:12">
      <c r="A1449" s="11">
        <v>2386</v>
      </c>
      <c r="B1449" s="11">
        <v>1087</v>
      </c>
      <c r="C1449" s="11">
        <v>486</v>
      </c>
      <c r="E1449" s="11" t="s">
        <v>3236</v>
      </c>
      <c r="F1449" s="11" t="s">
        <v>3237</v>
      </c>
      <c r="G1449" s="11">
        <v>2</v>
      </c>
      <c r="I1449" s="24" t="str">
        <f>IF($B1449="","",(VLOOKUP($B1449,所属・種目コード!$E$3:$F$68,2)))</f>
        <v>遠野緑峰</v>
      </c>
      <c r="K1449" s="26" t="e">
        <f>IF($B1449="","",(VLOOKUP($B1449,所属・種目コード!O1432:P1532,2)))</f>
        <v>#N/A</v>
      </c>
      <c r="L1449" s="23" t="e">
        <f>IF($B1449="","",(VLOOKUP($B1449,所属・種目コード!$L$3:$M$59,2)))</f>
        <v>#N/A</v>
      </c>
    </row>
    <row r="1450" spans="1:12">
      <c r="A1450" s="11">
        <v>2387</v>
      </c>
      <c r="B1450" s="11">
        <v>1087</v>
      </c>
      <c r="C1450" s="11">
        <v>666</v>
      </c>
      <c r="E1450" s="11" t="s">
        <v>3238</v>
      </c>
      <c r="F1450" s="11" t="s">
        <v>3239</v>
      </c>
      <c r="G1450" s="11">
        <v>1</v>
      </c>
      <c r="I1450" s="24" t="str">
        <f>IF($B1450="","",(VLOOKUP($B1450,所属・種目コード!$E$3:$F$68,2)))</f>
        <v>遠野緑峰</v>
      </c>
      <c r="K1450" s="26" t="e">
        <f>IF($B1450="","",(VLOOKUP($B1450,所属・種目コード!O1433:P1533,2)))</f>
        <v>#N/A</v>
      </c>
      <c r="L1450" s="23" t="e">
        <f>IF($B1450="","",(VLOOKUP($B1450,所属・種目コード!$L$3:$M$59,2)))</f>
        <v>#N/A</v>
      </c>
    </row>
    <row r="1451" spans="1:12">
      <c r="A1451" s="11">
        <v>2388</v>
      </c>
      <c r="B1451" s="11">
        <v>1087</v>
      </c>
      <c r="C1451" s="11">
        <v>667</v>
      </c>
      <c r="E1451" s="11" t="s">
        <v>3240</v>
      </c>
      <c r="F1451" s="11" t="s">
        <v>3241</v>
      </c>
      <c r="G1451" s="11">
        <v>1</v>
      </c>
      <c r="I1451" s="24" t="str">
        <f>IF($B1451="","",(VLOOKUP($B1451,所属・種目コード!$E$3:$F$68,2)))</f>
        <v>遠野緑峰</v>
      </c>
      <c r="K1451" s="26" t="e">
        <f>IF($B1451="","",(VLOOKUP($B1451,所属・種目コード!O1434:P1534,2)))</f>
        <v>#N/A</v>
      </c>
      <c r="L1451" s="23" t="e">
        <f>IF($B1451="","",(VLOOKUP($B1451,所属・種目コード!$L$3:$M$59,2)))</f>
        <v>#N/A</v>
      </c>
    </row>
    <row r="1452" spans="1:12">
      <c r="A1452" s="11">
        <v>2389</v>
      </c>
      <c r="B1452" s="11">
        <v>1087</v>
      </c>
      <c r="C1452" s="11">
        <v>935</v>
      </c>
      <c r="E1452" s="11" t="s">
        <v>3242</v>
      </c>
      <c r="F1452" s="11" t="s">
        <v>3243</v>
      </c>
      <c r="G1452" s="11">
        <v>1</v>
      </c>
      <c r="I1452" s="24" t="str">
        <f>IF($B1452="","",(VLOOKUP($B1452,所属・種目コード!$E$3:$F$68,2)))</f>
        <v>遠野緑峰</v>
      </c>
      <c r="K1452" s="26" t="e">
        <f>IF($B1452="","",(VLOOKUP($B1452,所属・種目コード!O1435:P1535,2)))</f>
        <v>#N/A</v>
      </c>
      <c r="L1452" s="23" t="e">
        <f>IF($B1452="","",(VLOOKUP($B1452,所属・種目コード!$L$3:$M$59,2)))</f>
        <v>#N/A</v>
      </c>
    </row>
    <row r="1453" spans="1:12">
      <c r="A1453" s="11">
        <v>2390</v>
      </c>
      <c r="B1453" s="11">
        <v>1087</v>
      </c>
      <c r="C1453" s="11">
        <v>668</v>
      </c>
      <c r="E1453" s="11" t="s">
        <v>3244</v>
      </c>
      <c r="F1453" s="11" t="s">
        <v>3245</v>
      </c>
      <c r="G1453" s="11">
        <v>1</v>
      </c>
      <c r="I1453" s="24" t="str">
        <f>IF($B1453="","",(VLOOKUP($B1453,所属・種目コード!$E$3:$F$68,2)))</f>
        <v>遠野緑峰</v>
      </c>
      <c r="K1453" s="26" t="e">
        <f>IF($B1453="","",(VLOOKUP($B1453,所属・種目コード!O1436:P1536,2)))</f>
        <v>#N/A</v>
      </c>
      <c r="L1453" s="23" t="e">
        <f>IF($B1453="","",(VLOOKUP($B1453,所属・種目コード!$L$3:$M$59,2)))</f>
        <v>#N/A</v>
      </c>
    </row>
    <row r="1454" spans="1:12">
      <c r="A1454" s="11">
        <v>2391</v>
      </c>
      <c r="B1454" s="11">
        <v>1087</v>
      </c>
      <c r="C1454" s="11">
        <v>669</v>
      </c>
      <c r="E1454" s="11" t="s">
        <v>3246</v>
      </c>
      <c r="F1454" s="11" t="s">
        <v>3247</v>
      </c>
      <c r="G1454" s="11">
        <v>1</v>
      </c>
      <c r="I1454" s="24" t="str">
        <f>IF($B1454="","",(VLOOKUP($B1454,所属・種目コード!$E$3:$F$68,2)))</f>
        <v>遠野緑峰</v>
      </c>
      <c r="K1454" s="26" t="e">
        <f>IF($B1454="","",(VLOOKUP($B1454,所属・種目コード!O1437:P1537,2)))</f>
        <v>#N/A</v>
      </c>
      <c r="L1454" s="23" t="e">
        <f>IF($B1454="","",(VLOOKUP($B1454,所属・種目コード!$L$3:$M$59,2)))</f>
        <v>#N/A</v>
      </c>
    </row>
    <row r="1455" spans="1:12">
      <c r="A1455" s="11">
        <v>2392</v>
      </c>
      <c r="B1455" s="11">
        <v>1087</v>
      </c>
      <c r="C1455" s="11">
        <v>670</v>
      </c>
      <c r="E1455" s="11" t="s">
        <v>3248</v>
      </c>
      <c r="F1455" s="11" t="s">
        <v>3249</v>
      </c>
      <c r="G1455" s="11">
        <v>1</v>
      </c>
      <c r="I1455" s="24" t="str">
        <f>IF($B1455="","",(VLOOKUP($B1455,所属・種目コード!$E$3:$F$68,2)))</f>
        <v>遠野緑峰</v>
      </c>
      <c r="K1455" s="26" t="e">
        <f>IF($B1455="","",(VLOOKUP($B1455,所属・種目コード!O1438:P1538,2)))</f>
        <v>#N/A</v>
      </c>
      <c r="L1455" s="23" t="e">
        <f>IF($B1455="","",(VLOOKUP($B1455,所属・種目コード!$L$3:$M$59,2)))</f>
        <v>#N/A</v>
      </c>
    </row>
    <row r="1456" spans="1:12">
      <c r="A1456" s="11">
        <v>2393</v>
      </c>
      <c r="B1456" s="11">
        <v>1087</v>
      </c>
      <c r="C1456" s="11">
        <v>671</v>
      </c>
      <c r="E1456" s="11" t="s">
        <v>3250</v>
      </c>
      <c r="F1456" s="11" t="s">
        <v>3251</v>
      </c>
      <c r="G1456" s="11">
        <v>1</v>
      </c>
      <c r="I1456" s="24" t="str">
        <f>IF($B1456="","",(VLOOKUP($B1456,所属・種目コード!$E$3:$F$68,2)))</f>
        <v>遠野緑峰</v>
      </c>
      <c r="K1456" s="26" t="e">
        <f>IF($B1456="","",(VLOOKUP($B1456,所属・種目コード!O1439:P1539,2)))</f>
        <v>#N/A</v>
      </c>
      <c r="L1456" s="23" t="e">
        <f>IF($B1456="","",(VLOOKUP($B1456,所属・種目コード!$L$3:$M$59,2)))</f>
        <v>#N/A</v>
      </c>
    </row>
    <row r="1457" spans="1:12">
      <c r="A1457" s="11">
        <v>2394</v>
      </c>
      <c r="B1457" s="11">
        <v>1087</v>
      </c>
      <c r="C1457" s="11">
        <v>672</v>
      </c>
      <c r="E1457" s="11" t="s">
        <v>3252</v>
      </c>
      <c r="F1457" s="11" t="s">
        <v>3253</v>
      </c>
      <c r="G1457" s="11">
        <v>1</v>
      </c>
      <c r="I1457" s="24" t="str">
        <f>IF($B1457="","",(VLOOKUP($B1457,所属・種目コード!$E$3:$F$68,2)))</f>
        <v>遠野緑峰</v>
      </c>
      <c r="K1457" s="26" t="e">
        <f>IF($B1457="","",(VLOOKUP($B1457,所属・種目コード!O1440:P1540,2)))</f>
        <v>#N/A</v>
      </c>
      <c r="L1457" s="23" t="e">
        <f>IF($B1457="","",(VLOOKUP($B1457,所属・種目コード!$L$3:$M$59,2)))</f>
        <v>#N/A</v>
      </c>
    </row>
    <row r="1458" spans="1:12">
      <c r="A1458" s="11">
        <v>2395</v>
      </c>
      <c r="B1458" s="11">
        <v>1087</v>
      </c>
      <c r="C1458" s="11">
        <v>678</v>
      </c>
      <c r="E1458" s="11" t="s">
        <v>3254</v>
      </c>
      <c r="F1458" s="11" t="s">
        <v>3255</v>
      </c>
      <c r="G1458" s="11">
        <v>1</v>
      </c>
      <c r="I1458" s="24" t="str">
        <f>IF($B1458="","",(VLOOKUP($B1458,所属・種目コード!$E$3:$F$68,2)))</f>
        <v>遠野緑峰</v>
      </c>
      <c r="K1458" s="26" t="e">
        <f>IF($B1458="","",(VLOOKUP($B1458,所属・種目コード!O1441:P1541,2)))</f>
        <v>#N/A</v>
      </c>
      <c r="L1458" s="23" t="e">
        <f>IF($B1458="","",(VLOOKUP($B1458,所属・種目コード!$L$3:$M$59,2)))</f>
        <v>#N/A</v>
      </c>
    </row>
    <row r="1459" spans="1:12">
      <c r="A1459" s="11">
        <v>2396</v>
      </c>
      <c r="B1459" s="11">
        <v>1087</v>
      </c>
      <c r="C1459" s="11">
        <v>673</v>
      </c>
      <c r="E1459" s="11" t="s">
        <v>3256</v>
      </c>
      <c r="F1459" s="11" t="s">
        <v>3257</v>
      </c>
      <c r="G1459" s="11">
        <v>1</v>
      </c>
      <c r="I1459" s="24" t="str">
        <f>IF($B1459="","",(VLOOKUP($B1459,所属・種目コード!$E$3:$F$68,2)))</f>
        <v>遠野緑峰</v>
      </c>
      <c r="K1459" s="26" t="e">
        <f>IF($B1459="","",(VLOOKUP($B1459,所属・種目コード!O1442:P1542,2)))</f>
        <v>#N/A</v>
      </c>
      <c r="L1459" s="23" t="e">
        <f>IF($B1459="","",(VLOOKUP($B1459,所属・種目コード!$L$3:$M$59,2)))</f>
        <v>#N/A</v>
      </c>
    </row>
    <row r="1460" spans="1:12">
      <c r="A1460" s="11">
        <v>2397</v>
      </c>
      <c r="B1460" s="11">
        <v>1088</v>
      </c>
      <c r="C1460" s="11">
        <v>679</v>
      </c>
      <c r="E1460" s="11" t="s">
        <v>3258</v>
      </c>
      <c r="F1460" s="11" t="s">
        <v>3259</v>
      </c>
      <c r="G1460" s="11">
        <v>1</v>
      </c>
      <c r="I1460" s="24" t="str">
        <f>IF($B1460="","",(VLOOKUP($B1460,所属・種目コード!$E$3:$F$68,2)))</f>
        <v>西和賀</v>
      </c>
      <c r="K1460" s="26" t="e">
        <f>IF($B1460="","",(VLOOKUP($B1460,所属・種目コード!O1443:P1543,2)))</f>
        <v>#N/A</v>
      </c>
      <c r="L1460" s="23" t="e">
        <f>IF($B1460="","",(VLOOKUP($B1460,所属・種目コード!$L$3:$M$59,2)))</f>
        <v>#N/A</v>
      </c>
    </row>
    <row r="1461" spans="1:12">
      <c r="A1461" s="11">
        <v>2398</v>
      </c>
      <c r="B1461" s="11">
        <v>1088</v>
      </c>
      <c r="C1461" s="11">
        <v>487</v>
      </c>
      <c r="E1461" s="11" t="s">
        <v>3260</v>
      </c>
      <c r="F1461" s="11" t="s">
        <v>3261</v>
      </c>
      <c r="G1461" s="11">
        <v>2</v>
      </c>
      <c r="I1461" s="24" t="str">
        <f>IF($B1461="","",(VLOOKUP($B1461,所属・種目コード!$E$3:$F$68,2)))</f>
        <v>西和賀</v>
      </c>
      <c r="K1461" s="26" t="e">
        <f>IF($B1461="","",(VLOOKUP($B1461,所属・種目コード!O1444:P1544,2)))</f>
        <v>#N/A</v>
      </c>
      <c r="L1461" s="23" t="e">
        <f>IF($B1461="","",(VLOOKUP($B1461,所属・種目コード!$L$3:$M$59,2)))</f>
        <v>#N/A</v>
      </c>
    </row>
    <row r="1462" spans="1:12">
      <c r="A1462" s="11">
        <v>2399</v>
      </c>
      <c r="B1462" s="11">
        <v>1088</v>
      </c>
      <c r="C1462" s="11">
        <v>254</v>
      </c>
      <c r="E1462" s="11" t="s">
        <v>3262</v>
      </c>
      <c r="F1462" s="11" t="s">
        <v>3263</v>
      </c>
      <c r="G1462" s="11">
        <v>1</v>
      </c>
      <c r="I1462" s="24" t="str">
        <f>IF($B1462="","",(VLOOKUP($B1462,所属・種目コード!$E$3:$F$68,2)))</f>
        <v>西和賀</v>
      </c>
      <c r="K1462" s="26" t="e">
        <f>IF($B1462="","",(VLOOKUP($B1462,所属・種目コード!O1445:P1545,2)))</f>
        <v>#N/A</v>
      </c>
      <c r="L1462" s="23" t="e">
        <f>IF($B1462="","",(VLOOKUP($B1462,所属・種目コード!$L$3:$M$59,2)))</f>
        <v>#N/A</v>
      </c>
    </row>
    <row r="1463" spans="1:12">
      <c r="A1463" s="11">
        <v>2400</v>
      </c>
      <c r="B1463" s="11">
        <v>1088</v>
      </c>
      <c r="C1463" s="11">
        <v>223</v>
      </c>
      <c r="E1463" s="11" t="s">
        <v>3264</v>
      </c>
      <c r="F1463" s="11" t="s">
        <v>3265</v>
      </c>
      <c r="G1463" s="11">
        <v>2</v>
      </c>
      <c r="I1463" s="24" t="str">
        <f>IF($B1463="","",(VLOOKUP($B1463,所属・種目コード!$E$3:$F$68,2)))</f>
        <v>西和賀</v>
      </c>
      <c r="K1463" s="26" t="e">
        <f>IF($B1463="","",(VLOOKUP($B1463,所属・種目コード!O1446:P1546,2)))</f>
        <v>#N/A</v>
      </c>
      <c r="L1463" s="23" t="e">
        <f>IF($B1463="","",(VLOOKUP($B1463,所属・種目コード!$L$3:$M$59,2)))</f>
        <v>#N/A</v>
      </c>
    </row>
    <row r="1464" spans="1:12">
      <c r="A1464" s="11">
        <v>2401</v>
      </c>
      <c r="B1464" s="11">
        <v>1088</v>
      </c>
      <c r="C1464" s="11">
        <v>680</v>
      </c>
      <c r="E1464" s="11" t="s">
        <v>3266</v>
      </c>
      <c r="F1464" s="11" t="s">
        <v>3267</v>
      </c>
      <c r="G1464" s="11">
        <v>1</v>
      </c>
      <c r="I1464" s="24" t="str">
        <f>IF($B1464="","",(VLOOKUP($B1464,所属・種目コード!$E$3:$F$68,2)))</f>
        <v>西和賀</v>
      </c>
      <c r="K1464" s="26" t="e">
        <f>IF($B1464="","",(VLOOKUP($B1464,所属・種目コード!O1447:P1547,2)))</f>
        <v>#N/A</v>
      </c>
      <c r="L1464" s="23" t="e">
        <f>IF($B1464="","",(VLOOKUP($B1464,所属・種目コード!$L$3:$M$59,2)))</f>
        <v>#N/A</v>
      </c>
    </row>
    <row r="1465" spans="1:12">
      <c r="A1465" s="11">
        <v>2402</v>
      </c>
      <c r="B1465" s="11">
        <v>1088</v>
      </c>
      <c r="C1465" s="11">
        <v>227</v>
      </c>
      <c r="E1465" s="11" t="s">
        <v>3268</v>
      </c>
      <c r="F1465" s="11" t="s">
        <v>3269</v>
      </c>
      <c r="G1465" s="11">
        <v>2</v>
      </c>
      <c r="I1465" s="24" t="str">
        <f>IF($B1465="","",(VLOOKUP($B1465,所属・種目コード!$E$3:$F$68,2)))</f>
        <v>西和賀</v>
      </c>
      <c r="K1465" s="26" t="e">
        <f>IF($B1465="","",(VLOOKUP($B1465,所属・種目コード!O1448:P1548,2)))</f>
        <v>#N/A</v>
      </c>
      <c r="L1465" s="23" t="e">
        <f>IF($B1465="","",(VLOOKUP($B1465,所属・種目コード!$L$3:$M$59,2)))</f>
        <v>#N/A</v>
      </c>
    </row>
    <row r="1466" spans="1:12">
      <c r="A1466" s="11">
        <v>2403</v>
      </c>
      <c r="B1466" s="11">
        <v>1088</v>
      </c>
      <c r="C1466" s="11">
        <v>255</v>
      </c>
      <c r="E1466" s="11" t="s">
        <v>3270</v>
      </c>
      <c r="F1466" s="11" t="s">
        <v>3271</v>
      </c>
      <c r="G1466" s="11">
        <v>1</v>
      </c>
      <c r="I1466" s="24" t="str">
        <f>IF($B1466="","",(VLOOKUP($B1466,所属・種目コード!$E$3:$F$68,2)))</f>
        <v>西和賀</v>
      </c>
      <c r="K1466" s="26" t="e">
        <f>IF($B1466="","",(VLOOKUP($B1466,所属・種目コード!O1449:P1549,2)))</f>
        <v>#N/A</v>
      </c>
      <c r="L1466" s="23" t="e">
        <f>IF($B1466="","",(VLOOKUP($B1466,所属・種目コード!$L$3:$M$59,2)))</f>
        <v>#N/A</v>
      </c>
    </row>
    <row r="1467" spans="1:12">
      <c r="A1467" s="11">
        <v>2404</v>
      </c>
      <c r="B1467" s="11">
        <v>1088</v>
      </c>
      <c r="C1467" s="11">
        <v>488</v>
      </c>
      <c r="E1467" s="11" t="s">
        <v>3272</v>
      </c>
      <c r="F1467" s="11" t="s">
        <v>3273</v>
      </c>
      <c r="G1467" s="11">
        <v>2</v>
      </c>
      <c r="I1467" s="24" t="str">
        <f>IF($B1467="","",(VLOOKUP($B1467,所属・種目コード!$E$3:$F$68,2)))</f>
        <v>西和賀</v>
      </c>
      <c r="K1467" s="26" t="e">
        <f>IF($B1467="","",(VLOOKUP($B1467,所属・種目コード!O1450:P1550,2)))</f>
        <v>#N/A</v>
      </c>
      <c r="L1467" s="23" t="e">
        <f>IF($B1467="","",(VLOOKUP($B1467,所属・種目コード!$L$3:$M$59,2)))</f>
        <v>#N/A</v>
      </c>
    </row>
    <row r="1468" spans="1:12">
      <c r="A1468" s="11">
        <v>2405</v>
      </c>
      <c r="B1468" s="11">
        <v>1088</v>
      </c>
      <c r="C1468" s="11">
        <v>256</v>
      </c>
      <c r="E1468" s="11" t="s">
        <v>3274</v>
      </c>
      <c r="F1468" s="11" t="s">
        <v>3275</v>
      </c>
      <c r="G1468" s="11">
        <v>1</v>
      </c>
      <c r="I1468" s="24" t="str">
        <f>IF($B1468="","",(VLOOKUP($B1468,所属・種目コード!$E$3:$F$68,2)))</f>
        <v>西和賀</v>
      </c>
      <c r="K1468" s="26" t="e">
        <f>IF($B1468="","",(VLOOKUP($B1468,所属・種目コード!O1451:P1551,2)))</f>
        <v>#N/A</v>
      </c>
      <c r="L1468" s="23" t="e">
        <f>IF($B1468="","",(VLOOKUP($B1468,所属・種目コード!$L$3:$M$59,2)))</f>
        <v>#N/A</v>
      </c>
    </row>
    <row r="1469" spans="1:12">
      <c r="A1469" s="11">
        <v>2406</v>
      </c>
      <c r="B1469" s="11">
        <v>1088</v>
      </c>
      <c r="C1469" s="11">
        <v>224</v>
      </c>
      <c r="E1469" s="11" t="s">
        <v>3276</v>
      </c>
      <c r="F1469" s="11" t="s">
        <v>3277</v>
      </c>
      <c r="G1469" s="11">
        <v>2</v>
      </c>
      <c r="I1469" s="24" t="str">
        <f>IF($B1469="","",(VLOOKUP($B1469,所属・種目コード!$E$3:$F$68,2)))</f>
        <v>西和賀</v>
      </c>
      <c r="K1469" s="26" t="e">
        <f>IF($B1469="","",(VLOOKUP($B1469,所属・種目コード!O1452:P1552,2)))</f>
        <v>#N/A</v>
      </c>
      <c r="L1469" s="23" t="e">
        <f>IF($B1469="","",(VLOOKUP($B1469,所属・種目コード!$L$3:$M$59,2)))</f>
        <v>#N/A</v>
      </c>
    </row>
    <row r="1470" spans="1:12">
      <c r="A1470" s="11">
        <v>2407</v>
      </c>
      <c r="B1470" s="11">
        <v>1088</v>
      </c>
      <c r="C1470" s="11">
        <v>257</v>
      </c>
      <c r="E1470" s="11" t="s">
        <v>3278</v>
      </c>
      <c r="F1470" s="11" t="s">
        <v>2463</v>
      </c>
      <c r="G1470" s="11">
        <v>1</v>
      </c>
      <c r="I1470" s="24" t="str">
        <f>IF($B1470="","",(VLOOKUP($B1470,所属・種目コード!$E$3:$F$68,2)))</f>
        <v>西和賀</v>
      </c>
      <c r="K1470" s="26" t="e">
        <f>IF($B1470="","",(VLOOKUP($B1470,所属・種目コード!O1453:P1553,2)))</f>
        <v>#N/A</v>
      </c>
      <c r="L1470" s="23" t="e">
        <f>IF($B1470="","",(VLOOKUP($B1470,所属・種目コード!$L$3:$M$59,2)))</f>
        <v>#N/A</v>
      </c>
    </row>
    <row r="1471" spans="1:12">
      <c r="A1471" s="11">
        <v>2408</v>
      </c>
      <c r="B1471" s="11">
        <v>1088</v>
      </c>
      <c r="C1471" s="11">
        <v>258</v>
      </c>
      <c r="E1471" s="11" t="s">
        <v>3279</v>
      </c>
      <c r="F1471" s="11" t="s">
        <v>3280</v>
      </c>
      <c r="G1471" s="11">
        <v>1</v>
      </c>
      <c r="I1471" s="24" t="str">
        <f>IF($B1471="","",(VLOOKUP($B1471,所属・種目コード!$E$3:$F$68,2)))</f>
        <v>西和賀</v>
      </c>
      <c r="K1471" s="26" t="e">
        <f>IF($B1471="","",(VLOOKUP($B1471,所属・種目コード!O1454:P1554,2)))</f>
        <v>#N/A</v>
      </c>
      <c r="L1471" s="23" t="e">
        <f>IF($B1471="","",(VLOOKUP($B1471,所属・種目コード!$L$3:$M$59,2)))</f>
        <v>#N/A</v>
      </c>
    </row>
    <row r="1472" spans="1:12">
      <c r="A1472" s="11">
        <v>2409</v>
      </c>
      <c r="B1472" s="11">
        <v>1088</v>
      </c>
      <c r="C1472" s="11">
        <v>259</v>
      </c>
      <c r="E1472" s="11" t="s">
        <v>3281</v>
      </c>
      <c r="F1472" s="11" t="s">
        <v>3282</v>
      </c>
      <c r="G1472" s="11">
        <v>1</v>
      </c>
      <c r="I1472" s="24" t="str">
        <f>IF($B1472="","",(VLOOKUP($B1472,所属・種目コード!$E$3:$F$68,2)))</f>
        <v>西和賀</v>
      </c>
      <c r="K1472" s="26" t="e">
        <f>IF($B1472="","",(VLOOKUP($B1472,所属・種目コード!O1455:P1555,2)))</f>
        <v>#N/A</v>
      </c>
      <c r="L1472" s="23" t="e">
        <f>IF($B1472="","",(VLOOKUP($B1472,所属・種目コード!$L$3:$M$59,2)))</f>
        <v>#N/A</v>
      </c>
    </row>
    <row r="1473" spans="1:12">
      <c r="A1473" s="11">
        <v>2410</v>
      </c>
      <c r="B1473" s="11">
        <v>1088</v>
      </c>
      <c r="C1473" s="11">
        <v>253</v>
      </c>
      <c r="E1473" s="11" t="s">
        <v>3283</v>
      </c>
      <c r="F1473" s="11" t="s">
        <v>3284</v>
      </c>
      <c r="G1473" s="11">
        <v>1</v>
      </c>
      <c r="I1473" s="24" t="str">
        <f>IF($B1473="","",(VLOOKUP($B1473,所属・種目コード!$E$3:$F$68,2)))</f>
        <v>西和賀</v>
      </c>
      <c r="K1473" s="26" t="e">
        <f>IF($B1473="","",(VLOOKUP($B1473,所属・種目コード!O1456:P1556,2)))</f>
        <v>#N/A</v>
      </c>
      <c r="L1473" s="23" t="e">
        <f>IF($B1473="","",(VLOOKUP($B1473,所属・種目コード!$L$3:$M$59,2)))</f>
        <v>#N/A</v>
      </c>
    </row>
    <row r="1474" spans="1:12">
      <c r="A1474" s="11">
        <v>2411</v>
      </c>
      <c r="B1474" s="11">
        <v>1088</v>
      </c>
      <c r="C1474" s="11">
        <v>225</v>
      </c>
      <c r="E1474" s="11" t="s">
        <v>3285</v>
      </c>
      <c r="F1474" s="11" t="s">
        <v>3286</v>
      </c>
      <c r="G1474" s="11">
        <v>2</v>
      </c>
      <c r="I1474" s="24" t="str">
        <f>IF($B1474="","",(VLOOKUP($B1474,所属・種目コード!$E$3:$F$68,2)))</f>
        <v>西和賀</v>
      </c>
      <c r="K1474" s="26" t="e">
        <f>IF($B1474="","",(VLOOKUP($B1474,所属・種目コード!O1457:P1557,2)))</f>
        <v>#N/A</v>
      </c>
      <c r="L1474" s="23" t="e">
        <f>IF($B1474="","",(VLOOKUP($B1474,所属・種目コード!$L$3:$M$59,2)))</f>
        <v>#N/A</v>
      </c>
    </row>
    <row r="1475" spans="1:12">
      <c r="A1475" s="11">
        <v>2412</v>
      </c>
      <c r="B1475" s="11">
        <v>1088</v>
      </c>
      <c r="C1475" s="11">
        <v>226</v>
      </c>
      <c r="E1475" s="11" t="s">
        <v>3287</v>
      </c>
      <c r="F1475" s="11" t="s">
        <v>3288</v>
      </c>
      <c r="G1475" s="11">
        <v>2</v>
      </c>
      <c r="I1475" s="24" t="str">
        <f>IF($B1475="","",(VLOOKUP($B1475,所属・種目コード!$E$3:$F$68,2)))</f>
        <v>西和賀</v>
      </c>
      <c r="K1475" s="26" t="e">
        <f>IF($B1475="","",(VLOOKUP($B1475,所属・種目コード!O1458:P1558,2)))</f>
        <v>#N/A</v>
      </c>
      <c r="L1475" s="23" t="e">
        <f>IF($B1475="","",(VLOOKUP($B1475,所属・種目コード!$L$3:$M$59,2)))</f>
        <v>#N/A</v>
      </c>
    </row>
    <row r="1476" spans="1:12">
      <c r="A1476" s="11">
        <v>2413</v>
      </c>
      <c r="B1476" s="11">
        <v>1089</v>
      </c>
      <c r="C1476" s="11">
        <v>260</v>
      </c>
      <c r="E1476" s="11" t="s">
        <v>3289</v>
      </c>
      <c r="F1476" s="11" t="s">
        <v>3290</v>
      </c>
      <c r="G1476" s="11">
        <v>1</v>
      </c>
      <c r="I1476" s="24" t="str">
        <f>IF($B1476="","",(VLOOKUP($B1476,所属・種目コード!$E$3:$F$68,2)))</f>
        <v>花北青雲</v>
      </c>
      <c r="K1476" s="26" t="e">
        <f>IF($B1476="","",(VLOOKUP($B1476,所属・種目コード!O1459:P1559,2)))</f>
        <v>#N/A</v>
      </c>
      <c r="L1476" s="23" t="e">
        <f>IF($B1476="","",(VLOOKUP($B1476,所属・種目コード!$L$3:$M$59,2)))</f>
        <v>#N/A</v>
      </c>
    </row>
    <row r="1477" spans="1:12">
      <c r="A1477" s="11">
        <v>2414</v>
      </c>
      <c r="B1477" s="11">
        <v>1089</v>
      </c>
      <c r="C1477" s="11">
        <v>231</v>
      </c>
      <c r="E1477" s="11" t="s">
        <v>3291</v>
      </c>
      <c r="F1477" s="11" t="s">
        <v>3292</v>
      </c>
      <c r="G1477" s="11">
        <v>2</v>
      </c>
      <c r="I1477" s="24" t="str">
        <f>IF($B1477="","",(VLOOKUP($B1477,所属・種目コード!$E$3:$F$68,2)))</f>
        <v>花北青雲</v>
      </c>
      <c r="K1477" s="26" t="e">
        <f>IF($B1477="","",(VLOOKUP($B1477,所属・種目コード!O1460:P1560,2)))</f>
        <v>#N/A</v>
      </c>
      <c r="L1477" s="23" t="e">
        <f>IF($B1477="","",(VLOOKUP($B1477,所属・種目コード!$L$3:$M$59,2)))</f>
        <v>#N/A</v>
      </c>
    </row>
    <row r="1478" spans="1:12">
      <c r="A1478" s="11">
        <v>2415</v>
      </c>
      <c r="B1478" s="11">
        <v>1089</v>
      </c>
      <c r="C1478" s="11">
        <v>264</v>
      </c>
      <c r="E1478" s="11" t="s">
        <v>3293</v>
      </c>
      <c r="F1478" s="11" t="s">
        <v>3294</v>
      </c>
      <c r="G1478" s="11">
        <v>1</v>
      </c>
      <c r="I1478" s="24" t="str">
        <f>IF($B1478="","",(VLOOKUP($B1478,所属・種目コード!$E$3:$F$68,2)))</f>
        <v>花北青雲</v>
      </c>
      <c r="K1478" s="26" t="e">
        <f>IF($B1478="","",(VLOOKUP($B1478,所属・種目コード!O1461:P1561,2)))</f>
        <v>#N/A</v>
      </c>
      <c r="L1478" s="23" t="e">
        <f>IF($B1478="","",(VLOOKUP($B1478,所属・種目コード!$L$3:$M$59,2)))</f>
        <v>#N/A</v>
      </c>
    </row>
    <row r="1479" spans="1:12">
      <c r="A1479" s="11">
        <v>2416</v>
      </c>
      <c r="B1479" s="11">
        <v>1089</v>
      </c>
      <c r="C1479" s="11">
        <v>737</v>
      </c>
      <c r="E1479" s="11" t="s">
        <v>3295</v>
      </c>
      <c r="F1479" s="11" t="s">
        <v>3296</v>
      </c>
      <c r="G1479" s="11">
        <v>2</v>
      </c>
      <c r="I1479" s="24" t="str">
        <f>IF($B1479="","",(VLOOKUP($B1479,所属・種目コード!$E$3:$F$68,2)))</f>
        <v>花北青雲</v>
      </c>
      <c r="K1479" s="26" t="e">
        <f>IF($B1479="","",(VLOOKUP($B1479,所属・種目コード!O1462:P1562,2)))</f>
        <v>#N/A</v>
      </c>
      <c r="L1479" s="23" t="e">
        <f>IF($B1479="","",(VLOOKUP($B1479,所属・種目コード!$L$3:$M$59,2)))</f>
        <v>#N/A</v>
      </c>
    </row>
    <row r="1480" spans="1:12">
      <c r="A1480" s="11">
        <v>2417</v>
      </c>
      <c r="B1480" s="11">
        <v>1089</v>
      </c>
      <c r="C1480" s="11">
        <v>738</v>
      </c>
      <c r="E1480" s="11" t="s">
        <v>3297</v>
      </c>
      <c r="F1480" s="11" t="s">
        <v>3298</v>
      </c>
      <c r="G1480" s="11">
        <v>2</v>
      </c>
      <c r="I1480" s="24" t="str">
        <f>IF($B1480="","",(VLOOKUP($B1480,所属・種目コード!$E$3:$F$68,2)))</f>
        <v>花北青雲</v>
      </c>
      <c r="K1480" s="26" t="e">
        <f>IF($B1480="","",(VLOOKUP($B1480,所属・種目コード!O1463:P1563,2)))</f>
        <v>#N/A</v>
      </c>
      <c r="L1480" s="23" t="e">
        <f>IF($B1480="","",(VLOOKUP($B1480,所属・種目コード!$L$3:$M$59,2)))</f>
        <v>#N/A</v>
      </c>
    </row>
    <row r="1481" spans="1:12">
      <c r="A1481" s="11">
        <v>2418</v>
      </c>
      <c r="B1481" s="11">
        <v>1089</v>
      </c>
      <c r="C1481" s="11">
        <v>232</v>
      </c>
      <c r="E1481" s="11" t="s">
        <v>3299</v>
      </c>
      <c r="F1481" s="11" t="s">
        <v>3300</v>
      </c>
      <c r="G1481" s="11">
        <v>2</v>
      </c>
      <c r="I1481" s="24" t="str">
        <f>IF($B1481="","",(VLOOKUP($B1481,所属・種目コード!$E$3:$F$68,2)))</f>
        <v>花北青雲</v>
      </c>
      <c r="K1481" s="26" t="e">
        <f>IF($B1481="","",(VLOOKUP($B1481,所属・種目コード!O1464:P1564,2)))</f>
        <v>#N/A</v>
      </c>
      <c r="L1481" s="23" t="e">
        <f>IF($B1481="","",(VLOOKUP($B1481,所属・種目コード!$L$3:$M$59,2)))</f>
        <v>#N/A</v>
      </c>
    </row>
    <row r="1482" spans="1:12">
      <c r="A1482" s="11">
        <v>2419</v>
      </c>
      <c r="B1482" s="11">
        <v>1089</v>
      </c>
      <c r="C1482" s="11">
        <v>233</v>
      </c>
      <c r="E1482" s="11" t="s">
        <v>3301</v>
      </c>
      <c r="F1482" s="11" t="s">
        <v>847</v>
      </c>
      <c r="G1482" s="11">
        <v>2</v>
      </c>
      <c r="I1482" s="24" t="str">
        <f>IF($B1482="","",(VLOOKUP($B1482,所属・種目コード!$E$3:$F$68,2)))</f>
        <v>花北青雲</v>
      </c>
      <c r="K1482" s="26" t="e">
        <f>IF($B1482="","",(VLOOKUP($B1482,所属・種目コード!O1465:P1565,2)))</f>
        <v>#N/A</v>
      </c>
      <c r="L1482" s="23" t="e">
        <f>IF($B1482="","",(VLOOKUP($B1482,所属・種目コード!$L$3:$M$59,2)))</f>
        <v>#N/A</v>
      </c>
    </row>
    <row r="1483" spans="1:12">
      <c r="A1483" s="11">
        <v>2420</v>
      </c>
      <c r="B1483" s="11">
        <v>1089</v>
      </c>
      <c r="C1483" s="11">
        <v>228</v>
      </c>
      <c r="E1483" s="11" t="s">
        <v>3302</v>
      </c>
      <c r="F1483" s="11" t="s">
        <v>3303</v>
      </c>
      <c r="G1483" s="11">
        <v>2</v>
      </c>
      <c r="I1483" s="24" t="str">
        <f>IF($B1483="","",(VLOOKUP($B1483,所属・種目コード!$E$3:$F$68,2)))</f>
        <v>花北青雲</v>
      </c>
      <c r="K1483" s="26" t="e">
        <f>IF($B1483="","",(VLOOKUP($B1483,所属・種目コード!O1466:P1566,2)))</f>
        <v>#N/A</v>
      </c>
      <c r="L1483" s="23" t="e">
        <f>IF($B1483="","",(VLOOKUP($B1483,所属・種目コード!$L$3:$M$59,2)))</f>
        <v>#N/A</v>
      </c>
    </row>
    <row r="1484" spans="1:12">
      <c r="A1484" s="11">
        <v>2421</v>
      </c>
      <c r="B1484" s="11">
        <v>1089</v>
      </c>
      <c r="C1484" s="11">
        <v>261</v>
      </c>
      <c r="E1484" s="11" t="s">
        <v>3304</v>
      </c>
      <c r="F1484" s="11" t="s">
        <v>3305</v>
      </c>
      <c r="G1484" s="11">
        <v>1</v>
      </c>
      <c r="I1484" s="24" t="str">
        <f>IF($B1484="","",(VLOOKUP($B1484,所属・種目コード!$E$3:$F$68,2)))</f>
        <v>花北青雲</v>
      </c>
      <c r="K1484" s="26" t="e">
        <f>IF($B1484="","",(VLOOKUP($B1484,所属・種目コード!O1467:P1567,2)))</f>
        <v>#N/A</v>
      </c>
      <c r="L1484" s="23" t="e">
        <f>IF($B1484="","",(VLOOKUP($B1484,所属・種目コード!$L$3:$M$59,2)))</f>
        <v>#N/A</v>
      </c>
    </row>
    <row r="1485" spans="1:12">
      <c r="A1485" s="11">
        <v>2422</v>
      </c>
      <c r="B1485" s="11">
        <v>1089</v>
      </c>
      <c r="C1485" s="11">
        <v>265</v>
      </c>
      <c r="E1485" s="11" t="s">
        <v>3306</v>
      </c>
      <c r="F1485" s="11" t="s">
        <v>3307</v>
      </c>
      <c r="G1485" s="11">
        <v>1</v>
      </c>
      <c r="I1485" s="24" t="str">
        <f>IF($B1485="","",(VLOOKUP($B1485,所属・種目コード!$E$3:$F$68,2)))</f>
        <v>花北青雲</v>
      </c>
      <c r="K1485" s="26" t="e">
        <f>IF($B1485="","",(VLOOKUP($B1485,所属・種目コード!O1468:P1568,2)))</f>
        <v>#N/A</v>
      </c>
      <c r="L1485" s="23" t="e">
        <f>IF($B1485="","",(VLOOKUP($B1485,所属・種目コード!$L$3:$M$59,2)))</f>
        <v>#N/A</v>
      </c>
    </row>
    <row r="1486" spans="1:12">
      <c r="A1486" s="11">
        <v>2423</v>
      </c>
      <c r="B1486" s="11">
        <v>1089</v>
      </c>
      <c r="C1486" s="11">
        <v>234</v>
      </c>
      <c r="E1486" s="11" t="s">
        <v>3308</v>
      </c>
      <c r="F1486" s="11" t="s">
        <v>3309</v>
      </c>
      <c r="G1486" s="11">
        <v>2</v>
      </c>
      <c r="I1486" s="24" t="str">
        <f>IF($B1486="","",(VLOOKUP($B1486,所属・種目コード!$E$3:$F$68,2)))</f>
        <v>花北青雲</v>
      </c>
      <c r="K1486" s="26" t="e">
        <f>IF($B1486="","",(VLOOKUP($B1486,所属・種目コード!O1469:P1569,2)))</f>
        <v>#N/A</v>
      </c>
      <c r="L1486" s="23" t="e">
        <f>IF($B1486="","",(VLOOKUP($B1486,所属・種目コード!$L$3:$M$59,2)))</f>
        <v>#N/A</v>
      </c>
    </row>
    <row r="1487" spans="1:12">
      <c r="A1487" s="11">
        <v>2424</v>
      </c>
      <c r="B1487" s="11">
        <v>1089</v>
      </c>
      <c r="C1487" s="11">
        <v>229</v>
      </c>
      <c r="E1487" s="11" t="s">
        <v>3310</v>
      </c>
      <c r="F1487" s="11" t="s">
        <v>3311</v>
      </c>
      <c r="G1487" s="11">
        <v>2</v>
      </c>
      <c r="I1487" s="24" t="str">
        <f>IF($B1487="","",(VLOOKUP($B1487,所属・種目コード!$E$3:$F$68,2)))</f>
        <v>花北青雲</v>
      </c>
      <c r="K1487" s="26" t="e">
        <f>IF($B1487="","",(VLOOKUP($B1487,所属・種目コード!O1470:P1570,2)))</f>
        <v>#N/A</v>
      </c>
      <c r="L1487" s="23" t="e">
        <f>IF($B1487="","",(VLOOKUP($B1487,所属・種目コード!$L$3:$M$59,2)))</f>
        <v>#N/A</v>
      </c>
    </row>
    <row r="1488" spans="1:12">
      <c r="A1488" s="11">
        <v>2425</v>
      </c>
      <c r="B1488" s="11">
        <v>1089</v>
      </c>
      <c r="C1488" s="11">
        <v>266</v>
      </c>
      <c r="E1488" s="11" t="s">
        <v>3312</v>
      </c>
      <c r="F1488" s="11" t="s">
        <v>3313</v>
      </c>
      <c r="G1488" s="11">
        <v>1</v>
      </c>
      <c r="I1488" s="24" t="str">
        <f>IF($B1488="","",(VLOOKUP($B1488,所属・種目コード!$E$3:$F$68,2)))</f>
        <v>花北青雲</v>
      </c>
      <c r="K1488" s="26" t="e">
        <f>IF($B1488="","",(VLOOKUP($B1488,所属・種目コード!O1471:P1571,2)))</f>
        <v>#N/A</v>
      </c>
      <c r="L1488" s="23" t="e">
        <f>IF($B1488="","",(VLOOKUP($B1488,所属・種目コード!$L$3:$M$59,2)))</f>
        <v>#N/A</v>
      </c>
    </row>
    <row r="1489" spans="1:12">
      <c r="A1489" s="11">
        <v>2426</v>
      </c>
      <c r="B1489" s="11">
        <v>1089</v>
      </c>
      <c r="C1489" s="11">
        <v>262</v>
      </c>
      <c r="E1489" s="11" t="s">
        <v>3314</v>
      </c>
      <c r="F1489" s="11" t="s">
        <v>3315</v>
      </c>
      <c r="G1489" s="11">
        <v>1</v>
      </c>
      <c r="I1489" s="24" t="str">
        <f>IF($B1489="","",(VLOOKUP($B1489,所属・種目コード!$E$3:$F$68,2)))</f>
        <v>花北青雲</v>
      </c>
      <c r="K1489" s="26" t="e">
        <f>IF($B1489="","",(VLOOKUP($B1489,所属・種目コード!O1472:P1572,2)))</f>
        <v>#N/A</v>
      </c>
      <c r="L1489" s="23" t="e">
        <f>IF($B1489="","",(VLOOKUP($B1489,所属・種目コード!$L$3:$M$59,2)))</f>
        <v>#N/A</v>
      </c>
    </row>
    <row r="1490" spans="1:12">
      <c r="A1490" s="11">
        <v>2427</v>
      </c>
      <c r="B1490" s="11">
        <v>1089</v>
      </c>
      <c r="C1490" s="11">
        <v>267</v>
      </c>
      <c r="E1490" s="11" t="s">
        <v>3316</v>
      </c>
      <c r="F1490" s="11" t="s">
        <v>3317</v>
      </c>
      <c r="G1490" s="11">
        <v>1</v>
      </c>
      <c r="I1490" s="24" t="str">
        <f>IF($B1490="","",(VLOOKUP($B1490,所属・種目コード!$E$3:$F$68,2)))</f>
        <v>花北青雲</v>
      </c>
      <c r="K1490" s="26" t="e">
        <f>IF($B1490="","",(VLOOKUP($B1490,所属・種目コード!O1473:P1573,2)))</f>
        <v>#N/A</v>
      </c>
      <c r="L1490" s="23" t="e">
        <f>IF($B1490="","",(VLOOKUP($B1490,所属・種目コード!$L$3:$M$59,2)))</f>
        <v>#N/A</v>
      </c>
    </row>
    <row r="1491" spans="1:12">
      <c r="A1491" s="11">
        <v>2428</v>
      </c>
      <c r="B1491" s="11">
        <v>1089</v>
      </c>
      <c r="C1491" s="11">
        <v>263</v>
      </c>
      <c r="E1491" s="11" t="s">
        <v>3318</v>
      </c>
      <c r="F1491" s="11" t="s">
        <v>3319</v>
      </c>
      <c r="G1491" s="11">
        <v>1</v>
      </c>
      <c r="I1491" s="24" t="str">
        <f>IF($B1491="","",(VLOOKUP($B1491,所属・種目コード!$E$3:$F$68,2)))</f>
        <v>花北青雲</v>
      </c>
      <c r="K1491" s="26" t="e">
        <f>IF($B1491="","",(VLOOKUP($B1491,所属・種目コード!O1474:P1574,2)))</f>
        <v>#N/A</v>
      </c>
      <c r="L1491" s="23" t="e">
        <f>IF($B1491="","",(VLOOKUP($B1491,所属・種目コード!$L$3:$M$59,2)))</f>
        <v>#N/A</v>
      </c>
    </row>
    <row r="1492" spans="1:12">
      <c r="A1492" s="11">
        <v>2429</v>
      </c>
      <c r="B1492" s="11">
        <v>1089</v>
      </c>
      <c r="C1492" s="11">
        <v>230</v>
      </c>
      <c r="E1492" s="11" t="s">
        <v>3320</v>
      </c>
      <c r="F1492" s="11" t="s">
        <v>3321</v>
      </c>
      <c r="G1492" s="11">
        <v>2</v>
      </c>
      <c r="I1492" s="24" t="str">
        <f>IF($B1492="","",(VLOOKUP($B1492,所属・種目コード!$E$3:$F$68,2)))</f>
        <v>花北青雲</v>
      </c>
      <c r="K1492" s="26" t="e">
        <f>IF($B1492="","",(VLOOKUP($B1492,所属・種目コード!O1475:P1575,2)))</f>
        <v>#N/A</v>
      </c>
      <c r="L1492" s="23" t="e">
        <f>IF($B1492="","",(VLOOKUP($B1492,所属・種目コード!$L$3:$M$59,2)))</f>
        <v>#N/A</v>
      </c>
    </row>
    <row r="1493" spans="1:12">
      <c r="A1493" s="11">
        <v>2430</v>
      </c>
      <c r="B1493" s="11">
        <v>1089</v>
      </c>
      <c r="C1493" s="11">
        <v>991</v>
      </c>
      <c r="E1493" s="11" t="s">
        <v>3322</v>
      </c>
      <c r="F1493" s="11" t="s">
        <v>3323</v>
      </c>
      <c r="G1493" s="11">
        <v>1</v>
      </c>
      <c r="I1493" s="24" t="str">
        <f>IF($B1493="","",(VLOOKUP($B1493,所属・種目コード!$E$3:$F$68,2)))</f>
        <v>花北青雲</v>
      </c>
      <c r="K1493" s="26" t="e">
        <f>IF($B1493="","",(VLOOKUP($B1493,所属・種目コード!O1476:P1576,2)))</f>
        <v>#N/A</v>
      </c>
      <c r="L1493" s="23" t="e">
        <f>IF($B1493="","",(VLOOKUP($B1493,所属・種目コード!$L$3:$M$59,2)))</f>
        <v>#N/A</v>
      </c>
    </row>
    <row r="1494" spans="1:12">
      <c r="A1494" s="11">
        <v>2431</v>
      </c>
      <c r="B1494" s="11">
        <v>1090</v>
      </c>
      <c r="C1494" s="11">
        <v>101</v>
      </c>
      <c r="E1494" s="11" t="s">
        <v>3324</v>
      </c>
      <c r="F1494" s="11" t="s">
        <v>3325</v>
      </c>
      <c r="G1494" s="11">
        <v>1</v>
      </c>
      <c r="I1494" s="24" t="str">
        <f>IF($B1494="","",(VLOOKUP($B1494,所属・種目コード!$E$3:$F$68,2)))</f>
        <v>花巻北</v>
      </c>
      <c r="K1494" s="26" t="e">
        <f>IF($B1494="","",(VLOOKUP($B1494,所属・種目コード!O1477:P1577,2)))</f>
        <v>#N/A</v>
      </c>
      <c r="L1494" s="23" t="e">
        <f>IF($B1494="","",(VLOOKUP($B1494,所属・種目コード!$L$3:$M$59,2)))</f>
        <v>#N/A</v>
      </c>
    </row>
    <row r="1495" spans="1:12">
      <c r="A1495" s="11">
        <v>2432</v>
      </c>
      <c r="B1495" s="11">
        <v>1090</v>
      </c>
      <c r="C1495" s="11">
        <v>57</v>
      </c>
      <c r="E1495" s="11" t="s">
        <v>3326</v>
      </c>
      <c r="F1495" s="11" t="s">
        <v>3327</v>
      </c>
      <c r="G1495" s="11">
        <v>2</v>
      </c>
      <c r="I1495" s="24" t="str">
        <f>IF($B1495="","",(VLOOKUP($B1495,所属・種目コード!$E$3:$F$68,2)))</f>
        <v>花巻北</v>
      </c>
      <c r="K1495" s="26" t="e">
        <f>IF($B1495="","",(VLOOKUP($B1495,所属・種目コード!O1478:P1578,2)))</f>
        <v>#N/A</v>
      </c>
      <c r="L1495" s="23" t="e">
        <f>IF($B1495="","",(VLOOKUP($B1495,所属・種目コード!$L$3:$M$59,2)))</f>
        <v>#N/A</v>
      </c>
    </row>
    <row r="1496" spans="1:12">
      <c r="A1496" s="11">
        <v>2433</v>
      </c>
      <c r="B1496" s="11">
        <v>1090</v>
      </c>
      <c r="C1496" s="11">
        <v>811</v>
      </c>
      <c r="E1496" s="11" t="s">
        <v>3328</v>
      </c>
      <c r="F1496" s="11" t="s">
        <v>3329</v>
      </c>
      <c r="G1496" s="11">
        <v>1</v>
      </c>
      <c r="I1496" s="24" t="str">
        <f>IF($B1496="","",(VLOOKUP($B1496,所属・種目コード!$E$3:$F$68,2)))</f>
        <v>花巻北</v>
      </c>
      <c r="K1496" s="26" t="e">
        <f>IF($B1496="","",(VLOOKUP($B1496,所属・種目コード!O1479:P1579,2)))</f>
        <v>#N/A</v>
      </c>
      <c r="L1496" s="23" t="e">
        <f>IF($B1496="","",(VLOOKUP($B1496,所属・種目コード!$L$3:$M$59,2)))</f>
        <v>#N/A</v>
      </c>
    </row>
    <row r="1497" spans="1:12">
      <c r="A1497" s="11">
        <v>2434</v>
      </c>
      <c r="B1497" s="11">
        <v>1090</v>
      </c>
      <c r="C1497" s="11">
        <v>105</v>
      </c>
      <c r="E1497" s="11" t="s">
        <v>3330</v>
      </c>
      <c r="F1497" s="11" t="s">
        <v>3331</v>
      </c>
      <c r="G1497" s="11">
        <v>1</v>
      </c>
      <c r="I1497" s="24" t="str">
        <f>IF($B1497="","",(VLOOKUP($B1497,所属・種目コード!$E$3:$F$68,2)))</f>
        <v>花巻北</v>
      </c>
      <c r="K1497" s="26" t="e">
        <f>IF($B1497="","",(VLOOKUP($B1497,所属・種目コード!O1480:P1580,2)))</f>
        <v>#N/A</v>
      </c>
      <c r="L1497" s="23" t="e">
        <f>IF($B1497="","",(VLOOKUP($B1497,所属・種目コード!$L$3:$M$59,2)))</f>
        <v>#N/A</v>
      </c>
    </row>
    <row r="1498" spans="1:12">
      <c r="A1498" s="11">
        <v>2435</v>
      </c>
      <c r="B1498" s="11">
        <v>1090</v>
      </c>
      <c r="C1498" s="11">
        <v>58</v>
      </c>
      <c r="E1498" s="11" t="s">
        <v>3332</v>
      </c>
      <c r="F1498" s="11" t="s">
        <v>3333</v>
      </c>
      <c r="G1498" s="11">
        <v>2</v>
      </c>
      <c r="I1498" s="24" t="str">
        <f>IF($B1498="","",(VLOOKUP($B1498,所属・種目コード!$E$3:$F$68,2)))</f>
        <v>花巻北</v>
      </c>
      <c r="K1498" s="26" t="e">
        <f>IF($B1498="","",(VLOOKUP($B1498,所属・種目コード!O1481:P1581,2)))</f>
        <v>#N/A</v>
      </c>
      <c r="L1498" s="23" t="e">
        <f>IF($B1498="","",(VLOOKUP($B1498,所属・種目コード!$L$3:$M$59,2)))</f>
        <v>#N/A</v>
      </c>
    </row>
    <row r="1499" spans="1:12">
      <c r="A1499" s="11">
        <v>2436</v>
      </c>
      <c r="B1499" s="11">
        <v>1090</v>
      </c>
      <c r="C1499" s="11">
        <v>106</v>
      </c>
      <c r="E1499" s="11" t="s">
        <v>3334</v>
      </c>
      <c r="F1499" s="11" t="s">
        <v>3335</v>
      </c>
      <c r="G1499" s="11">
        <v>1</v>
      </c>
      <c r="I1499" s="24" t="str">
        <f>IF($B1499="","",(VLOOKUP($B1499,所属・種目コード!$E$3:$F$68,2)))</f>
        <v>花巻北</v>
      </c>
      <c r="K1499" s="26" t="e">
        <f>IF($B1499="","",(VLOOKUP($B1499,所属・種目コード!O1482:P1582,2)))</f>
        <v>#N/A</v>
      </c>
      <c r="L1499" s="23" t="e">
        <f>IF($B1499="","",(VLOOKUP($B1499,所属・種目コード!$L$3:$M$59,2)))</f>
        <v>#N/A</v>
      </c>
    </row>
    <row r="1500" spans="1:12">
      <c r="A1500" s="11">
        <v>2437</v>
      </c>
      <c r="B1500" s="11">
        <v>1090</v>
      </c>
      <c r="C1500" s="11">
        <v>107</v>
      </c>
      <c r="E1500" s="11" t="s">
        <v>3336</v>
      </c>
      <c r="F1500" s="11" t="s">
        <v>3337</v>
      </c>
      <c r="G1500" s="11">
        <v>1</v>
      </c>
      <c r="I1500" s="24" t="str">
        <f>IF($B1500="","",(VLOOKUP($B1500,所属・種目コード!$E$3:$F$68,2)))</f>
        <v>花巻北</v>
      </c>
      <c r="K1500" s="26" t="e">
        <f>IF($B1500="","",(VLOOKUP($B1500,所属・種目コード!O1483:P1583,2)))</f>
        <v>#N/A</v>
      </c>
      <c r="L1500" s="23" t="e">
        <f>IF($B1500="","",(VLOOKUP($B1500,所属・種目コード!$L$3:$M$59,2)))</f>
        <v>#N/A</v>
      </c>
    </row>
    <row r="1501" spans="1:12">
      <c r="A1501" s="11">
        <v>2438</v>
      </c>
      <c r="B1501" s="11">
        <v>1090</v>
      </c>
      <c r="C1501" s="11">
        <v>978</v>
      </c>
      <c r="E1501" s="11" t="s">
        <v>3338</v>
      </c>
      <c r="F1501" s="11" t="s">
        <v>3339</v>
      </c>
      <c r="G1501" s="11">
        <v>1</v>
      </c>
      <c r="I1501" s="24" t="str">
        <f>IF($B1501="","",(VLOOKUP($B1501,所属・種目コード!$E$3:$F$68,2)))</f>
        <v>花巻北</v>
      </c>
      <c r="K1501" s="26" t="e">
        <f>IF($B1501="","",(VLOOKUP($B1501,所属・種目コード!O1484:P1584,2)))</f>
        <v>#N/A</v>
      </c>
      <c r="L1501" s="23" t="e">
        <f>IF($B1501="","",(VLOOKUP($B1501,所属・種目コード!$L$3:$M$59,2)))</f>
        <v>#N/A</v>
      </c>
    </row>
    <row r="1502" spans="1:12">
      <c r="A1502" s="11">
        <v>2439</v>
      </c>
      <c r="B1502" s="11">
        <v>1090</v>
      </c>
      <c r="C1502" s="11">
        <v>108</v>
      </c>
      <c r="E1502" s="11" t="s">
        <v>3340</v>
      </c>
      <c r="F1502" s="11" t="s">
        <v>3341</v>
      </c>
      <c r="G1502" s="11">
        <v>1</v>
      </c>
      <c r="I1502" s="24" t="str">
        <f>IF($B1502="","",(VLOOKUP($B1502,所属・種目コード!$E$3:$F$68,2)))</f>
        <v>花巻北</v>
      </c>
      <c r="K1502" s="26" t="e">
        <f>IF($B1502="","",(VLOOKUP($B1502,所属・種目コード!O1485:P1585,2)))</f>
        <v>#N/A</v>
      </c>
      <c r="L1502" s="23" t="e">
        <f>IF($B1502="","",(VLOOKUP($B1502,所属・種目コード!$L$3:$M$59,2)))</f>
        <v>#N/A</v>
      </c>
    </row>
    <row r="1503" spans="1:12">
      <c r="A1503" s="11">
        <v>2440</v>
      </c>
      <c r="B1503" s="11">
        <v>1090</v>
      </c>
      <c r="C1503" s="11">
        <v>979</v>
      </c>
      <c r="E1503" s="11" t="s">
        <v>3342</v>
      </c>
      <c r="F1503" s="11" t="s">
        <v>3343</v>
      </c>
      <c r="G1503" s="11">
        <v>1</v>
      </c>
      <c r="I1503" s="24" t="str">
        <f>IF($B1503="","",(VLOOKUP($B1503,所属・種目コード!$E$3:$F$68,2)))</f>
        <v>花巻北</v>
      </c>
      <c r="K1503" s="26" t="e">
        <f>IF($B1503="","",(VLOOKUP($B1503,所属・種目コード!O1486:P1586,2)))</f>
        <v>#N/A</v>
      </c>
      <c r="L1503" s="23" t="e">
        <f>IF($B1503="","",(VLOOKUP($B1503,所属・種目コード!$L$3:$M$59,2)))</f>
        <v>#N/A</v>
      </c>
    </row>
    <row r="1504" spans="1:12">
      <c r="A1504" s="11">
        <v>2441</v>
      </c>
      <c r="B1504" s="11">
        <v>1090</v>
      </c>
      <c r="C1504" s="11">
        <v>102</v>
      </c>
      <c r="E1504" s="11" t="s">
        <v>3344</v>
      </c>
      <c r="F1504" s="11" t="s">
        <v>3345</v>
      </c>
      <c r="G1504" s="11">
        <v>1</v>
      </c>
      <c r="I1504" s="24" t="str">
        <f>IF($B1504="","",(VLOOKUP($B1504,所属・種目コード!$E$3:$F$68,2)))</f>
        <v>花巻北</v>
      </c>
      <c r="K1504" s="26" t="e">
        <f>IF($B1504="","",(VLOOKUP($B1504,所属・種目コード!O1487:P1587,2)))</f>
        <v>#N/A</v>
      </c>
      <c r="L1504" s="23" t="e">
        <f>IF($B1504="","",(VLOOKUP($B1504,所属・種目コード!$L$3:$M$59,2)))</f>
        <v>#N/A</v>
      </c>
    </row>
    <row r="1505" spans="1:12">
      <c r="A1505" s="11">
        <v>2442</v>
      </c>
      <c r="B1505" s="11">
        <v>1090</v>
      </c>
      <c r="C1505" s="11">
        <v>109</v>
      </c>
      <c r="E1505" s="11" t="s">
        <v>3346</v>
      </c>
      <c r="F1505" s="11" t="s">
        <v>3347</v>
      </c>
      <c r="G1505" s="11">
        <v>1</v>
      </c>
      <c r="I1505" s="24" t="str">
        <f>IF($B1505="","",(VLOOKUP($B1505,所属・種目コード!$E$3:$F$68,2)))</f>
        <v>花巻北</v>
      </c>
      <c r="K1505" s="26" t="e">
        <f>IF($B1505="","",(VLOOKUP($B1505,所属・種目コード!O1488:P1588,2)))</f>
        <v>#N/A</v>
      </c>
      <c r="L1505" s="23" t="e">
        <f>IF($B1505="","",(VLOOKUP($B1505,所属・種目コード!$L$3:$M$59,2)))</f>
        <v>#N/A</v>
      </c>
    </row>
    <row r="1506" spans="1:12">
      <c r="A1506" s="11">
        <v>2443</v>
      </c>
      <c r="B1506" s="11">
        <v>1090</v>
      </c>
      <c r="C1506" s="11">
        <v>110</v>
      </c>
      <c r="E1506" s="11" t="s">
        <v>3348</v>
      </c>
      <c r="F1506" s="11" t="s">
        <v>3349</v>
      </c>
      <c r="G1506" s="11">
        <v>1</v>
      </c>
      <c r="I1506" s="24" t="str">
        <f>IF($B1506="","",(VLOOKUP($B1506,所属・種目コード!$E$3:$F$68,2)))</f>
        <v>花巻北</v>
      </c>
      <c r="K1506" s="26" t="e">
        <f>IF($B1506="","",(VLOOKUP($B1506,所属・種目コード!O1489:P1589,2)))</f>
        <v>#N/A</v>
      </c>
      <c r="L1506" s="23" t="e">
        <f>IF($B1506="","",(VLOOKUP($B1506,所属・種目コード!$L$3:$M$59,2)))</f>
        <v>#N/A</v>
      </c>
    </row>
    <row r="1507" spans="1:12">
      <c r="A1507" s="11">
        <v>2444</v>
      </c>
      <c r="B1507" s="11">
        <v>1090</v>
      </c>
      <c r="C1507" s="11">
        <v>728</v>
      </c>
      <c r="E1507" s="11" t="s">
        <v>3350</v>
      </c>
      <c r="F1507" s="11" t="s">
        <v>3351</v>
      </c>
      <c r="G1507" s="11">
        <v>2</v>
      </c>
      <c r="I1507" s="24" t="str">
        <f>IF($B1507="","",(VLOOKUP($B1507,所属・種目コード!$E$3:$F$68,2)))</f>
        <v>花巻北</v>
      </c>
      <c r="K1507" s="26" t="e">
        <f>IF($B1507="","",(VLOOKUP($B1507,所属・種目コード!O1490:P1590,2)))</f>
        <v>#N/A</v>
      </c>
      <c r="L1507" s="23" t="e">
        <f>IF($B1507="","",(VLOOKUP($B1507,所属・種目コード!$L$3:$M$59,2)))</f>
        <v>#N/A</v>
      </c>
    </row>
    <row r="1508" spans="1:12">
      <c r="A1508" s="11">
        <v>2445</v>
      </c>
      <c r="B1508" s="11">
        <v>1090</v>
      </c>
      <c r="C1508" s="11">
        <v>63</v>
      </c>
      <c r="E1508" s="11" t="s">
        <v>431</v>
      </c>
      <c r="F1508" s="11" t="s">
        <v>3352</v>
      </c>
      <c r="G1508" s="11">
        <v>2</v>
      </c>
      <c r="I1508" s="24" t="str">
        <f>IF($B1508="","",(VLOOKUP($B1508,所属・種目コード!$E$3:$F$68,2)))</f>
        <v>花巻北</v>
      </c>
      <c r="K1508" s="26" t="e">
        <f>IF($B1508="","",(VLOOKUP($B1508,所属・種目コード!O1491:P1591,2)))</f>
        <v>#N/A</v>
      </c>
      <c r="L1508" s="23" t="e">
        <f>IF($B1508="","",(VLOOKUP($B1508,所属・種目コード!$L$3:$M$59,2)))</f>
        <v>#N/A</v>
      </c>
    </row>
    <row r="1509" spans="1:12">
      <c r="A1509" s="11">
        <v>2446</v>
      </c>
      <c r="B1509" s="11">
        <v>1090</v>
      </c>
      <c r="C1509" s="11">
        <v>59</v>
      </c>
      <c r="E1509" s="11" t="s">
        <v>3353</v>
      </c>
      <c r="F1509" s="11" t="s">
        <v>3354</v>
      </c>
      <c r="G1509" s="11">
        <v>2</v>
      </c>
      <c r="I1509" s="24" t="str">
        <f>IF($B1509="","",(VLOOKUP($B1509,所属・種目コード!$E$3:$F$68,2)))</f>
        <v>花巻北</v>
      </c>
      <c r="K1509" s="26" t="e">
        <f>IF($B1509="","",(VLOOKUP($B1509,所属・種目コード!O1492:P1592,2)))</f>
        <v>#N/A</v>
      </c>
      <c r="L1509" s="23" t="e">
        <f>IF($B1509="","",(VLOOKUP($B1509,所属・種目コード!$L$3:$M$59,2)))</f>
        <v>#N/A</v>
      </c>
    </row>
    <row r="1510" spans="1:12">
      <c r="A1510" s="11">
        <v>2447</v>
      </c>
      <c r="B1510" s="11">
        <v>1090</v>
      </c>
      <c r="C1510" s="11">
        <v>103</v>
      </c>
      <c r="E1510" s="11" t="s">
        <v>3355</v>
      </c>
      <c r="F1510" s="11" t="s">
        <v>3356</v>
      </c>
      <c r="G1510" s="11">
        <v>1</v>
      </c>
      <c r="I1510" s="24" t="str">
        <f>IF($B1510="","",(VLOOKUP($B1510,所属・種目コード!$E$3:$F$68,2)))</f>
        <v>花巻北</v>
      </c>
      <c r="K1510" s="26" t="e">
        <f>IF($B1510="","",(VLOOKUP($B1510,所属・種目コード!O1493:P1593,2)))</f>
        <v>#N/A</v>
      </c>
      <c r="L1510" s="23" t="e">
        <f>IF($B1510="","",(VLOOKUP($B1510,所属・種目コード!$L$3:$M$59,2)))</f>
        <v>#N/A</v>
      </c>
    </row>
    <row r="1511" spans="1:12">
      <c r="A1511" s="11">
        <v>2448</v>
      </c>
      <c r="B1511" s="11">
        <v>1090</v>
      </c>
      <c r="C1511" s="11">
        <v>727</v>
      </c>
      <c r="E1511" s="11" t="s">
        <v>3357</v>
      </c>
      <c r="F1511" s="11" t="s">
        <v>3358</v>
      </c>
      <c r="G1511" s="11">
        <v>2</v>
      </c>
      <c r="I1511" s="24" t="str">
        <f>IF($B1511="","",(VLOOKUP($B1511,所属・種目コード!$E$3:$F$68,2)))</f>
        <v>花巻北</v>
      </c>
      <c r="K1511" s="26" t="e">
        <f>IF($B1511="","",(VLOOKUP($B1511,所属・種目コード!O1494:P1594,2)))</f>
        <v>#N/A</v>
      </c>
      <c r="L1511" s="23" t="e">
        <f>IF($B1511="","",(VLOOKUP($B1511,所属・種目コード!$L$3:$M$59,2)))</f>
        <v>#N/A</v>
      </c>
    </row>
    <row r="1512" spans="1:12">
      <c r="A1512" s="11">
        <v>2449</v>
      </c>
      <c r="B1512" s="11">
        <v>1090</v>
      </c>
      <c r="C1512" s="11">
        <v>729</v>
      </c>
      <c r="E1512" s="11" t="s">
        <v>3359</v>
      </c>
      <c r="F1512" s="11" t="s">
        <v>3360</v>
      </c>
      <c r="G1512" s="11">
        <v>2</v>
      </c>
      <c r="I1512" s="24" t="str">
        <f>IF($B1512="","",(VLOOKUP($B1512,所属・種目コード!$E$3:$F$68,2)))</f>
        <v>花巻北</v>
      </c>
      <c r="K1512" s="26" t="e">
        <f>IF($B1512="","",(VLOOKUP($B1512,所属・種目コード!O1495:P1595,2)))</f>
        <v>#N/A</v>
      </c>
      <c r="L1512" s="23" t="e">
        <f>IF($B1512="","",(VLOOKUP($B1512,所属・種目コード!$L$3:$M$59,2)))</f>
        <v>#N/A</v>
      </c>
    </row>
    <row r="1513" spans="1:12">
      <c r="A1513" s="11">
        <v>2450</v>
      </c>
      <c r="B1513" s="11">
        <v>1090</v>
      </c>
      <c r="C1513" s="11">
        <v>60</v>
      </c>
      <c r="E1513" s="11" t="s">
        <v>3361</v>
      </c>
      <c r="F1513" s="11" t="s">
        <v>3362</v>
      </c>
      <c r="G1513" s="11">
        <v>2</v>
      </c>
      <c r="I1513" s="24" t="str">
        <f>IF($B1513="","",(VLOOKUP($B1513,所属・種目コード!$E$3:$F$68,2)))</f>
        <v>花巻北</v>
      </c>
      <c r="K1513" s="26" t="e">
        <f>IF($B1513="","",(VLOOKUP($B1513,所属・種目コード!O1496:P1596,2)))</f>
        <v>#N/A</v>
      </c>
      <c r="L1513" s="23" t="e">
        <f>IF($B1513="","",(VLOOKUP($B1513,所属・種目コード!$L$3:$M$59,2)))</f>
        <v>#N/A</v>
      </c>
    </row>
    <row r="1514" spans="1:12">
      <c r="A1514" s="11">
        <v>2451</v>
      </c>
      <c r="B1514" s="11">
        <v>1090</v>
      </c>
      <c r="C1514" s="11">
        <v>64</v>
      </c>
      <c r="E1514" s="11" t="s">
        <v>432</v>
      </c>
      <c r="F1514" s="11" t="s">
        <v>3363</v>
      </c>
      <c r="G1514" s="11">
        <v>2</v>
      </c>
      <c r="I1514" s="24" t="str">
        <f>IF($B1514="","",(VLOOKUP($B1514,所属・種目コード!$E$3:$F$68,2)))</f>
        <v>花巻北</v>
      </c>
      <c r="K1514" s="26" t="e">
        <f>IF($B1514="","",(VLOOKUP($B1514,所属・種目コード!O1497:P1597,2)))</f>
        <v>#N/A</v>
      </c>
      <c r="L1514" s="23" t="e">
        <f>IF($B1514="","",(VLOOKUP($B1514,所属・種目コード!$L$3:$M$59,2)))</f>
        <v>#N/A</v>
      </c>
    </row>
    <row r="1515" spans="1:12">
      <c r="A1515" s="11">
        <v>2452</v>
      </c>
      <c r="B1515" s="11">
        <v>1090</v>
      </c>
      <c r="C1515" s="11">
        <v>104</v>
      </c>
      <c r="E1515" s="11" t="s">
        <v>3364</v>
      </c>
      <c r="F1515" s="11" t="s">
        <v>3365</v>
      </c>
      <c r="G1515" s="11">
        <v>1</v>
      </c>
      <c r="I1515" s="24" t="str">
        <f>IF($B1515="","",(VLOOKUP($B1515,所属・種目コード!$E$3:$F$68,2)))</f>
        <v>花巻北</v>
      </c>
      <c r="K1515" s="26" t="e">
        <f>IF($B1515="","",(VLOOKUP($B1515,所属・種目コード!O1498:P1598,2)))</f>
        <v>#N/A</v>
      </c>
      <c r="L1515" s="23" t="e">
        <f>IF($B1515="","",(VLOOKUP($B1515,所属・種目コード!$L$3:$M$59,2)))</f>
        <v>#N/A</v>
      </c>
    </row>
    <row r="1516" spans="1:12">
      <c r="A1516" s="11">
        <v>2453</v>
      </c>
      <c r="B1516" s="11">
        <v>1090</v>
      </c>
      <c r="C1516" s="11">
        <v>61</v>
      </c>
      <c r="E1516" s="11" t="s">
        <v>3366</v>
      </c>
      <c r="F1516" s="11" t="s">
        <v>3367</v>
      </c>
      <c r="G1516" s="11">
        <v>2</v>
      </c>
      <c r="I1516" s="24" t="str">
        <f>IF($B1516="","",(VLOOKUP($B1516,所属・種目コード!$E$3:$F$68,2)))</f>
        <v>花巻北</v>
      </c>
      <c r="K1516" s="26" t="e">
        <f>IF($B1516="","",(VLOOKUP($B1516,所属・種目コード!O1499:P1599,2)))</f>
        <v>#N/A</v>
      </c>
      <c r="L1516" s="23" t="e">
        <f>IF($B1516="","",(VLOOKUP($B1516,所属・種目コード!$L$3:$M$59,2)))</f>
        <v>#N/A</v>
      </c>
    </row>
    <row r="1517" spans="1:12">
      <c r="A1517" s="11">
        <v>2454</v>
      </c>
      <c r="B1517" s="11">
        <v>1090</v>
      </c>
      <c r="C1517" s="11">
        <v>111</v>
      </c>
      <c r="E1517" s="11" t="s">
        <v>3368</v>
      </c>
      <c r="F1517" s="11" t="s">
        <v>3369</v>
      </c>
      <c r="G1517" s="11">
        <v>1</v>
      </c>
      <c r="I1517" s="24" t="str">
        <f>IF($B1517="","",(VLOOKUP($B1517,所属・種目コード!$E$3:$F$68,2)))</f>
        <v>花巻北</v>
      </c>
      <c r="K1517" s="26" t="e">
        <f>IF($B1517="","",(VLOOKUP($B1517,所属・種目コード!O1500:P1600,2)))</f>
        <v>#N/A</v>
      </c>
      <c r="L1517" s="23" t="e">
        <f>IF($B1517="","",(VLOOKUP($B1517,所属・種目コード!$L$3:$M$59,2)))</f>
        <v>#N/A</v>
      </c>
    </row>
    <row r="1518" spans="1:12">
      <c r="A1518" s="11">
        <v>2455</v>
      </c>
      <c r="B1518" s="11">
        <v>1090</v>
      </c>
      <c r="C1518" s="11">
        <v>593</v>
      </c>
      <c r="E1518" s="11" t="s">
        <v>3370</v>
      </c>
      <c r="F1518" s="11" t="s">
        <v>3371</v>
      </c>
      <c r="G1518" s="11">
        <v>2</v>
      </c>
      <c r="I1518" s="24" t="str">
        <f>IF($B1518="","",(VLOOKUP($B1518,所属・種目コード!$E$3:$F$68,2)))</f>
        <v>花巻北</v>
      </c>
      <c r="K1518" s="26" t="e">
        <f>IF($B1518="","",(VLOOKUP($B1518,所属・種目コード!O1501:P1601,2)))</f>
        <v>#N/A</v>
      </c>
      <c r="L1518" s="23" t="e">
        <f>IF($B1518="","",(VLOOKUP($B1518,所属・種目コード!$L$3:$M$59,2)))</f>
        <v>#N/A</v>
      </c>
    </row>
    <row r="1519" spans="1:12">
      <c r="A1519" s="11">
        <v>2456</v>
      </c>
      <c r="B1519" s="11">
        <v>1090</v>
      </c>
      <c r="C1519" s="11">
        <v>112</v>
      </c>
      <c r="E1519" s="11" t="s">
        <v>3372</v>
      </c>
      <c r="F1519" s="11" t="s">
        <v>3373</v>
      </c>
      <c r="G1519" s="11">
        <v>1</v>
      </c>
      <c r="I1519" s="24" t="str">
        <f>IF($B1519="","",(VLOOKUP($B1519,所属・種目コード!$E$3:$F$68,2)))</f>
        <v>花巻北</v>
      </c>
      <c r="K1519" s="26" t="e">
        <f>IF($B1519="","",(VLOOKUP($B1519,所属・種目コード!O1502:P1602,2)))</f>
        <v>#N/A</v>
      </c>
      <c r="L1519" s="23" t="e">
        <f>IF($B1519="","",(VLOOKUP($B1519,所属・種目コード!$L$3:$M$59,2)))</f>
        <v>#N/A</v>
      </c>
    </row>
    <row r="1520" spans="1:12">
      <c r="A1520" s="11">
        <v>2457</v>
      </c>
      <c r="B1520" s="11">
        <v>1090</v>
      </c>
      <c r="C1520" s="11">
        <v>980</v>
      </c>
      <c r="E1520" s="11" t="s">
        <v>3374</v>
      </c>
      <c r="F1520" s="11" t="s">
        <v>3375</v>
      </c>
      <c r="G1520" s="11">
        <v>1</v>
      </c>
      <c r="I1520" s="24" t="str">
        <f>IF($B1520="","",(VLOOKUP($B1520,所属・種目コード!$E$3:$F$68,2)))</f>
        <v>花巻北</v>
      </c>
      <c r="K1520" s="26" t="e">
        <f>IF($B1520="","",(VLOOKUP($B1520,所属・種目コード!O1503:P1603,2)))</f>
        <v>#N/A</v>
      </c>
      <c r="L1520" s="23" t="e">
        <f>IF($B1520="","",(VLOOKUP($B1520,所属・種目コード!$L$3:$M$59,2)))</f>
        <v>#N/A</v>
      </c>
    </row>
    <row r="1521" spans="1:12">
      <c r="A1521" s="11">
        <v>2458</v>
      </c>
      <c r="B1521" s="11">
        <v>1090</v>
      </c>
      <c r="C1521" s="11">
        <v>113</v>
      </c>
      <c r="E1521" s="11" t="s">
        <v>3376</v>
      </c>
      <c r="F1521" s="11" t="s">
        <v>3377</v>
      </c>
      <c r="G1521" s="11">
        <v>1</v>
      </c>
      <c r="I1521" s="24" t="str">
        <f>IF($B1521="","",(VLOOKUP($B1521,所属・種目コード!$E$3:$F$68,2)))</f>
        <v>花巻北</v>
      </c>
      <c r="K1521" s="26" t="e">
        <f>IF($B1521="","",(VLOOKUP($B1521,所属・種目コード!O1504:P1604,2)))</f>
        <v>#N/A</v>
      </c>
      <c r="L1521" s="23" t="e">
        <f>IF($B1521="","",(VLOOKUP($B1521,所属・種目コード!$L$3:$M$59,2)))</f>
        <v>#N/A</v>
      </c>
    </row>
    <row r="1522" spans="1:12">
      <c r="A1522" s="11">
        <v>2459</v>
      </c>
      <c r="B1522" s="11">
        <v>1090</v>
      </c>
      <c r="C1522" s="11">
        <v>594</v>
      </c>
      <c r="E1522" s="11" t="s">
        <v>434</v>
      </c>
      <c r="F1522" s="11" t="s">
        <v>3378</v>
      </c>
      <c r="G1522" s="11">
        <v>2</v>
      </c>
      <c r="I1522" s="24" t="str">
        <f>IF($B1522="","",(VLOOKUP($B1522,所属・種目コード!$E$3:$F$68,2)))</f>
        <v>花巻北</v>
      </c>
      <c r="K1522" s="26" t="e">
        <f>IF($B1522="","",(VLOOKUP($B1522,所属・種目コード!O1505:P1605,2)))</f>
        <v>#N/A</v>
      </c>
      <c r="L1522" s="23" t="e">
        <f>IF($B1522="","",(VLOOKUP($B1522,所属・種目コード!$L$3:$M$59,2)))</f>
        <v>#N/A</v>
      </c>
    </row>
    <row r="1523" spans="1:12">
      <c r="A1523" s="11">
        <v>2460</v>
      </c>
      <c r="B1523" s="11">
        <v>1090</v>
      </c>
      <c r="C1523" s="11">
        <v>114</v>
      </c>
      <c r="E1523" s="11" t="s">
        <v>3379</v>
      </c>
      <c r="F1523" s="11" t="s">
        <v>3380</v>
      </c>
      <c r="G1523" s="11">
        <v>1</v>
      </c>
      <c r="I1523" s="24" t="str">
        <f>IF($B1523="","",(VLOOKUP($B1523,所属・種目コード!$E$3:$F$68,2)))</f>
        <v>花巻北</v>
      </c>
      <c r="K1523" s="26" t="e">
        <f>IF($B1523="","",(VLOOKUP($B1523,所属・種目コード!O1506:P1606,2)))</f>
        <v>#N/A</v>
      </c>
      <c r="L1523" s="23" t="e">
        <f>IF($B1523="","",(VLOOKUP($B1523,所属・種目コード!$L$3:$M$59,2)))</f>
        <v>#N/A</v>
      </c>
    </row>
    <row r="1524" spans="1:12">
      <c r="A1524" s="11">
        <v>2461</v>
      </c>
      <c r="B1524" s="11">
        <v>1090</v>
      </c>
      <c r="C1524" s="11">
        <v>65</v>
      </c>
      <c r="E1524" s="11" t="s">
        <v>433</v>
      </c>
      <c r="F1524" s="11" t="s">
        <v>3381</v>
      </c>
      <c r="G1524" s="11">
        <v>2</v>
      </c>
      <c r="I1524" s="24" t="str">
        <f>IF($B1524="","",(VLOOKUP($B1524,所属・種目コード!$E$3:$F$68,2)))</f>
        <v>花巻北</v>
      </c>
      <c r="K1524" s="26" t="e">
        <f>IF($B1524="","",(VLOOKUP($B1524,所属・種目コード!O1507:P1607,2)))</f>
        <v>#N/A</v>
      </c>
      <c r="L1524" s="23" t="e">
        <f>IF($B1524="","",(VLOOKUP($B1524,所属・種目コード!$L$3:$M$59,2)))</f>
        <v>#N/A</v>
      </c>
    </row>
    <row r="1525" spans="1:12">
      <c r="A1525" s="11">
        <v>2462</v>
      </c>
      <c r="B1525" s="11">
        <v>1090</v>
      </c>
      <c r="C1525" s="11">
        <v>812</v>
      </c>
      <c r="E1525" s="11" t="s">
        <v>3382</v>
      </c>
      <c r="F1525" s="11" t="s">
        <v>3383</v>
      </c>
      <c r="G1525" s="11">
        <v>1</v>
      </c>
      <c r="I1525" s="24" t="str">
        <f>IF($B1525="","",(VLOOKUP($B1525,所属・種目コード!$E$3:$F$68,2)))</f>
        <v>花巻北</v>
      </c>
      <c r="K1525" s="26" t="e">
        <f>IF($B1525="","",(VLOOKUP($B1525,所属・種目コード!O1508:P1608,2)))</f>
        <v>#N/A</v>
      </c>
      <c r="L1525" s="23" t="e">
        <f>IF($B1525="","",(VLOOKUP($B1525,所属・種目コード!$L$3:$M$59,2)))</f>
        <v>#N/A</v>
      </c>
    </row>
    <row r="1526" spans="1:12">
      <c r="A1526" s="11">
        <v>2463</v>
      </c>
      <c r="B1526" s="11">
        <v>1090</v>
      </c>
      <c r="C1526" s="11">
        <v>62</v>
      </c>
      <c r="E1526" s="11" t="s">
        <v>3384</v>
      </c>
      <c r="F1526" s="11" t="s">
        <v>3385</v>
      </c>
      <c r="G1526" s="11">
        <v>2</v>
      </c>
      <c r="I1526" s="24" t="str">
        <f>IF($B1526="","",(VLOOKUP($B1526,所属・種目コード!$E$3:$F$68,2)))</f>
        <v>花巻北</v>
      </c>
      <c r="K1526" s="26" t="e">
        <f>IF($B1526="","",(VLOOKUP($B1526,所属・種目コード!O1509:P1609,2)))</f>
        <v>#N/A</v>
      </c>
      <c r="L1526" s="23" t="e">
        <f>IF($B1526="","",(VLOOKUP($B1526,所属・種目コード!$L$3:$M$59,2)))</f>
        <v>#N/A</v>
      </c>
    </row>
    <row r="1527" spans="1:12">
      <c r="A1527" s="11">
        <v>2464</v>
      </c>
      <c r="B1527" s="11">
        <v>1090</v>
      </c>
      <c r="C1527" s="11">
        <v>981</v>
      </c>
      <c r="E1527" s="11" t="s">
        <v>3386</v>
      </c>
      <c r="F1527" s="11" t="s">
        <v>3387</v>
      </c>
      <c r="G1527" s="11">
        <v>1</v>
      </c>
      <c r="I1527" s="24" t="str">
        <f>IF($B1527="","",(VLOOKUP($B1527,所属・種目コード!$E$3:$F$68,2)))</f>
        <v>花巻北</v>
      </c>
      <c r="K1527" s="26" t="e">
        <f>IF($B1527="","",(VLOOKUP($B1527,所属・種目コード!O1510:P1610,2)))</f>
        <v>#N/A</v>
      </c>
      <c r="L1527" s="23" t="e">
        <f>IF($B1527="","",(VLOOKUP($B1527,所属・種目コード!$L$3:$M$59,2)))</f>
        <v>#N/A</v>
      </c>
    </row>
    <row r="1528" spans="1:12">
      <c r="A1528" s="11">
        <v>2465</v>
      </c>
      <c r="B1528" s="11">
        <v>1090</v>
      </c>
      <c r="C1528" s="11">
        <v>595</v>
      </c>
      <c r="E1528" s="11" t="s">
        <v>435</v>
      </c>
      <c r="F1528" s="11" t="s">
        <v>3388</v>
      </c>
      <c r="G1528" s="11">
        <v>2</v>
      </c>
      <c r="I1528" s="24" t="str">
        <f>IF($B1528="","",(VLOOKUP($B1528,所属・種目コード!$E$3:$F$68,2)))</f>
        <v>花巻北</v>
      </c>
      <c r="K1528" s="26" t="e">
        <f>IF($B1528="","",(VLOOKUP($B1528,所属・種目コード!O1511:P1611,2)))</f>
        <v>#N/A</v>
      </c>
      <c r="L1528" s="23" t="e">
        <f>IF($B1528="","",(VLOOKUP($B1528,所属・種目コード!$L$3:$M$59,2)))</f>
        <v>#N/A</v>
      </c>
    </row>
    <row r="1529" spans="1:12">
      <c r="A1529" s="11">
        <v>2466</v>
      </c>
      <c r="B1529" s="11">
        <v>1090</v>
      </c>
      <c r="C1529" s="11">
        <v>596</v>
      </c>
      <c r="E1529" s="11" t="s">
        <v>436</v>
      </c>
      <c r="F1529" s="11" t="s">
        <v>3389</v>
      </c>
      <c r="G1529" s="11">
        <v>2</v>
      </c>
      <c r="I1529" s="24" t="str">
        <f>IF($B1529="","",(VLOOKUP($B1529,所属・種目コード!$E$3:$F$68,2)))</f>
        <v>花巻北</v>
      </c>
      <c r="K1529" s="26" t="e">
        <f>IF($B1529="","",(VLOOKUP($B1529,所属・種目コード!O1512:P1612,2)))</f>
        <v>#N/A</v>
      </c>
      <c r="L1529" s="23" t="e">
        <f>IF($B1529="","",(VLOOKUP($B1529,所属・種目コード!$L$3:$M$59,2)))</f>
        <v>#N/A</v>
      </c>
    </row>
    <row r="1530" spans="1:12">
      <c r="A1530" s="11">
        <v>5309</v>
      </c>
      <c r="B1530" s="11">
        <v>1090</v>
      </c>
      <c r="C1530" s="11">
        <v>104</v>
      </c>
      <c r="E1530" s="11" t="s">
        <v>8505</v>
      </c>
      <c r="F1530" s="11" t="s">
        <v>3365</v>
      </c>
      <c r="G1530" s="11">
        <v>1</v>
      </c>
      <c r="I1530" s="24" t="str">
        <f>IF($B1530="","",(VLOOKUP($B1530,所属・種目コード!$E$3:$F$68,2)))</f>
        <v>花巻北</v>
      </c>
      <c r="K1530" s="26" t="e">
        <f>IF($B1530="","",(VLOOKUP($B1530,所属・種目コード!O1513:P1613,2)))</f>
        <v>#N/A</v>
      </c>
      <c r="L1530" s="23" t="e">
        <f>IF($B1530="","",(VLOOKUP($B1530,所属・種目コード!$L$3:$M$59,2)))</f>
        <v>#N/A</v>
      </c>
    </row>
    <row r="1531" spans="1:12">
      <c r="A1531" s="11">
        <v>2467</v>
      </c>
      <c r="B1531" s="11">
        <v>1091</v>
      </c>
      <c r="C1531" s="11">
        <v>828</v>
      </c>
      <c r="E1531" s="11" t="s">
        <v>3390</v>
      </c>
      <c r="F1531" s="11" t="s">
        <v>3391</v>
      </c>
      <c r="G1531" s="11">
        <v>1</v>
      </c>
      <c r="I1531" s="24" t="str">
        <f>IF($B1531="","",(VLOOKUP($B1531,所属・種目コード!$E$3:$F$68,2)))</f>
        <v>花巻農</v>
      </c>
      <c r="K1531" s="26" t="e">
        <f>IF($B1531="","",(VLOOKUP($B1531,所属・種目コード!O1514:P1614,2)))</f>
        <v>#N/A</v>
      </c>
      <c r="L1531" s="23" t="e">
        <f>IF($B1531="","",(VLOOKUP($B1531,所属・種目コード!$L$3:$M$59,2)))</f>
        <v>#N/A</v>
      </c>
    </row>
    <row r="1532" spans="1:12">
      <c r="A1532" s="11">
        <v>2468</v>
      </c>
      <c r="B1532" s="11">
        <v>1091</v>
      </c>
      <c r="C1532" s="11">
        <v>492</v>
      </c>
      <c r="E1532" s="11" t="s">
        <v>3392</v>
      </c>
      <c r="F1532" s="11" t="s">
        <v>3393</v>
      </c>
      <c r="G1532" s="11">
        <v>2</v>
      </c>
      <c r="I1532" s="24" t="str">
        <f>IF($B1532="","",(VLOOKUP($B1532,所属・種目コード!$E$3:$F$68,2)))</f>
        <v>花巻農</v>
      </c>
      <c r="K1532" s="26" t="e">
        <f>IF($B1532="","",(VLOOKUP($B1532,所属・種目コード!O1515:P1615,2)))</f>
        <v>#N/A</v>
      </c>
      <c r="L1532" s="23" t="e">
        <f>IF($B1532="","",(VLOOKUP($B1532,所属・種目コード!$L$3:$M$59,2)))</f>
        <v>#N/A</v>
      </c>
    </row>
    <row r="1533" spans="1:12">
      <c r="A1533" s="11">
        <v>2469</v>
      </c>
      <c r="B1533" s="11">
        <v>1091</v>
      </c>
      <c r="C1533" s="11">
        <v>694</v>
      </c>
      <c r="E1533" s="11" t="s">
        <v>3394</v>
      </c>
      <c r="F1533" s="11" t="s">
        <v>3395</v>
      </c>
      <c r="G1533" s="11">
        <v>1</v>
      </c>
      <c r="I1533" s="24" t="str">
        <f>IF($B1533="","",(VLOOKUP($B1533,所属・種目コード!$E$3:$F$68,2)))</f>
        <v>花巻農</v>
      </c>
      <c r="K1533" s="26" t="e">
        <f>IF($B1533="","",(VLOOKUP($B1533,所属・種目コード!O1516:P1616,2)))</f>
        <v>#N/A</v>
      </c>
      <c r="L1533" s="23" t="e">
        <f>IF($B1533="","",(VLOOKUP($B1533,所属・種目コード!$L$3:$M$59,2)))</f>
        <v>#N/A</v>
      </c>
    </row>
    <row r="1534" spans="1:12">
      <c r="A1534" s="11">
        <v>2470</v>
      </c>
      <c r="B1534" s="11">
        <v>1091</v>
      </c>
      <c r="C1534" s="11">
        <v>695</v>
      </c>
      <c r="E1534" s="11" t="s">
        <v>3396</v>
      </c>
      <c r="F1534" s="11" t="s">
        <v>3397</v>
      </c>
      <c r="G1534" s="11">
        <v>1</v>
      </c>
      <c r="I1534" s="24" t="str">
        <f>IF($B1534="","",(VLOOKUP($B1534,所属・種目コード!$E$3:$F$68,2)))</f>
        <v>花巻農</v>
      </c>
      <c r="K1534" s="26" t="e">
        <f>IF($B1534="","",(VLOOKUP($B1534,所属・種目コード!O1517:P1617,2)))</f>
        <v>#N/A</v>
      </c>
      <c r="L1534" s="23" t="e">
        <f>IF($B1534="","",(VLOOKUP($B1534,所属・種目コード!$L$3:$M$59,2)))</f>
        <v>#N/A</v>
      </c>
    </row>
    <row r="1535" spans="1:12">
      <c r="A1535" s="11">
        <v>2471</v>
      </c>
      <c r="B1535" s="11">
        <v>1091</v>
      </c>
      <c r="C1535" s="11">
        <v>696</v>
      </c>
      <c r="E1535" s="11" t="s">
        <v>3398</v>
      </c>
      <c r="F1535" s="11" t="s">
        <v>3399</v>
      </c>
      <c r="G1535" s="11">
        <v>1</v>
      </c>
      <c r="I1535" s="24" t="str">
        <f>IF($B1535="","",(VLOOKUP($B1535,所属・種目コード!$E$3:$F$68,2)))</f>
        <v>花巻農</v>
      </c>
      <c r="K1535" s="26" t="e">
        <f>IF($B1535="","",(VLOOKUP($B1535,所属・種目コード!O1518:P1618,2)))</f>
        <v>#N/A</v>
      </c>
      <c r="L1535" s="23" t="e">
        <f>IF($B1535="","",(VLOOKUP($B1535,所属・種目コード!$L$3:$M$59,2)))</f>
        <v>#N/A</v>
      </c>
    </row>
    <row r="1536" spans="1:12">
      <c r="A1536" s="11">
        <v>2472</v>
      </c>
      <c r="B1536" s="11">
        <v>1091</v>
      </c>
      <c r="C1536" s="11">
        <v>619</v>
      </c>
      <c r="E1536" s="11" t="s">
        <v>3400</v>
      </c>
      <c r="F1536" s="11" t="s">
        <v>3401</v>
      </c>
      <c r="G1536" s="11">
        <v>2</v>
      </c>
      <c r="I1536" s="24" t="str">
        <f>IF($B1536="","",(VLOOKUP($B1536,所属・種目コード!$E$3:$F$68,2)))</f>
        <v>花巻農</v>
      </c>
      <c r="K1536" s="26" t="e">
        <f>IF($B1536="","",(VLOOKUP($B1536,所属・種目コード!O1519:P1619,2)))</f>
        <v>#N/A</v>
      </c>
      <c r="L1536" s="23" t="e">
        <f>IF($B1536="","",(VLOOKUP($B1536,所属・種目コード!$L$3:$M$59,2)))</f>
        <v>#N/A</v>
      </c>
    </row>
    <row r="1537" spans="1:12">
      <c r="A1537" s="11">
        <v>2473</v>
      </c>
      <c r="B1537" s="11">
        <v>1091</v>
      </c>
      <c r="C1537" s="11">
        <v>620</v>
      </c>
      <c r="E1537" s="11" t="s">
        <v>3402</v>
      </c>
      <c r="F1537" s="11" t="s">
        <v>3403</v>
      </c>
      <c r="G1537" s="11">
        <v>2</v>
      </c>
      <c r="I1537" s="24" t="str">
        <f>IF($B1537="","",(VLOOKUP($B1537,所属・種目コード!$E$3:$F$68,2)))</f>
        <v>花巻農</v>
      </c>
      <c r="K1537" s="26" t="e">
        <f>IF($B1537="","",(VLOOKUP($B1537,所属・種目コード!O1520:P1620,2)))</f>
        <v>#N/A</v>
      </c>
      <c r="L1537" s="23" t="e">
        <f>IF($B1537="","",(VLOOKUP($B1537,所属・種目コード!$L$3:$M$59,2)))</f>
        <v>#N/A</v>
      </c>
    </row>
    <row r="1538" spans="1:12">
      <c r="A1538" s="11">
        <v>2474</v>
      </c>
      <c r="B1538" s="11">
        <v>1091</v>
      </c>
      <c r="C1538" s="11">
        <v>697</v>
      </c>
      <c r="E1538" s="11" t="s">
        <v>3404</v>
      </c>
      <c r="F1538" s="11" t="s">
        <v>3405</v>
      </c>
      <c r="G1538" s="11">
        <v>1</v>
      </c>
      <c r="I1538" s="24" t="str">
        <f>IF($B1538="","",(VLOOKUP($B1538,所属・種目コード!$E$3:$F$68,2)))</f>
        <v>花巻農</v>
      </c>
      <c r="K1538" s="26" t="e">
        <f>IF($B1538="","",(VLOOKUP($B1538,所属・種目コード!O1521:P1621,2)))</f>
        <v>#N/A</v>
      </c>
      <c r="L1538" s="23" t="e">
        <f>IF($B1538="","",(VLOOKUP($B1538,所属・種目コード!$L$3:$M$59,2)))</f>
        <v>#N/A</v>
      </c>
    </row>
    <row r="1539" spans="1:12">
      <c r="A1539" s="11">
        <v>2475</v>
      </c>
      <c r="B1539" s="11">
        <v>1091</v>
      </c>
      <c r="C1539" s="11">
        <v>698</v>
      </c>
      <c r="E1539" s="11" t="s">
        <v>3406</v>
      </c>
      <c r="F1539" s="11" t="s">
        <v>3407</v>
      </c>
      <c r="G1539" s="11">
        <v>1</v>
      </c>
      <c r="I1539" s="24" t="str">
        <f>IF($B1539="","",(VLOOKUP($B1539,所属・種目コード!$E$3:$F$68,2)))</f>
        <v>花巻農</v>
      </c>
      <c r="K1539" s="26" t="e">
        <f>IF($B1539="","",(VLOOKUP($B1539,所属・種目コード!O1522:P1622,2)))</f>
        <v>#N/A</v>
      </c>
      <c r="L1539" s="23" t="e">
        <f>IF($B1539="","",(VLOOKUP($B1539,所属・種目コード!$L$3:$M$59,2)))</f>
        <v>#N/A</v>
      </c>
    </row>
    <row r="1540" spans="1:12">
      <c r="A1540" s="11">
        <v>2476</v>
      </c>
      <c r="B1540" s="11">
        <v>1092</v>
      </c>
      <c r="C1540" s="11">
        <v>242</v>
      </c>
      <c r="E1540" s="11" t="s">
        <v>3408</v>
      </c>
      <c r="F1540" s="11" t="s">
        <v>3409</v>
      </c>
      <c r="G1540" s="11">
        <v>1</v>
      </c>
      <c r="I1540" s="24" t="str">
        <f>IF($B1540="","",(VLOOKUP($B1540,所属・種目コード!$E$3:$F$68,2)))</f>
        <v>花巻東</v>
      </c>
      <c r="K1540" s="26" t="e">
        <f>IF($B1540="","",(VLOOKUP($B1540,所属・種目コード!O1523:P1623,2)))</f>
        <v>#N/A</v>
      </c>
      <c r="L1540" s="23" t="e">
        <f>IF($B1540="","",(VLOOKUP($B1540,所属・種目コード!$L$3:$M$59,2)))</f>
        <v>#N/A</v>
      </c>
    </row>
    <row r="1541" spans="1:12">
      <c r="A1541" s="11">
        <v>2477</v>
      </c>
      <c r="B1541" s="11">
        <v>1092</v>
      </c>
      <c r="C1541" s="11">
        <v>234</v>
      </c>
      <c r="E1541" s="11" t="s">
        <v>3410</v>
      </c>
      <c r="F1541" s="11" t="s">
        <v>3411</v>
      </c>
      <c r="G1541" s="11">
        <v>1</v>
      </c>
      <c r="I1541" s="24" t="str">
        <f>IF($B1541="","",(VLOOKUP($B1541,所属・種目コード!$E$3:$F$68,2)))</f>
        <v>花巻東</v>
      </c>
      <c r="K1541" s="26" t="e">
        <f>IF($B1541="","",(VLOOKUP($B1541,所属・種目コード!O1524:P1624,2)))</f>
        <v>#N/A</v>
      </c>
      <c r="L1541" s="23" t="e">
        <f>IF($B1541="","",(VLOOKUP($B1541,所属・種目コード!$L$3:$M$59,2)))</f>
        <v>#N/A</v>
      </c>
    </row>
    <row r="1542" spans="1:12">
      <c r="A1542" s="11">
        <v>2478</v>
      </c>
      <c r="B1542" s="11">
        <v>1092</v>
      </c>
      <c r="C1542" s="11">
        <v>201</v>
      </c>
      <c r="E1542" s="11" t="s">
        <v>3412</v>
      </c>
      <c r="F1542" s="11" t="s">
        <v>3413</v>
      </c>
      <c r="G1542" s="11">
        <v>2</v>
      </c>
      <c r="I1542" s="24" t="str">
        <f>IF($B1542="","",(VLOOKUP($B1542,所属・種目コード!$E$3:$F$68,2)))</f>
        <v>花巻東</v>
      </c>
      <c r="K1542" s="26" t="e">
        <f>IF($B1542="","",(VLOOKUP($B1542,所属・種目コード!O1525:P1625,2)))</f>
        <v>#N/A</v>
      </c>
      <c r="L1542" s="23" t="e">
        <f>IF($B1542="","",(VLOOKUP($B1542,所属・種目コード!$L$3:$M$59,2)))</f>
        <v>#N/A</v>
      </c>
    </row>
    <row r="1543" spans="1:12">
      <c r="A1543" s="11">
        <v>2479</v>
      </c>
      <c r="B1543" s="11">
        <v>1092</v>
      </c>
      <c r="C1543" s="11">
        <v>235</v>
      </c>
      <c r="E1543" s="11" t="s">
        <v>3414</v>
      </c>
      <c r="F1543" s="11" t="s">
        <v>3415</v>
      </c>
      <c r="G1543" s="11">
        <v>1</v>
      </c>
      <c r="I1543" s="24" t="str">
        <f>IF($B1543="","",(VLOOKUP($B1543,所属・種目コード!$E$3:$F$68,2)))</f>
        <v>花巻東</v>
      </c>
      <c r="K1543" s="26" t="e">
        <f>IF($B1543="","",(VLOOKUP($B1543,所属・種目コード!O1526:P1626,2)))</f>
        <v>#N/A</v>
      </c>
      <c r="L1543" s="23" t="e">
        <f>IF($B1543="","",(VLOOKUP($B1543,所属・種目コード!$L$3:$M$59,2)))</f>
        <v>#N/A</v>
      </c>
    </row>
    <row r="1544" spans="1:12">
      <c r="A1544" s="11">
        <v>2480</v>
      </c>
      <c r="B1544" s="11">
        <v>1092</v>
      </c>
      <c r="C1544" s="11">
        <v>207</v>
      </c>
      <c r="E1544" s="11" t="s">
        <v>3416</v>
      </c>
      <c r="F1544" s="11" t="s">
        <v>3417</v>
      </c>
      <c r="G1544" s="11">
        <v>2</v>
      </c>
      <c r="I1544" s="24" t="str">
        <f>IF($B1544="","",(VLOOKUP($B1544,所属・種目コード!$E$3:$F$68,2)))</f>
        <v>花巻東</v>
      </c>
      <c r="K1544" s="26" t="e">
        <f>IF($B1544="","",(VLOOKUP($B1544,所属・種目コード!O1527:P1627,2)))</f>
        <v>#N/A</v>
      </c>
      <c r="L1544" s="23" t="e">
        <f>IF($B1544="","",(VLOOKUP($B1544,所属・種目コード!$L$3:$M$59,2)))</f>
        <v>#N/A</v>
      </c>
    </row>
    <row r="1545" spans="1:12">
      <c r="A1545" s="11">
        <v>2481</v>
      </c>
      <c r="B1545" s="11">
        <v>1092</v>
      </c>
      <c r="C1545" s="11">
        <v>227</v>
      </c>
      <c r="E1545" s="11" t="s">
        <v>3418</v>
      </c>
      <c r="F1545" s="11" t="s">
        <v>3419</v>
      </c>
      <c r="G1545" s="11">
        <v>1</v>
      </c>
      <c r="I1545" s="24" t="str">
        <f>IF($B1545="","",(VLOOKUP($B1545,所属・種目コード!$E$3:$F$68,2)))</f>
        <v>花巻東</v>
      </c>
      <c r="K1545" s="26" t="e">
        <f>IF($B1545="","",(VLOOKUP($B1545,所属・種目コード!O1528:P1628,2)))</f>
        <v>#N/A</v>
      </c>
      <c r="L1545" s="23" t="e">
        <f>IF($B1545="","",(VLOOKUP($B1545,所属・種目コード!$L$3:$M$59,2)))</f>
        <v>#N/A</v>
      </c>
    </row>
    <row r="1546" spans="1:12">
      <c r="A1546" s="11">
        <v>2482</v>
      </c>
      <c r="B1546" s="11">
        <v>1092</v>
      </c>
      <c r="C1546" s="11">
        <v>195</v>
      </c>
      <c r="E1546" s="11" t="s">
        <v>3420</v>
      </c>
      <c r="F1546" s="11" t="s">
        <v>3421</v>
      </c>
      <c r="G1546" s="11">
        <v>2</v>
      </c>
      <c r="I1546" s="24" t="str">
        <f>IF($B1546="","",(VLOOKUP($B1546,所属・種目コード!$E$3:$F$68,2)))</f>
        <v>花巻東</v>
      </c>
      <c r="K1546" s="26" t="e">
        <f>IF($B1546="","",(VLOOKUP($B1546,所属・種目コード!O1529:P1629,2)))</f>
        <v>#N/A</v>
      </c>
      <c r="L1546" s="23" t="e">
        <f>IF($B1546="","",(VLOOKUP($B1546,所属・種目コード!$L$3:$M$59,2)))</f>
        <v>#N/A</v>
      </c>
    </row>
    <row r="1547" spans="1:12">
      <c r="A1547" s="11">
        <v>2483</v>
      </c>
      <c r="B1547" s="11">
        <v>1092</v>
      </c>
      <c r="C1547" s="11">
        <v>236</v>
      </c>
      <c r="E1547" s="11" t="s">
        <v>3422</v>
      </c>
      <c r="F1547" s="11" t="s">
        <v>3423</v>
      </c>
      <c r="G1547" s="11">
        <v>1</v>
      </c>
      <c r="I1547" s="24" t="str">
        <f>IF($B1547="","",(VLOOKUP($B1547,所属・種目コード!$E$3:$F$68,2)))</f>
        <v>花巻東</v>
      </c>
      <c r="K1547" s="26" t="e">
        <f>IF($B1547="","",(VLOOKUP($B1547,所属・種目コード!O1530:P1630,2)))</f>
        <v>#N/A</v>
      </c>
      <c r="L1547" s="23" t="e">
        <f>IF($B1547="","",(VLOOKUP($B1547,所属・種目コード!$L$3:$M$59,2)))</f>
        <v>#N/A</v>
      </c>
    </row>
    <row r="1548" spans="1:12">
      <c r="A1548" s="11">
        <v>2484</v>
      </c>
      <c r="B1548" s="11">
        <v>1092</v>
      </c>
      <c r="C1548" s="11">
        <v>202</v>
      </c>
      <c r="E1548" s="11" t="s">
        <v>3424</v>
      </c>
      <c r="F1548" s="11" t="s">
        <v>3425</v>
      </c>
      <c r="G1548" s="11">
        <v>2</v>
      </c>
      <c r="I1548" s="24" t="str">
        <f>IF($B1548="","",(VLOOKUP($B1548,所属・種目コード!$E$3:$F$68,2)))</f>
        <v>花巻東</v>
      </c>
      <c r="K1548" s="26" t="e">
        <f>IF($B1548="","",(VLOOKUP($B1548,所属・種目コード!O1531:P1631,2)))</f>
        <v>#N/A</v>
      </c>
      <c r="L1548" s="23" t="e">
        <f>IF($B1548="","",(VLOOKUP($B1548,所属・種目コード!$L$3:$M$59,2)))</f>
        <v>#N/A</v>
      </c>
    </row>
    <row r="1549" spans="1:12">
      <c r="A1549" s="11">
        <v>2485</v>
      </c>
      <c r="B1549" s="11">
        <v>1092</v>
      </c>
      <c r="C1549" s="11">
        <v>237</v>
      </c>
      <c r="E1549" s="11" t="s">
        <v>3426</v>
      </c>
      <c r="F1549" s="11" t="s">
        <v>3427</v>
      </c>
      <c r="G1549" s="11">
        <v>1</v>
      </c>
      <c r="I1549" s="24" t="str">
        <f>IF($B1549="","",(VLOOKUP($B1549,所属・種目コード!$E$3:$F$68,2)))</f>
        <v>花巻東</v>
      </c>
      <c r="K1549" s="26" t="e">
        <f>IF($B1549="","",(VLOOKUP($B1549,所属・種目コード!O1532:P1632,2)))</f>
        <v>#N/A</v>
      </c>
      <c r="L1549" s="23" t="e">
        <f>IF($B1549="","",(VLOOKUP($B1549,所属・種目コード!$L$3:$M$59,2)))</f>
        <v>#N/A</v>
      </c>
    </row>
    <row r="1550" spans="1:12">
      <c r="A1550" s="11">
        <v>2486</v>
      </c>
      <c r="B1550" s="11">
        <v>1092</v>
      </c>
      <c r="C1550" s="11">
        <v>228</v>
      </c>
      <c r="E1550" s="11" t="s">
        <v>3428</v>
      </c>
      <c r="F1550" s="11" t="s">
        <v>3429</v>
      </c>
      <c r="G1550" s="11">
        <v>1</v>
      </c>
      <c r="I1550" s="24" t="str">
        <f>IF($B1550="","",(VLOOKUP($B1550,所属・種目コード!$E$3:$F$68,2)))</f>
        <v>花巻東</v>
      </c>
      <c r="K1550" s="26" t="e">
        <f>IF($B1550="","",(VLOOKUP($B1550,所属・種目コード!O1533:P1633,2)))</f>
        <v>#N/A</v>
      </c>
      <c r="L1550" s="23" t="e">
        <f>IF($B1550="","",(VLOOKUP($B1550,所属・種目コード!$L$3:$M$59,2)))</f>
        <v>#N/A</v>
      </c>
    </row>
    <row r="1551" spans="1:12">
      <c r="A1551" s="11">
        <v>2487</v>
      </c>
      <c r="B1551" s="11">
        <v>1092</v>
      </c>
      <c r="C1551" s="11">
        <v>196</v>
      </c>
      <c r="E1551" s="11" t="s">
        <v>3430</v>
      </c>
      <c r="F1551" s="11" t="s">
        <v>3431</v>
      </c>
      <c r="G1551" s="11">
        <v>2</v>
      </c>
      <c r="I1551" s="24" t="str">
        <f>IF($B1551="","",(VLOOKUP($B1551,所属・種目コード!$E$3:$F$68,2)))</f>
        <v>花巻東</v>
      </c>
      <c r="K1551" s="26" t="e">
        <f>IF($B1551="","",(VLOOKUP($B1551,所属・種目コード!O1534:P1634,2)))</f>
        <v>#N/A</v>
      </c>
      <c r="L1551" s="23" t="e">
        <f>IF($B1551="","",(VLOOKUP($B1551,所属・種目コード!$L$3:$M$59,2)))</f>
        <v>#N/A</v>
      </c>
    </row>
    <row r="1552" spans="1:12">
      <c r="A1552" s="11">
        <v>2488</v>
      </c>
      <c r="B1552" s="11">
        <v>1092</v>
      </c>
      <c r="C1552" s="11">
        <v>229</v>
      </c>
      <c r="E1552" s="11" t="s">
        <v>3432</v>
      </c>
      <c r="F1552" s="11" t="s">
        <v>3433</v>
      </c>
      <c r="G1552" s="11">
        <v>1</v>
      </c>
      <c r="I1552" s="24" t="str">
        <f>IF($B1552="","",(VLOOKUP($B1552,所属・種目コード!$E$3:$F$68,2)))</f>
        <v>花巻東</v>
      </c>
      <c r="K1552" s="26" t="e">
        <f>IF($B1552="","",(VLOOKUP($B1552,所属・種目コード!O1535:P1635,2)))</f>
        <v>#N/A</v>
      </c>
      <c r="L1552" s="23" t="e">
        <f>IF($B1552="","",(VLOOKUP($B1552,所属・種目コード!$L$3:$M$59,2)))</f>
        <v>#N/A</v>
      </c>
    </row>
    <row r="1553" spans="1:12">
      <c r="A1553" s="11">
        <v>2489</v>
      </c>
      <c r="B1553" s="11">
        <v>1092</v>
      </c>
      <c r="C1553" s="11">
        <v>208</v>
      </c>
      <c r="E1553" s="11" t="s">
        <v>3434</v>
      </c>
      <c r="F1553" s="11" t="s">
        <v>3435</v>
      </c>
      <c r="G1553" s="11">
        <v>2</v>
      </c>
      <c r="I1553" s="24" t="str">
        <f>IF($B1553="","",(VLOOKUP($B1553,所属・種目コード!$E$3:$F$68,2)))</f>
        <v>花巻東</v>
      </c>
      <c r="K1553" s="26" t="e">
        <f>IF($B1553="","",(VLOOKUP($B1553,所属・種目コード!O1536:P1636,2)))</f>
        <v>#N/A</v>
      </c>
      <c r="L1553" s="23" t="e">
        <f>IF($B1553="","",(VLOOKUP($B1553,所属・種目コード!$L$3:$M$59,2)))</f>
        <v>#N/A</v>
      </c>
    </row>
    <row r="1554" spans="1:12">
      <c r="A1554" s="11">
        <v>2490</v>
      </c>
      <c r="B1554" s="11">
        <v>1092</v>
      </c>
      <c r="C1554" s="11">
        <v>203</v>
      </c>
      <c r="E1554" s="11" t="s">
        <v>3436</v>
      </c>
      <c r="F1554" s="11" t="s">
        <v>3437</v>
      </c>
      <c r="G1554" s="11">
        <v>2</v>
      </c>
      <c r="I1554" s="24" t="str">
        <f>IF($B1554="","",(VLOOKUP($B1554,所属・種目コード!$E$3:$F$68,2)))</f>
        <v>花巻東</v>
      </c>
      <c r="K1554" s="26" t="e">
        <f>IF($B1554="","",(VLOOKUP($B1554,所属・種目コード!O1537:P1637,2)))</f>
        <v>#N/A</v>
      </c>
      <c r="L1554" s="23" t="e">
        <f>IF($B1554="","",(VLOOKUP($B1554,所属・種目コード!$L$3:$M$59,2)))</f>
        <v>#N/A</v>
      </c>
    </row>
    <row r="1555" spans="1:12">
      <c r="A1555" s="11">
        <v>2491</v>
      </c>
      <c r="B1555" s="11">
        <v>1092</v>
      </c>
      <c r="C1555" s="11">
        <v>230</v>
      </c>
      <c r="E1555" s="11" t="s">
        <v>3438</v>
      </c>
      <c r="F1555" s="11" t="s">
        <v>3439</v>
      </c>
      <c r="G1555" s="11">
        <v>1</v>
      </c>
      <c r="I1555" s="24" t="str">
        <f>IF($B1555="","",(VLOOKUP($B1555,所属・種目コード!$E$3:$F$68,2)))</f>
        <v>花巻東</v>
      </c>
      <c r="K1555" s="26" t="e">
        <f>IF($B1555="","",(VLOOKUP($B1555,所属・種目コード!O1538:P1638,2)))</f>
        <v>#N/A</v>
      </c>
      <c r="L1555" s="23" t="e">
        <f>IF($B1555="","",(VLOOKUP($B1555,所属・種目コード!$L$3:$M$59,2)))</f>
        <v>#N/A</v>
      </c>
    </row>
    <row r="1556" spans="1:12">
      <c r="A1556" s="11">
        <v>2492</v>
      </c>
      <c r="B1556" s="11">
        <v>1092</v>
      </c>
      <c r="C1556" s="11">
        <v>209</v>
      </c>
      <c r="E1556" s="11" t="s">
        <v>3440</v>
      </c>
      <c r="F1556" s="11" t="s">
        <v>3441</v>
      </c>
      <c r="G1556" s="11">
        <v>2</v>
      </c>
      <c r="I1556" s="24" t="str">
        <f>IF($B1556="","",(VLOOKUP($B1556,所属・種目コード!$E$3:$F$68,2)))</f>
        <v>花巻東</v>
      </c>
      <c r="K1556" s="26" t="e">
        <f>IF($B1556="","",(VLOOKUP($B1556,所属・種目コード!O1539:P1639,2)))</f>
        <v>#N/A</v>
      </c>
      <c r="L1556" s="23" t="e">
        <f>IF($B1556="","",(VLOOKUP($B1556,所属・種目コード!$L$3:$M$59,2)))</f>
        <v>#N/A</v>
      </c>
    </row>
    <row r="1557" spans="1:12">
      <c r="A1557" s="11">
        <v>2493</v>
      </c>
      <c r="B1557" s="11">
        <v>1092</v>
      </c>
      <c r="C1557" s="11">
        <v>210</v>
      </c>
      <c r="E1557" s="11" t="s">
        <v>3442</v>
      </c>
      <c r="F1557" s="11" t="s">
        <v>3443</v>
      </c>
      <c r="G1557" s="11">
        <v>2</v>
      </c>
      <c r="I1557" s="24" t="str">
        <f>IF($B1557="","",(VLOOKUP($B1557,所属・種目コード!$E$3:$F$68,2)))</f>
        <v>花巻東</v>
      </c>
      <c r="K1557" s="26" t="e">
        <f>IF($B1557="","",(VLOOKUP($B1557,所属・種目コード!O1540:P1640,2)))</f>
        <v>#N/A</v>
      </c>
      <c r="L1557" s="23" t="e">
        <f>IF($B1557="","",(VLOOKUP($B1557,所属・種目コード!$L$3:$M$59,2)))</f>
        <v>#N/A</v>
      </c>
    </row>
    <row r="1558" spans="1:12">
      <c r="A1558" s="11">
        <v>2494</v>
      </c>
      <c r="B1558" s="11">
        <v>1092</v>
      </c>
      <c r="C1558" s="11">
        <v>197</v>
      </c>
      <c r="E1558" s="11" t="s">
        <v>3444</v>
      </c>
      <c r="F1558" s="11" t="s">
        <v>3445</v>
      </c>
      <c r="G1558" s="11">
        <v>2</v>
      </c>
      <c r="I1558" s="24" t="str">
        <f>IF($B1558="","",(VLOOKUP($B1558,所属・種目コード!$E$3:$F$68,2)))</f>
        <v>花巻東</v>
      </c>
      <c r="K1558" s="26" t="e">
        <f>IF($B1558="","",(VLOOKUP($B1558,所属・種目コード!O1541:P1641,2)))</f>
        <v>#N/A</v>
      </c>
      <c r="L1558" s="23" t="e">
        <f>IF($B1558="","",(VLOOKUP($B1558,所属・種目コード!$L$3:$M$59,2)))</f>
        <v>#N/A</v>
      </c>
    </row>
    <row r="1559" spans="1:12">
      <c r="A1559" s="11">
        <v>2495</v>
      </c>
      <c r="B1559" s="11">
        <v>1092</v>
      </c>
      <c r="C1559" s="11">
        <v>211</v>
      </c>
      <c r="E1559" s="11" t="s">
        <v>526</v>
      </c>
      <c r="F1559" s="11" t="s">
        <v>3446</v>
      </c>
      <c r="G1559" s="11">
        <v>2</v>
      </c>
      <c r="I1559" s="24" t="str">
        <f>IF($B1559="","",(VLOOKUP($B1559,所属・種目コード!$E$3:$F$68,2)))</f>
        <v>花巻東</v>
      </c>
      <c r="K1559" s="26" t="e">
        <f>IF($B1559="","",(VLOOKUP($B1559,所属・種目コード!O1542:P1642,2)))</f>
        <v>#N/A</v>
      </c>
      <c r="L1559" s="23" t="e">
        <f>IF($B1559="","",(VLOOKUP($B1559,所属・種目コード!$L$3:$M$59,2)))</f>
        <v>#N/A</v>
      </c>
    </row>
    <row r="1560" spans="1:12">
      <c r="A1560" s="11">
        <v>2496</v>
      </c>
      <c r="B1560" s="11">
        <v>1092</v>
      </c>
      <c r="C1560" s="11">
        <v>212</v>
      </c>
      <c r="E1560" s="11" t="s">
        <v>3447</v>
      </c>
      <c r="F1560" s="11" t="s">
        <v>3448</v>
      </c>
      <c r="G1560" s="11">
        <v>2</v>
      </c>
      <c r="I1560" s="24" t="str">
        <f>IF($B1560="","",(VLOOKUP($B1560,所属・種目コード!$E$3:$F$68,2)))</f>
        <v>花巻東</v>
      </c>
      <c r="K1560" s="26" t="e">
        <f>IF($B1560="","",(VLOOKUP($B1560,所属・種目コード!O1543:P1643,2)))</f>
        <v>#N/A</v>
      </c>
      <c r="L1560" s="23" t="e">
        <f>IF($B1560="","",(VLOOKUP($B1560,所属・種目コード!$L$3:$M$59,2)))</f>
        <v>#N/A</v>
      </c>
    </row>
    <row r="1561" spans="1:12">
      <c r="A1561" s="11">
        <v>2497</v>
      </c>
      <c r="B1561" s="11">
        <v>1092</v>
      </c>
      <c r="C1561" s="11">
        <v>243</v>
      </c>
      <c r="E1561" s="11" t="s">
        <v>3449</v>
      </c>
      <c r="F1561" s="11" t="s">
        <v>3450</v>
      </c>
      <c r="G1561" s="11">
        <v>1</v>
      </c>
      <c r="I1561" s="24" t="str">
        <f>IF($B1561="","",(VLOOKUP($B1561,所属・種目コード!$E$3:$F$68,2)))</f>
        <v>花巻東</v>
      </c>
      <c r="K1561" s="26" t="e">
        <f>IF($B1561="","",(VLOOKUP($B1561,所属・種目コード!O1544:P1644,2)))</f>
        <v>#N/A</v>
      </c>
      <c r="L1561" s="23" t="e">
        <f>IF($B1561="","",(VLOOKUP($B1561,所属・種目コード!$L$3:$M$59,2)))</f>
        <v>#N/A</v>
      </c>
    </row>
    <row r="1562" spans="1:12">
      <c r="A1562" s="11">
        <v>2498</v>
      </c>
      <c r="B1562" s="11">
        <v>1092</v>
      </c>
      <c r="C1562" s="11">
        <v>213</v>
      </c>
      <c r="E1562" s="11" t="s">
        <v>3451</v>
      </c>
      <c r="F1562" s="11" t="s">
        <v>3452</v>
      </c>
      <c r="G1562" s="11">
        <v>2</v>
      </c>
      <c r="I1562" s="24" t="str">
        <f>IF($B1562="","",(VLOOKUP($B1562,所属・種目コード!$E$3:$F$68,2)))</f>
        <v>花巻東</v>
      </c>
      <c r="K1562" s="26" t="e">
        <f>IF($B1562="","",(VLOOKUP($B1562,所属・種目コード!O1545:P1645,2)))</f>
        <v>#N/A</v>
      </c>
      <c r="L1562" s="23" t="e">
        <f>IF($B1562="","",(VLOOKUP($B1562,所属・種目コード!$L$3:$M$59,2)))</f>
        <v>#N/A</v>
      </c>
    </row>
    <row r="1563" spans="1:12">
      <c r="A1563" s="11">
        <v>2499</v>
      </c>
      <c r="B1563" s="11">
        <v>1092</v>
      </c>
      <c r="C1563" s="11">
        <v>204</v>
      </c>
      <c r="E1563" s="11" t="s">
        <v>3453</v>
      </c>
      <c r="F1563" s="11" t="s">
        <v>3454</v>
      </c>
      <c r="G1563" s="11">
        <v>2</v>
      </c>
      <c r="I1563" s="24" t="str">
        <f>IF($B1563="","",(VLOOKUP($B1563,所属・種目コード!$E$3:$F$68,2)))</f>
        <v>花巻東</v>
      </c>
      <c r="K1563" s="26" t="e">
        <f>IF($B1563="","",(VLOOKUP($B1563,所属・種目コード!O1546:P1646,2)))</f>
        <v>#N/A</v>
      </c>
      <c r="L1563" s="23" t="e">
        <f>IF($B1563="","",(VLOOKUP($B1563,所属・種目コード!$L$3:$M$59,2)))</f>
        <v>#N/A</v>
      </c>
    </row>
    <row r="1564" spans="1:12">
      <c r="A1564" s="11">
        <v>2500</v>
      </c>
      <c r="B1564" s="11">
        <v>1092</v>
      </c>
      <c r="C1564" s="11">
        <v>214</v>
      </c>
      <c r="E1564" s="11" t="s">
        <v>527</v>
      </c>
      <c r="F1564" s="11" t="s">
        <v>3455</v>
      </c>
      <c r="G1564" s="11">
        <v>2</v>
      </c>
      <c r="I1564" s="24" t="str">
        <f>IF($B1564="","",(VLOOKUP($B1564,所属・種目コード!$E$3:$F$68,2)))</f>
        <v>花巻東</v>
      </c>
      <c r="K1564" s="26" t="e">
        <f>IF($B1564="","",(VLOOKUP($B1564,所属・種目コード!O1547:P1647,2)))</f>
        <v>#N/A</v>
      </c>
      <c r="L1564" s="23" t="e">
        <f>IF($B1564="","",(VLOOKUP($B1564,所属・種目コード!$L$3:$M$59,2)))</f>
        <v>#N/A</v>
      </c>
    </row>
    <row r="1565" spans="1:12">
      <c r="A1565" s="11">
        <v>2501</v>
      </c>
      <c r="B1565" s="11">
        <v>1092</v>
      </c>
      <c r="C1565" s="11">
        <v>238</v>
      </c>
      <c r="E1565" s="11" t="s">
        <v>3456</v>
      </c>
      <c r="F1565" s="11" t="s">
        <v>3457</v>
      </c>
      <c r="G1565" s="11">
        <v>1</v>
      </c>
      <c r="I1565" s="24" t="str">
        <f>IF($B1565="","",(VLOOKUP($B1565,所属・種目コード!$E$3:$F$68,2)))</f>
        <v>花巻東</v>
      </c>
      <c r="K1565" s="26" t="e">
        <f>IF($B1565="","",(VLOOKUP($B1565,所属・種目コード!O1548:P1648,2)))</f>
        <v>#N/A</v>
      </c>
      <c r="L1565" s="23" t="e">
        <f>IF($B1565="","",(VLOOKUP($B1565,所属・種目コード!$L$3:$M$59,2)))</f>
        <v>#N/A</v>
      </c>
    </row>
    <row r="1566" spans="1:12">
      <c r="A1566" s="11">
        <v>2502</v>
      </c>
      <c r="B1566" s="11">
        <v>1092</v>
      </c>
      <c r="C1566" s="11">
        <v>198</v>
      </c>
      <c r="E1566" s="11" t="s">
        <v>3458</v>
      </c>
      <c r="F1566" s="11" t="s">
        <v>3459</v>
      </c>
      <c r="G1566" s="11">
        <v>2</v>
      </c>
      <c r="I1566" s="24" t="str">
        <f>IF($B1566="","",(VLOOKUP($B1566,所属・種目コード!$E$3:$F$68,2)))</f>
        <v>花巻東</v>
      </c>
      <c r="K1566" s="26" t="e">
        <f>IF($B1566="","",(VLOOKUP($B1566,所属・種目コード!O1549:P1649,2)))</f>
        <v>#N/A</v>
      </c>
      <c r="L1566" s="23" t="e">
        <f>IF($B1566="","",(VLOOKUP($B1566,所属・種目コード!$L$3:$M$59,2)))</f>
        <v>#N/A</v>
      </c>
    </row>
    <row r="1567" spans="1:12">
      <c r="A1567" s="11">
        <v>2503</v>
      </c>
      <c r="B1567" s="11">
        <v>1092</v>
      </c>
      <c r="C1567" s="11">
        <v>215</v>
      </c>
      <c r="E1567" s="11" t="s">
        <v>3460</v>
      </c>
      <c r="F1567" s="11" t="s">
        <v>3461</v>
      </c>
      <c r="G1567" s="11">
        <v>2</v>
      </c>
      <c r="I1567" s="24" t="str">
        <f>IF($B1567="","",(VLOOKUP($B1567,所属・種目コード!$E$3:$F$68,2)))</f>
        <v>花巻東</v>
      </c>
      <c r="K1567" s="26" t="e">
        <f>IF($B1567="","",(VLOOKUP($B1567,所属・種目コード!O1550:P1650,2)))</f>
        <v>#N/A</v>
      </c>
      <c r="L1567" s="23" t="e">
        <f>IF($B1567="","",(VLOOKUP($B1567,所属・種目コード!$L$3:$M$59,2)))</f>
        <v>#N/A</v>
      </c>
    </row>
    <row r="1568" spans="1:12">
      <c r="A1568" s="11">
        <v>2504</v>
      </c>
      <c r="B1568" s="11">
        <v>1092</v>
      </c>
      <c r="C1568" s="11">
        <v>244</v>
      </c>
      <c r="E1568" s="11" t="s">
        <v>3462</v>
      </c>
      <c r="F1568" s="11" t="s">
        <v>3463</v>
      </c>
      <c r="G1568" s="11">
        <v>1</v>
      </c>
      <c r="I1568" s="24" t="str">
        <f>IF($B1568="","",(VLOOKUP($B1568,所属・種目コード!$E$3:$F$68,2)))</f>
        <v>花巻東</v>
      </c>
      <c r="K1568" s="26" t="e">
        <f>IF($B1568="","",(VLOOKUP($B1568,所属・種目コード!O1551:P1651,2)))</f>
        <v>#N/A</v>
      </c>
      <c r="L1568" s="23" t="e">
        <f>IF($B1568="","",(VLOOKUP($B1568,所属・種目コード!$L$3:$M$59,2)))</f>
        <v>#N/A</v>
      </c>
    </row>
    <row r="1569" spans="1:12">
      <c r="A1569" s="11">
        <v>2505</v>
      </c>
      <c r="B1569" s="11">
        <v>1092</v>
      </c>
      <c r="C1569" s="11">
        <v>239</v>
      </c>
      <c r="E1569" s="11" t="s">
        <v>3464</v>
      </c>
      <c r="F1569" s="11" t="s">
        <v>3465</v>
      </c>
      <c r="G1569" s="11">
        <v>1</v>
      </c>
      <c r="I1569" s="24" t="str">
        <f>IF($B1569="","",(VLOOKUP($B1569,所属・種目コード!$E$3:$F$68,2)))</f>
        <v>花巻東</v>
      </c>
      <c r="K1569" s="26" t="e">
        <f>IF($B1569="","",(VLOOKUP($B1569,所属・種目コード!O1552:P1652,2)))</f>
        <v>#N/A</v>
      </c>
      <c r="L1569" s="23" t="e">
        <f>IF($B1569="","",(VLOOKUP($B1569,所属・種目コード!$L$3:$M$59,2)))</f>
        <v>#N/A</v>
      </c>
    </row>
    <row r="1570" spans="1:12">
      <c r="A1570" s="11">
        <v>2506</v>
      </c>
      <c r="B1570" s="11">
        <v>1092</v>
      </c>
      <c r="C1570" s="11">
        <v>205</v>
      </c>
      <c r="E1570" s="11" t="s">
        <v>525</v>
      </c>
      <c r="F1570" s="11" t="s">
        <v>3466</v>
      </c>
      <c r="G1570" s="11">
        <v>2</v>
      </c>
      <c r="I1570" s="24" t="str">
        <f>IF($B1570="","",(VLOOKUP($B1570,所属・種目コード!$E$3:$F$68,2)))</f>
        <v>花巻東</v>
      </c>
      <c r="K1570" s="26" t="e">
        <f>IF($B1570="","",(VLOOKUP($B1570,所属・種目コード!O1553:P1653,2)))</f>
        <v>#N/A</v>
      </c>
      <c r="L1570" s="23" t="e">
        <f>IF($B1570="","",(VLOOKUP($B1570,所属・種目コード!$L$3:$M$59,2)))</f>
        <v>#N/A</v>
      </c>
    </row>
    <row r="1571" spans="1:12">
      <c r="A1571" s="11">
        <v>2507</v>
      </c>
      <c r="B1571" s="11">
        <v>1092</v>
      </c>
      <c r="C1571" s="11">
        <v>231</v>
      </c>
      <c r="E1571" s="11" t="s">
        <v>3467</v>
      </c>
      <c r="F1571" s="11" t="s">
        <v>3468</v>
      </c>
      <c r="G1571" s="11">
        <v>1</v>
      </c>
      <c r="I1571" s="24" t="str">
        <f>IF($B1571="","",(VLOOKUP($B1571,所属・種目コード!$E$3:$F$68,2)))</f>
        <v>花巻東</v>
      </c>
      <c r="K1571" s="26" t="e">
        <f>IF($B1571="","",(VLOOKUP($B1571,所属・種目コード!O1554:P1654,2)))</f>
        <v>#N/A</v>
      </c>
      <c r="L1571" s="23" t="e">
        <f>IF($B1571="","",(VLOOKUP($B1571,所属・種目コード!$L$3:$M$59,2)))</f>
        <v>#N/A</v>
      </c>
    </row>
    <row r="1572" spans="1:12">
      <c r="A1572" s="11">
        <v>2508</v>
      </c>
      <c r="B1572" s="11">
        <v>1092</v>
      </c>
      <c r="C1572" s="11">
        <v>832</v>
      </c>
      <c r="E1572" s="11" t="s">
        <v>3469</v>
      </c>
      <c r="F1572" s="11" t="s">
        <v>3470</v>
      </c>
      <c r="G1572" s="11">
        <v>1</v>
      </c>
      <c r="I1572" s="24" t="str">
        <f>IF($B1572="","",(VLOOKUP($B1572,所属・種目コード!$E$3:$F$68,2)))</f>
        <v>花巻東</v>
      </c>
      <c r="K1572" s="26" t="e">
        <f>IF($B1572="","",(VLOOKUP($B1572,所属・種目コード!O1555:P1655,2)))</f>
        <v>#N/A</v>
      </c>
      <c r="L1572" s="23" t="e">
        <f>IF($B1572="","",(VLOOKUP($B1572,所属・種目コード!$L$3:$M$59,2)))</f>
        <v>#N/A</v>
      </c>
    </row>
    <row r="1573" spans="1:12">
      <c r="A1573" s="11">
        <v>2509</v>
      </c>
      <c r="B1573" s="11">
        <v>1092</v>
      </c>
      <c r="C1573" s="11">
        <v>216</v>
      </c>
      <c r="E1573" s="11" t="s">
        <v>3471</v>
      </c>
      <c r="F1573" s="11" t="s">
        <v>3472</v>
      </c>
      <c r="G1573" s="11">
        <v>2</v>
      </c>
      <c r="I1573" s="24" t="str">
        <f>IF($B1573="","",(VLOOKUP($B1573,所属・種目コード!$E$3:$F$68,2)))</f>
        <v>花巻東</v>
      </c>
      <c r="K1573" s="26" t="e">
        <f>IF($B1573="","",(VLOOKUP($B1573,所属・種目コード!O1556:P1656,2)))</f>
        <v>#N/A</v>
      </c>
      <c r="L1573" s="23" t="e">
        <f>IF($B1573="","",(VLOOKUP($B1573,所属・種目コード!$L$3:$M$59,2)))</f>
        <v>#N/A</v>
      </c>
    </row>
    <row r="1574" spans="1:12">
      <c r="A1574" s="11">
        <v>2510</v>
      </c>
      <c r="B1574" s="11">
        <v>1092</v>
      </c>
      <c r="C1574" s="11">
        <v>240</v>
      </c>
      <c r="E1574" s="11" t="s">
        <v>3473</v>
      </c>
      <c r="F1574" s="11" t="s">
        <v>3474</v>
      </c>
      <c r="G1574" s="11">
        <v>1</v>
      </c>
      <c r="I1574" s="24" t="str">
        <f>IF($B1574="","",(VLOOKUP($B1574,所属・種目コード!$E$3:$F$68,2)))</f>
        <v>花巻東</v>
      </c>
      <c r="K1574" s="26" t="e">
        <f>IF($B1574="","",(VLOOKUP($B1574,所属・種目コード!O1557:P1657,2)))</f>
        <v>#N/A</v>
      </c>
      <c r="L1574" s="23" t="e">
        <f>IF($B1574="","",(VLOOKUP($B1574,所属・種目コード!$L$3:$M$59,2)))</f>
        <v>#N/A</v>
      </c>
    </row>
    <row r="1575" spans="1:12">
      <c r="A1575" s="11">
        <v>2511</v>
      </c>
      <c r="B1575" s="11">
        <v>1092</v>
      </c>
      <c r="C1575" s="11">
        <v>206</v>
      </c>
      <c r="E1575" s="11" t="s">
        <v>3475</v>
      </c>
      <c r="F1575" s="11" t="s">
        <v>3476</v>
      </c>
      <c r="G1575" s="11">
        <v>2</v>
      </c>
      <c r="I1575" s="24" t="str">
        <f>IF($B1575="","",(VLOOKUP($B1575,所属・種目コード!$E$3:$F$68,2)))</f>
        <v>花巻東</v>
      </c>
      <c r="K1575" s="26" t="e">
        <f>IF($B1575="","",(VLOOKUP($B1575,所属・種目コード!O1558:P1658,2)))</f>
        <v>#N/A</v>
      </c>
      <c r="L1575" s="23" t="e">
        <f>IF($B1575="","",(VLOOKUP($B1575,所属・種目コード!$L$3:$M$59,2)))</f>
        <v>#N/A</v>
      </c>
    </row>
    <row r="1576" spans="1:12">
      <c r="A1576" s="11">
        <v>2512</v>
      </c>
      <c r="B1576" s="11">
        <v>1092</v>
      </c>
      <c r="C1576" s="11">
        <v>245</v>
      </c>
      <c r="E1576" s="11" t="s">
        <v>3477</v>
      </c>
      <c r="F1576" s="11" t="s">
        <v>3478</v>
      </c>
      <c r="G1576" s="11">
        <v>1</v>
      </c>
      <c r="I1576" s="24" t="str">
        <f>IF($B1576="","",(VLOOKUP($B1576,所属・種目コード!$E$3:$F$68,2)))</f>
        <v>花巻東</v>
      </c>
      <c r="K1576" s="26" t="e">
        <f>IF($B1576="","",(VLOOKUP($B1576,所属・種目コード!O1559:P1659,2)))</f>
        <v>#N/A</v>
      </c>
      <c r="L1576" s="23" t="e">
        <f>IF($B1576="","",(VLOOKUP($B1576,所属・種目コード!$L$3:$M$59,2)))</f>
        <v>#N/A</v>
      </c>
    </row>
    <row r="1577" spans="1:12">
      <c r="A1577" s="11">
        <v>2513</v>
      </c>
      <c r="B1577" s="11">
        <v>1092</v>
      </c>
      <c r="C1577" s="11">
        <v>246</v>
      </c>
      <c r="E1577" s="11" t="s">
        <v>3479</v>
      </c>
      <c r="F1577" s="11" t="s">
        <v>3480</v>
      </c>
      <c r="G1577" s="11">
        <v>1</v>
      </c>
      <c r="I1577" s="24" t="str">
        <f>IF($B1577="","",(VLOOKUP($B1577,所属・種目コード!$E$3:$F$68,2)))</f>
        <v>花巻東</v>
      </c>
      <c r="K1577" s="26" t="e">
        <f>IF($B1577="","",(VLOOKUP($B1577,所属・種目コード!O1560:P1660,2)))</f>
        <v>#N/A</v>
      </c>
      <c r="L1577" s="23" t="e">
        <f>IF($B1577="","",(VLOOKUP($B1577,所属・種目コード!$L$3:$M$59,2)))</f>
        <v>#N/A</v>
      </c>
    </row>
    <row r="1578" spans="1:12">
      <c r="A1578" s="11">
        <v>2514</v>
      </c>
      <c r="B1578" s="11">
        <v>1092</v>
      </c>
      <c r="C1578" s="11">
        <v>217</v>
      </c>
      <c r="E1578" s="11" t="s">
        <v>528</v>
      </c>
      <c r="F1578" s="11" t="s">
        <v>3481</v>
      </c>
      <c r="G1578" s="11">
        <v>2</v>
      </c>
      <c r="I1578" s="24" t="str">
        <f>IF($B1578="","",(VLOOKUP($B1578,所属・種目コード!$E$3:$F$68,2)))</f>
        <v>花巻東</v>
      </c>
      <c r="K1578" s="26" t="e">
        <f>IF($B1578="","",(VLOOKUP($B1578,所属・種目コード!O1561:P1661,2)))</f>
        <v>#N/A</v>
      </c>
      <c r="L1578" s="23" t="e">
        <f>IF($B1578="","",(VLOOKUP($B1578,所属・種目コード!$L$3:$M$59,2)))</f>
        <v>#N/A</v>
      </c>
    </row>
    <row r="1579" spans="1:12">
      <c r="A1579" s="11">
        <v>2515</v>
      </c>
      <c r="B1579" s="11">
        <v>1092</v>
      </c>
      <c r="C1579" s="11">
        <v>247</v>
      </c>
      <c r="E1579" s="11" t="s">
        <v>3482</v>
      </c>
      <c r="F1579" s="11" t="s">
        <v>3483</v>
      </c>
      <c r="G1579" s="11">
        <v>1</v>
      </c>
      <c r="I1579" s="24" t="str">
        <f>IF($B1579="","",(VLOOKUP($B1579,所属・種目コード!$E$3:$F$68,2)))</f>
        <v>花巻東</v>
      </c>
      <c r="K1579" s="26" t="e">
        <f>IF($B1579="","",(VLOOKUP($B1579,所属・種目コード!O1562:P1662,2)))</f>
        <v>#N/A</v>
      </c>
      <c r="L1579" s="23" t="e">
        <f>IF($B1579="","",(VLOOKUP($B1579,所属・種目コード!$L$3:$M$59,2)))</f>
        <v>#N/A</v>
      </c>
    </row>
    <row r="1580" spans="1:12">
      <c r="A1580" s="11">
        <v>2516</v>
      </c>
      <c r="B1580" s="11">
        <v>1092</v>
      </c>
      <c r="C1580" s="11">
        <v>218</v>
      </c>
      <c r="E1580" s="11" t="s">
        <v>3484</v>
      </c>
      <c r="F1580" s="11" t="s">
        <v>3485</v>
      </c>
      <c r="G1580" s="11">
        <v>2</v>
      </c>
      <c r="I1580" s="24" t="str">
        <f>IF($B1580="","",(VLOOKUP($B1580,所属・種目コード!$E$3:$F$68,2)))</f>
        <v>花巻東</v>
      </c>
      <c r="K1580" s="26" t="e">
        <f>IF($B1580="","",(VLOOKUP($B1580,所属・種目コード!O1563:P1663,2)))</f>
        <v>#N/A</v>
      </c>
      <c r="L1580" s="23" t="e">
        <f>IF($B1580="","",(VLOOKUP($B1580,所属・種目コード!$L$3:$M$59,2)))</f>
        <v>#N/A</v>
      </c>
    </row>
    <row r="1581" spans="1:12">
      <c r="A1581" s="11">
        <v>2517</v>
      </c>
      <c r="B1581" s="11">
        <v>1092</v>
      </c>
      <c r="C1581" s="11">
        <v>199</v>
      </c>
      <c r="E1581" s="11" t="s">
        <v>3486</v>
      </c>
      <c r="F1581" s="11" t="s">
        <v>3487</v>
      </c>
      <c r="G1581" s="11">
        <v>2</v>
      </c>
      <c r="I1581" s="24" t="str">
        <f>IF($B1581="","",(VLOOKUP($B1581,所属・種目コード!$E$3:$F$68,2)))</f>
        <v>花巻東</v>
      </c>
      <c r="K1581" s="26" t="e">
        <f>IF($B1581="","",(VLOOKUP($B1581,所属・種目コード!O1564:P1664,2)))</f>
        <v>#N/A</v>
      </c>
      <c r="L1581" s="23" t="e">
        <f>IF($B1581="","",(VLOOKUP($B1581,所属・種目コード!$L$3:$M$59,2)))</f>
        <v>#N/A</v>
      </c>
    </row>
    <row r="1582" spans="1:12">
      <c r="A1582" s="11">
        <v>2518</v>
      </c>
      <c r="B1582" s="11">
        <v>1092</v>
      </c>
      <c r="C1582" s="11">
        <v>241</v>
      </c>
      <c r="E1582" s="11" t="s">
        <v>3488</v>
      </c>
      <c r="F1582" s="11" t="s">
        <v>3489</v>
      </c>
      <c r="G1582" s="11">
        <v>1</v>
      </c>
      <c r="I1582" s="24" t="str">
        <f>IF($B1582="","",(VLOOKUP($B1582,所属・種目コード!$E$3:$F$68,2)))</f>
        <v>花巻東</v>
      </c>
      <c r="K1582" s="26" t="e">
        <f>IF($B1582="","",(VLOOKUP($B1582,所属・種目コード!O1565:P1665,2)))</f>
        <v>#N/A</v>
      </c>
      <c r="L1582" s="23" t="e">
        <f>IF($B1582="","",(VLOOKUP($B1582,所属・種目コード!$L$3:$M$59,2)))</f>
        <v>#N/A</v>
      </c>
    </row>
    <row r="1583" spans="1:12">
      <c r="A1583" s="11">
        <v>2519</v>
      </c>
      <c r="B1583" s="11">
        <v>1092</v>
      </c>
      <c r="C1583" s="11">
        <v>219</v>
      </c>
      <c r="E1583" s="11" t="s">
        <v>529</v>
      </c>
      <c r="F1583" s="11" t="s">
        <v>3490</v>
      </c>
      <c r="G1583" s="11">
        <v>2</v>
      </c>
      <c r="I1583" s="24" t="str">
        <f>IF($B1583="","",(VLOOKUP($B1583,所属・種目コード!$E$3:$F$68,2)))</f>
        <v>花巻東</v>
      </c>
      <c r="K1583" s="26" t="e">
        <f>IF($B1583="","",(VLOOKUP($B1583,所属・種目コード!O1566:P1666,2)))</f>
        <v>#N/A</v>
      </c>
      <c r="L1583" s="23" t="e">
        <f>IF($B1583="","",(VLOOKUP($B1583,所属・種目コード!$L$3:$M$59,2)))</f>
        <v>#N/A</v>
      </c>
    </row>
    <row r="1584" spans="1:12">
      <c r="A1584" s="11">
        <v>2520</v>
      </c>
      <c r="B1584" s="11">
        <v>1092</v>
      </c>
      <c r="C1584" s="11">
        <v>232</v>
      </c>
      <c r="E1584" s="11" t="s">
        <v>3491</v>
      </c>
      <c r="F1584" s="11" t="s">
        <v>3492</v>
      </c>
      <c r="G1584" s="11">
        <v>1</v>
      </c>
      <c r="I1584" s="24" t="str">
        <f>IF($B1584="","",(VLOOKUP($B1584,所属・種目コード!$E$3:$F$68,2)))</f>
        <v>花巻東</v>
      </c>
      <c r="K1584" s="26" t="e">
        <f>IF($B1584="","",(VLOOKUP($B1584,所属・種目コード!O1567:P1667,2)))</f>
        <v>#N/A</v>
      </c>
      <c r="L1584" s="23" t="e">
        <f>IF($B1584="","",(VLOOKUP($B1584,所属・種目コード!$L$3:$M$59,2)))</f>
        <v>#N/A</v>
      </c>
    </row>
    <row r="1585" spans="1:12">
      <c r="A1585" s="11">
        <v>2521</v>
      </c>
      <c r="B1585" s="11">
        <v>1092</v>
      </c>
      <c r="C1585" s="11">
        <v>233</v>
      </c>
      <c r="E1585" s="11" t="s">
        <v>3493</v>
      </c>
      <c r="F1585" s="11" t="s">
        <v>3494</v>
      </c>
      <c r="G1585" s="11">
        <v>1</v>
      </c>
      <c r="I1585" s="24" t="str">
        <f>IF($B1585="","",(VLOOKUP($B1585,所属・種目コード!$E$3:$F$68,2)))</f>
        <v>花巻東</v>
      </c>
      <c r="K1585" s="26" t="e">
        <f>IF($B1585="","",(VLOOKUP($B1585,所属・種目コード!O1568:P1668,2)))</f>
        <v>#N/A</v>
      </c>
      <c r="L1585" s="23" t="e">
        <f>IF($B1585="","",(VLOOKUP($B1585,所属・種目コード!$L$3:$M$59,2)))</f>
        <v>#N/A</v>
      </c>
    </row>
    <row r="1586" spans="1:12">
      <c r="A1586" s="11">
        <v>2522</v>
      </c>
      <c r="B1586" s="11">
        <v>1092</v>
      </c>
      <c r="C1586" s="11">
        <v>220</v>
      </c>
      <c r="E1586" s="11" t="s">
        <v>530</v>
      </c>
      <c r="F1586" s="11" t="s">
        <v>3495</v>
      </c>
      <c r="G1586" s="11">
        <v>2</v>
      </c>
      <c r="I1586" s="24" t="str">
        <f>IF($B1586="","",(VLOOKUP($B1586,所属・種目コード!$E$3:$F$68,2)))</f>
        <v>花巻東</v>
      </c>
      <c r="K1586" s="26" t="e">
        <f>IF($B1586="","",(VLOOKUP($B1586,所属・種目コード!O1569:P1669,2)))</f>
        <v>#N/A</v>
      </c>
      <c r="L1586" s="23" t="e">
        <f>IF($B1586="","",(VLOOKUP($B1586,所属・種目コード!$L$3:$M$59,2)))</f>
        <v>#N/A</v>
      </c>
    </row>
    <row r="1587" spans="1:12">
      <c r="A1587" s="11">
        <v>2523</v>
      </c>
      <c r="B1587" s="11">
        <v>1092</v>
      </c>
      <c r="C1587" s="11">
        <v>200</v>
      </c>
      <c r="E1587" s="11" t="s">
        <v>3496</v>
      </c>
      <c r="F1587" s="11" t="s">
        <v>3497</v>
      </c>
      <c r="G1587" s="11">
        <v>2</v>
      </c>
      <c r="I1587" s="24" t="str">
        <f>IF($B1587="","",(VLOOKUP($B1587,所属・種目コード!$E$3:$F$68,2)))</f>
        <v>花巻東</v>
      </c>
      <c r="K1587" s="26" t="e">
        <f>IF($B1587="","",(VLOOKUP($B1587,所属・種目コード!O1570:P1670,2)))</f>
        <v>#N/A</v>
      </c>
      <c r="L1587" s="23" t="e">
        <f>IF($B1587="","",(VLOOKUP($B1587,所属・種目コード!$L$3:$M$59,2)))</f>
        <v>#N/A</v>
      </c>
    </row>
    <row r="1588" spans="1:12">
      <c r="A1588" s="11">
        <v>5304</v>
      </c>
      <c r="B1588" s="11">
        <v>1092</v>
      </c>
      <c r="C1588" s="11">
        <v>205</v>
      </c>
      <c r="E1588" s="11" t="s">
        <v>8497</v>
      </c>
      <c r="F1588" s="11" t="s">
        <v>3466</v>
      </c>
      <c r="G1588" s="11">
        <v>2</v>
      </c>
      <c r="I1588" s="24" t="str">
        <f>IF($B1588="","",(VLOOKUP($B1588,所属・種目コード!$E$3:$F$68,2)))</f>
        <v>花巻東</v>
      </c>
      <c r="K1588" s="26" t="e">
        <f>IF($B1588="","",(VLOOKUP($B1588,所属・種目コード!O1571:P1671,2)))</f>
        <v>#N/A</v>
      </c>
      <c r="L1588" s="23" t="e">
        <f>IF($B1588="","",(VLOOKUP($B1588,所属・種目コード!$L$3:$M$59,2)))</f>
        <v>#N/A</v>
      </c>
    </row>
    <row r="1589" spans="1:12">
      <c r="A1589" s="11">
        <v>2524</v>
      </c>
      <c r="B1589" s="11">
        <v>1093</v>
      </c>
      <c r="C1589" s="11">
        <v>851</v>
      </c>
      <c r="E1589" s="11" t="s">
        <v>3498</v>
      </c>
      <c r="F1589" s="11" t="s">
        <v>3499</v>
      </c>
      <c r="G1589" s="11">
        <v>1</v>
      </c>
      <c r="I1589" s="24" t="str">
        <f>IF($B1589="","",(VLOOKUP($B1589,所属・種目コード!$E$3:$F$68,2)))</f>
        <v>花巻南</v>
      </c>
      <c r="K1589" s="26" t="e">
        <f>IF($B1589="","",(VLOOKUP($B1589,所属・種目コード!O1572:P1672,2)))</f>
        <v>#N/A</v>
      </c>
      <c r="L1589" s="23" t="e">
        <f>IF($B1589="","",(VLOOKUP($B1589,所属・種目コード!$L$3:$M$59,2)))</f>
        <v>#N/A</v>
      </c>
    </row>
    <row r="1590" spans="1:12">
      <c r="A1590" s="11">
        <v>2525</v>
      </c>
      <c r="B1590" s="11">
        <v>1093</v>
      </c>
      <c r="C1590" s="11">
        <v>343</v>
      </c>
      <c r="E1590" s="11" t="s">
        <v>3500</v>
      </c>
      <c r="F1590" s="11" t="s">
        <v>3501</v>
      </c>
      <c r="G1590" s="11">
        <v>2</v>
      </c>
      <c r="I1590" s="24" t="str">
        <f>IF($B1590="","",(VLOOKUP($B1590,所属・種目コード!$E$3:$F$68,2)))</f>
        <v>花巻南</v>
      </c>
      <c r="K1590" s="26" t="e">
        <f>IF($B1590="","",(VLOOKUP($B1590,所属・種目コード!O1573:P1673,2)))</f>
        <v>#N/A</v>
      </c>
      <c r="L1590" s="23" t="e">
        <f>IF($B1590="","",(VLOOKUP($B1590,所属・種目コード!$L$3:$M$59,2)))</f>
        <v>#N/A</v>
      </c>
    </row>
    <row r="1591" spans="1:12">
      <c r="A1591" s="11">
        <v>2526</v>
      </c>
      <c r="B1591" s="11">
        <v>1093</v>
      </c>
      <c r="C1591" s="11">
        <v>493</v>
      </c>
      <c r="E1591" s="11" t="s">
        <v>3502</v>
      </c>
      <c r="F1591" s="11" t="s">
        <v>3503</v>
      </c>
      <c r="G1591" s="11">
        <v>1</v>
      </c>
      <c r="I1591" s="24" t="str">
        <f>IF($B1591="","",(VLOOKUP($B1591,所属・種目コード!$E$3:$F$68,2)))</f>
        <v>花巻南</v>
      </c>
      <c r="K1591" s="26" t="e">
        <f>IF($B1591="","",(VLOOKUP($B1591,所属・種目コード!O1574:P1674,2)))</f>
        <v>#N/A</v>
      </c>
      <c r="L1591" s="23" t="e">
        <f>IF($B1591="","",(VLOOKUP($B1591,所属・種目コード!$L$3:$M$59,2)))</f>
        <v>#N/A</v>
      </c>
    </row>
    <row r="1592" spans="1:12">
      <c r="A1592" s="11">
        <v>2527</v>
      </c>
      <c r="B1592" s="11">
        <v>1093</v>
      </c>
      <c r="C1592" s="11">
        <v>494</v>
      </c>
      <c r="E1592" s="11" t="s">
        <v>3504</v>
      </c>
      <c r="F1592" s="11" t="s">
        <v>3505</v>
      </c>
      <c r="G1592" s="11">
        <v>1</v>
      </c>
      <c r="I1592" s="24" t="str">
        <f>IF($B1592="","",(VLOOKUP($B1592,所属・種目コード!$E$3:$F$68,2)))</f>
        <v>花巻南</v>
      </c>
      <c r="K1592" s="26" t="e">
        <f>IF($B1592="","",(VLOOKUP($B1592,所属・種目コード!O1575:P1675,2)))</f>
        <v>#N/A</v>
      </c>
      <c r="L1592" s="23" t="e">
        <f>IF($B1592="","",(VLOOKUP($B1592,所属・種目コード!$L$3:$M$59,2)))</f>
        <v>#N/A</v>
      </c>
    </row>
    <row r="1593" spans="1:12">
      <c r="A1593" s="11">
        <v>2528</v>
      </c>
      <c r="B1593" s="11">
        <v>1093</v>
      </c>
      <c r="C1593" s="11">
        <v>630</v>
      </c>
      <c r="E1593" s="11" t="s">
        <v>3506</v>
      </c>
      <c r="F1593" s="11" t="s">
        <v>3507</v>
      </c>
      <c r="G1593" s="11">
        <v>2</v>
      </c>
      <c r="I1593" s="24" t="str">
        <f>IF($B1593="","",(VLOOKUP($B1593,所属・種目コード!$E$3:$F$68,2)))</f>
        <v>花巻南</v>
      </c>
      <c r="K1593" s="26" t="e">
        <f>IF($B1593="","",(VLOOKUP($B1593,所属・種目コード!O1576:P1676,2)))</f>
        <v>#N/A</v>
      </c>
      <c r="L1593" s="23" t="e">
        <f>IF($B1593="","",(VLOOKUP($B1593,所属・種目コード!$L$3:$M$59,2)))</f>
        <v>#N/A</v>
      </c>
    </row>
    <row r="1594" spans="1:12">
      <c r="A1594" s="11">
        <v>2529</v>
      </c>
      <c r="B1594" s="11">
        <v>1093</v>
      </c>
      <c r="C1594" s="11">
        <v>344</v>
      </c>
      <c r="E1594" s="11" t="s">
        <v>3508</v>
      </c>
      <c r="F1594" s="11" t="s">
        <v>3509</v>
      </c>
      <c r="G1594" s="11">
        <v>2</v>
      </c>
      <c r="I1594" s="24" t="str">
        <f>IF($B1594="","",(VLOOKUP($B1594,所属・種目コード!$E$3:$F$68,2)))</f>
        <v>花巻南</v>
      </c>
      <c r="K1594" s="26" t="e">
        <f>IF($B1594="","",(VLOOKUP($B1594,所属・種目コード!O1577:P1677,2)))</f>
        <v>#N/A</v>
      </c>
      <c r="L1594" s="23" t="e">
        <f>IF($B1594="","",(VLOOKUP($B1594,所属・種目コード!$L$3:$M$59,2)))</f>
        <v>#N/A</v>
      </c>
    </row>
    <row r="1595" spans="1:12">
      <c r="A1595" s="11">
        <v>2530</v>
      </c>
      <c r="B1595" s="11">
        <v>1093</v>
      </c>
      <c r="C1595" s="11">
        <v>345</v>
      </c>
      <c r="E1595" s="11" t="s">
        <v>3510</v>
      </c>
      <c r="F1595" s="11" t="s">
        <v>3511</v>
      </c>
      <c r="G1595" s="11">
        <v>2</v>
      </c>
      <c r="I1595" s="24" t="str">
        <f>IF($B1595="","",(VLOOKUP($B1595,所属・種目コード!$E$3:$F$68,2)))</f>
        <v>花巻南</v>
      </c>
      <c r="K1595" s="26" t="e">
        <f>IF($B1595="","",(VLOOKUP($B1595,所属・種目コード!O1578:P1678,2)))</f>
        <v>#N/A</v>
      </c>
      <c r="L1595" s="23" t="e">
        <f>IF($B1595="","",(VLOOKUP($B1595,所属・種目コード!$L$3:$M$59,2)))</f>
        <v>#N/A</v>
      </c>
    </row>
    <row r="1596" spans="1:12">
      <c r="A1596" s="11">
        <v>2531</v>
      </c>
      <c r="B1596" s="11">
        <v>1093</v>
      </c>
      <c r="C1596" s="11">
        <v>346</v>
      </c>
      <c r="E1596" s="11" t="s">
        <v>3512</v>
      </c>
      <c r="F1596" s="11" t="s">
        <v>3513</v>
      </c>
      <c r="G1596" s="11">
        <v>2</v>
      </c>
      <c r="I1596" s="24" t="str">
        <f>IF($B1596="","",(VLOOKUP($B1596,所属・種目コード!$E$3:$F$68,2)))</f>
        <v>花巻南</v>
      </c>
      <c r="K1596" s="26" t="e">
        <f>IF($B1596="","",(VLOOKUP($B1596,所属・種目コード!O1579:P1679,2)))</f>
        <v>#N/A</v>
      </c>
      <c r="L1596" s="23" t="e">
        <f>IF($B1596="","",(VLOOKUP($B1596,所属・種目コード!$L$3:$M$59,2)))</f>
        <v>#N/A</v>
      </c>
    </row>
    <row r="1597" spans="1:12">
      <c r="A1597" s="11">
        <v>2532</v>
      </c>
      <c r="B1597" s="11">
        <v>1093</v>
      </c>
      <c r="C1597" s="11">
        <v>852</v>
      </c>
      <c r="E1597" s="11" t="s">
        <v>3514</v>
      </c>
      <c r="F1597" s="11" t="s">
        <v>3515</v>
      </c>
      <c r="G1597" s="11">
        <v>1</v>
      </c>
      <c r="I1597" s="24" t="str">
        <f>IF($B1597="","",(VLOOKUP($B1597,所属・種目コード!$E$3:$F$68,2)))</f>
        <v>花巻南</v>
      </c>
      <c r="K1597" s="26" t="e">
        <f>IF($B1597="","",(VLOOKUP($B1597,所属・種目コード!O1580:P1680,2)))</f>
        <v>#N/A</v>
      </c>
      <c r="L1597" s="23" t="e">
        <f>IF($B1597="","",(VLOOKUP($B1597,所属・種目コード!$L$3:$M$59,2)))</f>
        <v>#N/A</v>
      </c>
    </row>
    <row r="1598" spans="1:12">
      <c r="A1598" s="11">
        <v>2533</v>
      </c>
      <c r="B1598" s="11">
        <v>1093</v>
      </c>
      <c r="C1598" s="11">
        <v>347</v>
      </c>
      <c r="E1598" s="11" t="s">
        <v>506</v>
      </c>
      <c r="F1598" s="11" t="s">
        <v>3516</v>
      </c>
      <c r="G1598" s="11">
        <v>2</v>
      </c>
      <c r="I1598" s="24" t="str">
        <f>IF($B1598="","",(VLOOKUP($B1598,所属・種目コード!$E$3:$F$68,2)))</f>
        <v>花巻南</v>
      </c>
      <c r="K1598" s="26" t="e">
        <f>IF($B1598="","",(VLOOKUP($B1598,所属・種目コード!O1581:P1681,2)))</f>
        <v>#N/A</v>
      </c>
      <c r="L1598" s="23" t="e">
        <f>IF($B1598="","",(VLOOKUP($B1598,所属・種目コード!$L$3:$M$59,2)))</f>
        <v>#N/A</v>
      </c>
    </row>
    <row r="1599" spans="1:12">
      <c r="A1599" s="11">
        <v>2534</v>
      </c>
      <c r="B1599" s="11">
        <v>1093</v>
      </c>
      <c r="C1599" s="11">
        <v>631</v>
      </c>
      <c r="E1599" s="11" t="s">
        <v>3517</v>
      </c>
      <c r="F1599" s="11" t="s">
        <v>3518</v>
      </c>
      <c r="G1599" s="11">
        <v>2</v>
      </c>
      <c r="I1599" s="24" t="str">
        <f>IF($B1599="","",(VLOOKUP($B1599,所属・種目コード!$E$3:$F$68,2)))</f>
        <v>花巻南</v>
      </c>
      <c r="K1599" s="26" t="e">
        <f>IF($B1599="","",(VLOOKUP($B1599,所属・種目コード!O1582:P1682,2)))</f>
        <v>#N/A</v>
      </c>
      <c r="L1599" s="23" t="e">
        <f>IF($B1599="","",(VLOOKUP($B1599,所属・種目コード!$L$3:$M$59,2)))</f>
        <v>#N/A</v>
      </c>
    </row>
    <row r="1600" spans="1:12">
      <c r="A1600" s="11">
        <v>2535</v>
      </c>
      <c r="B1600" s="11">
        <v>1093</v>
      </c>
      <c r="C1600" s="11">
        <v>495</v>
      </c>
      <c r="E1600" s="11" t="s">
        <v>3519</v>
      </c>
      <c r="F1600" s="11" t="s">
        <v>3520</v>
      </c>
      <c r="G1600" s="11">
        <v>1</v>
      </c>
      <c r="I1600" s="24" t="str">
        <f>IF($B1600="","",(VLOOKUP($B1600,所属・種目コード!$E$3:$F$68,2)))</f>
        <v>花巻南</v>
      </c>
      <c r="K1600" s="26" t="e">
        <f>IF($B1600="","",(VLOOKUP($B1600,所属・種目コード!O1583:P1683,2)))</f>
        <v>#N/A</v>
      </c>
      <c r="L1600" s="23" t="e">
        <f>IF($B1600="","",(VLOOKUP($B1600,所属・種目コード!$L$3:$M$59,2)))</f>
        <v>#N/A</v>
      </c>
    </row>
    <row r="1601" spans="1:12">
      <c r="A1601" s="11">
        <v>2536</v>
      </c>
      <c r="B1601" s="11">
        <v>1093</v>
      </c>
      <c r="C1601" s="11">
        <v>483</v>
      </c>
      <c r="E1601" s="11" t="s">
        <v>3521</v>
      </c>
      <c r="F1601" s="11" t="s">
        <v>3522</v>
      </c>
      <c r="G1601" s="11">
        <v>1</v>
      </c>
      <c r="I1601" s="24" t="str">
        <f>IF($B1601="","",(VLOOKUP($B1601,所属・種目コード!$E$3:$F$68,2)))</f>
        <v>花巻南</v>
      </c>
      <c r="K1601" s="26" t="e">
        <f>IF($B1601="","",(VLOOKUP($B1601,所属・種目コード!O1584:P1684,2)))</f>
        <v>#N/A</v>
      </c>
      <c r="L1601" s="23" t="e">
        <f>IF($B1601="","",(VLOOKUP($B1601,所属・種目コード!$L$3:$M$59,2)))</f>
        <v>#N/A</v>
      </c>
    </row>
    <row r="1602" spans="1:12">
      <c r="A1602" s="11">
        <v>2537</v>
      </c>
      <c r="B1602" s="11">
        <v>1093</v>
      </c>
      <c r="C1602" s="11">
        <v>484</v>
      </c>
      <c r="E1602" s="11" t="s">
        <v>766</v>
      </c>
      <c r="F1602" s="11" t="s">
        <v>767</v>
      </c>
      <c r="G1602" s="11">
        <v>1</v>
      </c>
      <c r="I1602" s="24" t="str">
        <f>IF($B1602="","",(VLOOKUP($B1602,所属・種目コード!$E$3:$F$68,2)))</f>
        <v>花巻南</v>
      </c>
      <c r="K1602" s="26" t="e">
        <f>IF($B1602="","",(VLOOKUP($B1602,所属・種目コード!O1585:P1685,2)))</f>
        <v>#N/A</v>
      </c>
      <c r="L1602" s="23" t="e">
        <f>IF($B1602="","",(VLOOKUP($B1602,所属・種目コード!$L$3:$M$59,2)))</f>
        <v>#N/A</v>
      </c>
    </row>
    <row r="1603" spans="1:12">
      <c r="A1603" s="11">
        <v>2538</v>
      </c>
      <c r="B1603" s="11">
        <v>1093</v>
      </c>
      <c r="C1603" s="11">
        <v>485</v>
      </c>
      <c r="E1603" s="11" t="s">
        <v>3523</v>
      </c>
      <c r="F1603" s="11" t="s">
        <v>3524</v>
      </c>
      <c r="G1603" s="11">
        <v>1</v>
      </c>
      <c r="I1603" s="24" t="str">
        <f>IF($B1603="","",(VLOOKUP($B1603,所属・種目コード!$E$3:$F$68,2)))</f>
        <v>花巻南</v>
      </c>
      <c r="K1603" s="26" t="e">
        <f>IF($B1603="","",(VLOOKUP($B1603,所属・種目コード!O1586:P1686,2)))</f>
        <v>#N/A</v>
      </c>
      <c r="L1603" s="23" t="e">
        <f>IF($B1603="","",(VLOOKUP($B1603,所属・種目コード!$L$3:$M$59,2)))</f>
        <v>#N/A</v>
      </c>
    </row>
    <row r="1604" spans="1:12">
      <c r="A1604" s="11">
        <v>2539</v>
      </c>
      <c r="B1604" s="11">
        <v>1093</v>
      </c>
      <c r="C1604" s="11">
        <v>348</v>
      </c>
      <c r="E1604" s="11" t="s">
        <v>3525</v>
      </c>
      <c r="F1604" s="11" t="s">
        <v>3526</v>
      </c>
      <c r="G1604" s="11">
        <v>2</v>
      </c>
      <c r="I1604" s="24" t="str">
        <f>IF($B1604="","",(VLOOKUP($B1604,所属・種目コード!$E$3:$F$68,2)))</f>
        <v>花巻南</v>
      </c>
      <c r="K1604" s="26" t="e">
        <f>IF($B1604="","",(VLOOKUP($B1604,所属・種目コード!O1587:P1687,2)))</f>
        <v>#N/A</v>
      </c>
      <c r="L1604" s="23" t="e">
        <f>IF($B1604="","",(VLOOKUP($B1604,所属・種目コード!$L$3:$M$59,2)))</f>
        <v>#N/A</v>
      </c>
    </row>
    <row r="1605" spans="1:12">
      <c r="A1605" s="11">
        <v>2540</v>
      </c>
      <c r="B1605" s="11">
        <v>1093</v>
      </c>
      <c r="C1605" s="11">
        <v>486</v>
      </c>
      <c r="E1605" s="11" t="s">
        <v>3527</v>
      </c>
      <c r="F1605" s="11" t="s">
        <v>3528</v>
      </c>
      <c r="G1605" s="11">
        <v>1</v>
      </c>
      <c r="I1605" s="24" t="str">
        <f>IF($B1605="","",(VLOOKUP($B1605,所属・種目コード!$E$3:$F$68,2)))</f>
        <v>花巻南</v>
      </c>
      <c r="K1605" s="26" t="e">
        <f>IF($B1605="","",(VLOOKUP($B1605,所属・種目コード!O1588:P1688,2)))</f>
        <v>#N/A</v>
      </c>
      <c r="L1605" s="23" t="e">
        <f>IF($B1605="","",(VLOOKUP($B1605,所属・種目コード!$L$3:$M$59,2)))</f>
        <v>#N/A</v>
      </c>
    </row>
    <row r="1606" spans="1:12">
      <c r="A1606" s="11">
        <v>2541</v>
      </c>
      <c r="B1606" s="11">
        <v>1093</v>
      </c>
      <c r="C1606" s="11">
        <v>339</v>
      </c>
      <c r="E1606" s="11" t="s">
        <v>3529</v>
      </c>
      <c r="F1606" s="11" t="s">
        <v>3530</v>
      </c>
      <c r="G1606" s="11">
        <v>2</v>
      </c>
      <c r="I1606" s="24" t="str">
        <f>IF($B1606="","",(VLOOKUP($B1606,所属・種目コード!$E$3:$F$68,2)))</f>
        <v>花巻南</v>
      </c>
      <c r="K1606" s="26" t="e">
        <f>IF($B1606="","",(VLOOKUP($B1606,所属・種目コード!O1589:P1689,2)))</f>
        <v>#N/A</v>
      </c>
      <c r="L1606" s="23" t="e">
        <f>IF($B1606="","",(VLOOKUP($B1606,所属・種目コード!$L$3:$M$59,2)))</f>
        <v>#N/A</v>
      </c>
    </row>
    <row r="1607" spans="1:12">
      <c r="A1607" s="11">
        <v>2542</v>
      </c>
      <c r="B1607" s="11">
        <v>1093</v>
      </c>
      <c r="C1607" s="11">
        <v>487</v>
      </c>
      <c r="E1607" s="11" t="s">
        <v>3531</v>
      </c>
      <c r="F1607" s="11" t="s">
        <v>3532</v>
      </c>
      <c r="G1607" s="11">
        <v>1</v>
      </c>
      <c r="I1607" s="24" t="str">
        <f>IF($B1607="","",(VLOOKUP($B1607,所属・種目コード!$E$3:$F$68,2)))</f>
        <v>花巻南</v>
      </c>
      <c r="K1607" s="26" t="e">
        <f>IF($B1607="","",(VLOOKUP($B1607,所属・種目コード!O1590:P1690,2)))</f>
        <v>#N/A</v>
      </c>
      <c r="L1607" s="23" t="e">
        <f>IF($B1607="","",(VLOOKUP($B1607,所属・種目コード!$L$3:$M$59,2)))</f>
        <v>#N/A</v>
      </c>
    </row>
    <row r="1608" spans="1:12">
      <c r="A1608" s="11">
        <v>2543</v>
      </c>
      <c r="B1608" s="11">
        <v>1093</v>
      </c>
      <c r="C1608" s="11">
        <v>488</v>
      </c>
      <c r="E1608" s="11" t="s">
        <v>3533</v>
      </c>
      <c r="F1608" s="11" t="s">
        <v>3534</v>
      </c>
      <c r="G1608" s="11">
        <v>1</v>
      </c>
      <c r="I1608" s="24" t="str">
        <f>IF($B1608="","",(VLOOKUP($B1608,所属・種目コード!$E$3:$F$68,2)))</f>
        <v>花巻南</v>
      </c>
      <c r="K1608" s="26" t="e">
        <f>IF($B1608="","",(VLOOKUP($B1608,所属・種目コード!O1591:P1691,2)))</f>
        <v>#N/A</v>
      </c>
      <c r="L1608" s="23" t="e">
        <f>IF($B1608="","",(VLOOKUP($B1608,所属・種目コード!$L$3:$M$59,2)))</f>
        <v>#N/A</v>
      </c>
    </row>
    <row r="1609" spans="1:12">
      <c r="A1609" s="11">
        <v>2544</v>
      </c>
      <c r="B1609" s="11">
        <v>1093</v>
      </c>
      <c r="C1609" s="11">
        <v>349</v>
      </c>
      <c r="E1609" s="11" t="s">
        <v>504</v>
      </c>
      <c r="F1609" s="11" t="s">
        <v>3535</v>
      </c>
      <c r="G1609" s="11">
        <v>2</v>
      </c>
      <c r="I1609" s="24" t="str">
        <f>IF($B1609="","",(VLOOKUP($B1609,所属・種目コード!$E$3:$F$68,2)))</f>
        <v>花巻南</v>
      </c>
      <c r="K1609" s="26" t="e">
        <f>IF($B1609="","",(VLOOKUP($B1609,所属・種目コード!O1592:P1692,2)))</f>
        <v>#N/A</v>
      </c>
      <c r="L1609" s="23" t="e">
        <f>IF($B1609="","",(VLOOKUP($B1609,所属・種目コード!$L$3:$M$59,2)))</f>
        <v>#N/A</v>
      </c>
    </row>
    <row r="1610" spans="1:12">
      <c r="A1610" s="11">
        <v>2545</v>
      </c>
      <c r="B1610" s="11">
        <v>1093</v>
      </c>
      <c r="C1610" s="11">
        <v>340</v>
      </c>
      <c r="E1610" s="11" t="s">
        <v>3536</v>
      </c>
      <c r="F1610" s="11" t="s">
        <v>3537</v>
      </c>
      <c r="G1610" s="11">
        <v>2</v>
      </c>
      <c r="I1610" s="24" t="str">
        <f>IF($B1610="","",(VLOOKUP($B1610,所属・種目コード!$E$3:$F$68,2)))</f>
        <v>花巻南</v>
      </c>
      <c r="K1610" s="26" t="e">
        <f>IF($B1610="","",(VLOOKUP($B1610,所属・種目コード!O1593:P1693,2)))</f>
        <v>#N/A</v>
      </c>
      <c r="L1610" s="23" t="e">
        <f>IF($B1610="","",(VLOOKUP($B1610,所属・種目コード!$L$3:$M$59,2)))</f>
        <v>#N/A</v>
      </c>
    </row>
    <row r="1611" spans="1:12">
      <c r="A1611" s="11">
        <v>2546</v>
      </c>
      <c r="B1611" s="11">
        <v>1093</v>
      </c>
      <c r="C1611" s="11">
        <v>489</v>
      </c>
      <c r="E1611" s="11" t="s">
        <v>3538</v>
      </c>
      <c r="F1611" s="11" t="s">
        <v>1842</v>
      </c>
      <c r="G1611" s="11">
        <v>1</v>
      </c>
      <c r="I1611" s="24" t="str">
        <f>IF($B1611="","",(VLOOKUP($B1611,所属・種目コード!$E$3:$F$68,2)))</f>
        <v>花巻南</v>
      </c>
      <c r="K1611" s="26" t="e">
        <f>IF($B1611="","",(VLOOKUP($B1611,所属・種目コード!O1594:P1694,2)))</f>
        <v>#N/A</v>
      </c>
      <c r="L1611" s="23" t="e">
        <f>IF($B1611="","",(VLOOKUP($B1611,所属・種目コード!$L$3:$M$59,2)))</f>
        <v>#N/A</v>
      </c>
    </row>
    <row r="1612" spans="1:12">
      <c r="A1612" s="11">
        <v>2547</v>
      </c>
      <c r="B1612" s="11">
        <v>1093</v>
      </c>
      <c r="C1612" s="11">
        <v>490</v>
      </c>
      <c r="E1612" s="11" t="s">
        <v>3539</v>
      </c>
      <c r="F1612" s="11" t="s">
        <v>3540</v>
      </c>
      <c r="G1612" s="11">
        <v>1</v>
      </c>
      <c r="I1612" s="24" t="str">
        <f>IF($B1612="","",(VLOOKUP($B1612,所属・種目コード!$E$3:$F$68,2)))</f>
        <v>花巻南</v>
      </c>
      <c r="K1612" s="26" t="e">
        <f>IF($B1612="","",(VLOOKUP($B1612,所属・種目コード!O1595:P1695,2)))</f>
        <v>#N/A</v>
      </c>
      <c r="L1612" s="23" t="e">
        <f>IF($B1612="","",(VLOOKUP($B1612,所属・種目コード!$L$3:$M$59,2)))</f>
        <v>#N/A</v>
      </c>
    </row>
    <row r="1613" spans="1:12">
      <c r="A1613" s="11">
        <v>2548</v>
      </c>
      <c r="B1613" s="11">
        <v>1093</v>
      </c>
      <c r="C1613" s="11">
        <v>632</v>
      </c>
      <c r="E1613" s="11" t="s">
        <v>508</v>
      </c>
      <c r="F1613" s="11" t="s">
        <v>3541</v>
      </c>
      <c r="G1613" s="11">
        <v>2</v>
      </c>
      <c r="I1613" s="24" t="str">
        <f>IF($B1613="","",(VLOOKUP($B1613,所属・種目コード!$E$3:$F$68,2)))</f>
        <v>花巻南</v>
      </c>
      <c r="K1613" s="26" t="e">
        <f>IF($B1613="","",(VLOOKUP($B1613,所属・種目コード!O1596:P1696,2)))</f>
        <v>#N/A</v>
      </c>
      <c r="L1613" s="23" t="e">
        <f>IF($B1613="","",(VLOOKUP($B1613,所属・種目コード!$L$3:$M$59,2)))</f>
        <v>#N/A</v>
      </c>
    </row>
    <row r="1614" spans="1:12">
      <c r="A1614" s="11">
        <v>2549</v>
      </c>
      <c r="B1614" s="11">
        <v>1093</v>
      </c>
      <c r="C1614" s="11">
        <v>496</v>
      </c>
      <c r="E1614" s="11" t="s">
        <v>3542</v>
      </c>
      <c r="F1614" s="11" t="s">
        <v>3543</v>
      </c>
      <c r="G1614" s="11">
        <v>1</v>
      </c>
      <c r="I1614" s="24" t="str">
        <f>IF($B1614="","",(VLOOKUP($B1614,所属・種目コード!$E$3:$F$68,2)))</f>
        <v>花巻南</v>
      </c>
      <c r="K1614" s="26" t="e">
        <f>IF($B1614="","",(VLOOKUP($B1614,所属・種目コード!O1597:P1697,2)))</f>
        <v>#N/A</v>
      </c>
      <c r="L1614" s="23" t="e">
        <f>IF($B1614="","",(VLOOKUP($B1614,所属・種目コード!$L$3:$M$59,2)))</f>
        <v>#N/A</v>
      </c>
    </row>
    <row r="1615" spans="1:12">
      <c r="A1615" s="11">
        <v>2550</v>
      </c>
      <c r="B1615" s="11">
        <v>1093</v>
      </c>
      <c r="C1615" s="11">
        <v>497</v>
      </c>
      <c r="E1615" s="11" t="s">
        <v>3544</v>
      </c>
      <c r="F1615" s="11" t="s">
        <v>3545</v>
      </c>
      <c r="G1615" s="11">
        <v>1</v>
      </c>
      <c r="I1615" s="24" t="str">
        <f>IF($B1615="","",(VLOOKUP($B1615,所属・種目コード!$E$3:$F$68,2)))</f>
        <v>花巻南</v>
      </c>
      <c r="K1615" s="26" t="e">
        <f>IF($B1615="","",(VLOOKUP($B1615,所属・種目コード!O1598:P1698,2)))</f>
        <v>#N/A</v>
      </c>
      <c r="L1615" s="23" t="e">
        <f>IF($B1615="","",(VLOOKUP($B1615,所属・種目コード!$L$3:$M$59,2)))</f>
        <v>#N/A</v>
      </c>
    </row>
    <row r="1616" spans="1:12">
      <c r="A1616" s="11">
        <v>2551</v>
      </c>
      <c r="B1616" s="11">
        <v>1093</v>
      </c>
      <c r="C1616" s="11">
        <v>498</v>
      </c>
      <c r="E1616" s="11" t="s">
        <v>3546</v>
      </c>
      <c r="F1616" s="11" t="s">
        <v>3547</v>
      </c>
      <c r="G1616" s="11">
        <v>1</v>
      </c>
      <c r="I1616" s="24" t="str">
        <f>IF($B1616="","",(VLOOKUP($B1616,所属・種目コード!$E$3:$F$68,2)))</f>
        <v>花巻南</v>
      </c>
      <c r="K1616" s="26" t="e">
        <f>IF($B1616="","",(VLOOKUP($B1616,所属・種目コード!O1599:P1699,2)))</f>
        <v>#N/A</v>
      </c>
      <c r="L1616" s="23" t="e">
        <f>IF($B1616="","",(VLOOKUP($B1616,所属・種目コード!$L$3:$M$59,2)))</f>
        <v>#N/A</v>
      </c>
    </row>
    <row r="1617" spans="1:12">
      <c r="A1617" s="11">
        <v>2552</v>
      </c>
      <c r="B1617" s="11">
        <v>1093</v>
      </c>
      <c r="C1617" s="11">
        <v>350</v>
      </c>
      <c r="E1617" s="11" t="s">
        <v>3548</v>
      </c>
      <c r="F1617" s="11" t="s">
        <v>3549</v>
      </c>
      <c r="G1617" s="11">
        <v>2</v>
      </c>
      <c r="I1617" s="24" t="str">
        <f>IF($B1617="","",(VLOOKUP($B1617,所属・種目コード!$E$3:$F$68,2)))</f>
        <v>花巻南</v>
      </c>
      <c r="K1617" s="26" t="e">
        <f>IF($B1617="","",(VLOOKUP($B1617,所属・種目コード!O1600:P1700,2)))</f>
        <v>#N/A</v>
      </c>
      <c r="L1617" s="23" t="e">
        <f>IF($B1617="","",(VLOOKUP($B1617,所属・種目コード!$L$3:$M$59,2)))</f>
        <v>#N/A</v>
      </c>
    </row>
    <row r="1618" spans="1:12">
      <c r="A1618" s="11">
        <v>2553</v>
      </c>
      <c r="B1618" s="11">
        <v>1093</v>
      </c>
      <c r="C1618" s="11">
        <v>491</v>
      </c>
      <c r="E1618" s="11" t="s">
        <v>3550</v>
      </c>
      <c r="F1618" s="11" t="s">
        <v>3551</v>
      </c>
      <c r="G1618" s="11">
        <v>1</v>
      </c>
      <c r="I1618" s="24" t="str">
        <f>IF($B1618="","",(VLOOKUP($B1618,所属・種目コード!$E$3:$F$68,2)))</f>
        <v>花巻南</v>
      </c>
      <c r="K1618" s="26" t="e">
        <f>IF($B1618="","",(VLOOKUP($B1618,所属・種目コード!O1601:P1701,2)))</f>
        <v>#N/A</v>
      </c>
      <c r="L1618" s="23" t="e">
        <f>IF($B1618="","",(VLOOKUP($B1618,所属・種目コード!$L$3:$M$59,2)))</f>
        <v>#N/A</v>
      </c>
    </row>
    <row r="1619" spans="1:12">
      <c r="A1619" s="11">
        <v>2554</v>
      </c>
      <c r="B1619" s="11">
        <v>1093</v>
      </c>
      <c r="C1619" s="11">
        <v>853</v>
      </c>
      <c r="E1619" s="11" t="s">
        <v>3552</v>
      </c>
      <c r="F1619" s="11" t="s">
        <v>3553</v>
      </c>
      <c r="G1619" s="11">
        <v>1</v>
      </c>
      <c r="I1619" s="24" t="str">
        <f>IF($B1619="","",(VLOOKUP($B1619,所属・種目コード!$E$3:$F$68,2)))</f>
        <v>花巻南</v>
      </c>
      <c r="K1619" s="26" t="e">
        <f>IF($B1619="","",(VLOOKUP($B1619,所属・種目コード!O1602:P1702,2)))</f>
        <v>#N/A</v>
      </c>
      <c r="L1619" s="23" t="e">
        <f>IF($B1619="","",(VLOOKUP($B1619,所属・種目コード!$L$3:$M$59,2)))</f>
        <v>#N/A</v>
      </c>
    </row>
    <row r="1620" spans="1:12">
      <c r="A1620" s="11">
        <v>2555</v>
      </c>
      <c r="B1620" s="11">
        <v>1093</v>
      </c>
      <c r="C1620" s="11">
        <v>633</v>
      </c>
      <c r="E1620" s="11" t="s">
        <v>3554</v>
      </c>
      <c r="F1620" s="11" t="s">
        <v>2196</v>
      </c>
      <c r="G1620" s="11">
        <v>2</v>
      </c>
      <c r="I1620" s="24" t="str">
        <f>IF($B1620="","",(VLOOKUP($B1620,所属・種目コード!$E$3:$F$68,2)))</f>
        <v>花巻南</v>
      </c>
      <c r="K1620" s="26" t="e">
        <f>IF($B1620="","",(VLOOKUP($B1620,所属・種目コード!O1603:P1703,2)))</f>
        <v>#N/A</v>
      </c>
      <c r="L1620" s="23" t="e">
        <f>IF($B1620="","",(VLOOKUP($B1620,所属・種目コード!$L$3:$M$59,2)))</f>
        <v>#N/A</v>
      </c>
    </row>
    <row r="1621" spans="1:12">
      <c r="A1621" s="11">
        <v>2556</v>
      </c>
      <c r="B1621" s="11">
        <v>1093</v>
      </c>
      <c r="C1621" s="11">
        <v>634</v>
      </c>
      <c r="E1621" s="11" t="s">
        <v>3555</v>
      </c>
      <c r="F1621" s="11" t="s">
        <v>3556</v>
      </c>
      <c r="G1621" s="11">
        <v>2</v>
      </c>
      <c r="I1621" s="24" t="str">
        <f>IF($B1621="","",(VLOOKUP($B1621,所属・種目コード!$E$3:$F$68,2)))</f>
        <v>花巻南</v>
      </c>
      <c r="K1621" s="26" t="e">
        <f>IF($B1621="","",(VLOOKUP($B1621,所属・種目コード!O1604:P1704,2)))</f>
        <v>#N/A</v>
      </c>
      <c r="L1621" s="23" t="e">
        <f>IF($B1621="","",(VLOOKUP($B1621,所属・種目コード!$L$3:$M$59,2)))</f>
        <v>#N/A</v>
      </c>
    </row>
    <row r="1622" spans="1:12">
      <c r="A1622" s="11">
        <v>2557</v>
      </c>
      <c r="B1622" s="11">
        <v>1093</v>
      </c>
      <c r="C1622" s="11">
        <v>854</v>
      </c>
      <c r="E1622" s="11" t="s">
        <v>3557</v>
      </c>
      <c r="F1622" s="11" t="s">
        <v>3558</v>
      </c>
      <c r="G1622" s="11">
        <v>1</v>
      </c>
      <c r="I1622" s="24" t="str">
        <f>IF($B1622="","",(VLOOKUP($B1622,所属・種目コード!$E$3:$F$68,2)))</f>
        <v>花巻南</v>
      </c>
      <c r="K1622" s="26" t="e">
        <f>IF($B1622="","",(VLOOKUP($B1622,所属・種目コード!O1605:P1705,2)))</f>
        <v>#N/A</v>
      </c>
      <c r="L1622" s="23" t="e">
        <f>IF($B1622="","",(VLOOKUP($B1622,所属・種目コード!$L$3:$M$59,2)))</f>
        <v>#N/A</v>
      </c>
    </row>
    <row r="1623" spans="1:12">
      <c r="A1623" s="11">
        <v>2558</v>
      </c>
      <c r="B1623" s="11">
        <v>1093</v>
      </c>
      <c r="C1623" s="11">
        <v>492</v>
      </c>
      <c r="E1623" s="11" t="s">
        <v>3559</v>
      </c>
      <c r="F1623" s="11" t="s">
        <v>3277</v>
      </c>
      <c r="G1623" s="11">
        <v>1</v>
      </c>
      <c r="I1623" s="24" t="str">
        <f>IF($B1623="","",(VLOOKUP($B1623,所属・種目コード!$E$3:$F$68,2)))</f>
        <v>花巻南</v>
      </c>
      <c r="K1623" s="26" t="e">
        <f>IF($B1623="","",(VLOOKUP($B1623,所属・種目コード!O1606:P1706,2)))</f>
        <v>#N/A</v>
      </c>
      <c r="L1623" s="23" t="e">
        <f>IF($B1623="","",(VLOOKUP($B1623,所属・種目コード!$L$3:$M$59,2)))</f>
        <v>#N/A</v>
      </c>
    </row>
    <row r="1624" spans="1:12">
      <c r="A1624" s="11">
        <v>2559</v>
      </c>
      <c r="B1624" s="11">
        <v>1093</v>
      </c>
      <c r="C1624" s="11">
        <v>855</v>
      </c>
      <c r="E1624" s="11" t="s">
        <v>3560</v>
      </c>
      <c r="F1624" s="11" t="s">
        <v>3561</v>
      </c>
      <c r="G1624" s="11">
        <v>1</v>
      </c>
      <c r="I1624" s="24" t="str">
        <f>IF($B1624="","",(VLOOKUP($B1624,所属・種目コード!$E$3:$F$68,2)))</f>
        <v>花巻南</v>
      </c>
      <c r="K1624" s="26" t="e">
        <f>IF($B1624="","",(VLOOKUP($B1624,所属・種目コード!O1607:P1707,2)))</f>
        <v>#N/A</v>
      </c>
      <c r="L1624" s="23" t="e">
        <f>IF($B1624="","",(VLOOKUP($B1624,所属・種目コード!$L$3:$M$59,2)))</f>
        <v>#N/A</v>
      </c>
    </row>
    <row r="1625" spans="1:12">
      <c r="A1625" s="11">
        <v>2560</v>
      </c>
      <c r="B1625" s="11">
        <v>1093</v>
      </c>
      <c r="C1625" s="11">
        <v>499</v>
      </c>
      <c r="E1625" s="11" t="s">
        <v>3562</v>
      </c>
      <c r="F1625" s="11" t="s">
        <v>3563</v>
      </c>
      <c r="G1625" s="11">
        <v>1</v>
      </c>
      <c r="I1625" s="24" t="str">
        <f>IF($B1625="","",(VLOOKUP($B1625,所属・種目コード!$E$3:$F$68,2)))</f>
        <v>花巻南</v>
      </c>
      <c r="K1625" s="26" t="e">
        <f>IF($B1625="","",(VLOOKUP($B1625,所属・種目コード!O1608:P1708,2)))</f>
        <v>#N/A</v>
      </c>
      <c r="L1625" s="23" t="e">
        <f>IF($B1625="","",(VLOOKUP($B1625,所属・種目コード!$L$3:$M$59,2)))</f>
        <v>#N/A</v>
      </c>
    </row>
    <row r="1626" spans="1:12">
      <c r="A1626" s="11">
        <v>2561</v>
      </c>
      <c r="B1626" s="11">
        <v>1093</v>
      </c>
      <c r="C1626" s="11">
        <v>341</v>
      </c>
      <c r="E1626" s="11" t="s">
        <v>3564</v>
      </c>
      <c r="F1626" s="11" t="s">
        <v>3565</v>
      </c>
      <c r="G1626" s="11">
        <v>2</v>
      </c>
      <c r="I1626" s="24" t="str">
        <f>IF($B1626="","",(VLOOKUP($B1626,所属・種目コード!$E$3:$F$68,2)))</f>
        <v>花巻南</v>
      </c>
      <c r="K1626" s="26" t="e">
        <f>IF($B1626="","",(VLOOKUP($B1626,所属・種目コード!O1609:P1709,2)))</f>
        <v>#N/A</v>
      </c>
      <c r="L1626" s="23" t="e">
        <f>IF($B1626="","",(VLOOKUP($B1626,所属・種目コード!$L$3:$M$59,2)))</f>
        <v>#N/A</v>
      </c>
    </row>
    <row r="1627" spans="1:12">
      <c r="A1627" s="11">
        <v>2562</v>
      </c>
      <c r="B1627" s="11">
        <v>1093</v>
      </c>
      <c r="C1627" s="11">
        <v>856</v>
      </c>
      <c r="E1627" s="11" t="s">
        <v>3566</v>
      </c>
      <c r="F1627" s="11" t="s">
        <v>3567</v>
      </c>
      <c r="G1627" s="11">
        <v>1</v>
      </c>
      <c r="I1627" s="24" t="str">
        <f>IF($B1627="","",(VLOOKUP($B1627,所属・種目コード!$E$3:$F$68,2)))</f>
        <v>花巻南</v>
      </c>
      <c r="K1627" s="26" t="e">
        <f>IF($B1627="","",(VLOOKUP($B1627,所属・種目コード!O1610:P1710,2)))</f>
        <v>#N/A</v>
      </c>
      <c r="L1627" s="23" t="e">
        <f>IF($B1627="","",(VLOOKUP($B1627,所属・種目コード!$L$3:$M$59,2)))</f>
        <v>#N/A</v>
      </c>
    </row>
    <row r="1628" spans="1:12">
      <c r="A1628" s="11">
        <v>2563</v>
      </c>
      <c r="B1628" s="11">
        <v>1093</v>
      </c>
      <c r="C1628" s="11">
        <v>351</v>
      </c>
      <c r="E1628" s="11" t="s">
        <v>503</v>
      </c>
      <c r="F1628" s="11" t="s">
        <v>3568</v>
      </c>
      <c r="G1628" s="11">
        <v>2</v>
      </c>
      <c r="I1628" s="24" t="str">
        <f>IF($B1628="","",(VLOOKUP($B1628,所属・種目コード!$E$3:$F$68,2)))</f>
        <v>花巻南</v>
      </c>
      <c r="K1628" s="26" t="e">
        <f>IF($B1628="","",(VLOOKUP($B1628,所属・種目コード!O1611:P1711,2)))</f>
        <v>#N/A</v>
      </c>
      <c r="L1628" s="23" t="e">
        <f>IF($B1628="","",(VLOOKUP($B1628,所属・種目コード!$L$3:$M$59,2)))</f>
        <v>#N/A</v>
      </c>
    </row>
    <row r="1629" spans="1:12">
      <c r="A1629" s="11">
        <v>2564</v>
      </c>
      <c r="B1629" s="11">
        <v>1093</v>
      </c>
      <c r="C1629" s="11">
        <v>352</v>
      </c>
      <c r="E1629" s="11" t="s">
        <v>3569</v>
      </c>
      <c r="F1629" s="11" t="s">
        <v>3570</v>
      </c>
      <c r="G1629" s="11">
        <v>2</v>
      </c>
      <c r="I1629" s="24" t="str">
        <f>IF($B1629="","",(VLOOKUP($B1629,所属・種目コード!$E$3:$F$68,2)))</f>
        <v>花巻南</v>
      </c>
      <c r="K1629" s="26" t="e">
        <f>IF($B1629="","",(VLOOKUP($B1629,所属・種目コード!O1612:P1712,2)))</f>
        <v>#N/A</v>
      </c>
      <c r="L1629" s="23" t="e">
        <f>IF($B1629="","",(VLOOKUP($B1629,所属・種目コード!$L$3:$M$59,2)))</f>
        <v>#N/A</v>
      </c>
    </row>
    <row r="1630" spans="1:12">
      <c r="A1630" s="11">
        <v>2565</v>
      </c>
      <c r="B1630" s="11">
        <v>1093</v>
      </c>
      <c r="C1630" s="11">
        <v>635</v>
      </c>
      <c r="E1630" s="11" t="s">
        <v>507</v>
      </c>
      <c r="F1630" s="11" t="s">
        <v>3571</v>
      </c>
      <c r="G1630" s="11">
        <v>2</v>
      </c>
      <c r="I1630" s="24" t="str">
        <f>IF($B1630="","",(VLOOKUP($B1630,所属・種目コード!$E$3:$F$68,2)))</f>
        <v>花巻南</v>
      </c>
      <c r="K1630" s="26" t="e">
        <f>IF($B1630="","",(VLOOKUP($B1630,所属・種目コード!O1613:P1713,2)))</f>
        <v>#N/A</v>
      </c>
      <c r="L1630" s="23" t="e">
        <f>IF($B1630="","",(VLOOKUP($B1630,所属・種目コード!$L$3:$M$59,2)))</f>
        <v>#N/A</v>
      </c>
    </row>
    <row r="1631" spans="1:12">
      <c r="A1631" s="11">
        <v>2566</v>
      </c>
      <c r="B1631" s="11">
        <v>1093</v>
      </c>
      <c r="C1631" s="11">
        <v>342</v>
      </c>
      <c r="E1631" s="11" t="s">
        <v>3572</v>
      </c>
      <c r="F1631" s="11" t="s">
        <v>3573</v>
      </c>
      <c r="G1631" s="11">
        <v>2</v>
      </c>
      <c r="I1631" s="24" t="str">
        <f>IF($B1631="","",(VLOOKUP($B1631,所属・種目コード!$E$3:$F$68,2)))</f>
        <v>花巻南</v>
      </c>
      <c r="K1631" s="26" t="e">
        <f>IF($B1631="","",(VLOOKUP($B1631,所属・種目コード!O1614:P1714,2)))</f>
        <v>#N/A</v>
      </c>
      <c r="L1631" s="23" t="e">
        <f>IF($B1631="","",(VLOOKUP($B1631,所属・種目コード!$L$3:$M$59,2)))</f>
        <v>#N/A</v>
      </c>
    </row>
    <row r="1632" spans="1:12">
      <c r="A1632" s="11">
        <v>5272</v>
      </c>
      <c r="B1632" s="11">
        <v>1093</v>
      </c>
      <c r="C1632" s="11">
        <v>754</v>
      </c>
      <c r="E1632" s="11" t="s">
        <v>505</v>
      </c>
      <c r="F1632" s="11" t="s">
        <v>8448</v>
      </c>
      <c r="G1632" s="11">
        <v>2</v>
      </c>
      <c r="I1632" s="24" t="str">
        <f>IF($B1632="","",(VLOOKUP($B1632,所属・種目コード!$E$3:$F$68,2)))</f>
        <v>花巻南</v>
      </c>
      <c r="K1632" s="26" t="e">
        <f>IF($B1632="","",(VLOOKUP($B1632,所属・種目コード!O1615:P1715,2)))</f>
        <v>#N/A</v>
      </c>
      <c r="L1632" s="23" t="e">
        <f>IF($B1632="","",(VLOOKUP($B1632,所属・種目コード!$L$3:$M$59,2)))</f>
        <v>#N/A</v>
      </c>
    </row>
    <row r="1633" spans="1:12">
      <c r="A1633" s="11">
        <v>2567</v>
      </c>
      <c r="B1633" s="11">
        <v>1094</v>
      </c>
      <c r="C1633" s="11">
        <v>503</v>
      </c>
      <c r="E1633" s="11" t="s">
        <v>418</v>
      </c>
      <c r="F1633" s="11" t="s">
        <v>3574</v>
      </c>
      <c r="G1633" s="11">
        <v>2</v>
      </c>
      <c r="I1633" s="24" t="str">
        <f>IF($B1633="","",(VLOOKUP($B1633,所属・種目コード!$E$3:$F$68,2)))</f>
        <v>福岡</v>
      </c>
      <c r="K1633" s="26" t="e">
        <f>IF($B1633="","",(VLOOKUP($B1633,所属・種目コード!O1616:P1716,2)))</f>
        <v>#N/A</v>
      </c>
      <c r="L1633" s="23" t="e">
        <f>IF($B1633="","",(VLOOKUP($B1633,所属・種目コード!$L$3:$M$59,2)))</f>
        <v>#N/A</v>
      </c>
    </row>
    <row r="1634" spans="1:12">
      <c r="A1634" s="11">
        <v>2568</v>
      </c>
      <c r="B1634" s="11">
        <v>1094</v>
      </c>
      <c r="C1634" s="11">
        <v>504</v>
      </c>
      <c r="E1634" s="11" t="s">
        <v>3575</v>
      </c>
      <c r="F1634" s="11" t="s">
        <v>3576</v>
      </c>
      <c r="G1634" s="11">
        <v>2</v>
      </c>
      <c r="I1634" s="24" t="str">
        <f>IF($B1634="","",(VLOOKUP($B1634,所属・種目コード!$E$3:$F$68,2)))</f>
        <v>福岡</v>
      </c>
      <c r="K1634" s="26" t="e">
        <f>IF($B1634="","",(VLOOKUP($B1634,所属・種目コード!O1617:P1717,2)))</f>
        <v>#N/A</v>
      </c>
      <c r="L1634" s="23" t="e">
        <f>IF($B1634="","",(VLOOKUP($B1634,所属・種目コード!$L$3:$M$59,2)))</f>
        <v>#N/A</v>
      </c>
    </row>
    <row r="1635" spans="1:12">
      <c r="A1635" s="11">
        <v>2569</v>
      </c>
      <c r="B1635" s="11">
        <v>1094</v>
      </c>
      <c r="C1635" s="11">
        <v>391</v>
      </c>
      <c r="E1635" s="11" t="s">
        <v>3577</v>
      </c>
      <c r="F1635" s="11" t="s">
        <v>3578</v>
      </c>
      <c r="G1635" s="11">
        <v>2</v>
      </c>
      <c r="I1635" s="24" t="str">
        <f>IF($B1635="","",(VLOOKUP($B1635,所属・種目コード!$E$3:$F$68,2)))</f>
        <v>福岡</v>
      </c>
      <c r="K1635" s="26" t="e">
        <f>IF($B1635="","",(VLOOKUP($B1635,所属・種目コード!O1618:P1718,2)))</f>
        <v>#N/A</v>
      </c>
      <c r="L1635" s="23" t="e">
        <f>IF($B1635="","",(VLOOKUP($B1635,所属・種目コード!$L$3:$M$59,2)))</f>
        <v>#N/A</v>
      </c>
    </row>
    <row r="1636" spans="1:12">
      <c r="A1636" s="11">
        <v>2570</v>
      </c>
      <c r="B1636" s="11">
        <v>1094</v>
      </c>
      <c r="C1636" s="11">
        <v>566</v>
      </c>
      <c r="E1636" s="11" t="s">
        <v>3579</v>
      </c>
      <c r="F1636" s="11" t="s">
        <v>3580</v>
      </c>
      <c r="G1636" s="11">
        <v>1</v>
      </c>
      <c r="I1636" s="24" t="str">
        <f>IF($B1636="","",(VLOOKUP($B1636,所属・種目コード!$E$3:$F$68,2)))</f>
        <v>福岡</v>
      </c>
      <c r="K1636" s="26" t="e">
        <f>IF($B1636="","",(VLOOKUP($B1636,所属・種目コード!O1619:P1719,2)))</f>
        <v>#N/A</v>
      </c>
      <c r="L1636" s="23" t="e">
        <f>IF($B1636="","",(VLOOKUP($B1636,所属・種目コード!$L$3:$M$59,2)))</f>
        <v>#N/A</v>
      </c>
    </row>
    <row r="1637" spans="1:12">
      <c r="A1637" s="11">
        <v>2571</v>
      </c>
      <c r="B1637" s="11">
        <v>1094</v>
      </c>
      <c r="C1637" s="11">
        <v>563</v>
      </c>
      <c r="E1637" s="11" t="s">
        <v>3581</v>
      </c>
      <c r="F1637" s="11" t="s">
        <v>3582</v>
      </c>
      <c r="G1637" s="11">
        <v>1</v>
      </c>
      <c r="I1637" s="24" t="str">
        <f>IF($B1637="","",(VLOOKUP($B1637,所属・種目コード!$E$3:$F$68,2)))</f>
        <v>福岡</v>
      </c>
      <c r="K1637" s="26" t="e">
        <f>IF($B1637="","",(VLOOKUP($B1637,所属・種目コード!O1620:P1720,2)))</f>
        <v>#N/A</v>
      </c>
      <c r="L1637" s="23" t="e">
        <f>IF($B1637="","",(VLOOKUP($B1637,所属・種目コード!$L$3:$M$59,2)))</f>
        <v>#N/A</v>
      </c>
    </row>
    <row r="1638" spans="1:12">
      <c r="A1638" s="11">
        <v>2572</v>
      </c>
      <c r="B1638" s="11">
        <v>1094</v>
      </c>
      <c r="C1638" s="11">
        <v>394</v>
      </c>
      <c r="E1638" s="11" t="s">
        <v>414</v>
      </c>
      <c r="F1638" s="11" t="s">
        <v>3583</v>
      </c>
      <c r="G1638" s="11">
        <v>2</v>
      </c>
      <c r="I1638" s="24" t="str">
        <f>IF($B1638="","",(VLOOKUP($B1638,所属・種目コード!$E$3:$F$68,2)))</f>
        <v>福岡</v>
      </c>
      <c r="K1638" s="26" t="e">
        <f>IF($B1638="","",(VLOOKUP($B1638,所属・種目コード!O1621:P1721,2)))</f>
        <v>#N/A</v>
      </c>
      <c r="L1638" s="23" t="e">
        <f>IF($B1638="","",(VLOOKUP($B1638,所属・種目コード!$L$3:$M$59,2)))</f>
        <v>#N/A</v>
      </c>
    </row>
    <row r="1639" spans="1:12">
      <c r="A1639" s="11">
        <v>2573</v>
      </c>
      <c r="B1639" s="11">
        <v>1094</v>
      </c>
      <c r="C1639" s="11">
        <v>395</v>
      </c>
      <c r="E1639" s="11" t="s">
        <v>3584</v>
      </c>
      <c r="F1639" s="11" t="s">
        <v>3585</v>
      </c>
      <c r="G1639" s="11">
        <v>2</v>
      </c>
      <c r="I1639" s="24" t="str">
        <f>IF($B1639="","",(VLOOKUP($B1639,所属・種目コード!$E$3:$F$68,2)))</f>
        <v>福岡</v>
      </c>
      <c r="K1639" s="26" t="e">
        <f>IF($B1639="","",(VLOOKUP($B1639,所属・種目コード!O1622:P1722,2)))</f>
        <v>#N/A</v>
      </c>
      <c r="L1639" s="23" t="e">
        <f>IF($B1639="","",(VLOOKUP($B1639,所属・種目コード!$L$3:$M$59,2)))</f>
        <v>#N/A</v>
      </c>
    </row>
    <row r="1640" spans="1:12">
      <c r="A1640" s="11">
        <v>2574</v>
      </c>
      <c r="B1640" s="11">
        <v>1094</v>
      </c>
      <c r="C1640" s="11">
        <v>396</v>
      </c>
      <c r="E1640" s="11" t="s">
        <v>415</v>
      </c>
      <c r="F1640" s="11" t="s">
        <v>3586</v>
      </c>
      <c r="G1640" s="11">
        <v>2</v>
      </c>
      <c r="I1640" s="24" t="str">
        <f>IF($B1640="","",(VLOOKUP($B1640,所属・種目コード!$E$3:$F$68,2)))</f>
        <v>福岡</v>
      </c>
      <c r="K1640" s="26" t="e">
        <f>IF($B1640="","",(VLOOKUP($B1640,所属・種目コード!O1623:P1723,2)))</f>
        <v>#N/A</v>
      </c>
      <c r="L1640" s="23" t="e">
        <f>IF($B1640="","",(VLOOKUP($B1640,所属・種目コード!$L$3:$M$59,2)))</f>
        <v>#N/A</v>
      </c>
    </row>
    <row r="1641" spans="1:12">
      <c r="A1641" s="11">
        <v>2575</v>
      </c>
      <c r="B1641" s="11">
        <v>1094</v>
      </c>
      <c r="C1641" s="11">
        <v>567</v>
      </c>
      <c r="E1641" s="11" t="s">
        <v>3587</v>
      </c>
      <c r="F1641" s="11" t="s">
        <v>3588</v>
      </c>
      <c r="G1641" s="11">
        <v>1</v>
      </c>
      <c r="I1641" s="24" t="str">
        <f>IF($B1641="","",(VLOOKUP($B1641,所属・種目コード!$E$3:$F$68,2)))</f>
        <v>福岡</v>
      </c>
      <c r="K1641" s="26" t="e">
        <f>IF($B1641="","",(VLOOKUP($B1641,所属・種目コード!O1624:P1724,2)))</f>
        <v>#N/A</v>
      </c>
      <c r="L1641" s="23" t="e">
        <f>IF($B1641="","",(VLOOKUP($B1641,所属・種目コード!$L$3:$M$59,2)))</f>
        <v>#N/A</v>
      </c>
    </row>
    <row r="1642" spans="1:12">
      <c r="A1642" s="11">
        <v>2576</v>
      </c>
      <c r="B1642" s="11">
        <v>1094</v>
      </c>
      <c r="C1642" s="11">
        <v>568</v>
      </c>
      <c r="E1642" s="11" t="s">
        <v>3589</v>
      </c>
      <c r="F1642" s="11" t="s">
        <v>3590</v>
      </c>
      <c r="G1642" s="11">
        <v>1</v>
      </c>
      <c r="I1642" s="24" t="str">
        <f>IF($B1642="","",(VLOOKUP($B1642,所属・種目コード!$E$3:$F$68,2)))</f>
        <v>福岡</v>
      </c>
      <c r="K1642" s="26" t="e">
        <f>IF($B1642="","",(VLOOKUP($B1642,所属・種目コード!O1625:P1725,2)))</f>
        <v>#N/A</v>
      </c>
      <c r="L1642" s="23" t="e">
        <f>IF($B1642="","",(VLOOKUP($B1642,所属・種目コード!$L$3:$M$59,2)))</f>
        <v>#N/A</v>
      </c>
    </row>
    <row r="1643" spans="1:12">
      <c r="A1643" s="11">
        <v>2577</v>
      </c>
      <c r="B1643" s="11">
        <v>1094</v>
      </c>
      <c r="C1643" s="11">
        <v>392</v>
      </c>
      <c r="E1643" s="11" t="s">
        <v>3591</v>
      </c>
      <c r="F1643" s="11" t="s">
        <v>3592</v>
      </c>
      <c r="G1643" s="11">
        <v>2</v>
      </c>
      <c r="I1643" s="24" t="str">
        <f>IF($B1643="","",(VLOOKUP($B1643,所属・種目コード!$E$3:$F$68,2)))</f>
        <v>福岡</v>
      </c>
      <c r="K1643" s="26" t="e">
        <f>IF($B1643="","",(VLOOKUP($B1643,所属・種目コード!O1626:P1726,2)))</f>
        <v>#N/A</v>
      </c>
      <c r="L1643" s="23" t="e">
        <f>IF($B1643="","",(VLOOKUP($B1643,所属・種目コード!$L$3:$M$59,2)))</f>
        <v>#N/A</v>
      </c>
    </row>
    <row r="1644" spans="1:12">
      <c r="A1644" s="11">
        <v>2578</v>
      </c>
      <c r="B1644" s="11">
        <v>1094</v>
      </c>
      <c r="C1644" s="11">
        <v>397</v>
      </c>
      <c r="E1644" s="11" t="s">
        <v>416</v>
      </c>
      <c r="F1644" s="11" t="s">
        <v>3593</v>
      </c>
      <c r="G1644" s="11">
        <v>2</v>
      </c>
      <c r="I1644" s="24" t="str">
        <f>IF($B1644="","",(VLOOKUP($B1644,所属・種目コード!$E$3:$F$68,2)))</f>
        <v>福岡</v>
      </c>
      <c r="K1644" s="26" t="e">
        <f>IF($B1644="","",(VLOOKUP($B1644,所属・種目コード!O1627:P1727,2)))</f>
        <v>#N/A</v>
      </c>
      <c r="L1644" s="23" t="e">
        <f>IF($B1644="","",(VLOOKUP($B1644,所属・種目コード!$L$3:$M$59,2)))</f>
        <v>#N/A</v>
      </c>
    </row>
    <row r="1645" spans="1:12">
      <c r="A1645" s="11">
        <v>2579</v>
      </c>
      <c r="B1645" s="11">
        <v>1094</v>
      </c>
      <c r="C1645" s="11">
        <v>564</v>
      </c>
      <c r="E1645" s="11" t="s">
        <v>3594</v>
      </c>
      <c r="F1645" s="11" t="s">
        <v>3595</v>
      </c>
      <c r="G1645" s="11">
        <v>1</v>
      </c>
      <c r="I1645" s="24" t="str">
        <f>IF($B1645="","",(VLOOKUP($B1645,所属・種目コード!$E$3:$F$68,2)))</f>
        <v>福岡</v>
      </c>
      <c r="K1645" s="26" t="e">
        <f>IF($B1645="","",(VLOOKUP($B1645,所属・種目コード!O1628:P1728,2)))</f>
        <v>#N/A</v>
      </c>
      <c r="L1645" s="23" t="e">
        <f>IF($B1645="","",(VLOOKUP($B1645,所属・種目コード!$L$3:$M$59,2)))</f>
        <v>#N/A</v>
      </c>
    </row>
    <row r="1646" spans="1:12">
      <c r="A1646" s="11">
        <v>2580</v>
      </c>
      <c r="B1646" s="11">
        <v>1094</v>
      </c>
      <c r="C1646" s="11">
        <v>398</v>
      </c>
      <c r="E1646" s="11" t="s">
        <v>3596</v>
      </c>
      <c r="F1646" s="11" t="s">
        <v>3597</v>
      </c>
      <c r="G1646" s="11">
        <v>2</v>
      </c>
      <c r="I1646" s="24" t="str">
        <f>IF($B1646="","",(VLOOKUP($B1646,所属・種目コード!$E$3:$F$68,2)))</f>
        <v>福岡</v>
      </c>
      <c r="K1646" s="26" t="e">
        <f>IF($B1646="","",(VLOOKUP($B1646,所属・種目コード!O1629:P1729,2)))</f>
        <v>#N/A</v>
      </c>
      <c r="L1646" s="23" t="e">
        <f>IF($B1646="","",(VLOOKUP($B1646,所属・種目コード!$L$3:$M$59,2)))</f>
        <v>#N/A</v>
      </c>
    </row>
    <row r="1647" spans="1:12">
      <c r="A1647" s="11">
        <v>2581</v>
      </c>
      <c r="B1647" s="11">
        <v>1094</v>
      </c>
      <c r="C1647" s="11">
        <v>399</v>
      </c>
      <c r="E1647" s="11" t="s">
        <v>3598</v>
      </c>
      <c r="F1647" s="11" t="s">
        <v>3599</v>
      </c>
      <c r="G1647" s="11">
        <v>2</v>
      </c>
      <c r="I1647" s="24" t="str">
        <f>IF($B1647="","",(VLOOKUP($B1647,所属・種目コード!$E$3:$F$68,2)))</f>
        <v>福岡</v>
      </c>
      <c r="K1647" s="26" t="e">
        <f>IF($B1647="","",(VLOOKUP($B1647,所属・種目コード!O1630:P1730,2)))</f>
        <v>#N/A</v>
      </c>
      <c r="L1647" s="23" t="e">
        <f>IF($B1647="","",(VLOOKUP($B1647,所属・種目コード!$L$3:$M$59,2)))</f>
        <v>#N/A</v>
      </c>
    </row>
    <row r="1648" spans="1:12">
      <c r="A1648" s="11">
        <v>2582</v>
      </c>
      <c r="B1648" s="11">
        <v>1094</v>
      </c>
      <c r="C1648" s="11">
        <v>505</v>
      </c>
      <c r="E1648" s="11" t="s">
        <v>419</v>
      </c>
      <c r="F1648" s="11" t="s">
        <v>3600</v>
      </c>
      <c r="G1648" s="11">
        <v>2</v>
      </c>
      <c r="I1648" s="24" t="str">
        <f>IF($B1648="","",(VLOOKUP($B1648,所属・種目コード!$E$3:$F$68,2)))</f>
        <v>福岡</v>
      </c>
      <c r="K1648" s="26" t="e">
        <f>IF($B1648="","",(VLOOKUP($B1648,所属・種目コード!O1631:P1731,2)))</f>
        <v>#N/A</v>
      </c>
      <c r="L1648" s="23" t="e">
        <f>IF($B1648="","",(VLOOKUP($B1648,所属・種目コード!$L$3:$M$59,2)))</f>
        <v>#N/A</v>
      </c>
    </row>
    <row r="1649" spans="1:12">
      <c r="A1649" s="11">
        <v>2583</v>
      </c>
      <c r="B1649" s="11">
        <v>1094</v>
      </c>
      <c r="C1649" s="11">
        <v>506</v>
      </c>
      <c r="E1649" s="11" t="s">
        <v>3601</v>
      </c>
      <c r="F1649" s="11" t="s">
        <v>3602</v>
      </c>
      <c r="G1649" s="11">
        <v>2</v>
      </c>
      <c r="I1649" s="24" t="str">
        <f>IF($B1649="","",(VLOOKUP($B1649,所属・種目コード!$E$3:$F$68,2)))</f>
        <v>福岡</v>
      </c>
      <c r="K1649" s="26" t="e">
        <f>IF($B1649="","",(VLOOKUP($B1649,所属・種目コード!O1632:P1732,2)))</f>
        <v>#N/A</v>
      </c>
      <c r="L1649" s="23" t="e">
        <f>IF($B1649="","",(VLOOKUP($B1649,所属・種目コード!$L$3:$M$59,2)))</f>
        <v>#N/A</v>
      </c>
    </row>
    <row r="1650" spans="1:12">
      <c r="A1650" s="11">
        <v>2584</v>
      </c>
      <c r="B1650" s="11">
        <v>1094</v>
      </c>
      <c r="C1650" s="11">
        <v>569</v>
      </c>
      <c r="E1650" s="11" t="s">
        <v>3603</v>
      </c>
      <c r="F1650" s="11" t="s">
        <v>3604</v>
      </c>
      <c r="G1650" s="11">
        <v>1</v>
      </c>
      <c r="I1650" s="24" t="str">
        <f>IF($B1650="","",(VLOOKUP($B1650,所属・種目コード!$E$3:$F$68,2)))</f>
        <v>福岡</v>
      </c>
      <c r="K1650" s="26" t="e">
        <f>IF($B1650="","",(VLOOKUP($B1650,所属・種目コード!O1633:P1733,2)))</f>
        <v>#N/A</v>
      </c>
      <c r="L1650" s="23" t="e">
        <f>IF($B1650="","",(VLOOKUP($B1650,所属・種目コード!$L$3:$M$59,2)))</f>
        <v>#N/A</v>
      </c>
    </row>
    <row r="1651" spans="1:12">
      <c r="A1651" s="11">
        <v>2585</v>
      </c>
      <c r="B1651" s="11">
        <v>1094</v>
      </c>
      <c r="C1651" s="11">
        <v>393</v>
      </c>
      <c r="E1651" s="11" t="s">
        <v>3605</v>
      </c>
      <c r="F1651" s="11" t="s">
        <v>3606</v>
      </c>
      <c r="G1651" s="11">
        <v>2</v>
      </c>
      <c r="I1651" s="24" t="str">
        <f>IF($B1651="","",(VLOOKUP($B1651,所属・種目コード!$E$3:$F$68,2)))</f>
        <v>福岡</v>
      </c>
      <c r="K1651" s="26" t="e">
        <f>IF($B1651="","",(VLOOKUP($B1651,所属・種目コード!O1634:P1734,2)))</f>
        <v>#N/A</v>
      </c>
      <c r="L1651" s="23" t="e">
        <f>IF($B1651="","",(VLOOKUP($B1651,所属・種目コード!$L$3:$M$59,2)))</f>
        <v>#N/A</v>
      </c>
    </row>
    <row r="1652" spans="1:12">
      <c r="A1652" s="11">
        <v>2586</v>
      </c>
      <c r="B1652" s="11">
        <v>1094</v>
      </c>
      <c r="C1652" s="11">
        <v>570</v>
      </c>
      <c r="E1652" s="11" t="s">
        <v>3607</v>
      </c>
      <c r="F1652" s="11" t="s">
        <v>3608</v>
      </c>
      <c r="G1652" s="11">
        <v>1</v>
      </c>
      <c r="I1652" s="24" t="str">
        <f>IF($B1652="","",(VLOOKUP($B1652,所属・種目コード!$E$3:$F$68,2)))</f>
        <v>福岡</v>
      </c>
      <c r="K1652" s="26" t="e">
        <f>IF($B1652="","",(VLOOKUP($B1652,所属・種目コード!O1635:P1735,2)))</f>
        <v>#N/A</v>
      </c>
      <c r="L1652" s="23" t="e">
        <f>IF($B1652="","",(VLOOKUP($B1652,所属・種目コード!$L$3:$M$59,2)))</f>
        <v>#N/A</v>
      </c>
    </row>
    <row r="1653" spans="1:12">
      <c r="A1653" s="11">
        <v>2587</v>
      </c>
      <c r="B1653" s="11">
        <v>1094</v>
      </c>
      <c r="C1653" s="11">
        <v>400</v>
      </c>
      <c r="E1653" s="11" t="s">
        <v>417</v>
      </c>
      <c r="F1653" s="11" t="s">
        <v>3609</v>
      </c>
      <c r="G1653" s="11">
        <v>2</v>
      </c>
      <c r="I1653" s="24" t="str">
        <f>IF($B1653="","",(VLOOKUP($B1653,所属・種目コード!$E$3:$F$68,2)))</f>
        <v>福岡</v>
      </c>
      <c r="K1653" s="26" t="e">
        <f>IF($B1653="","",(VLOOKUP($B1653,所属・種目コード!O1636:P1736,2)))</f>
        <v>#N/A</v>
      </c>
      <c r="L1653" s="23" t="e">
        <f>IF($B1653="","",(VLOOKUP($B1653,所属・種目コード!$L$3:$M$59,2)))</f>
        <v>#N/A</v>
      </c>
    </row>
    <row r="1654" spans="1:12">
      <c r="A1654" s="11">
        <v>2588</v>
      </c>
      <c r="B1654" s="11">
        <v>1094</v>
      </c>
      <c r="C1654" s="11">
        <v>565</v>
      </c>
      <c r="E1654" s="11" t="s">
        <v>3610</v>
      </c>
      <c r="F1654" s="11" t="s">
        <v>3611</v>
      </c>
      <c r="G1654" s="11">
        <v>1</v>
      </c>
      <c r="I1654" s="24" t="str">
        <f>IF($B1654="","",(VLOOKUP($B1654,所属・種目コード!$E$3:$F$68,2)))</f>
        <v>福岡</v>
      </c>
      <c r="K1654" s="26" t="e">
        <f>IF($B1654="","",(VLOOKUP($B1654,所属・種目コード!O1637:P1737,2)))</f>
        <v>#N/A</v>
      </c>
      <c r="L1654" s="23" t="e">
        <f>IF($B1654="","",(VLOOKUP($B1654,所属・種目コード!$L$3:$M$59,2)))</f>
        <v>#N/A</v>
      </c>
    </row>
    <row r="1655" spans="1:12">
      <c r="A1655" s="11">
        <v>2589</v>
      </c>
      <c r="B1655" s="11">
        <v>1095</v>
      </c>
      <c r="C1655" s="11">
        <v>662</v>
      </c>
      <c r="E1655" s="11" t="s">
        <v>3612</v>
      </c>
      <c r="F1655" s="11" t="s">
        <v>3613</v>
      </c>
      <c r="G1655" s="11">
        <v>2</v>
      </c>
      <c r="I1655" s="24" t="str">
        <f>IF($B1655="","",(VLOOKUP($B1655,所属・種目コード!$E$3:$F$68,2)))</f>
        <v>水沢</v>
      </c>
      <c r="K1655" s="26" t="e">
        <f>IF($B1655="","",(VLOOKUP($B1655,所属・種目コード!O1638:P1738,2)))</f>
        <v>#N/A</v>
      </c>
      <c r="L1655" s="23" t="e">
        <f>IF($B1655="","",(VLOOKUP($B1655,所属・種目コード!$L$3:$M$59,2)))</f>
        <v>#N/A</v>
      </c>
    </row>
    <row r="1656" spans="1:12">
      <c r="A1656" s="11">
        <v>2590</v>
      </c>
      <c r="B1656" s="11">
        <v>1095</v>
      </c>
      <c r="C1656" s="11">
        <v>663</v>
      </c>
      <c r="E1656" s="11" t="s">
        <v>3614</v>
      </c>
      <c r="F1656" s="11" t="s">
        <v>3615</v>
      </c>
      <c r="G1656" s="11">
        <v>2</v>
      </c>
      <c r="I1656" s="24" t="str">
        <f>IF($B1656="","",(VLOOKUP($B1656,所属・種目コード!$E$3:$F$68,2)))</f>
        <v>水沢</v>
      </c>
      <c r="K1656" s="26" t="e">
        <f>IF($B1656="","",(VLOOKUP($B1656,所属・種目コード!O1639:P1739,2)))</f>
        <v>#N/A</v>
      </c>
      <c r="L1656" s="23" t="e">
        <f>IF($B1656="","",(VLOOKUP($B1656,所属・種目コード!$L$3:$M$59,2)))</f>
        <v>#N/A</v>
      </c>
    </row>
    <row r="1657" spans="1:12">
      <c r="A1657" s="11">
        <v>2591</v>
      </c>
      <c r="B1657" s="11">
        <v>1095</v>
      </c>
      <c r="C1657" s="11">
        <v>904</v>
      </c>
      <c r="E1657" s="11" t="s">
        <v>3616</v>
      </c>
      <c r="F1657" s="11" t="s">
        <v>3617</v>
      </c>
      <c r="G1657" s="11">
        <v>1</v>
      </c>
      <c r="I1657" s="24" t="str">
        <f>IF($B1657="","",(VLOOKUP($B1657,所属・種目コード!$E$3:$F$68,2)))</f>
        <v>水沢</v>
      </c>
      <c r="K1657" s="26" t="e">
        <f>IF($B1657="","",(VLOOKUP($B1657,所属・種目コード!O1640:P1740,2)))</f>
        <v>#N/A</v>
      </c>
      <c r="L1657" s="23" t="e">
        <f>IF($B1657="","",(VLOOKUP($B1657,所属・種目コード!$L$3:$M$59,2)))</f>
        <v>#N/A</v>
      </c>
    </row>
    <row r="1658" spans="1:12">
      <c r="A1658" s="11">
        <v>2592</v>
      </c>
      <c r="B1658" s="11">
        <v>1095</v>
      </c>
      <c r="C1658" s="11">
        <v>905</v>
      </c>
      <c r="E1658" s="11" t="s">
        <v>3618</v>
      </c>
      <c r="F1658" s="11" t="s">
        <v>3619</v>
      </c>
      <c r="G1658" s="11">
        <v>1</v>
      </c>
      <c r="I1658" s="24" t="str">
        <f>IF($B1658="","",(VLOOKUP($B1658,所属・種目コード!$E$3:$F$68,2)))</f>
        <v>水沢</v>
      </c>
      <c r="K1658" s="26" t="e">
        <f>IF($B1658="","",(VLOOKUP($B1658,所属・種目コード!O1641:P1741,2)))</f>
        <v>#N/A</v>
      </c>
      <c r="L1658" s="23" t="e">
        <f>IF($B1658="","",(VLOOKUP($B1658,所属・種目コード!$L$3:$M$59,2)))</f>
        <v>#N/A</v>
      </c>
    </row>
    <row r="1659" spans="1:12">
      <c r="A1659" s="11">
        <v>2593</v>
      </c>
      <c r="B1659" s="11">
        <v>1095</v>
      </c>
      <c r="C1659" s="11">
        <v>710</v>
      </c>
      <c r="E1659" s="11" t="s">
        <v>3620</v>
      </c>
      <c r="F1659" s="11" t="s">
        <v>3621</v>
      </c>
      <c r="G1659" s="11">
        <v>2</v>
      </c>
      <c r="I1659" s="24" t="str">
        <f>IF($B1659="","",(VLOOKUP($B1659,所属・種目コード!$E$3:$F$68,2)))</f>
        <v>水沢</v>
      </c>
      <c r="K1659" s="26" t="e">
        <f>IF($B1659="","",(VLOOKUP($B1659,所属・種目コード!O1642:P1742,2)))</f>
        <v>#N/A</v>
      </c>
      <c r="L1659" s="23" t="e">
        <f>IF($B1659="","",(VLOOKUP($B1659,所属・種目コード!$L$3:$M$59,2)))</f>
        <v>#N/A</v>
      </c>
    </row>
    <row r="1660" spans="1:12">
      <c r="A1660" s="11">
        <v>2594</v>
      </c>
      <c r="B1660" s="11">
        <v>1095</v>
      </c>
      <c r="C1660" s="11">
        <v>906</v>
      </c>
      <c r="E1660" s="11" t="s">
        <v>3622</v>
      </c>
      <c r="F1660" s="11" t="s">
        <v>3623</v>
      </c>
      <c r="G1660" s="11">
        <v>1</v>
      </c>
      <c r="I1660" s="24" t="str">
        <f>IF($B1660="","",(VLOOKUP($B1660,所属・種目コード!$E$3:$F$68,2)))</f>
        <v>水沢</v>
      </c>
      <c r="K1660" s="26" t="e">
        <f>IF($B1660="","",(VLOOKUP($B1660,所属・種目コード!O1643:P1743,2)))</f>
        <v>#N/A</v>
      </c>
      <c r="L1660" s="23" t="e">
        <f>IF($B1660="","",(VLOOKUP($B1660,所属・種目コード!$L$3:$M$59,2)))</f>
        <v>#N/A</v>
      </c>
    </row>
    <row r="1661" spans="1:12">
      <c r="A1661" s="11">
        <v>2595</v>
      </c>
      <c r="B1661" s="11">
        <v>1095</v>
      </c>
      <c r="C1661" s="11">
        <v>426</v>
      </c>
      <c r="E1661" s="11" t="s">
        <v>3624</v>
      </c>
      <c r="F1661" s="11" t="s">
        <v>3625</v>
      </c>
      <c r="G1661" s="11">
        <v>2</v>
      </c>
      <c r="I1661" s="24" t="str">
        <f>IF($B1661="","",(VLOOKUP($B1661,所属・種目コード!$E$3:$F$68,2)))</f>
        <v>水沢</v>
      </c>
      <c r="K1661" s="26" t="e">
        <f>IF($B1661="","",(VLOOKUP($B1661,所属・種目コード!O1644:P1744,2)))</f>
        <v>#N/A</v>
      </c>
      <c r="L1661" s="23" t="e">
        <f>IF($B1661="","",(VLOOKUP($B1661,所属・種目コード!$L$3:$M$59,2)))</f>
        <v>#N/A</v>
      </c>
    </row>
    <row r="1662" spans="1:12">
      <c r="A1662" s="11">
        <v>2596</v>
      </c>
      <c r="B1662" s="11">
        <v>1095</v>
      </c>
      <c r="C1662" s="11">
        <v>427</v>
      </c>
      <c r="E1662" s="11" t="s">
        <v>3626</v>
      </c>
      <c r="F1662" s="11" t="s">
        <v>3627</v>
      </c>
      <c r="G1662" s="11">
        <v>2</v>
      </c>
      <c r="I1662" s="24" t="str">
        <f>IF($B1662="","",(VLOOKUP($B1662,所属・種目コード!$E$3:$F$68,2)))</f>
        <v>水沢</v>
      </c>
      <c r="K1662" s="26" t="e">
        <f>IF($B1662="","",(VLOOKUP($B1662,所属・種目コード!O1645:P1745,2)))</f>
        <v>#N/A</v>
      </c>
      <c r="L1662" s="23" t="e">
        <f>IF($B1662="","",(VLOOKUP($B1662,所属・種目コード!$L$3:$M$59,2)))</f>
        <v>#N/A</v>
      </c>
    </row>
    <row r="1663" spans="1:12">
      <c r="A1663" s="11">
        <v>2597</v>
      </c>
      <c r="B1663" s="11">
        <v>1095</v>
      </c>
      <c r="C1663" s="11">
        <v>664</v>
      </c>
      <c r="E1663" s="11" t="s">
        <v>3628</v>
      </c>
      <c r="F1663" s="11" t="s">
        <v>3629</v>
      </c>
      <c r="G1663" s="11">
        <v>2</v>
      </c>
      <c r="I1663" s="24" t="str">
        <f>IF($B1663="","",(VLOOKUP($B1663,所属・種目コード!$E$3:$F$68,2)))</f>
        <v>水沢</v>
      </c>
      <c r="K1663" s="26" t="e">
        <f>IF($B1663="","",(VLOOKUP($B1663,所属・種目コード!O1646:P1746,2)))</f>
        <v>#N/A</v>
      </c>
      <c r="L1663" s="23" t="e">
        <f>IF($B1663="","",(VLOOKUP($B1663,所属・種目コード!$L$3:$M$59,2)))</f>
        <v>#N/A</v>
      </c>
    </row>
    <row r="1664" spans="1:12">
      <c r="A1664" s="11">
        <v>2598</v>
      </c>
      <c r="B1664" s="11">
        <v>1095</v>
      </c>
      <c r="C1664" s="11">
        <v>602</v>
      </c>
      <c r="E1664" s="11" t="s">
        <v>3630</v>
      </c>
      <c r="F1664" s="11" t="s">
        <v>3631</v>
      </c>
      <c r="G1664" s="11">
        <v>1</v>
      </c>
      <c r="I1664" s="24" t="str">
        <f>IF($B1664="","",(VLOOKUP($B1664,所属・種目コード!$E$3:$F$68,2)))</f>
        <v>水沢</v>
      </c>
      <c r="K1664" s="26" t="e">
        <f>IF($B1664="","",(VLOOKUP($B1664,所属・種目コード!O1647:P1747,2)))</f>
        <v>#N/A</v>
      </c>
      <c r="L1664" s="23" t="e">
        <f>IF($B1664="","",(VLOOKUP($B1664,所属・種目コード!$L$3:$M$59,2)))</f>
        <v>#N/A</v>
      </c>
    </row>
    <row r="1665" spans="1:12">
      <c r="A1665" s="11">
        <v>2599</v>
      </c>
      <c r="B1665" s="11">
        <v>1095</v>
      </c>
      <c r="C1665" s="11">
        <v>432</v>
      </c>
      <c r="E1665" s="11" t="s">
        <v>3632</v>
      </c>
      <c r="F1665" s="11" t="s">
        <v>3633</v>
      </c>
      <c r="G1665" s="11">
        <v>2</v>
      </c>
      <c r="I1665" s="24" t="str">
        <f>IF($B1665="","",(VLOOKUP($B1665,所属・種目コード!$E$3:$F$68,2)))</f>
        <v>水沢</v>
      </c>
      <c r="K1665" s="26" t="e">
        <f>IF($B1665="","",(VLOOKUP($B1665,所属・種目コード!O1648:P1748,2)))</f>
        <v>#N/A</v>
      </c>
      <c r="L1665" s="23" t="e">
        <f>IF($B1665="","",(VLOOKUP($B1665,所属・種目コード!$L$3:$M$59,2)))</f>
        <v>#N/A</v>
      </c>
    </row>
    <row r="1666" spans="1:12">
      <c r="A1666" s="11">
        <v>2600</v>
      </c>
      <c r="B1666" s="11">
        <v>1095</v>
      </c>
      <c r="C1666" s="11">
        <v>907</v>
      </c>
      <c r="E1666" s="11" t="s">
        <v>3634</v>
      </c>
      <c r="F1666" s="11" t="s">
        <v>3635</v>
      </c>
      <c r="G1666" s="11">
        <v>1</v>
      </c>
      <c r="I1666" s="24" t="str">
        <f>IF($B1666="","",(VLOOKUP($B1666,所属・種目コード!$E$3:$F$68,2)))</f>
        <v>水沢</v>
      </c>
      <c r="K1666" s="26" t="e">
        <f>IF($B1666="","",(VLOOKUP($B1666,所属・種目コード!O1649:P1749,2)))</f>
        <v>#N/A</v>
      </c>
      <c r="L1666" s="23" t="e">
        <f>IF($B1666="","",(VLOOKUP($B1666,所属・種目コード!$L$3:$M$59,2)))</f>
        <v>#N/A</v>
      </c>
    </row>
    <row r="1667" spans="1:12">
      <c r="A1667" s="11">
        <v>2601</v>
      </c>
      <c r="B1667" s="11">
        <v>1095</v>
      </c>
      <c r="C1667" s="11">
        <v>433</v>
      </c>
      <c r="E1667" s="11" t="s">
        <v>3636</v>
      </c>
      <c r="F1667" s="11" t="s">
        <v>3637</v>
      </c>
      <c r="G1667" s="11">
        <v>2</v>
      </c>
      <c r="I1667" s="24" t="str">
        <f>IF($B1667="","",(VLOOKUP($B1667,所属・種目コード!$E$3:$F$68,2)))</f>
        <v>水沢</v>
      </c>
      <c r="K1667" s="26" t="e">
        <f>IF($B1667="","",(VLOOKUP($B1667,所属・種目コード!O1650:P1750,2)))</f>
        <v>#N/A</v>
      </c>
      <c r="L1667" s="23" t="e">
        <f>IF($B1667="","",(VLOOKUP($B1667,所属・種目コード!$L$3:$M$59,2)))</f>
        <v>#N/A</v>
      </c>
    </row>
    <row r="1668" spans="1:12">
      <c r="A1668" s="11">
        <v>2602</v>
      </c>
      <c r="B1668" s="11">
        <v>1095</v>
      </c>
      <c r="C1668" s="11">
        <v>434</v>
      </c>
      <c r="E1668" s="11" t="s">
        <v>3638</v>
      </c>
      <c r="F1668" s="11" t="s">
        <v>3639</v>
      </c>
      <c r="G1668" s="11">
        <v>2</v>
      </c>
      <c r="I1668" s="24" t="str">
        <f>IF($B1668="","",(VLOOKUP($B1668,所属・種目コード!$E$3:$F$68,2)))</f>
        <v>水沢</v>
      </c>
      <c r="K1668" s="26" t="e">
        <f>IF($B1668="","",(VLOOKUP($B1668,所属・種目コード!O1651:P1751,2)))</f>
        <v>#N/A</v>
      </c>
      <c r="L1668" s="23" t="e">
        <f>IF($B1668="","",(VLOOKUP($B1668,所属・種目コード!$L$3:$M$59,2)))</f>
        <v>#N/A</v>
      </c>
    </row>
    <row r="1669" spans="1:12">
      <c r="A1669" s="11">
        <v>2603</v>
      </c>
      <c r="B1669" s="11">
        <v>1095</v>
      </c>
      <c r="C1669" s="11">
        <v>908</v>
      </c>
      <c r="E1669" s="11" t="s">
        <v>3640</v>
      </c>
      <c r="F1669" s="11" t="s">
        <v>3641</v>
      </c>
      <c r="G1669" s="11">
        <v>1</v>
      </c>
      <c r="I1669" s="24" t="str">
        <f>IF($B1669="","",(VLOOKUP($B1669,所属・種目コード!$E$3:$F$68,2)))</f>
        <v>水沢</v>
      </c>
      <c r="K1669" s="26" t="e">
        <f>IF($B1669="","",(VLOOKUP($B1669,所属・種目コード!O1652:P1752,2)))</f>
        <v>#N/A</v>
      </c>
      <c r="L1669" s="23" t="e">
        <f>IF($B1669="","",(VLOOKUP($B1669,所属・種目コード!$L$3:$M$59,2)))</f>
        <v>#N/A</v>
      </c>
    </row>
    <row r="1670" spans="1:12">
      <c r="A1670" s="11">
        <v>2604</v>
      </c>
      <c r="B1670" s="11">
        <v>1095</v>
      </c>
      <c r="C1670" s="11">
        <v>594</v>
      </c>
      <c r="E1670" s="11" t="s">
        <v>3642</v>
      </c>
      <c r="F1670" s="11" t="s">
        <v>3643</v>
      </c>
      <c r="G1670" s="11">
        <v>1</v>
      </c>
      <c r="I1670" s="24" t="str">
        <f>IF($B1670="","",(VLOOKUP($B1670,所属・種目コード!$E$3:$F$68,2)))</f>
        <v>水沢</v>
      </c>
      <c r="K1670" s="26" t="e">
        <f>IF($B1670="","",(VLOOKUP($B1670,所属・種目コード!O1653:P1753,2)))</f>
        <v>#N/A</v>
      </c>
      <c r="L1670" s="23" t="e">
        <f>IF($B1670="","",(VLOOKUP($B1670,所属・種目コード!$L$3:$M$59,2)))</f>
        <v>#N/A</v>
      </c>
    </row>
    <row r="1671" spans="1:12">
      <c r="A1671" s="11">
        <v>2605</v>
      </c>
      <c r="B1671" s="11">
        <v>1095</v>
      </c>
      <c r="C1671" s="11">
        <v>909</v>
      </c>
      <c r="E1671" s="11" t="s">
        <v>3644</v>
      </c>
      <c r="F1671" s="11" t="s">
        <v>3645</v>
      </c>
      <c r="G1671" s="11">
        <v>1</v>
      </c>
      <c r="I1671" s="24" t="str">
        <f>IF($B1671="","",(VLOOKUP($B1671,所属・種目コード!$E$3:$F$68,2)))</f>
        <v>水沢</v>
      </c>
      <c r="K1671" s="26" t="e">
        <f>IF($B1671="","",(VLOOKUP($B1671,所属・種目コード!O1654:P1754,2)))</f>
        <v>#N/A</v>
      </c>
      <c r="L1671" s="23" t="e">
        <f>IF($B1671="","",(VLOOKUP($B1671,所属・種目コード!$L$3:$M$59,2)))</f>
        <v>#N/A</v>
      </c>
    </row>
    <row r="1672" spans="1:12">
      <c r="A1672" s="11">
        <v>2606</v>
      </c>
      <c r="B1672" s="11">
        <v>1095</v>
      </c>
      <c r="C1672" s="11">
        <v>603</v>
      </c>
      <c r="E1672" s="11" t="s">
        <v>3646</v>
      </c>
      <c r="F1672" s="11" t="s">
        <v>3647</v>
      </c>
      <c r="G1672" s="11">
        <v>1</v>
      </c>
      <c r="I1672" s="24" t="str">
        <f>IF($B1672="","",(VLOOKUP($B1672,所属・種目コード!$E$3:$F$68,2)))</f>
        <v>水沢</v>
      </c>
      <c r="K1672" s="26" t="e">
        <f>IF($B1672="","",(VLOOKUP($B1672,所属・種目コード!O1655:P1755,2)))</f>
        <v>#N/A</v>
      </c>
      <c r="L1672" s="23" t="e">
        <f>IF($B1672="","",(VLOOKUP($B1672,所属・種目コード!$L$3:$M$59,2)))</f>
        <v>#N/A</v>
      </c>
    </row>
    <row r="1673" spans="1:12">
      <c r="A1673" s="11">
        <v>2607</v>
      </c>
      <c r="B1673" s="11">
        <v>1095</v>
      </c>
      <c r="C1673" s="11">
        <v>428</v>
      </c>
      <c r="E1673" s="11" t="s">
        <v>3648</v>
      </c>
      <c r="F1673" s="11" t="s">
        <v>3649</v>
      </c>
      <c r="G1673" s="11">
        <v>2</v>
      </c>
      <c r="I1673" s="24" t="str">
        <f>IF($B1673="","",(VLOOKUP($B1673,所属・種目コード!$E$3:$F$68,2)))</f>
        <v>水沢</v>
      </c>
      <c r="K1673" s="26" t="e">
        <f>IF($B1673="","",(VLOOKUP($B1673,所属・種目コード!O1656:P1756,2)))</f>
        <v>#N/A</v>
      </c>
      <c r="L1673" s="23" t="e">
        <f>IF($B1673="","",(VLOOKUP($B1673,所属・種目コード!$L$3:$M$59,2)))</f>
        <v>#N/A</v>
      </c>
    </row>
    <row r="1674" spans="1:12">
      <c r="A1674" s="11">
        <v>2608</v>
      </c>
      <c r="B1674" s="11">
        <v>1095</v>
      </c>
      <c r="C1674" s="11">
        <v>429</v>
      </c>
      <c r="E1674" s="11" t="s">
        <v>3650</v>
      </c>
      <c r="F1674" s="11" t="s">
        <v>2882</v>
      </c>
      <c r="G1674" s="11">
        <v>2</v>
      </c>
      <c r="I1674" s="24" t="str">
        <f>IF($B1674="","",(VLOOKUP($B1674,所属・種目コード!$E$3:$F$68,2)))</f>
        <v>水沢</v>
      </c>
      <c r="K1674" s="26" t="e">
        <f>IF($B1674="","",(VLOOKUP($B1674,所属・種目コード!O1657:P1757,2)))</f>
        <v>#N/A</v>
      </c>
      <c r="L1674" s="23" t="e">
        <f>IF($B1674="","",(VLOOKUP($B1674,所属・種目コード!$L$3:$M$59,2)))</f>
        <v>#N/A</v>
      </c>
    </row>
    <row r="1675" spans="1:12">
      <c r="A1675" s="11">
        <v>2609</v>
      </c>
      <c r="B1675" s="11">
        <v>1095</v>
      </c>
      <c r="C1675" s="11">
        <v>435</v>
      </c>
      <c r="E1675" s="11" t="s">
        <v>3651</v>
      </c>
      <c r="F1675" s="11" t="s">
        <v>3652</v>
      </c>
      <c r="G1675" s="11">
        <v>2</v>
      </c>
      <c r="I1675" s="24" t="str">
        <f>IF($B1675="","",(VLOOKUP($B1675,所属・種目コード!$E$3:$F$68,2)))</f>
        <v>水沢</v>
      </c>
      <c r="K1675" s="26" t="e">
        <f>IF($B1675="","",(VLOOKUP($B1675,所属・種目コード!O1658:P1758,2)))</f>
        <v>#N/A</v>
      </c>
      <c r="L1675" s="23" t="e">
        <f>IF($B1675="","",(VLOOKUP($B1675,所属・種目コード!$L$3:$M$59,2)))</f>
        <v>#N/A</v>
      </c>
    </row>
    <row r="1676" spans="1:12">
      <c r="A1676" s="11">
        <v>2610</v>
      </c>
      <c r="B1676" s="11">
        <v>1095</v>
      </c>
      <c r="C1676" s="11">
        <v>910</v>
      </c>
      <c r="E1676" s="11" t="s">
        <v>3653</v>
      </c>
      <c r="F1676" s="11" t="s">
        <v>3654</v>
      </c>
      <c r="G1676" s="11">
        <v>1</v>
      </c>
      <c r="I1676" s="24" t="str">
        <f>IF($B1676="","",(VLOOKUP($B1676,所属・種目コード!$E$3:$F$68,2)))</f>
        <v>水沢</v>
      </c>
      <c r="K1676" s="26" t="e">
        <f>IF($B1676="","",(VLOOKUP($B1676,所属・種目コード!O1659:P1759,2)))</f>
        <v>#N/A</v>
      </c>
      <c r="L1676" s="23" t="e">
        <f>IF($B1676="","",(VLOOKUP($B1676,所属・種目コード!$L$3:$M$59,2)))</f>
        <v>#N/A</v>
      </c>
    </row>
    <row r="1677" spans="1:12">
      <c r="A1677" s="11">
        <v>2611</v>
      </c>
      <c r="B1677" s="11">
        <v>1095</v>
      </c>
      <c r="C1677" s="11">
        <v>604</v>
      </c>
      <c r="E1677" s="11" t="s">
        <v>3655</v>
      </c>
      <c r="F1677" s="11" t="s">
        <v>3656</v>
      </c>
      <c r="G1677" s="11">
        <v>1</v>
      </c>
      <c r="I1677" s="24" t="str">
        <f>IF($B1677="","",(VLOOKUP($B1677,所属・種目コード!$E$3:$F$68,2)))</f>
        <v>水沢</v>
      </c>
      <c r="K1677" s="26" t="e">
        <f>IF($B1677="","",(VLOOKUP($B1677,所属・種目コード!O1660:P1760,2)))</f>
        <v>#N/A</v>
      </c>
      <c r="L1677" s="23" t="e">
        <f>IF($B1677="","",(VLOOKUP($B1677,所属・種目コード!$L$3:$M$59,2)))</f>
        <v>#N/A</v>
      </c>
    </row>
    <row r="1678" spans="1:12">
      <c r="A1678" s="11">
        <v>2612</v>
      </c>
      <c r="B1678" s="11">
        <v>1095</v>
      </c>
      <c r="C1678" s="11">
        <v>436</v>
      </c>
      <c r="E1678" s="11" t="s">
        <v>3657</v>
      </c>
      <c r="F1678" s="11" t="s">
        <v>3658</v>
      </c>
      <c r="G1678" s="11">
        <v>2</v>
      </c>
      <c r="I1678" s="24" t="str">
        <f>IF($B1678="","",(VLOOKUP($B1678,所属・種目コード!$E$3:$F$68,2)))</f>
        <v>水沢</v>
      </c>
      <c r="K1678" s="26" t="e">
        <f>IF($B1678="","",(VLOOKUP($B1678,所属・種目コード!O1661:P1761,2)))</f>
        <v>#N/A</v>
      </c>
      <c r="L1678" s="23" t="e">
        <f>IF($B1678="","",(VLOOKUP($B1678,所属・種目コード!$L$3:$M$59,2)))</f>
        <v>#N/A</v>
      </c>
    </row>
    <row r="1679" spans="1:12">
      <c r="A1679" s="11">
        <v>2613</v>
      </c>
      <c r="B1679" s="11">
        <v>1095</v>
      </c>
      <c r="C1679" s="11">
        <v>605</v>
      </c>
      <c r="E1679" s="11" t="s">
        <v>3659</v>
      </c>
      <c r="F1679" s="11" t="s">
        <v>3660</v>
      </c>
      <c r="G1679" s="11">
        <v>1</v>
      </c>
      <c r="I1679" s="24" t="str">
        <f>IF($B1679="","",(VLOOKUP($B1679,所属・種目コード!$E$3:$F$68,2)))</f>
        <v>水沢</v>
      </c>
      <c r="K1679" s="26" t="e">
        <f>IF($B1679="","",(VLOOKUP($B1679,所属・種目コード!O1662:P1762,2)))</f>
        <v>#N/A</v>
      </c>
      <c r="L1679" s="23" t="e">
        <f>IF($B1679="","",(VLOOKUP($B1679,所属・種目コード!$L$3:$M$59,2)))</f>
        <v>#N/A</v>
      </c>
    </row>
    <row r="1680" spans="1:12">
      <c r="A1680" s="11">
        <v>2614</v>
      </c>
      <c r="B1680" s="11">
        <v>1095</v>
      </c>
      <c r="C1680" s="11">
        <v>430</v>
      </c>
      <c r="E1680" s="11" t="s">
        <v>3661</v>
      </c>
      <c r="F1680" s="11" t="s">
        <v>3662</v>
      </c>
      <c r="G1680" s="11">
        <v>2</v>
      </c>
      <c r="I1680" s="24" t="str">
        <f>IF($B1680="","",(VLOOKUP($B1680,所属・種目コード!$E$3:$F$68,2)))</f>
        <v>水沢</v>
      </c>
      <c r="K1680" s="26" t="e">
        <f>IF($B1680="","",(VLOOKUP($B1680,所属・種目コード!O1663:P1763,2)))</f>
        <v>#N/A</v>
      </c>
      <c r="L1680" s="23" t="e">
        <f>IF($B1680="","",(VLOOKUP($B1680,所属・種目コード!$L$3:$M$59,2)))</f>
        <v>#N/A</v>
      </c>
    </row>
    <row r="1681" spans="1:12">
      <c r="A1681" s="11">
        <v>2615</v>
      </c>
      <c r="B1681" s="11">
        <v>1095</v>
      </c>
      <c r="C1681" s="11">
        <v>911</v>
      </c>
      <c r="E1681" s="11" t="s">
        <v>3663</v>
      </c>
      <c r="F1681" s="11" t="s">
        <v>3664</v>
      </c>
      <c r="G1681" s="11">
        <v>1</v>
      </c>
      <c r="I1681" s="24" t="str">
        <f>IF($B1681="","",(VLOOKUP($B1681,所属・種目コード!$E$3:$F$68,2)))</f>
        <v>水沢</v>
      </c>
      <c r="K1681" s="26" t="e">
        <f>IF($B1681="","",(VLOOKUP($B1681,所属・種目コード!O1664:P1764,2)))</f>
        <v>#N/A</v>
      </c>
      <c r="L1681" s="23" t="e">
        <f>IF($B1681="","",(VLOOKUP($B1681,所属・種目コード!$L$3:$M$59,2)))</f>
        <v>#N/A</v>
      </c>
    </row>
    <row r="1682" spans="1:12">
      <c r="A1682" s="11">
        <v>2616</v>
      </c>
      <c r="B1682" s="11">
        <v>1095</v>
      </c>
      <c r="C1682" s="11">
        <v>595</v>
      </c>
      <c r="E1682" s="11" t="s">
        <v>3665</v>
      </c>
      <c r="F1682" s="11" t="s">
        <v>3666</v>
      </c>
      <c r="G1682" s="11">
        <v>1</v>
      </c>
      <c r="I1682" s="24" t="str">
        <f>IF($B1682="","",(VLOOKUP($B1682,所属・種目コード!$E$3:$F$68,2)))</f>
        <v>水沢</v>
      </c>
      <c r="K1682" s="26" t="e">
        <f>IF($B1682="","",(VLOOKUP($B1682,所属・種目コード!O1665:P1765,2)))</f>
        <v>#N/A</v>
      </c>
      <c r="L1682" s="23" t="e">
        <f>IF($B1682="","",(VLOOKUP($B1682,所属・種目コード!$L$3:$M$59,2)))</f>
        <v>#N/A</v>
      </c>
    </row>
    <row r="1683" spans="1:12">
      <c r="A1683" s="11">
        <v>2617</v>
      </c>
      <c r="B1683" s="11">
        <v>1095</v>
      </c>
      <c r="C1683" s="11">
        <v>596</v>
      </c>
      <c r="E1683" s="11" t="s">
        <v>3667</v>
      </c>
      <c r="F1683" s="11" t="s">
        <v>3668</v>
      </c>
      <c r="G1683" s="11">
        <v>1</v>
      </c>
      <c r="I1683" s="24" t="str">
        <f>IF($B1683="","",(VLOOKUP($B1683,所属・種目コード!$E$3:$F$68,2)))</f>
        <v>水沢</v>
      </c>
      <c r="K1683" s="26" t="e">
        <f>IF($B1683="","",(VLOOKUP($B1683,所属・種目コード!O1666:P1766,2)))</f>
        <v>#N/A</v>
      </c>
      <c r="L1683" s="23" t="e">
        <f>IF($B1683="","",(VLOOKUP($B1683,所属・種目コード!$L$3:$M$59,2)))</f>
        <v>#N/A</v>
      </c>
    </row>
    <row r="1684" spans="1:12">
      <c r="A1684" s="11">
        <v>2618</v>
      </c>
      <c r="B1684" s="11">
        <v>1095</v>
      </c>
      <c r="C1684" s="11">
        <v>597</v>
      </c>
      <c r="E1684" s="11" t="s">
        <v>3669</v>
      </c>
      <c r="F1684" s="11" t="s">
        <v>3670</v>
      </c>
      <c r="G1684" s="11">
        <v>1</v>
      </c>
      <c r="I1684" s="24" t="str">
        <f>IF($B1684="","",(VLOOKUP($B1684,所属・種目コード!$E$3:$F$68,2)))</f>
        <v>水沢</v>
      </c>
      <c r="K1684" s="26" t="e">
        <f>IF($B1684="","",(VLOOKUP($B1684,所属・種目コード!O1667:P1767,2)))</f>
        <v>#N/A</v>
      </c>
      <c r="L1684" s="23" t="e">
        <f>IF($B1684="","",(VLOOKUP($B1684,所属・種目コード!$L$3:$M$59,2)))</f>
        <v>#N/A</v>
      </c>
    </row>
    <row r="1685" spans="1:12">
      <c r="A1685" s="11">
        <v>2619</v>
      </c>
      <c r="B1685" s="11">
        <v>1095</v>
      </c>
      <c r="C1685" s="11">
        <v>606</v>
      </c>
      <c r="E1685" s="11" t="s">
        <v>3671</v>
      </c>
      <c r="F1685" s="11" t="s">
        <v>3672</v>
      </c>
      <c r="G1685" s="11">
        <v>1</v>
      </c>
      <c r="I1685" s="24" t="str">
        <f>IF($B1685="","",(VLOOKUP($B1685,所属・種目コード!$E$3:$F$68,2)))</f>
        <v>水沢</v>
      </c>
      <c r="K1685" s="26" t="e">
        <f>IF($B1685="","",(VLOOKUP($B1685,所属・種目コード!O1668:P1768,2)))</f>
        <v>#N/A</v>
      </c>
      <c r="L1685" s="23" t="e">
        <f>IF($B1685="","",(VLOOKUP($B1685,所属・種目コード!$L$3:$M$59,2)))</f>
        <v>#N/A</v>
      </c>
    </row>
    <row r="1686" spans="1:12">
      <c r="A1686" s="11">
        <v>2620</v>
      </c>
      <c r="B1686" s="11">
        <v>1095</v>
      </c>
      <c r="C1686" s="11">
        <v>437</v>
      </c>
      <c r="E1686" s="11" t="s">
        <v>3673</v>
      </c>
      <c r="F1686" s="11" t="s">
        <v>3674</v>
      </c>
      <c r="G1686" s="11">
        <v>2</v>
      </c>
      <c r="I1686" s="24" t="str">
        <f>IF($B1686="","",(VLOOKUP($B1686,所属・種目コード!$E$3:$F$68,2)))</f>
        <v>水沢</v>
      </c>
      <c r="K1686" s="26" t="e">
        <f>IF($B1686="","",(VLOOKUP($B1686,所属・種目コード!O1669:P1769,2)))</f>
        <v>#N/A</v>
      </c>
      <c r="L1686" s="23" t="e">
        <f>IF($B1686="","",(VLOOKUP($B1686,所属・種目コード!$L$3:$M$59,2)))</f>
        <v>#N/A</v>
      </c>
    </row>
    <row r="1687" spans="1:12">
      <c r="A1687" s="11">
        <v>2621</v>
      </c>
      <c r="B1687" s="11">
        <v>1095</v>
      </c>
      <c r="C1687" s="11">
        <v>469</v>
      </c>
      <c r="E1687" s="11" t="s">
        <v>3675</v>
      </c>
      <c r="F1687" s="11" t="s">
        <v>3676</v>
      </c>
      <c r="G1687" s="11">
        <v>2</v>
      </c>
      <c r="I1687" s="24" t="str">
        <f>IF($B1687="","",(VLOOKUP($B1687,所属・種目コード!$E$3:$F$68,2)))</f>
        <v>水沢</v>
      </c>
      <c r="K1687" s="26" t="e">
        <f>IF($B1687="","",(VLOOKUP($B1687,所属・種目コード!O1670:P1770,2)))</f>
        <v>#N/A</v>
      </c>
      <c r="L1687" s="23" t="e">
        <f>IF($B1687="","",(VLOOKUP($B1687,所属・種目コード!$L$3:$M$59,2)))</f>
        <v>#N/A</v>
      </c>
    </row>
    <row r="1688" spans="1:12">
      <c r="A1688" s="11">
        <v>2622</v>
      </c>
      <c r="B1688" s="11">
        <v>1095</v>
      </c>
      <c r="C1688" s="11">
        <v>607</v>
      </c>
      <c r="E1688" s="11" t="s">
        <v>3677</v>
      </c>
      <c r="F1688" s="11" t="s">
        <v>3678</v>
      </c>
      <c r="G1688" s="11">
        <v>1</v>
      </c>
      <c r="I1688" s="24" t="str">
        <f>IF($B1688="","",(VLOOKUP($B1688,所属・種目コード!$E$3:$F$68,2)))</f>
        <v>水沢</v>
      </c>
      <c r="K1688" s="26" t="e">
        <f>IF($B1688="","",(VLOOKUP($B1688,所属・種目コード!O1671:P1771,2)))</f>
        <v>#N/A</v>
      </c>
      <c r="L1688" s="23" t="e">
        <f>IF($B1688="","",(VLOOKUP($B1688,所属・種目コード!$L$3:$M$59,2)))</f>
        <v>#N/A</v>
      </c>
    </row>
    <row r="1689" spans="1:12">
      <c r="A1689" s="11">
        <v>2623</v>
      </c>
      <c r="B1689" s="11">
        <v>1095</v>
      </c>
      <c r="C1689" s="11">
        <v>438</v>
      </c>
      <c r="E1689" s="11" t="s">
        <v>3679</v>
      </c>
      <c r="F1689" s="11" t="s">
        <v>3680</v>
      </c>
      <c r="G1689" s="11">
        <v>2</v>
      </c>
      <c r="I1689" s="24" t="str">
        <f>IF($B1689="","",(VLOOKUP($B1689,所属・種目コード!$E$3:$F$68,2)))</f>
        <v>水沢</v>
      </c>
      <c r="K1689" s="26" t="e">
        <f>IF($B1689="","",(VLOOKUP($B1689,所属・種目コード!O1672:P1772,2)))</f>
        <v>#N/A</v>
      </c>
      <c r="L1689" s="23" t="e">
        <f>IF($B1689="","",(VLOOKUP($B1689,所属・種目コード!$L$3:$M$59,2)))</f>
        <v>#N/A</v>
      </c>
    </row>
    <row r="1690" spans="1:12">
      <c r="A1690" s="11">
        <v>2624</v>
      </c>
      <c r="B1690" s="11">
        <v>1095</v>
      </c>
      <c r="C1690" s="11">
        <v>598</v>
      </c>
      <c r="E1690" s="11" t="s">
        <v>3681</v>
      </c>
      <c r="F1690" s="11" t="s">
        <v>3275</v>
      </c>
      <c r="G1690" s="11">
        <v>1</v>
      </c>
      <c r="I1690" s="24" t="str">
        <f>IF($B1690="","",(VLOOKUP($B1690,所属・種目コード!$E$3:$F$68,2)))</f>
        <v>水沢</v>
      </c>
      <c r="K1690" s="26" t="e">
        <f>IF($B1690="","",(VLOOKUP($B1690,所属・種目コード!O1673:P1773,2)))</f>
        <v>#N/A</v>
      </c>
      <c r="L1690" s="23" t="e">
        <f>IF($B1690="","",(VLOOKUP($B1690,所属・種目コード!$L$3:$M$59,2)))</f>
        <v>#N/A</v>
      </c>
    </row>
    <row r="1691" spans="1:12">
      <c r="A1691" s="11">
        <v>2625</v>
      </c>
      <c r="B1691" s="11">
        <v>1095</v>
      </c>
      <c r="C1691" s="11">
        <v>431</v>
      </c>
      <c r="E1691" s="11" t="s">
        <v>3682</v>
      </c>
      <c r="F1691" s="11" t="s">
        <v>3683</v>
      </c>
      <c r="G1691" s="11">
        <v>2</v>
      </c>
      <c r="I1691" s="24" t="str">
        <f>IF($B1691="","",(VLOOKUP($B1691,所属・種目コード!$E$3:$F$68,2)))</f>
        <v>水沢</v>
      </c>
      <c r="K1691" s="26" t="e">
        <f>IF($B1691="","",(VLOOKUP($B1691,所属・種目コード!O1674:P1774,2)))</f>
        <v>#N/A</v>
      </c>
      <c r="L1691" s="23" t="e">
        <f>IF($B1691="","",(VLOOKUP($B1691,所属・種目コード!$L$3:$M$59,2)))</f>
        <v>#N/A</v>
      </c>
    </row>
    <row r="1692" spans="1:12">
      <c r="A1692" s="11">
        <v>2626</v>
      </c>
      <c r="B1692" s="11">
        <v>1095</v>
      </c>
      <c r="C1692" s="11">
        <v>912</v>
      </c>
      <c r="E1692" s="11" t="s">
        <v>3684</v>
      </c>
      <c r="F1692" s="11" t="s">
        <v>3685</v>
      </c>
      <c r="G1692" s="11">
        <v>1</v>
      </c>
      <c r="I1692" s="24" t="str">
        <f>IF($B1692="","",(VLOOKUP($B1692,所属・種目コード!$E$3:$F$68,2)))</f>
        <v>水沢</v>
      </c>
      <c r="K1692" s="26" t="e">
        <f>IF($B1692="","",(VLOOKUP($B1692,所属・種目コード!O1675:P1775,2)))</f>
        <v>#N/A</v>
      </c>
      <c r="L1692" s="23" t="e">
        <f>IF($B1692="","",(VLOOKUP($B1692,所属・種目コード!$L$3:$M$59,2)))</f>
        <v>#N/A</v>
      </c>
    </row>
    <row r="1693" spans="1:12">
      <c r="A1693" s="11">
        <v>2627</v>
      </c>
      <c r="B1693" s="11">
        <v>1095</v>
      </c>
      <c r="C1693" s="11">
        <v>913</v>
      </c>
      <c r="E1693" s="11" t="s">
        <v>3686</v>
      </c>
      <c r="F1693" s="11" t="s">
        <v>3037</v>
      </c>
      <c r="G1693" s="11">
        <v>1</v>
      </c>
      <c r="I1693" s="24" t="str">
        <f>IF($B1693="","",(VLOOKUP($B1693,所属・種目コード!$E$3:$F$68,2)))</f>
        <v>水沢</v>
      </c>
      <c r="K1693" s="26" t="e">
        <f>IF($B1693="","",(VLOOKUP($B1693,所属・種目コード!O1676:P1776,2)))</f>
        <v>#N/A</v>
      </c>
      <c r="L1693" s="23" t="e">
        <f>IF($B1693="","",(VLOOKUP($B1693,所属・種目コード!$L$3:$M$59,2)))</f>
        <v>#N/A</v>
      </c>
    </row>
    <row r="1694" spans="1:12">
      <c r="A1694" s="11">
        <v>2628</v>
      </c>
      <c r="B1694" s="11">
        <v>1095</v>
      </c>
      <c r="C1694" s="11">
        <v>914</v>
      </c>
      <c r="E1694" s="11" t="s">
        <v>3687</v>
      </c>
      <c r="F1694" s="11" t="s">
        <v>3688</v>
      </c>
      <c r="G1694" s="11">
        <v>1</v>
      </c>
      <c r="I1694" s="24" t="str">
        <f>IF($B1694="","",(VLOOKUP($B1694,所属・種目コード!$E$3:$F$68,2)))</f>
        <v>水沢</v>
      </c>
      <c r="K1694" s="26" t="e">
        <f>IF($B1694="","",(VLOOKUP($B1694,所属・種目コード!O1677:P1777,2)))</f>
        <v>#N/A</v>
      </c>
      <c r="L1694" s="23" t="e">
        <f>IF($B1694="","",(VLOOKUP($B1694,所属・種目コード!$L$3:$M$59,2)))</f>
        <v>#N/A</v>
      </c>
    </row>
    <row r="1695" spans="1:12">
      <c r="A1695" s="11">
        <v>2629</v>
      </c>
      <c r="B1695" s="11">
        <v>1095</v>
      </c>
      <c r="C1695" s="11">
        <v>439</v>
      </c>
      <c r="E1695" s="11" t="s">
        <v>3689</v>
      </c>
      <c r="F1695" s="11" t="s">
        <v>3690</v>
      </c>
      <c r="G1695" s="11">
        <v>2</v>
      </c>
      <c r="I1695" s="24" t="str">
        <f>IF($B1695="","",(VLOOKUP($B1695,所属・種目コード!$E$3:$F$68,2)))</f>
        <v>水沢</v>
      </c>
      <c r="K1695" s="26" t="e">
        <f>IF($B1695="","",(VLOOKUP($B1695,所属・種目コード!O1678:P1778,2)))</f>
        <v>#N/A</v>
      </c>
      <c r="L1695" s="23" t="e">
        <f>IF($B1695="","",(VLOOKUP($B1695,所属・種目コード!$L$3:$M$59,2)))</f>
        <v>#N/A</v>
      </c>
    </row>
    <row r="1696" spans="1:12">
      <c r="A1696" s="11">
        <v>2630</v>
      </c>
      <c r="B1696" s="11">
        <v>1095</v>
      </c>
      <c r="C1696" s="11">
        <v>665</v>
      </c>
      <c r="E1696" s="11" t="s">
        <v>3691</v>
      </c>
      <c r="F1696" s="11" t="s">
        <v>3692</v>
      </c>
      <c r="G1696" s="11">
        <v>2</v>
      </c>
      <c r="I1696" s="24" t="str">
        <f>IF($B1696="","",(VLOOKUP($B1696,所属・種目コード!$E$3:$F$68,2)))</f>
        <v>水沢</v>
      </c>
      <c r="K1696" s="26" t="e">
        <f>IF($B1696="","",(VLOOKUP($B1696,所属・種目コード!O1679:P1779,2)))</f>
        <v>#N/A</v>
      </c>
      <c r="L1696" s="23" t="e">
        <f>IF($B1696="","",(VLOOKUP($B1696,所属・種目コード!$L$3:$M$59,2)))</f>
        <v>#N/A</v>
      </c>
    </row>
    <row r="1697" spans="1:12">
      <c r="A1697" s="11">
        <v>2631</v>
      </c>
      <c r="B1697" s="11">
        <v>1095</v>
      </c>
      <c r="C1697" s="11">
        <v>599</v>
      </c>
      <c r="E1697" s="11" t="s">
        <v>3693</v>
      </c>
      <c r="F1697" s="11" t="s">
        <v>3694</v>
      </c>
      <c r="G1697" s="11">
        <v>1</v>
      </c>
      <c r="I1697" s="24" t="str">
        <f>IF($B1697="","",(VLOOKUP($B1697,所属・種目コード!$E$3:$F$68,2)))</f>
        <v>水沢</v>
      </c>
      <c r="K1697" s="26" t="e">
        <f>IF($B1697="","",(VLOOKUP($B1697,所属・種目コード!O1680:P1780,2)))</f>
        <v>#N/A</v>
      </c>
      <c r="L1697" s="23" t="e">
        <f>IF($B1697="","",(VLOOKUP($B1697,所属・種目コード!$L$3:$M$59,2)))</f>
        <v>#N/A</v>
      </c>
    </row>
    <row r="1698" spans="1:12">
      <c r="A1698" s="11">
        <v>2632</v>
      </c>
      <c r="B1698" s="11">
        <v>1095</v>
      </c>
      <c r="C1698" s="11">
        <v>666</v>
      </c>
      <c r="E1698" s="11" t="s">
        <v>3695</v>
      </c>
      <c r="F1698" s="11" t="s">
        <v>3696</v>
      </c>
      <c r="G1698" s="11">
        <v>2</v>
      </c>
      <c r="I1698" s="24" t="str">
        <f>IF($B1698="","",(VLOOKUP($B1698,所属・種目コード!$E$3:$F$68,2)))</f>
        <v>水沢</v>
      </c>
      <c r="K1698" s="26" t="e">
        <f>IF($B1698="","",(VLOOKUP($B1698,所属・種目コード!O1681:P1781,2)))</f>
        <v>#N/A</v>
      </c>
      <c r="L1698" s="23" t="e">
        <f>IF($B1698="","",(VLOOKUP($B1698,所属・種目コード!$L$3:$M$59,2)))</f>
        <v>#N/A</v>
      </c>
    </row>
    <row r="1699" spans="1:12">
      <c r="A1699" s="11">
        <v>2633</v>
      </c>
      <c r="B1699" s="11">
        <v>1095</v>
      </c>
      <c r="C1699" s="11">
        <v>600</v>
      </c>
      <c r="E1699" s="11" t="s">
        <v>3697</v>
      </c>
      <c r="F1699" s="11" t="s">
        <v>3698</v>
      </c>
      <c r="G1699" s="11">
        <v>1</v>
      </c>
      <c r="I1699" s="24" t="str">
        <f>IF($B1699="","",(VLOOKUP($B1699,所属・種目コード!$E$3:$F$68,2)))</f>
        <v>水沢</v>
      </c>
      <c r="K1699" s="26" t="e">
        <f>IF($B1699="","",(VLOOKUP($B1699,所属・種目コード!O1682:P1782,2)))</f>
        <v>#N/A</v>
      </c>
      <c r="L1699" s="23" t="e">
        <f>IF($B1699="","",(VLOOKUP($B1699,所属・種目コード!$L$3:$M$59,2)))</f>
        <v>#N/A</v>
      </c>
    </row>
    <row r="1700" spans="1:12">
      <c r="A1700" s="11">
        <v>2634</v>
      </c>
      <c r="B1700" s="11">
        <v>1095</v>
      </c>
      <c r="C1700" s="11">
        <v>601</v>
      </c>
      <c r="E1700" s="11" t="s">
        <v>3699</v>
      </c>
      <c r="F1700" s="11" t="s">
        <v>3700</v>
      </c>
      <c r="G1700" s="11">
        <v>1</v>
      </c>
      <c r="I1700" s="24" t="str">
        <f>IF($B1700="","",(VLOOKUP($B1700,所属・種目コード!$E$3:$F$68,2)))</f>
        <v>水沢</v>
      </c>
      <c r="K1700" s="26" t="e">
        <f>IF($B1700="","",(VLOOKUP($B1700,所属・種目コード!O1683:P1783,2)))</f>
        <v>#N/A</v>
      </c>
      <c r="L1700" s="23" t="e">
        <f>IF($B1700="","",(VLOOKUP($B1700,所属・種目コード!$L$3:$M$59,2)))</f>
        <v>#N/A</v>
      </c>
    </row>
    <row r="1701" spans="1:12">
      <c r="A1701" s="11">
        <v>2635</v>
      </c>
      <c r="B1701" s="11">
        <v>1095</v>
      </c>
      <c r="C1701" s="11">
        <v>915</v>
      </c>
      <c r="E1701" s="11" t="s">
        <v>3701</v>
      </c>
      <c r="F1701" s="11" t="s">
        <v>3702</v>
      </c>
      <c r="G1701" s="11">
        <v>1</v>
      </c>
      <c r="I1701" s="24" t="str">
        <f>IF($B1701="","",(VLOOKUP($B1701,所属・種目コード!$E$3:$F$68,2)))</f>
        <v>水沢</v>
      </c>
      <c r="K1701" s="26" t="e">
        <f>IF($B1701="","",(VLOOKUP($B1701,所属・種目コード!O1684:P1784,2)))</f>
        <v>#N/A</v>
      </c>
      <c r="L1701" s="23" t="e">
        <f>IF($B1701="","",(VLOOKUP($B1701,所属・種目コード!$L$3:$M$59,2)))</f>
        <v>#N/A</v>
      </c>
    </row>
    <row r="1702" spans="1:12">
      <c r="A1702" s="11">
        <v>2636</v>
      </c>
      <c r="B1702" s="11">
        <v>1095</v>
      </c>
      <c r="C1702" s="11">
        <v>440</v>
      </c>
      <c r="E1702" s="11" t="s">
        <v>3703</v>
      </c>
      <c r="F1702" s="11" t="s">
        <v>3704</v>
      </c>
      <c r="G1702" s="11">
        <v>2</v>
      </c>
      <c r="I1702" s="24" t="str">
        <f>IF($B1702="","",(VLOOKUP($B1702,所属・種目コード!$E$3:$F$68,2)))</f>
        <v>水沢</v>
      </c>
      <c r="K1702" s="26" t="e">
        <f>IF($B1702="","",(VLOOKUP($B1702,所属・種目コード!O1685:P1785,2)))</f>
        <v>#N/A</v>
      </c>
      <c r="L1702" s="23" t="e">
        <f>IF($B1702="","",(VLOOKUP($B1702,所属・種目コード!$L$3:$M$59,2)))</f>
        <v>#N/A</v>
      </c>
    </row>
    <row r="1703" spans="1:12">
      <c r="A1703" s="11">
        <v>2637</v>
      </c>
      <c r="B1703" s="11">
        <v>1096</v>
      </c>
      <c r="C1703" s="11">
        <v>160</v>
      </c>
      <c r="E1703" s="11" t="s">
        <v>3705</v>
      </c>
      <c r="F1703" s="11" t="s">
        <v>3706</v>
      </c>
      <c r="G1703" s="11">
        <v>1</v>
      </c>
      <c r="I1703" s="24" t="str">
        <f>IF($B1703="","",(VLOOKUP($B1703,所属・種目コード!$E$3:$F$68,2)))</f>
        <v>水沢工</v>
      </c>
      <c r="K1703" s="26" t="e">
        <f>IF($B1703="","",(VLOOKUP($B1703,所属・種目コード!O1686:P1786,2)))</f>
        <v>#N/A</v>
      </c>
      <c r="L1703" s="23" t="e">
        <f>IF($B1703="","",(VLOOKUP($B1703,所属・種目コード!$L$3:$M$59,2)))</f>
        <v>#N/A</v>
      </c>
    </row>
    <row r="1704" spans="1:12">
      <c r="A1704" s="11">
        <v>2638</v>
      </c>
      <c r="B1704" s="11">
        <v>1096</v>
      </c>
      <c r="C1704" s="11">
        <v>169</v>
      </c>
      <c r="E1704" s="11" t="s">
        <v>3707</v>
      </c>
      <c r="F1704" s="11" t="s">
        <v>3708</v>
      </c>
      <c r="G1704" s="11">
        <v>1</v>
      </c>
      <c r="I1704" s="24" t="str">
        <f>IF($B1704="","",(VLOOKUP($B1704,所属・種目コード!$E$3:$F$68,2)))</f>
        <v>水沢工</v>
      </c>
      <c r="K1704" s="26" t="e">
        <f>IF($B1704="","",(VLOOKUP($B1704,所属・種目コード!O1687:P1787,2)))</f>
        <v>#N/A</v>
      </c>
      <c r="L1704" s="23" t="e">
        <f>IF($B1704="","",(VLOOKUP($B1704,所属・種目コード!$L$3:$M$59,2)))</f>
        <v>#N/A</v>
      </c>
    </row>
    <row r="1705" spans="1:12">
      <c r="A1705" s="11">
        <v>2639</v>
      </c>
      <c r="B1705" s="11">
        <v>1096</v>
      </c>
      <c r="C1705" s="11">
        <v>161</v>
      </c>
      <c r="E1705" s="11" t="s">
        <v>3709</v>
      </c>
      <c r="F1705" s="11" t="s">
        <v>1810</v>
      </c>
      <c r="G1705" s="11">
        <v>1</v>
      </c>
      <c r="I1705" s="24" t="str">
        <f>IF($B1705="","",(VLOOKUP($B1705,所属・種目コード!$E$3:$F$68,2)))</f>
        <v>水沢工</v>
      </c>
      <c r="K1705" s="26" t="e">
        <f>IF($B1705="","",(VLOOKUP($B1705,所属・種目コード!O1688:P1788,2)))</f>
        <v>#N/A</v>
      </c>
      <c r="L1705" s="23" t="e">
        <f>IF($B1705="","",(VLOOKUP($B1705,所属・種目コード!$L$3:$M$59,2)))</f>
        <v>#N/A</v>
      </c>
    </row>
    <row r="1706" spans="1:12">
      <c r="A1706" s="11">
        <v>2640</v>
      </c>
      <c r="B1706" s="11">
        <v>1096</v>
      </c>
      <c r="C1706" s="11">
        <v>162</v>
      </c>
      <c r="E1706" s="11" t="s">
        <v>3710</v>
      </c>
      <c r="F1706" s="11" t="s">
        <v>3711</v>
      </c>
      <c r="G1706" s="11">
        <v>1</v>
      </c>
      <c r="I1706" s="24" t="str">
        <f>IF($B1706="","",(VLOOKUP($B1706,所属・種目コード!$E$3:$F$68,2)))</f>
        <v>水沢工</v>
      </c>
      <c r="K1706" s="26" t="e">
        <f>IF($B1706="","",(VLOOKUP($B1706,所属・種目コード!O1689:P1789,2)))</f>
        <v>#N/A</v>
      </c>
      <c r="L1706" s="23" t="e">
        <f>IF($B1706="","",(VLOOKUP($B1706,所属・種目コード!$L$3:$M$59,2)))</f>
        <v>#N/A</v>
      </c>
    </row>
    <row r="1707" spans="1:12">
      <c r="A1707" s="11">
        <v>2641</v>
      </c>
      <c r="B1707" s="11">
        <v>1096</v>
      </c>
      <c r="C1707" s="11">
        <v>736</v>
      </c>
      <c r="E1707" s="11" t="s">
        <v>3712</v>
      </c>
      <c r="F1707" s="11" t="s">
        <v>3713</v>
      </c>
      <c r="G1707" s="11">
        <v>1</v>
      </c>
      <c r="I1707" s="24" t="str">
        <f>IF($B1707="","",(VLOOKUP($B1707,所属・種目コード!$E$3:$F$68,2)))</f>
        <v>水沢工</v>
      </c>
      <c r="K1707" s="26" t="e">
        <f>IF($B1707="","",(VLOOKUP($B1707,所属・種目コード!O1690:P1790,2)))</f>
        <v>#N/A</v>
      </c>
      <c r="L1707" s="23" t="e">
        <f>IF($B1707="","",(VLOOKUP($B1707,所属・種目コード!$L$3:$M$59,2)))</f>
        <v>#N/A</v>
      </c>
    </row>
    <row r="1708" spans="1:12">
      <c r="A1708" s="11">
        <v>2642</v>
      </c>
      <c r="B1708" s="11">
        <v>1096</v>
      </c>
      <c r="C1708" s="11">
        <v>106</v>
      </c>
      <c r="E1708" s="11" t="s">
        <v>3714</v>
      </c>
      <c r="F1708" s="11" t="s">
        <v>3715</v>
      </c>
      <c r="G1708" s="11">
        <v>2</v>
      </c>
      <c r="I1708" s="24" t="str">
        <f>IF($B1708="","",(VLOOKUP($B1708,所属・種目コード!$E$3:$F$68,2)))</f>
        <v>水沢工</v>
      </c>
      <c r="K1708" s="26" t="e">
        <f>IF($B1708="","",(VLOOKUP($B1708,所属・種目コード!O1691:P1791,2)))</f>
        <v>#N/A</v>
      </c>
      <c r="L1708" s="23" t="e">
        <f>IF($B1708="","",(VLOOKUP($B1708,所属・種目コード!$L$3:$M$59,2)))</f>
        <v>#N/A</v>
      </c>
    </row>
    <row r="1709" spans="1:12">
      <c r="A1709" s="11">
        <v>2643</v>
      </c>
      <c r="B1709" s="11">
        <v>1096</v>
      </c>
      <c r="C1709" s="11">
        <v>170</v>
      </c>
      <c r="E1709" s="11" t="s">
        <v>3716</v>
      </c>
      <c r="F1709" s="11" t="s">
        <v>3717</v>
      </c>
      <c r="G1709" s="11">
        <v>1</v>
      </c>
      <c r="I1709" s="24" t="str">
        <f>IF($B1709="","",(VLOOKUP($B1709,所属・種目コード!$E$3:$F$68,2)))</f>
        <v>水沢工</v>
      </c>
      <c r="K1709" s="26" t="e">
        <f>IF($B1709="","",(VLOOKUP($B1709,所属・種目コード!O1692:P1792,2)))</f>
        <v>#N/A</v>
      </c>
      <c r="L1709" s="23" t="e">
        <f>IF($B1709="","",(VLOOKUP($B1709,所属・種目コード!$L$3:$M$59,2)))</f>
        <v>#N/A</v>
      </c>
    </row>
    <row r="1710" spans="1:12">
      <c r="A1710" s="11">
        <v>2644</v>
      </c>
      <c r="B1710" s="11">
        <v>1096</v>
      </c>
      <c r="C1710" s="11">
        <v>107</v>
      </c>
      <c r="E1710" s="11" t="s">
        <v>3718</v>
      </c>
      <c r="F1710" s="11" t="s">
        <v>3719</v>
      </c>
      <c r="G1710" s="11">
        <v>2</v>
      </c>
      <c r="I1710" s="24" t="str">
        <f>IF($B1710="","",(VLOOKUP($B1710,所属・種目コード!$E$3:$F$68,2)))</f>
        <v>水沢工</v>
      </c>
      <c r="K1710" s="26" t="e">
        <f>IF($B1710="","",(VLOOKUP($B1710,所属・種目コード!O1693:P1793,2)))</f>
        <v>#N/A</v>
      </c>
      <c r="L1710" s="23" t="e">
        <f>IF($B1710="","",(VLOOKUP($B1710,所属・種目コード!$L$3:$M$59,2)))</f>
        <v>#N/A</v>
      </c>
    </row>
    <row r="1711" spans="1:12">
      <c r="A1711" s="11">
        <v>2645</v>
      </c>
      <c r="B1711" s="11">
        <v>1096</v>
      </c>
      <c r="C1711" s="11">
        <v>901</v>
      </c>
      <c r="E1711" s="11" t="s">
        <v>3720</v>
      </c>
      <c r="F1711" s="11" t="s">
        <v>3721</v>
      </c>
      <c r="G1711" s="11">
        <v>1</v>
      </c>
      <c r="I1711" s="24" t="str">
        <f>IF($B1711="","",(VLOOKUP($B1711,所属・種目コード!$E$3:$F$68,2)))</f>
        <v>水沢工</v>
      </c>
      <c r="K1711" s="26" t="e">
        <f>IF($B1711="","",(VLOOKUP($B1711,所属・種目コード!O1694:P1794,2)))</f>
        <v>#N/A</v>
      </c>
      <c r="L1711" s="23" t="e">
        <f>IF($B1711="","",(VLOOKUP($B1711,所属・種目コード!$L$3:$M$59,2)))</f>
        <v>#N/A</v>
      </c>
    </row>
    <row r="1712" spans="1:12">
      <c r="A1712" s="11">
        <v>2646</v>
      </c>
      <c r="B1712" s="11">
        <v>1096</v>
      </c>
      <c r="C1712" s="11">
        <v>171</v>
      </c>
      <c r="E1712" s="11" t="s">
        <v>3722</v>
      </c>
      <c r="F1712" s="11" t="s">
        <v>3723</v>
      </c>
      <c r="G1712" s="11">
        <v>1</v>
      </c>
      <c r="I1712" s="24" t="str">
        <f>IF($B1712="","",(VLOOKUP($B1712,所属・種目コード!$E$3:$F$68,2)))</f>
        <v>水沢工</v>
      </c>
      <c r="K1712" s="26" t="e">
        <f>IF($B1712="","",(VLOOKUP($B1712,所属・種目コード!O1695:P1795,2)))</f>
        <v>#N/A</v>
      </c>
      <c r="L1712" s="23" t="e">
        <f>IF($B1712="","",(VLOOKUP($B1712,所属・種目コード!$L$3:$M$59,2)))</f>
        <v>#N/A</v>
      </c>
    </row>
    <row r="1713" spans="1:12">
      <c r="A1713" s="11">
        <v>2647</v>
      </c>
      <c r="B1713" s="11">
        <v>1096</v>
      </c>
      <c r="C1713" s="11">
        <v>172</v>
      </c>
      <c r="E1713" s="11" t="s">
        <v>3724</v>
      </c>
      <c r="F1713" s="11" t="s">
        <v>3725</v>
      </c>
      <c r="G1713" s="11">
        <v>1</v>
      </c>
      <c r="I1713" s="24" t="str">
        <f>IF($B1713="","",(VLOOKUP($B1713,所属・種目コード!$E$3:$F$68,2)))</f>
        <v>水沢工</v>
      </c>
      <c r="K1713" s="26" t="e">
        <f>IF($B1713="","",(VLOOKUP($B1713,所属・種目コード!O1696:P1796,2)))</f>
        <v>#N/A</v>
      </c>
      <c r="L1713" s="23" t="e">
        <f>IF($B1713="","",(VLOOKUP($B1713,所属・種目コード!$L$3:$M$59,2)))</f>
        <v>#N/A</v>
      </c>
    </row>
    <row r="1714" spans="1:12">
      <c r="A1714" s="11">
        <v>2648</v>
      </c>
      <c r="B1714" s="11">
        <v>1096</v>
      </c>
      <c r="C1714" s="11">
        <v>163</v>
      </c>
      <c r="E1714" s="11" t="s">
        <v>3726</v>
      </c>
      <c r="F1714" s="11" t="s">
        <v>3727</v>
      </c>
      <c r="G1714" s="11">
        <v>1</v>
      </c>
      <c r="I1714" s="24" t="str">
        <f>IF($B1714="","",(VLOOKUP($B1714,所属・種目コード!$E$3:$F$68,2)))</f>
        <v>水沢工</v>
      </c>
      <c r="K1714" s="26" t="e">
        <f>IF($B1714="","",(VLOOKUP($B1714,所属・種目コード!O1697:P1797,2)))</f>
        <v>#N/A</v>
      </c>
      <c r="L1714" s="23" t="e">
        <f>IF($B1714="","",(VLOOKUP($B1714,所属・種目コード!$L$3:$M$59,2)))</f>
        <v>#N/A</v>
      </c>
    </row>
    <row r="1715" spans="1:12">
      <c r="A1715" s="11">
        <v>2649</v>
      </c>
      <c r="B1715" s="11">
        <v>1096</v>
      </c>
      <c r="C1715" s="11">
        <v>902</v>
      </c>
      <c r="E1715" s="11" t="s">
        <v>3728</v>
      </c>
      <c r="F1715" s="11" t="s">
        <v>3239</v>
      </c>
      <c r="G1715" s="11">
        <v>1</v>
      </c>
      <c r="I1715" s="24" t="str">
        <f>IF($B1715="","",(VLOOKUP($B1715,所属・種目コード!$E$3:$F$68,2)))</f>
        <v>水沢工</v>
      </c>
      <c r="K1715" s="26" t="e">
        <f>IF($B1715="","",(VLOOKUP($B1715,所属・種目コード!O1698:P1798,2)))</f>
        <v>#N/A</v>
      </c>
      <c r="L1715" s="23" t="e">
        <f>IF($B1715="","",(VLOOKUP($B1715,所属・種目コード!$L$3:$M$59,2)))</f>
        <v>#N/A</v>
      </c>
    </row>
    <row r="1716" spans="1:12">
      <c r="A1716" s="11">
        <v>2650</v>
      </c>
      <c r="B1716" s="11">
        <v>1096</v>
      </c>
      <c r="C1716" s="11">
        <v>737</v>
      </c>
      <c r="E1716" s="11" t="s">
        <v>3729</v>
      </c>
      <c r="F1716" s="11" t="s">
        <v>3730</v>
      </c>
      <c r="G1716" s="11">
        <v>1</v>
      </c>
      <c r="I1716" s="24" t="str">
        <f>IF($B1716="","",(VLOOKUP($B1716,所属・種目コード!$E$3:$F$68,2)))</f>
        <v>水沢工</v>
      </c>
      <c r="K1716" s="26" t="e">
        <f>IF($B1716="","",(VLOOKUP($B1716,所属・種目コード!O1699:P1799,2)))</f>
        <v>#N/A</v>
      </c>
      <c r="L1716" s="23" t="e">
        <f>IF($B1716="","",(VLOOKUP($B1716,所属・種目コード!$L$3:$M$59,2)))</f>
        <v>#N/A</v>
      </c>
    </row>
    <row r="1717" spans="1:12">
      <c r="A1717" s="11">
        <v>2651</v>
      </c>
      <c r="B1717" s="11">
        <v>1096</v>
      </c>
      <c r="C1717" s="11">
        <v>173</v>
      </c>
      <c r="E1717" s="11" t="s">
        <v>3731</v>
      </c>
      <c r="F1717" s="11" t="s">
        <v>3732</v>
      </c>
      <c r="G1717" s="11">
        <v>1</v>
      </c>
      <c r="I1717" s="24" t="str">
        <f>IF($B1717="","",(VLOOKUP($B1717,所属・種目コード!$E$3:$F$68,2)))</f>
        <v>水沢工</v>
      </c>
      <c r="K1717" s="26" t="e">
        <f>IF($B1717="","",(VLOOKUP($B1717,所属・種目コード!O1700:P1800,2)))</f>
        <v>#N/A</v>
      </c>
      <c r="L1717" s="23" t="e">
        <f>IF($B1717="","",(VLOOKUP($B1717,所属・種目コード!$L$3:$M$59,2)))</f>
        <v>#N/A</v>
      </c>
    </row>
    <row r="1718" spans="1:12">
      <c r="A1718" s="11">
        <v>2652</v>
      </c>
      <c r="B1718" s="11">
        <v>1096</v>
      </c>
      <c r="C1718" s="11">
        <v>164</v>
      </c>
      <c r="E1718" s="11" t="s">
        <v>3733</v>
      </c>
      <c r="F1718" s="11" t="s">
        <v>3734</v>
      </c>
      <c r="G1718" s="11">
        <v>1</v>
      </c>
      <c r="I1718" s="24" t="str">
        <f>IF($B1718="","",(VLOOKUP($B1718,所属・種目コード!$E$3:$F$68,2)))</f>
        <v>水沢工</v>
      </c>
      <c r="K1718" s="26" t="e">
        <f>IF($B1718="","",(VLOOKUP($B1718,所属・種目コード!O1701:P1801,2)))</f>
        <v>#N/A</v>
      </c>
      <c r="L1718" s="23" t="e">
        <f>IF($B1718="","",(VLOOKUP($B1718,所属・種目コード!$L$3:$M$59,2)))</f>
        <v>#N/A</v>
      </c>
    </row>
    <row r="1719" spans="1:12">
      <c r="A1719" s="11">
        <v>2653</v>
      </c>
      <c r="B1719" s="11">
        <v>1096</v>
      </c>
      <c r="C1719" s="11">
        <v>174</v>
      </c>
      <c r="E1719" s="11" t="s">
        <v>3735</v>
      </c>
      <c r="F1719" s="11" t="s">
        <v>3736</v>
      </c>
      <c r="G1719" s="11">
        <v>1</v>
      </c>
      <c r="I1719" s="24" t="str">
        <f>IF($B1719="","",(VLOOKUP($B1719,所属・種目コード!$E$3:$F$68,2)))</f>
        <v>水沢工</v>
      </c>
      <c r="K1719" s="26" t="e">
        <f>IF($B1719="","",(VLOOKUP($B1719,所属・種目コード!O1702:P1802,2)))</f>
        <v>#N/A</v>
      </c>
      <c r="L1719" s="23" t="e">
        <f>IF($B1719="","",(VLOOKUP($B1719,所属・種目コード!$L$3:$M$59,2)))</f>
        <v>#N/A</v>
      </c>
    </row>
    <row r="1720" spans="1:12">
      <c r="A1720" s="11">
        <v>2654</v>
      </c>
      <c r="B1720" s="11">
        <v>1096</v>
      </c>
      <c r="C1720" s="11">
        <v>108</v>
      </c>
      <c r="E1720" s="11" t="s">
        <v>3737</v>
      </c>
      <c r="F1720" s="11" t="s">
        <v>3738</v>
      </c>
      <c r="G1720" s="11">
        <v>2</v>
      </c>
      <c r="I1720" s="24" t="str">
        <f>IF($B1720="","",(VLOOKUP($B1720,所属・種目コード!$E$3:$F$68,2)))</f>
        <v>水沢工</v>
      </c>
      <c r="K1720" s="26" t="e">
        <f>IF($B1720="","",(VLOOKUP($B1720,所属・種目コード!O1703:P1803,2)))</f>
        <v>#N/A</v>
      </c>
      <c r="L1720" s="23" t="e">
        <f>IF($B1720="","",(VLOOKUP($B1720,所属・種目コード!$L$3:$M$59,2)))</f>
        <v>#N/A</v>
      </c>
    </row>
    <row r="1721" spans="1:12">
      <c r="A1721" s="11">
        <v>2655</v>
      </c>
      <c r="B1721" s="11">
        <v>1096</v>
      </c>
      <c r="C1721" s="11">
        <v>738</v>
      </c>
      <c r="E1721" s="11" t="s">
        <v>3739</v>
      </c>
      <c r="F1721" s="11" t="s">
        <v>3740</v>
      </c>
      <c r="G1721" s="11">
        <v>1</v>
      </c>
      <c r="I1721" s="24" t="str">
        <f>IF($B1721="","",(VLOOKUP($B1721,所属・種目コード!$E$3:$F$68,2)))</f>
        <v>水沢工</v>
      </c>
      <c r="K1721" s="26" t="e">
        <f>IF($B1721="","",(VLOOKUP($B1721,所属・種目コード!O1704:P1804,2)))</f>
        <v>#N/A</v>
      </c>
      <c r="L1721" s="23" t="e">
        <f>IF($B1721="","",(VLOOKUP($B1721,所属・種目コード!$L$3:$M$59,2)))</f>
        <v>#N/A</v>
      </c>
    </row>
    <row r="1722" spans="1:12">
      <c r="A1722" s="11">
        <v>2656</v>
      </c>
      <c r="B1722" s="11">
        <v>1096</v>
      </c>
      <c r="C1722" s="11">
        <v>165</v>
      </c>
      <c r="E1722" s="11" t="s">
        <v>3741</v>
      </c>
      <c r="F1722" s="11" t="s">
        <v>3742</v>
      </c>
      <c r="G1722" s="11">
        <v>1</v>
      </c>
      <c r="I1722" s="24" t="str">
        <f>IF($B1722="","",(VLOOKUP($B1722,所属・種目コード!$E$3:$F$68,2)))</f>
        <v>水沢工</v>
      </c>
      <c r="K1722" s="26" t="e">
        <f>IF($B1722="","",(VLOOKUP($B1722,所属・種目コード!O1705:P1805,2)))</f>
        <v>#N/A</v>
      </c>
      <c r="L1722" s="23" t="e">
        <f>IF($B1722="","",(VLOOKUP($B1722,所属・種目コード!$L$3:$M$59,2)))</f>
        <v>#N/A</v>
      </c>
    </row>
    <row r="1723" spans="1:12">
      <c r="A1723" s="11">
        <v>2657</v>
      </c>
      <c r="B1723" s="11">
        <v>1096</v>
      </c>
      <c r="C1723" s="11">
        <v>166</v>
      </c>
      <c r="E1723" s="11" t="s">
        <v>3743</v>
      </c>
      <c r="F1723" s="11" t="s">
        <v>3744</v>
      </c>
      <c r="G1723" s="11">
        <v>1</v>
      </c>
      <c r="I1723" s="24" t="str">
        <f>IF($B1723="","",(VLOOKUP($B1723,所属・種目コード!$E$3:$F$68,2)))</f>
        <v>水沢工</v>
      </c>
      <c r="K1723" s="26" t="e">
        <f>IF($B1723="","",(VLOOKUP($B1723,所属・種目コード!O1706:P1806,2)))</f>
        <v>#N/A</v>
      </c>
      <c r="L1723" s="23" t="e">
        <f>IF($B1723="","",(VLOOKUP($B1723,所属・種目コード!$L$3:$M$59,2)))</f>
        <v>#N/A</v>
      </c>
    </row>
    <row r="1724" spans="1:12">
      <c r="A1724" s="11">
        <v>2658</v>
      </c>
      <c r="B1724" s="11">
        <v>1096</v>
      </c>
      <c r="C1724" s="11">
        <v>167</v>
      </c>
      <c r="E1724" s="11" t="s">
        <v>3745</v>
      </c>
      <c r="F1724" s="11" t="s">
        <v>3746</v>
      </c>
      <c r="G1724" s="11">
        <v>1</v>
      </c>
      <c r="I1724" s="24" t="str">
        <f>IF($B1724="","",(VLOOKUP($B1724,所属・種目コード!$E$3:$F$68,2)))</f>
        <v>水沢工</v>
      </c>
      <c r="K1724" s="26" t="e">
        <f>IF($B1724="","",(VLOOKUP($B1724,所属・種目コード!O1707:P1807,2)))</f>
        <v>#N/A</v>
      </c>
      <c r="L1724" s="23" t="e">
        <f>IF($B1724="","",(VLOOKUP($B1724,所属・種目コード!$L$3:$M$59,2)))</f>
        <v>#N/A</v>
      </c>
    </row>
    <row r="1725" spans="1:12">
      <c r="A1725" s="11">
        <v>2659</v>
      </c>
      <c r="B1725" s="11">
        <v>1096</v>
      </c>
      <c r="C1725" s="11">
        <v>903</v>
      </c>
      <c r="E1725" s="11" t="s">
        <v>3747</v>
      </c>
      <c r="F1725" s="11" t="s">
        <v>3748</v>
      </c>
      <c r="G1725" s="11">
        <v>1</v>
      </c>
      <c r="I1725" s="24" t="str">
        <f>IF($B1725="","",(VLOOKUP($B1725,所属・種目コード!$E$3:$F$68,2)))</f>
        <v>水沢工</v>
      </c>
      <c r="K1725" s="26" t="e">
        <f>IF($B1725="","",(VLOOKUP($B1725,所属・種目コード!O1708:P1808,2)))</f>
        <v>#N/A</v>
      </c>
      <c r="L1725" s="23" t="e">
        <f>IF($B1725="","",(VLOOKUP($B1725,所属・種目コード!$L$3:$M$59,2)))</f>
        <v>#N/A</v>
      </c>
    </row>
    <row r="1726" spans="1:12">
      <c r="A1726" s="11">
        <v>2660</v>
      </c>
      <c r="B1726" s="11">
        <v>1096</v>
      </c>
      <c r="C1726" s="11">
        <v>168</v>
      </c>
      <c r="E1726" s="11" t="s">
        <v>3749</v>
      </c>
      <c r="F1726" s="11" t="s">
        <v>3750</v>
      </c>
      <c r="G1726" s="11">
        <v>1</v>
      </c>
      <c r="I1726" s="24" t="str">
        <f>IF($B1726="","",(VLOOKUP($B1726,所属・種目コード!$E$3:$F$68,2)))</f>
        <v>水沢工</v>
      </c>
      <c r="K1726" s="26" t="e">
        <f>IF($B1726="","",(VLOOKUP($B1726,所属・種目コード!O1709:P1809,2)))</f>
        <v>#N/A</v>
      </c>
      <c r="L1726" s="23" t="e">
        <f>IF($B1726="","",(VLOOKUP($B1726,所属・種目コード!$L$3:$M$59,2)))</f>
        <v>#N/A</v>
      </c>
    </row>
    <row r="1727" spans="1:12">
      <c r="A1727" s="11">
        <v>2661</v>
      </c>
      <c r="B1727" s="11">
        <v>1096</v>
      </c>
      <c r="C1727" s="11">
        <v>109</v>
      </c>
      <c r="E1727" s="11" t="s">
        <v>3751</v>
      </c>
      <c r="F1727" s="11" t="s">
        <v>3038</v>
      </c>
      <c r="G1727" s="11">
        <v>2</v>
      </c>
      <c r="I1727" s="24" t="str">
        <f>IF($B1727="","",(VLOOKUP($B1727,所属・種目コード!$E$3:$F$68,2)))</f>
        <v>水沢工</v>
      </c>
      <c r="K1727" s="26" t="e">
        <f>IF($B1727="","",(VLOOKUP($B1727,所属・種目コード!O1710:P1810,2)))</f>
        <v>#N/A</v>
      </c>
      <c r="L1727" s="23" t="e">
        <f>IF($B1727="","",(VLOOKUP($B1727,所属・種目コード!$L$3:$M$59,2)))</f>
        <v>#N/A</v>
      </c>
    </row>
    <row r="1728" spans="1:12">
      <c r="A1728" s="11">
        <v>2662</v>
      </c>
      <c r="B1728" s="11">
        <v>1096</v>
      </c>
      <c r="C1728" s="11">
        <v>175</v>
      </c>
      <c r="E1728" s="11" t="s">
        <v>3752</v>
      </c>
      <c r="F1728" s="11" t="s">
        <v>3753</v>
      </c>
      <c r="G1728" s="11">
        <v>1</v>
      </c>
      <c r="I1728" s="24" t="str">
        <f>IF($B1728="","",(VLOOKUP($B1728,所属・種目コード!$E$3:$F$68,2)))</f>
        <v>水沢工</v>
      </c>
      <c r="K1728" s="26" t="e">
        <f>IF($B1728="","",(VLOOKUP($B1728,所属・種目コード!O1711:P1811,2)))</f>
        <v>#N/A</v>
      </c>
      <c r="L1728" s="23" t="e">
        <f>IF($B1728="","",(VLOOKUP($B1728,所属・種目コード!$L$3:$M$59,2)))</f>
        <v>#N/A</v>
      </c>
    </row>
    <row r="1729" spans="1:12">
      <c r="A1729" s="11">
        <v>5277</v>
      </c>
      <c r="B1729" s="11">
        <v>1096</v>
      </c>
      <c r="C1729" s="11">
        <v>166</v>
      </c>
      <c r="E1729" s="11" t="s">
        <v>8452</v>
      </c>
      <c r="F1729" s="11" t="s">
        <v>3744</v>
      </c>
      <c r="G1729" s="11">
        <v>1</v>
      </c>
      <c r="I1729" s="24" t="str">
        <f>IF($B1729="","",(VLOOKUP($B1729,所属・種目コード!$E$3:$F$68,2)))</f>
        <v>水沢工</v>
      </c>
      <c r="K1729" s="26" t="e">
        <f>IF($B1729="","",(VLOOKUP($B1729,所属・種目コード!O1712:P1812,2)))</f>
        <v>#N/A</v>
      </c>
      <c r="L1729" s="23" t="e">
        <f>IF($B1729="","",(VLOOKUP($B1729,所属・種目コード!$L$3:$M$59,2)))</f>
        <v>#N/A</v>
      </c>
    </row>
    <row r="1730" spans="1:12">
      <c r="A1730" s="11">
        <v>2663</v>
      </c>
      <c r="B1730" s="11">
        <v>1097</v>
      </c>
      <c r="C1730" s="11">
        <v>677</v>
      </c>
      <c r="E1730" s="11" t="s">
        <v>3754</v>
      </c>
      <c r="F1730" s="11" t="s">
        <v>3755</v>
      </c>
      <c r="G1730" s="11">
        <v>2</v>
      </c>
      <c r="I1730" s="24" t="str">
        <f>IF($B1730="","",(VLOOKUP($B1730,所属・種目コード!$E$3:$F$68,2)))</f>
        <v>水沢商</v>
      </c>
      <c r="K1730" s="26" t="e">
        <f>IF($B1730="","",(VLOOKUP($B1730,所属・種目コード!O1713:P1813,2)))</f>
        <v>#N/A</v>
      </c>
      <c r="L1730" s="23" t="e">
        <f>IF($B1730="","",(VLOOKUP($B1730,所属・種目コード!$L$3:$M$59,2)))</f>
        <v>#N/A</v>
      </c>
    </row>
    <row r="1731" spans="1:12">
      <c r="A1731" s="11">
        <v>2664</v>
      </c>
      <c r="B1731" s="11">
        <v>1097</v>
      </c>
      <c r="C1731" s="11">
        <v>123</v>
      </c>
      <c r="E1731" s="11" t="s">
        <v>3756</v>
      </c>
      <c r="F1731" s="11" t="s">
        <v>3757</v>
      </c>
      <c r="G1731" s="11">
        <v>2</v>
      </c>
      <c r="I1731" s="24" t="str">
        <f>IF($B1731="","",(VLOOKUP($B1731,所属・種目コード!$E$3:$F$68,2)))</f>
        <v>水沢商</v>
      </c>
      <c r="K1731" s="26" t="e">
        <f>IF($B1731="","",(VLOOKUP($B1731,所属・種目コード!O1714:P1814,2)))</f>
        <v>#N/A</v>
      </c>
      <c r="L1731" s="23" t="e">
        <f>IF($B1731="","",(VLOOKUP($B1731,所属・種目コード!$L$3:$M$59,2)))</f>
        <v>#N/A</v>
      </c>
    </row>
    <row r="1732" spans="1:12">
      <c r="A1732" s="11">
        <v>2665</v>
      </c>
      <c r="B1732" s="11">
        <v>1097</v>
      </c>
      <c r="C1732" s="11">
        <v>552</v>
      </c>
      <c r="E1732" s="11" t="s">
        <v>430</v>
      </c>
      <c r="F1732" s="11" t="s">
        <v>3758</v>
      </c>
      <c r="G1732" s="11">
        <v>2</v>
      </c>
      <c r="I1732" s="24" t="str">
        <f>IF($B1732="","",(VLOOKUP($B1732,所属・種目コード!$E$3:$F$68,2)))</f>
        <v>水沢商</v>
      </c>
      <c r="K1732" s="26" t="e">
        <f>IF($B1732="","",(VLOOKUP($B1732,所属・種目コード!O1715:P1815,2)))</f>
        <v>#N/A</v>
      </c>
      <c r="L1732" s="23" t="e">
        <f>IF($B1732="","",(VLOOKUP($B1732,所属・種目コード!$L$3:$M$59,2)))</f>
        <v>#N/A</v>
      </c>
    </row>
    <row r="1733" spans="1:12">
      <c r="A1733" s="11">
        <v>2666</v>
      </c>
      <c r="B1733" s="11">
        <v>1097</v>
      </c>
      <c r="C1733" s="11">
        <v>730</v>
      </c>
      <c r="E1733" s="11" t="s">
        <v>429</v>
      </c>
      <c r="F1733" s="11" t="s">
        <v>3759</v>
      </c>
      <c r="G1733" s="11">
        <v>2</v>
      </c>
      <c r="I1733" s="24" t="str">
        <f>IF($B1733="","",(VLOOKUP($B1733,所属・種目コード!$E$3:$F$68,2)))</f>
        <v>水沢商</v>
      </c>
      <c r="K1733" s="26" t="e">
        <f>IF($B1733="","",(VLOOKUP($B1733,所属・種目コード!O1716:P1816,2)))</f>
        <v>#N/A</v>
      </c>
      <c r="L1733" s="23" t="e">
        <f>IF($B1733="","",(VLOOKUP($B1733,所属・種目コード!$L$3:$M$59,2)))</f>
        <v>#N/A</v>
      </c>
    </row>
    <row r="1734" spans="1:12">
      <c r="A1734" s="11">
        <v>2667</v>
      </c>
      <c r="B1734" s="11">
        <v>1097</v>
      </c>
      <c r="C1734" s="11">
        <v>131</v>
      </c>
      <c r="E1734" s="11" t="s">
        <v>426</v>
      </c>
      <c r="F1734" s="11" t="s">
        <v>3760</v>
      </c>
      <c r="G1734" s="11">
        <v>2</v>
      </c>
      <c r="I1734" s="24" t="str">
        <f>IF($B1734="","",(VLOOKUP($B1734,所属・種目コード!$E$3:$F$68,2)))</f>
        <v>水沢商</v>
      </c>
      <c r="K1734" s="26" t="e">
        <f>IF($B1734="","",(VLOOKUP($B1734,所属・種目コード!O1717:P1817,2)))</f>
        <v>#N/A</v>
      </c>
      <c r="L1734" s="23" t="e">
        <f>IF($B1734="","",(VLOOKUP($B1734,所属・種目コード!$L$3:$M$59,2)))</f>
        <v>#N/A</v>
      </c>
    </row>
    <row r="1735" spans="1:12">
      <c r="A1735" s="11">
        <v>2668</v>
      </c>
      <c r="B1735" s="11">
        <v>1097</v>
      </c>
      <c r="C1735" s="11">
        <v>678</v>
      </c>
      <c r="E1735" s="11" t="s">
        <v>3761</v>
      </c>
      <c r="F1735" s="11" t="s">
        <v>3762</v>
      </c>
      <c r="G1735" s="11">
        <v>2</v>
      </c>
      <c r="I1735" s="24" t="str">
        <f>IF($B1735="","",(VLOOKUP($B1735,所属・種目コード!$E$3:$F$68,2)))</f>
        <v>水沢商</v>
      </c>
      <c r="K1735" s="26" t="e">
        <f>IF($B1735="","",(VLOOKUP($B1735,所属・種目コード!O1718:P1818,2)))</f>
        <v>#N/A</v>
      </c>
      <c r="L1735" s="23" t="e">
        <f>IF($B1735="","",(VLOOKUP($B1735,所属・種目コード!$L$3:$M$59,2)))</f>
        <v>#N/A</v>
      </c>
    </row>
    <row r="1736" spans="1:12">
      <c r="A1736" s="11">
        <v>2669</v>
      </c>
      <c r="B1736" s="11">
        <v>1097</v>
      </c>
      <c r="C1736" s="11">
        <v>185</v>
      </c>
      <c r="E1736" s="11" t="s">
        <v>3763</v>
      </c>
      <c r="F1736" s="11" t="s">
        <v>3764</v>
      </c>
      <c r="G1736" s="11">
        <v>1</v>
      </c>
      <c r="I1736" s="24" t="str">
        <f>IF($B1736="","",(VLOOKUP($B1736,所属・種目コード!$E$3:$F$68,2)))</f>
        <v>水沢商</v>
      </c>
      <c r="K1736" s="26" t="e">
        <f>IF($B1736="","",(VLOOKUP($B1736,所属・種目コード!O1719:P1819,2)))</f>
        <v>#N/A</v>
      </c>
      <c r="L1736" s="23" t="e">
        <f>IF($B1736="","",(VLOOKUP($B1736,所属・種目コード!$L$3:$M$59,2)))</f>
        <v>#N/A</v>
      </c>
    </row>
    <row r="1737" spans="1:12">
      <c r="A1737" s="11">
        <v>2670</v>
      </c>
      <c r="B1737" s="11">
        <v>1097</v>
      </c>
      <c r="C1737" s="11">
        <v>766</v>
      </c>
      <c r="E1737" s="11" t="s">
        <v>3765</v>
      </c>
      <c r="F1737" s="11" t="s">
        <v>3766</v>
      </c>
      <c r="G1737" s="11">
        <v>1</v>
      </c>
      <c r="I1737" s="24" t="str">
        <f>IF($B1737="","",(VLOOKUP($B1737,所属・種目コード!$E$3:$F$68,2)))</f>
        <v>水沢商</v>
      </c>
      <c r="K1737" s="26" t="e">
        <f>IF($B1737="","",(VLOOKUP($B1737,所属・種目コード!O1720:P1820,2)))</f>
        <v>#N/A</v>
      </c>
      <c r="L1737" s="23" t="e">
        <f>IF($B1737="","",(VLOOKUP($B1737,所属・種目コード!$L$3:$M$59,2)))</f>
        <v>#N/A</v>
      </c>
    </row>
    <row r="1738" spans="1:12">
      <c r="A1738" s="11">
        <v>2671</v>
      </c>
      <c r="B1738" s="11">
        <v>1097</v>
      </c>
      <c r="C1738" s="11">
        <v>124</v>
      </c>
      <c r="E1738" s="11" t="s">
        <v>3767</v>
      </c>
      <c r="F1738" s="11" t="s">
        <v>3768</v>
      </c>
      <c r="G1738" s="11">
        <v>2</v>
      </c>
      <c r="I1738" s="24" t="str">
        <f>IF($B1738="","",(VLOOKUP($B1738,所属・種目コード!$E$3:$F$68,2)))</f>
        <v>水沢商</v>
      </c>
      <c r="K1738" s="26" t="e">
        <f>IF($B1738="","",(VLOOKUP($B1738,所属・種目コード!O1721:P1821,2)))</f>
        <v>#N/A</v>
      </c>
      <c r="L1738" s="23" t="e">
        <f>IF($B1738="","",(VLOOKUP($B1738,所属・種目コード!$L$3:$M$59,2)))</f>
        <v>#N/A</v>
      </c>
    </row>
    <row r="1739" spans="1:12">
      <c r="A1739" s="11">
        <v>2672</v>
      </c>
      <c r="B1739" s="11">
        <v>1097</v>
      </c>
      <c r="C1739" s="11">
        <v>125</v>
      </c>
      <c r="E1739" s="11" t="s">
        <v>3769</v>
      </c>
      <c r="F1739" s="11" t="s">
        <v>3770</v>
      </c>
      <c r="G1739" s="11">
        <v>2</v>
      </c>
      <c r="I1739" s="24" t="str">
        <f>IF($B1739="","",(VLOOKUP($B1739,所属・種目コード!$E$3:$F$68,2)))</f>
        <v>水沢商</v>
      </c>
      <c r="K1739" s="26" t="e">
        <f>IF($B1739="","",(VLOOKUP($B1739,所属・種目コード!O1722:P1822,2)))</f>
        <v>#N/A</v>
      </c>
      <c r="L1739" s="23" t="e">
        <f>IF($B1739="","",(VLOOKUP($B1739,所属・種目コード!$L$3:$M$59,2)))</f>
        <v>#N/A</v>
      </c>
    </row>
    <row r="1740" spans="1:12">
      <c r="A1740" s="11">
        <v>2673</v>
      </c>
      <c r="B1740" s="11">
        <v>1097</v>
      </c>
      <c r="C1740" s="11">
        <v>132</v>
      </c>
      <c r="E1740" s="11" t="s">
        <v>427</v>
      </c>
      <c r="F1740" s="11" t="s">
        <v>3771</v>
      </c>
      <c r="G1740" s="11">
        <v>2</v>
      </c>
      <c r="I1740" s="24" t="str">
        <f>IF($B1740="","",(VLOOKUP($B1740,所属・種目コード!$E$3:$F$68,2)))</f>
        <v>水沢商</v>
      </c>
      <c r="K1740" s="26" t="e">
        <f>IF($B1740="","",(VLOOKUP($B1740,所属・種目コード!O1723:P1823,2)))</f>
        <v>#N/A</v>
      </c>
      <c r="L1740" s="23" t="e">
        <f>IF($B1740="","",(VLOOKUP($B1740,所属・種目コード!$L$3:$M$59,2)))</f>
        <v>#N/A</v>
      </c>
    </row>
    <row r="1741" spans="1:12">
      <c r="A1741" s="11">
        <v>2674</v>
      </c>
      <c r="B1741" s="11">
        <v>1097</v>
      </c>
      <c r="C1741" s="11">
        <v>126</v>
      </c>
      <c r="E1741" s="11" t="s">
        <v>3772</v>
      </c>
      <c r="F1741" s="11" t="s">
        <v>3773</v>
      </c>
      <c r="G1741" s="11">
        <v>2</v>
      </c>
      <c r="I1741" s="24" t="str">
        <f>IF($B1741="","",(VLOOKUP($B1741,所属・種目コード!$E$3:$F$68,2)))</f>
        <v>水沢商</v>
      </c>
      <c r="K1741" s="26" t="e">
        <f>IF($B1741="","",(VLOOKUP($B1741,所属・種目コード!O1724:P1824,2)))</f>
        <v>#N/A</v>
      </c>
      <c r="L1741" s="23" t="e">
        <f>IF($B1741="","",(VLOOKUP($B1741,所属・種目コード!$L$3:$M$59,2)))</f>
        <v>#N/A</v>
      </c>
    </row>
    <row r="1742" spans="1:12">
      <c r="A1742" s="11">
        <v>2675</v>
      </c>
      <c r="B1742" s="11">
        <v>1097</v>
      </c>
      <c r="C1742" s="11">
        <v>925</v>
      </c>
      <c r="E1742" s="11" t="s">
        <v>3774</v>
      </c>
      <c r="F1742" s="11" t="s">
        <v>1372</v>
      </c>
      <c r="G1742" s="11">
        <v>1</v>
      </c>
      <c r="I1742" s="24" t="str">
        <f>IF($B1742="","",(VLOOKUP($B1742,所属・種目コード!$E$3:$F$68,2)))</f>
        <v>水沢商</v>
      </c>
      <c r="K1742" s="26" t="e">
        <f>IF($B1742="","",(VLOOKUP($B1742,所属・種目コード!O1725:P1825,2)))</f>
        <v>#N/A</v>
      </c>
      <c r="L1742" s="23" t="e">
        <f>IF($B1742="","",(VLOOKUP($B1742,所属・種目コード!$L$3:$M$59,2)))</f>
        <v>#N/A</v>
      </c>
    </row>
    <row r="1743" spans="1:12">
      <c r="A1743" s="11">
        <v>2676</v>
      </c>
      <c r="B1743" s="11">
        <v>1097</v>
      </c>
      <c r="C1743" s="11">
        <v>679</v>
      </c>
      <c r="E1743" s="11" t="s">
        <v>3775</v>
      </c>
      <c r="F1743" s="11" t="s">
        <v>3776</v>
      </c>
      <c r="G1743" s="11">
        <v>2</v>
      </c>
      <c r="I1743" s="24" t="str">
        <f>IF($B1743="","",(VLOOKUP($B1743,所属・種目コード!$E$3:$F$68,2)))</f>
        <v>水沢商</v>
      </c>
      <c r="K1743" s="26" t="e">
        <f>IF($B1743="","",(VLOOKUP($B1743,所属・種目コード!O1726:P1826,2)))</f>
        <v>#N/A</v>
      </c>
      <c r="L1743" s="23" t="e">
        <f>IF($B1743="","",(VLOOKUP($B1743,所属・種目コード!$L$3:$M$59,2)))</f>
        <v>#N/A</v>
      </c>
    </row>
    <row r="1744" spans="1:12">
      <c r="A1744" s="11">
        <v>2677</v>
      </c>
      <c r="B1744" s="11">
        <v>1097</v>
      </c>
      <c r="C1744" s="11">
        <v>127</v>
      </c>
      <c r="E1744" s="11" t="s">
        <v>3777</v>
      </c>
      <c r="F1744" s="11" t="s">
        <v>3778</v>
      </c>
      <c r="G1744" s="11">
        <v>2</v>
      </c>
      <c r="I1744" s="24" t="str">
        <f>IF($B1744="","",(VLOOKUP($B1744,所属・種目コード!$E$3:$F$68,2)))</f>
        <v>水沢商</v>
      </c>
      <c r="K1744" s="26" t="e">
        <f>IF($B1744="","",(VLOOKUP($B1744,所属・種目コード!O1727:P1827,2)))</f>
        <v>#N/A</v>
      </c>
      <c r="L1744" s="23" t="e">
        <f>IF($B1744="","",(VLOOKUP($B1744,所属・種目コード!$L$3:$M$59,2)))</f>
        <v>#N/A</v>
      </c>
    </row>
    <row r="1745" spans="1:12">
      <c r="A1745" s="11">
        <v>2678</v>
      </c>
      <c r="B1745" s="11">
        <v>1097</v>
      </c>
      <c r="C1745" s="11">
        <v>680</v>
      </c>
      <c r="E1745" s="11" t="s">
        <v>3779</v>
      </c>
      <c r="F1745" s="11" t="s">
        <v>3780</v>
      </c>
      <c r="G1745" s="11">
        <v>2</v>
      </c>
      <c r="I1745" s="24" t="str">
        <f>IF($B1745="","",(VLOOKUP($B1745,所属・種目コード!$E$3:$F$68,2)))</f>
        <v>水沢商</v>
      </c>
      <c r="K1745" s="26" t="e">
        <f>IF($B1745="","",(VLOOKUP($B1745,所属・種目コード!O1728:P1828,2)))</f>
        <v>#N/A</v>
      </c>
      <c r="L1745" s="23" t="e">
        <f>IF($B1745="","",(VLOOKUP($B1745,所属・種目コード!$L$3:$M$59,2)))</f>
        <v>#N/A</v>
      </c>
    </row>
    <row r="1746" spans="1:12">
      <c r="A1746" s="11">
        <v>2679</v>
      </c>
      <c r="B1746" s="11">
        <v>1097</v>
      </c>
      <c r="C1746" s="11">
        <v>128</v>
      </c>
      <c r="E1746" s="11" t="s">
        <v>3781</v>
      </c>
      <c r="F1746" s="11" t="s">
        <v>3782</v>
      </c>
      <c r="G1746" s="11">
        <v>2</v>
      </c>
      <c r="I1746" s="24" t="str">
        <f>IF($B1746="","",(VLOOKUP($B1746,所属・種目コード!$E$3:$F$68,2)))</f>
        <v>水沢商</v>
      </c>
      <c r="K1746" s="26" t="e">
        <f>IF($B1746="","",(VLOOKUP($B1746,所属・種目コード!O1729:P1829,2)))</f>
        <v>#N/A</v>
      </c>
      <c r="L1746" s="23" t="e">
        <f>IF($B1746="","",(VLOOKUP($B1746,所属・種目コード!$L$3:$M$59,2)))</f>
        <v>#N/A</v>
      </c>
    </row>
    <row r="1747" spans="1:12">
      <c r="A1747" s="11">
        <v>2680</v>
      </c>
      <c r="B1747" s="11">
        <v>1097</v>
      </c>
      <c r="C1747" s="11">
        <v>129</v>
      </c>
      <c r="E1747" s="11" t="s">
        <v>3783</v>
      </c>
      <c r="F1747" s="11" t="s">
        <v>3784</v>
      </c>
      <c r="G1747" s="11">
        <v>2</v>
      </c>
      <c r="I1747" s="24" t="str">
        <f>IF($B1747="","",(VLOOKUP($B1747,所属・種目コード!$E$3:$F$68,2)))</f>
        <v>水沢商</v>
      </c>
      <c r="K1747" s="26" t="e">
        <f>IF($B1747="","",(VLOOKUP($B1747,所属・種目コード!O1730:P1830,2)))</f>
        <v>#N/A</v>
      </c>
      <c r="L1747" s="23" t="e">
        <f>IF($B1747="","",(VLOOKUP($B1747,所属・種目コード!$L$3:$M$59,2)))</f>
        <v>#N/A</v>
      </c>
    </row>
    <row r="1748" spans="1:12">
      <c r="A1748" s="11">
        <v>2681</v>
      </c>
      <c r="B1748" s="11">
        <v>1097</v>
      </c>
      <c r="C1748" s="11">
        <v>130</v>
      </c>
      <c r="E1748" s="11" t="s">
        <v>3785</v>
      </c>
      <c r="F1748" s="11" t="s">
        <v>3786</v>
      </c>
      <c r="G1748" s="11">
        <v>2</v>
      </c>
      <c r="I1748" s="24" t="str">
        <f>IF($B1748="","",(VLOOKUP($B1748,所属・種目コード!$E$3:$F$68,2)))</f>
        <v>水沢商</v>
      </c>
      <c r="K1748" s="26" t="e">
        <f>IF($B1748="","",(VLOOKUP($B1748,所属・種目コード!O1731:P1831,2)))</f>
        <v>#N/A</v>
      </c>
      <c r="L1748" s="23" t="e">
        <f>IF($B1748="","",(VLOOKUP($B1748,所属・種目コード!$L$3:$M$59,2)))</f>
        <v>#N/A</v>
      </c>
    </row>
    <row r="1749" spans="1:12">
      <c r="A1749" s="11">
        <v>2682</v>
      </c>
      <c r="B1749" s="11">
        <v>1097</v>
      </c>
      <c r="C1749" s="11">
        <v>681</v>
      </c>
      <c r="E1749" s="11" t="s">
        <v>3787</v>
      </c>
      <c r="F1749" s="11" t="s">
        <v>3788</v>
      </c>
      <c r="G1749" s="11">
        <v>2</v>
      </c>
      <c r="I1749" s="24" t="str">
        <f>IF($B1749="","",(VLOOKUP($B1749,所属・種目コード!$E$3:$F$68,2)))</f>
        <v>水沢商</v>
      </c>
      <c r="K1749" s="26" t="e">
        <f>IF($B1749="","",(VLOOKUP($B1749,所属・種目コード!O1732:P1832,2)))</f>
        <v>#N/A</v>
      </c>
      <c r="L1749" s="23" t="e">
        <f>IF($B1749="","",(VLOOKUP($B1749,所属・種目コード!$L$3:$M$59,2)))</f>
        <v>#N/A</v>
      </c>
    </row>
    <row r="1750" spans="1:12">
      <c r="A1750" s="11">
        <v>2683</v>
      </c>
      <c r="B1750" s="11">
        <v>1097</v>
      </c>
      <c r="C1750" s="11">
        <v>133</v>
      </c>
      <c r="E1750" s="11" t="s">
        <v>428</v>
      </c>
      <c r="F1750" s="11" t="s">
        <v>3789</v>
      </c>
      <c r="G1750" s="11">
        <v>2</v>
      </c>
      <c r="I1750" s="24" t="str">
        <f>IF($B1750="","",(VLOOKUP($B1750,所属・種目コード!$E$3:$F$68,2)))</f>
        <v>水沢商</v>
      </c>
      <c r="K1750" s="26" t="e">
        <f>IF($B1750="","",(VLOOKUP($B1750,所属・種目コード!O1733:P1833,2)))</f>
        <v>#N/A</v>
      </c>
      <c r="L1750" s="23" t="e">
        <f>IF($B1750="","",(VLOOKUP($B1750,所属・種目コード!$L$3:$M$59,2)))</f>
        <v>#N/A</v>
      </c>
    </row>
    <row r="1751" spans="1:12">
      <c r="A1751" s="11">
        <v>2684</v>
      </c>
      <c r="B1751" s="11">
        <v>1097</v>
      </c>
      <c r="C1751" s="11">
        <v>186</v>
      </c>
      <c r="E1751" s="11" t="s">
        <v>3790</v>
      </c>
      <c r="F1751" s="11" t="s">
        <v>3791</v>
      </c>
      <c r="G1751" s="11">
        <v>1</v>
      </c>
      <c r="I1751" s="24" t="str">
        <f>IF($B1751="","",(VLOOKUP($B1751,所属・種目コード!$E$3:$F$68,2)))</f>
        <v>水沢商</v>
      </c>
      <c r="K1751" s="26" t="e">
        <f>IF($B1751="","",(VLOOKUP($B1751,所属・種目コード!O1734:P1834,2)))</f>
        <v>#N/A</v>
      </c>
      <c r="L1751" s="23" t="e">
        <f>IF($B1751="","",(VLOOKUP($B1751,所属・種目コード!$L$3:$M$59,2)))</f>
        <v>#N/A</v>
      </c>
    </row>
    <row r="1752" spans="1:12">
      <c r="A1752" s="11">
        <v>2685</v>
      </c>
      <c r="B1752" s="11">
        <v>1097</v>
      </c>
      <c r="C1752" s="11">
        <v>926</v>
      </c>
      <c r="E1752" s="11" t="s">
        <v>3792</v>
      </c>
      <c r="F1752" s="11" t="s">
        <v>3793</v>
      </c>
      <c r="G1752" s="11">
        <v>1</v>
      </c>
      <c r="I1752" s="24" t="str">
        <f>IF($B1752="","",(VLOOKUP($B1752,所属・種目コード!$E$3:$F$68,2)))</f>
        <v>水沢商</v>
      </c>
      <c r="K1752" s="26" t="e">
        <f>IF($B1752="","",(VLOOKUP($B1752,所属・種目コード!O1735:P1835,2)))</f>
        <v>#N/A</v>
      </c>
      <c r="L1752" s="23" t="e">
        <f>IF($B1752="","",(VLOOKUP($B1752,所属・種目コード!$L$3:$M$59,2)))</f>
        <v>#N/A</v>
      </c>
    </row>
    <row r="1753" spans="1:12">
      <c r="A1753" s="11">
        <v>2686</v>
      </c>
      <c r="B1753" s="11">
        <v>1098</v>
      </c>
      <c r="C1753" s="11">
        <v>84</v>
      </c>
      <c r="E1753" s="11" t="s">
        <v>3794</v>
      </c>
      <c r="F1753" s="11" t="s">
        <v>3795</v>
      </c>
      <c r="G1753" s="11">
        <v>2</v>
      </c>
      <c r="I1753" s="24" t="str">
        <f>IF($B1753="","",(VLOOKUP($B1753,所属・種目コード!$E$3:$F$68,2)))</f>
        <v>水沢第一</v>
      </c>
      <c r="K1753" s="26" t="e">
        <f>IF($B1753="","",(VLOOKUP($B1753,所属・種目コード!O1736:P1836,2)))</f>
        <v>#N/A</v>
      </c>
      <c r="L1753" s="23" t="e">
        <f>IF($B1753="","",(VLOOKUP($B1753,所属・種目コード!$L$3:$M$59,2)))</f>
        <v>#N/A</v>
      </c>
    </row>
    <row r="1754" spans="1:12">
      <c r="A1754" s="11">
        <v>2687</v>
      </c>
      <c r="B1754" s="11">
        <v>1098</v>
      </c>
      <c r="C1754" s="11">
        <v>124</v>
      </c>
      <c r="E1754" s="11" t="s">
        <v>3796</v>
      </c>
      <c r="F1754" s="11" t="s">
        <v>3797</v>
      </c>
      <c r="G1754" s="11">
        <v>1</v>
      </c>
      <c r="I1754" s="24" t="str">
        <f>IF($B1754="","",(VLOOKUP($B1754,所属・種目コード!$E$3:$F$68,2)))</f>
        <v>水沢第一</v>
      </c>
      <c r="K1754" s="26" t="e">
        <f>IF($B1754="","",(VLOOKUP($B1754,所属・種目コード!O1737:P1837,2)))</f>
        <v>#N/A</v>
      </c>
      <c r="L1754" s="23" t="e">
        <f>IF($B1754="","",(VLOOKUP($B1754,所属・種目コード!$L$3:$M$59,2)))</f>
        <v>#N/A</v>
      </c>
    </row>
    <row r="1755" spans="1:12">
      <c r="A1755" s="11">
        <v>2688</v>
      </c>
      <c r="B1755" s="11">
        <v>1098</v>
      </c>
      <c r="C1755" s="11">
        <v>74</v>
      </c>
      <c r="E1755" s="11" t="s">
        <v>3798</v>
      </c>
      <c r="F1755" s="11" t="s">
        <v>3799</v>
      </c>
      <c r="G1755" s="11">
        <v>2</v>
      </c>
      <c r="I1755" s="24" t="str">
        <f>IF($B1755="","",(VLOOKUP($B1755,所属・種目コード!$E$3:$F$68,2)))</f>
        <v>水沢第一</v>
      </c>
      <c r="K1755" s="26" t="e">
        <f>IF($B1755="","",(VLOOKUP($B1755,所属・種目コード!O1738:P1838,2)))</f>
        <v>#N/A</v>
      </c>
      <c r="L1755" s="23" t="e">
        <f>IF($B1755="","",(VLOOKUP($B1755,所属・種目コード!$L$3:$M$59,2)))</f>
        <v>#N/A</v>
      </c>
    </row>
    <row r="1756" spans="1:12">
      <c r="A1756" s="11">
        <v>2689</v>
      </c>
      <c r="B1756" s="11">
        <v>1098</v>
      </c>
      <c r="C1756" s="11">
        <v>115</v>
      </c>
      <c r="E1756" s="11" t="s">
        <v>3800</v>
      </c>
      <c r="F1756" s="11" t="s">
        <v>3801</v>
      </c>
      <c r="G1756" s="11">
        <v>1</v>
      </c>
      <c r="I1756" s="24" t="str">
        <f>IF($B1756="","",(VLOOKUP($B1756,所属・種目コード!$E$3:$F$68,2)))</f>
        <v>水沢第一</v>
      </c>
      <c r="K1756" s="26" t="e">
        <f>IF($B1756="","",(VLOOKUP($B1756,所属・種目コード!O1739:P1839,2)))</f>
        <v>#N/A</v>
      </c>
      <c r="L1756" s="23" t="e">
        <f>IF($B1756="","",(VLOOKUP($B1756,所属・種目コード!$L$3:$M$59,2)))</f>
        <v>#N/A</v>
      </c>
    </row>
    <row r="1757" spans="1:12">
      <c r="A1757" s="11">
        <v>2690</v>
      </c>
      <c r="B1757" s="11">
        <v>1098</v>
      </c>
      <c r="C1757" s="11">
        <v>85</v>
      </c>
      <c r="E1757" s="11" t="s">
        <v>3802</v>
      </c>
      <c r="F1757" s="11" t="s">
        <v>3803</v>
      </c>
      <c r="G1757" s="11">
        <v>2</v>
      </c>
      <c r="I1757" s="24" t="str">
        <f>IF($B1757="","",(VLOOKUP($B1757,所属・種目コード!$E$3:$F$68,2)))</f>
        <v>水沢第一</v>
      </c>
      <c r="K1757" s="26" t="e">
        <f>IF($B1757="","",(VLOOKUP($B1757,所属・種目コード!O1740:P1840,2)))</f>
        <v>#N/A</v>
      </c>
      <c r="L1757" s="23" t="e">
        <f>IF($B1757="","",(VLOOKUP($B1757,所属・種目コード!$L$3:$M$59,2)))</f>
        <v>#N/A</v>
      </c>
    </row>
    <row r="1758" spans="1:12">
      <c r="A1758" s="11">
        <v>2691</v>
      </c>
      <c r="B1758" s="11">
        <v>1098</v>
      </c>
      <c r="C1758" s="11">
        <v>66</v>
      </c>
      <c r="E1758" s="11" t="s">
        <v>3804</v>
      </c>
      <c r="F1758" s="11" t="s">
        <v>3805</v>
      </c>
      <c r="G1758" s="11">
        <v>2</v>
      </c>
      <c r="I1758" s="24" t="str">
        <f>IF($B1758="","",(VLOOKUP($B1758,所属・種目コード!$E$3:$F$68,2)))</f>
        <v>水沢第一</v>
      </c>
      <c r="K1758" s="26" t="e">
        <f>IF($B1758="","",(VLOOKUP($B1758,所属・種目コード!O1741:P1841,2)))</f>
        <v>#N/A</v>
      </c>
      <c r="L1758" s="23" t="e">
        <f>IF($B1758="","",(VLOOKUP($B1758,所属・種目コード!$L$3:$M$59,2)))</f>
        <v>#N/A</v>
      </c>
    </row>
    <row r="1759" spans="1:12">
      <c r="A1759" s="11">
        <v>2692</v>
      </c>
      <c r="B1759" s="11">
        <v>1098</v>
      </c>
      <c r="C1759" s="11">
        <v>578</v>
      </c>
      <c r="E1759" s="11" t="s">
        <v>3806</v>
      </c>
      <c r="F1759" s="11" t="s">
        <v>3807</v>
      </c>
      <c r="G1759" s="11">
        <v>2</v>
      </c>
      <c r="I1759" s="24" t="str">
        <f>IF($B1759="","",(VLOOKUP($B1759,所属・種目コード!$E$3:$F$68,2)))</f>
        <v>水沢第一</v>
      </c>
      <c r="K1759" s="26" t="e">
        <f>IF($B1759="","",(VLOOKUP($B1759,所属・種目コード!O1742:P1842,2)))</f>
        <v>#N/A</v>
      </c>
      <c r="L1759" s="23" t="e">
        <f>IF($B1759="","",(VLOOKUP($B1759,所属・種目コード!$L$3:$M$59,2)))</f>
        <v>#N/A</v>
      </c>
    </row>
    <row r="1760" spans="1:12">
      <c r="A1760" s="11">
        <v>2693</v>
      </c>
      <c r="B1760" s="11">
        <v>1098</v>
      </c>
      <c r="C1760" s="11">
        <v>125</v>
      </c>
      <c r="E1760" s="11" t="s">
        <v>3808</v>
      </c>
      <c r="F1760" s="11" t="s">
        <v>3809</v>
      </c>
      <c r="G1760" s="11">
        <v>1</v>
      </c>
      <c r="I1760" s="24" t="str">
        <f>IF($B1760="","",(VLOOKUP($B1760,所属・種目コード!$E$3:$F$68,2)))</f>
        <v>水沢第一</v>
      </c>
      <c r="K1760" s="26" t="e">
        <f>IF($B1760="","",(VLOOKUP($B1760,所属・種目コード!O1743:P1843,2)))</f>
        <v>#N/A</v>
      </c>
      <c r="L1760" s="23" t="e">
        <f>IF($B1760="","",(VLOOKUP($B1760,所属・種目コード!$L$3:$M$59,2)))</f>
        <v>#N/A</v>
      </c>
    </row>
    <row r="1761" spans="1:12">
      <c r="A1761" s="11">
        <v>2694</v>
      </c>
      <c r="B1761" s="11">
        <v>1098</v>
      </c>
      <c r="C1761" s="11">
        <v>75</v>
      </c>
      <c r="E1761" s="11" t="s">
        <v>522</v>
      </c>
      <c r="F1761" s="11" t="s">
        <v>3810</v>
      </c>
      <c r="G1761" s="11">
        <v>2</v>
      </c>
      <c r="I1761" s="24" t="str">
        <f>IF($B1761="","",(VLOOKUP($B1761,所属・種目コード!$E$3:$F$68,2)))</f>
        <v>水沢第一</v>
      </c>
      <c r="K1761" s="26" t="e">
        <f>IF($B1761="","",(VLOOKUP($B1761,所属・種目コード!O1744:P1844,2)))</f>
        <v>#N/A</v>
      </c>
      <c r="L1761" s="23" t="e">
        <f>IF($B1761="","",(VLOOKUP($B1761,所属・種目コード!$L$3:$M$59,2)))</f>
        <v>#N/A</v>
      </c>
    </row>
    <row r="1762" spans="1:12">
      <c r="A1762" s="11">
        <v>2695</v>
      </c>
      <c r="B1762" s="11">
        <v>1098</v>
      </c>
      <c r="C1762" s="11">
        <v>797</v>
      </c>
      <c r="E1762" s="11" t="s">
        <v>3811</v>
      </c>
      <c r="F1762" s="11" t="s">
        <v>3812</v>
      </c>
      <c r="G1762" s="11">
        <v>1</v>
      </c>
      <c r="I1762" s="24" t="str">
        <f>IF($B1762="","",(VLOOKUP($B1762,所属・種目コード!$E$3:$F$68,2)))</f>
        <v>水沢第一</v>
      </c>
      <c r="K1762" s="26" t="e">
        <f>IF($B1762="","",(VLOOKUP($B1762,所属・種目コード!O1745:P1845,2)))</f>
        <v>#N/A</v>
      </c>
      <c r="L1762" s="23" t="e">
        <f>IF($B1762="","",(VLOOKUP($B1762,所属・種目コード!$L$3:$M$59,2)))</f>
        <v>#N/A</v>
      </c>
    </row>
    <row r="1763" spans="1:12">
      <c r="A1763" s="11">
        <v>2696</v>
      </c>
      <c r="B1763" s="11">
        <v>1098</v>
      </c>
      <c r="C1763" s="11">
        <v>86</v>
      </c>
      <c r="E1763" s="11" t="s">
        <v>523</v>
      </c>
      <c r="F1763" s="11" t="s">
        <v>3813</v>
      </c>
      <c r="G1763" s="11">
        <v>2</v>
      </c>
      <c r="I1763" s="24" t="str">
        <f>IF($B1763="","",(VLOOKUP($B1763,所属・種目コード!$E$3:$F$68,2)))</f>
        <v>水沢第一</v>
      </c>
      <c r="K1763" s="26" t="e">
        <f>IF($B1763="","",(VLOOKUP($B1763,所属・種目コード!O1746:P1846,2)))</f>
        <v>#N/A</v>
      </c>
      <c r="L1763" s="23" t="e">
        <f>IF($B1763="","",(VLOOKUP($B1763,所属・種目コード!$L$3:$M$59,2)))</f>
        <v>#N/A</v>
      </c>
    </row>
    <row r="1764" spans="1:12">
      <c r="A1764" s="11">
        <v>2697</v>
      </c>
      <c r="B1764" s="11">
        <v>1098</v>
      </c>
      <c r="C1764" s="11">
        <v>126</v>
      </c>
      <c r="E1764" s="11" t="s">
        <v>3814</v>
      </c>
      <c r="F1764" s="11" t="s">
        <v>3815</v>
      </c>
      <c r="G1764" s="11">
        <v>1</v>
      </c>
      <c r="I1764" s="24" t="str">
        <f>IF($B1764="","",(VLOOKUP($B1764,所属・種目コード!$E$3:$F$68,2)))</f>
        <v>水沢第一</v>
      </c>
      <c r="K1764" s="26" t="e">
        <f>IF($B1764="","",(VLOOKUP($B1764,所属・種目コード!O1747:P1847,2)))</f>
        <v>#N/A</v>
      </c>
      <c r="L1764" s="23" t="e">
        <f>IF($B1764="","",(VLOOKUP($B1764,所属・種目コード!$L$3:$M$59,2)))</f>
        <v>#N/A</v>
      </c>
    </row>
    <row r="1765" spans="1:12">
      <c r="A1765" s="11">
        <v>2698</v>
      </c>
      <c r="B1765" s="11">
        <v>1098</v>
      </c>
      <c r="C1765" s="11">
        <v>127</v>
      </c>
      <c r="E1765" s="11" t="s">
        <v>3816</v>
      </c>
      <c r="F1765" s="11" t="s">
        <v>3817</v>
      </c>
      <c r="G1765" s="11">
        <v>1</v>
      </c>
      <c r="I1765" s="24" t="str">
        <f>IF($B1765="","",(VLOOKUP($B1765,所属・種目コード!$E$3:$F$68,2)))</f>
        <v>水沢第一</v>
      </c>
      <c r="K1765" s="26" t="e">
        <f>IF($B1765="","",(VLOOKUP($B1765,所属・種目コード!O1748:P1848,2)))</f>
        <v>#N/A</v>
      </c>
      <c r="L1765" s="23" t="e">
        <f>IF($B1765="","",(VLOOKUP($B1765,所属・種目コード!$L$3:$M$59,2)))</f>
        <v>#N/A</v>
      </c>
    </row>
    <row r="1766" spans="1:12">
      <c r="A1766" s="11">
        <v>2699</v>
      </c>
      <c r="B1766" s="11">
        <v>1098</v>
      </c>
      <c r="C1766" s="11">
        <v>128</v>
      </c>
      <c r="E1766" s="11" t="s">
        <v>3818</v>
      </c>
      <c r="F1766" s="11" t="s">
        <v>3819</v>
      </c>
      <c r="G1766" s="11">
        <v>1</v>
      </c>
      <c r="I1766" s="24" t="str">
        <f>IF($B1766="","",(VLOOKUP($B1766,所属・種目コード!$E$3:$F$68,2)))</f>
        <v>水沢第一</v>
      </c>
      <c r="K1766" s="26" t="e">
        <f>IF($B1766="","",(VLOOKUP($B1766,所属・種目コード!O1749:P1849,2)))</f>
        <v>#N/A</v>
      </c>
      <c r="L1766" s="23" t="e">
        <f>IF($B1766="","",(VLOOKUP($B1766,所属・種目コード!$L$3:$M$59,2)))</f>
        <v>#N/A</v>
      </c>
    </row>
    <row r="1767" spans="1:12">
      <c r="A1767" s="11">
        <v>2700</v>
      </c>
      <c r="B1767" s="11">
        <v>1098</v>
      </c>
      <c r="C1767" s="11">
        <v>116</v>
      </c>
      <c r="E1767" s="11" t="s">
        <v>3820</v>
      </c>
      <c r="F1767" s="11" t="s">
        <v>3821</v>
      </c>
      <c r="G1767" s="11">
        <v>1</v>
      </c>
      <c r="I1767" s="24" t="str">
        <f>IF($B1767="","",(VLOOKUP($B1767,所属・種目コード!$E$3:$F$68,2)))</f>
        <v>水沢第一</v>
      </c>
      <c r="K1767" s="26" t="e">
        <f>IF($B1767="","",(VLOOKUP($B1767,所属・種目コード!O1750:P1850,2)))</f>
        <v>#N/A</v>
      </c>
      <c r="L1767" s="23" t="e">
        <f>IF($B1767="","",(VLOOKUP($B1767,所属・種目コード!$L$3:$M$59,2)))</f>
        <v>#N/A</v>
      </c>
    </row>
    <row r="1768" spans="1:12">
      <c r="A1768" s="11">
        <v>2701</v>
      </c>
      <c r="B1768" s="11">
        <v>1098</v>
      </c>
      <c r="C1768" s="11">
        <v>87</v>
      </c>
      <c r="E1768" s="11" t="s">
        <v>3822</v>
      </c>
      <c r="F1768" s="11" t="s">
        <v>3823</v>
      </c>
      <c r="G1768" s="11">
        <v>2</v>
      </c>
      <c r="I1768" s="24" t="str">
        <f>IF($B1768="","",(VLOOKUP($B1768,所属・種目コード!$E$3:$F$68,2)))</f>
        <v>水沢第一</v>
      </c>
      <c r="K1768" s="26" t="e">
        <f>IF($B1768="","",(VLOOKUP($B1768,所属・種目コード!O1751:P1851,2)))</f>
        <v>#N/A</v>
      </c>
      <c r="L1768" s="23" t="e">
        <f>IF($B1768="","",(VLOOKUP($B1768,所属・種目コード!$L$3:$M$59,2)))</f>
        <v>#N/A</v>
      </c>
    </row>
    <row r="1769" spans="1:12">
      <c r="A1769" s="11">
        <v>2702</v>
      </c>
      <c r="B1769" s="11">
        <v>1098</v>
      </c>
      <c r="C1769" s="11">
        <v>129</v>
      </c>
      <c r="E1769" s="11" t="s">
        <v>3824</v>
      </c>
      <c r="F1769" s="11" t="s">
        <v>3825</v>
      </c>
      <c r="G1769" s="11">
        <v>1</v>
      </c>
      <c r="I1769" s="24" t="str">
        <f>IF($B1769="","",(VLOOKUP($B1769,所属・種目コード!$E$3:$F$68,2)))</f>
        <v>水沢第一</v>
      </c>
      <c r="K1769" s="26" t="e">
        <f>IF($B1769="","",(VLOOKUP($B1769,所属・種目コード!O1752:P1852,2)))</f>
        <v>#N/A</v>
      </c>
      <c r="L1769" s="23" t="e">
        <f>IF($B1769="","",(VLOOKUP($B1769,所属・種目コード!$L$3:$M$59,2)))</f>
        <v>#N/A</v>
      </c>
    </row>
    <row r="1770" spans="1:12">
      <c r="A1770" s="11">
        <v>2703</v>
      </c>
      <c r="B1770" s="11">
        <v>1098</v>
      </c>
      <c r="C1770" s="11">
        <v>135</v>
      </c>
      <c r="E1770" s="11" t="s">
        <v>3826</v>
      </c>
      <c r="F1770" s="11" t="s">
        <v>3827</v>
      </c>
      <c r="G1770" s="11">
        <v>1</v>
      </c>
      <c r="I1770" s="24" t="str">
        <f>IF($B1770="","",(VLOOKUP($B1770,所属・種目コード!$E$3:$F$68,2)))</f>
        <v>水沢第一</v>
      </c>
      <c r="K1770" s="26" t="e">
        <f>IF($B1770="","",(VLOOKUP($B1770,所属・種目コード!O1753:P1853,2)))</f>
        <v>#N/A</v>
      </c>
      <c r="L1770" s="23" t="e">
        <f>IF($B1770="","",(VLOOKUP($B1770,所属・種目コード!$L$3:$M$59,2)))</f>
        <v>#N/A</v>
      </c>
    </row>
    <row r="1771" spans="1:12">
      <c r="A1771" s="11">
        <v>2704</v>
      </c>
      <c r="B1771" s="11">
        <v>1098</v>
      </c>
      <c r="C1771" s="11">
        <v>88</v>
      </c>
      <c r="E1771" s="11" t="s">
        <v>3828</v>
      </c>
      <c r="F1771" s="11" t="s">
        <v>3829</v>
      </c>
      <c r="G1771" s="11">
        <v>2</v>
      </c>
      <c r="I1771" s="24" t="str">
        <f>IF($B1771="","",(VLOOKUP($B1771,所属・種目コード!$E$3:$F$68,2)))</f>
        <v>水沢第一</v>
      </c>
      <c r="K1771" s="26" t="e">
        <f>IF($B1771="","",(VLOOKUP($B1771,所属・種目コード!O1754:P1854,2)))</f>
        <v>#N/A</v>
      </c>
      <c r="L1771" s="23" t="e">
        <f>IF($B1771="","",(VLOOKUP($B1771,所属・種目コード!$L$3:$M$59,2)))</f>
        <v>#N/A</v>
      </c>
    </row>
    <row r="1772" spans="1:12">
      <c r="A1772" s="11">
        <v>2705</v>
      </c>
      <c r="B1772" s="11">
        <v>1098</v>
      </c>
      <c r="C1772" s="11">
        <v>76</v>
      </c>
      <c r="E1772" s="11" t="s">
        <v>521</v>
      </c>
      <c r="F1772" s="11" t="s">
        <v>3830</v>
      </c>
      <c r="G1772" s="11">
        <v>2</v>
      </c>
      <c r="I1772" s="24" t="str">
        <f>IF($B1772="","",(VLOOKUP($B1772,所属・種目コード!$E$3:$F$68,2)))</f>
        <v>水沢第一</v>
      </c>
      <c r="K1772" s="26" t="e">
        <f>IF($B1772="","",(VLOOKUP($B1772,所属・種目コード!O1755:P1855,2)))</f>
        <v>#N/A</v>
      </c>
      <c r="L1772" s="23" t="e">
        <f>IF($B1772="","",(VLOOKUP($B1772,所属・種目コード!$L$3:$M$59,2)))</f>
        <v>#N/A</v>
      </c>
    </row>
    <row r="1773" spans="1:12">
      <c r="A1773" s="11">
        <v>2706</v>
      </c>
      <c r="B1773" s="11">
        <v>1098</v>
      </c>
      <c r="C1773" s="11">
        <v>89</v>
      </c>
      <c r="E1773" s="11" t="s">
        <v>3831</v>
      </c>
      <c r="F1773" s="11" t="s">
        <v>3832</v>
      </c>
      <c r="G1773" s="11">
        <v>2</v>
      </c>
      <c r="I1773" s="24" t="str">
        <f>IF($B1773="","",(VLOOKUP($B1773,所属・種目コード!$E$3:$F$68,2)))</f>
        <v>水沢第一</v>
      </c>
      <c r="K1773" s="26" t="e">
        <f>IF($B1773="","",(VLOOKUP($B1773,所属・種目コード!O1756:P1856,2)))</f>
        <v>#N/A</v>
      </c>
      <c r="L1773" s="23" t="e">
        <f>IF($B1773="","",(VLOOKUP($B1773,所属・種目コード!$L$3:$M$59,2)))</f>
        <v>#N/A</v>
      </c>
    </row>
    <row r="1774" spans="1:12">
      <c r="A1774" s="11">
        <v>2707</v>
      </c>
      <c r="B1774" s="11">
        <v>1098</v>
      </c>
      <c r="C1774" s="11">
        <v>90</v>
      </c>
      <c r="E1774" s="11" t="s">
        <v>3833</v>
      </c>
      <c r="F1774" s="11" t="s">
        <v>3834</v>
      </c>
      <c r="G1774" s="11">
        <v>2</v>
      </c>
      <c r="I1774" s="24" t="str">
        <f>IF($B1774="","",(VLOOKUP($B1774,所属・種目コード!$E$3:$F$68,2)))</f>
        <v>水沢第一</v>
      </c>
      <c r="K1774" s="26" t="e">
        <f>IF($B1774="","",(VLOOKUP($B1774,所属・種目コード!O1757:P1857,2)))</f>
        <v>#N/A</v>
      </c>
      <c r="L1774" s="23" t="e">
        <f>IF($B1774="","",(VLOOKUP($B1774,所属・種目コード!$L$3:$M$59,2)))</f>
        <v>#N/A</v>
      </c>
    </row>
    <row r="1775" spans="1:12">
      <c r="A1775" s="11">
        <v>2708</v>
      </c>
      <c r="B1775" s="11">
        <v>1098</v>
      </c>
      <c r="C1775" s="11">
        <v>67</v>
      </c>
      <c r="E1775" s="11" t="s">
        <v>3835</v>
      </c>
      <c r="F1775" s="11" t="s">
        <v>3836</v>
      </c>
      <c r="G1775" s="11">
        <v>2</v>
      </c>
      <c r="I1775" s="24" t="str">
        <f>IF($B1775="","",(VLOOKUP($B1775,所属・種目コード!$E$3:$F$68,2)))</f>
        <v>水沢第一</v>
      </c>
      <c r="K1775" s="26" t="e">
        <f>IF($B1775="","",(VLOOKUP($B1775,所属・種目コード!O1758:P1858,2)))</f>
        <v>#N/A</v>
      </c>
      <c r="L1775" s="23" t="e">
        <f>IF($B1775="","",(VLOOKUP($B1775,所属・種目コード!$L$3:$M$59,2)))</f>
        <v>#N/A</v>
      </c>
    </row>
    <row r="1776" spans="1:12">
      <c r="A1776" s="11">
        <v>2709</v>
      </c>
      <c r="B1776" s="11">
        <v>1098</v>
      </c>
      <c r="C1776" s="11">
        <v>91</v>
      </c>
      <c r="E1776" s="11" t="s">
        <v>3837</v>
      </c>
      <c r="F1776" s="11" t="s">
        <v>3838</v>
      </c>
      <c r="G1776" s="11">
        <v>2</v>
      </c>
      <c r="I1776" s="24" t="str">
        <f>IF($B1776="","",(VLOOKUP($B1776,所属・種目コード!$E$3:$F$68,2)))</f>
        <v>水沢第一</v>
      </c>
      <c r="K1776" s="26" t="e">
        <f>IF($B1776="","",(VLOOKUP($B1776,所属・種目コード!O1759:P1859,2)))</f>
        <v>#N/A</v>
      </c>
      <c r="L1776" s="23" t="e">
        <f>IF($B1776="","",(VLOOKUP($B1776,所属・種目コード!$L$3:$M$59,2)))</f>
        <v>#N/A</v>
      </c>
    </row>
    <row r="1777" spans="1:12">
      <c r="A1777" s="11">
        <v>2710</v>
      </c>
      <c r="B1777" s="11">
        <v>1098</v>
      </c>
      <c r="C1777" s="11">
        <v>77</v>
      </c>
      <c r="E1777" s="11" t="s">
        <v>3839</v>
      </c>
      <c r="F1777" s="11" t="s">
        <v>3840</v>
      </c>
      <c r="G1777" s="11">
        <v>2</v>
      </c>
      <c r="I1777" s="24" t="str">
        <f>IF($B1777="","",(VLOOKUP($B1777,所属・種目コード!$E$3:$F$68,2)))</f>
        <v>水沢第一</v>
      </c>
      <c r="K1777" s="26" t="e">
        <f>IF($B1777="","",(VLOOKUP($B1777,所属・種目コード!O1760:P1860,2)))</f>
        <v>#N/A</v>
      </c>
      <c r="L1777" s="23" t="e">
        <f>IF($B1777="","",(VLOOKUP($B1777,所属・種目コード!$L$3:$M$59,2)))</f>
        <v>#N/A</v>
      </c>
    </row>
    <row r="1778" spans="1:12">
      <c r="A1778" s="11">
        <v>2711</v>
      </c>
      <c r="B1778" s="11">
        <v>1098</v>
      </c>
      <c r="C1778" s="11">
        <v>136</v>
      </c>
      <c r="E1778" s="11" t="s">
        <v>3841</v>
      </c>
      <c r="F1778" s="11" t="s">
        <v>3842</v>
      </c>
      <c r="G1778" s="11">
        <v>1</v>
      </c>
      <c r="I1778" s="24" t="str">
        <f>IF($B1778="","",(VLOOKUP($B1778,所属・種目コード!$E$3:$F$68,2)))</f>
        <v>水沢第一</v>
      </c>
      <c r="K1778" s="26" t="e">
        <f>IF($B1778="","",(VLOOKUP($B1778,所属・種目コード!O1761:P1861,2)))</f>
        <v>#N/A</v>
      </c>
      <c r="L1778" s="23" t="e">
        <f>IF($B1778="","",(VLOOKUP($B1778,所属・種目コード!$L$3:$M$59,2)))</f>
        <v>#N/A</v>
      </c>
    </row>
    <row r="1779" spans="1:12">
      <c r="A1779" s="11">
        <v>2712</v>
      </c>
      <c r="B1779" s="11">
        <v>1098</v>
      </c>
      <c r="C1779" s="11">
        <v>117</v>
      </c>
      <c r="E1779" s="11" t="s">
        <v>3843</v>
      </c>
      <c r="F1779" s="11" t="s">
        <v>3844</v>
      </c>
      <c r="G1779" s="11">
        <v>1</v>
      </c>
      <c r="I1779" s="24" t="str">
        <f>IF($B1779="","",(VLOOKUP($B1779,所属・種目コード!$E$3:$F$68,2)))</f>
        <v>水沢第一</v>
      </c>
      <c r="K1779" s="26" t="e">
        <f>IF($B1779="","",(VLOOKUP($B1779,所属・種目コード!O1762:P1862,2)))</f>
        <v>#N/A</v>
      </c>
      <c r="L1779" s="23" t="e">
        <f>IF($B1779="","",(VLOOKUP($B1779,所属・種目コード!$L$3:$M$59,2)))</f>
        <v>#N/A</v>
      </c>
    </row>
    <row r="1780" spans="1:12">
      <c r="A1780" s="11">
        <v>2713</v>
      </c>
      <c r="B1780" s="11">
        <v>1098</v>
      </c>
      <c r="C1780" s="11">
        <v>92</v>
      </c>
      <c r="E1780" s="11" t="s">
        <v>3845</v>
      </c>
      <c r="F1780" s="11" t="s">
        <v>3846</v>
      </c>
      <c r="G1780" s="11">
        <v>2</v>
      </c>
      <c r="I1780" s="24" t="str">
        <f>IF($B1780="","",(VLOOKUP($B1780,所属・種目コード!$E$3:$F$68,2)))</f>
        <v>水沢第一</v>
      </c>
      <c r="K1780" s="26" t="e">
        <f>IF($B1780="","",(VLOOKUP($B1780,所属・種目コード!O1763:P1863,2)))</f>
        <v>#N/A</v>
      </c>
      <c r="L1780" s="23" t="e">
        <f>IF($B1780="","",(VLOOKUP($B1780,所属・種目コード!$L$3:$M$59,2)))</f>
        <v>#N/A</v>
      </c>
    </row>
    <row r="1781" spans="1:12">
      <c r="A1781" s="11">
        <v>2714</v>
      </c>
      <c r="B1781" s="11">
        <v>1098</v>
      </c>
      <c r="C1781" s="11">
        <v>137</v>
      </c>
      <c r="E1781" s="11" t="s">
        <v>3847</v>
      </c>
      <c r="F1781" s="11" t="s">
        <v>3848</v>
      </c>
      <c r="G1781" s="11">
        <v>1</v>
      </c>
      <c r="I1781" s="24" t="str">
        <f>IF($B1781="","",(VLOOKUP($B1781,所属・種目コード!$E$3:$F$68,2)))</f>
        <v>水沢第一</v>
      </c>
      <c r="K1781" s="26" t="e">
        <f>IF($B1781="","",(VLOOKUP($B1781,所属・種目コード!O1764:P1864,2)))</f>
        <v>#N/A</v>
      </c>
      <c r="L1781" s="23" t="e">
        <f>IF($B1781="","",(VLOOKUP($B1781,所属・種目コード!$L$3:$M$59,2)))</f>
        <v>#N/A</v>
      </c>
    </row>
    <row r="1782" spans="1:12">
      <c r="A1782" s="11">
        <v>2715</v>
      </c>
      <c r="B1782" s="11">
        <v>1098</v>
      </c>
      <c r="C1782" s="11">
        <v>118</v>
      </c>
      <c r="E1782" s="11" t="s">
        <v>3849</v>
      </c>
      <c r="F1782" s="11" t="s">
        <v>3540</v>
      </c>
      <c r="G1782" s="11">
        <v>1</v>
      </c>
      <c r="I1782" s="24" t="str">
        <f>IF($B1782="","",(VLOOKUP($B1782,所属・種目コード!$E$3:$F$68,2)))</f>
        <v>水沢第一</v>
      </c>
      <c r="K1782" s="26" t="e">
        <f>IF($B1782="","",(VLOOKUP($B1782,所属・種目コード!O1765:P1865,2)))</f>
        <v>#N/A</v>
      </c>
      <c r="L1782" s="23" t="e">
        <f>IF($B1782="","",(VLOOKUP($B1782,所属・種目コード!$L$3:$M$59,2)))</f>
        <v>#N/A</v>
      </c>
    </row>
    <row r="1783" spans="1:12">
      <c r="A1783" s="11">
        <v>2716</v>
      </c>
      <c r="B1783" s="11">
        <v>1098</v>
      </c>
      <c r="C1783" s="11">
        <v>138</v>
      </c>
      <c r="E1783" s="11" t="s">
        <v>3850</v>
      </c>
      <c r="F1783" s="11" t="s">
        <v>3851</v>
      </c>
      <c r="G1783" s="11">
        <v>1</v>
      </c>
      <c r="I1783" s="24" t="str">
        <f>IF($B1783="","",(VLOOKUP($B1783,所属・種目コード!$E$3:$F$68,2)))</f>
        <v>水沢第一</v>
      </c>
      <c r="K1783" s="26" t="e">
        <f>IF($B1783="","",(VLOOKUP($B1783,所属・種目コード!O1766:P1866,2)))</f>
        <v>#N/A</v>
      </c>
      <c r="L1783" s="23" t="e">
        <f>IF($B1783="","",(VLOOKUP($B1783,所属・種目コード!$L$3:$M$59,2)))</f>
        <v>#N/A</v>
      </c>
    </row>
    <row r="1784" spans="1:12">
      <c r="A1784" s="11">
        <v>2717</v>
      </c>
      <c r="B1784" s="11">
        <v>1098</v>
      </c>
      <c r="C1784" s="11">
        <v>139</v>
      </c>
      <c r="E1784" s="11" t="s">
        <v>3852</v>
      </c>
      <c r="F1784" s="11" t="s">
        <v>3853</v>
      </c>
      <c r="G1784" s="11">
        <v>1</v>
      </c>
      <c r="I1784" s="24" t="str">
        <f>IF($B1784="","",(VLOOKUP($B1784,所属・種目コード!$E$3:$F$68,2)))</f>
        <v>水沢第一</v>
      </c>
      <c r="K1784" s="26" t="e">
        <f>IF($B1784="","",(VLOOKUP($B1784,所属・種目コード!O1767:P1867,2)))</f>
        <v>#N/A</v>
      </c>
      <c r="L1784" s="23" t="e">
        <f>IF($B1784="","",(VLOOKUP($B1784,所属・種目コード!$L$3:$M$59,2)))</f>
        <v>#N/A</v>
      </c>
    </row>
    <row r="1785" spans="1:12">
      <c r="A1785" s="11">
        <v>2718</v>
      </c>
      <c r="B1785" s="11">
        <v>1098</v>
      </c>
      <c r="C1785" s="11">
        <v>78</v>
      </c>
      <c r="E1785" s="11" t="s">
        <v>3854</v>
      </c>
      <c r="F1785" s="11" t="s">
        <v>3855</v>
      </c>
      <c r="G1785" s="11">
        <v>2</v>
      </c>
      <c r="I1785" s="24" t="str">
        <f>IF($B1785="","",(VLOOKUP($B1785,所属・種目コード!$E$3:$F$68,2)))</f>
        <v>水沢第一</v>
      </c>
      <c r="K1785" s="26" t="e">
        <f>IF($B1785="","",(VLOOKUP($B1785,所属・種目コード!O1768:P1868,2)))</f>
        <v>#N/A</v>
      </c>
      <c r="L1785" s="23" t="e">
        <f>IF($B1785="","",(VLOOKUP($B1785,所属・種目コード!$L$3:$M$59,2)))</f>
        <v>#N/A</v>
      </c>
    </row>
    <row r="1786" spans="1:12">
      <c r="A1786" s="11">
        <v>2719</v>
      </c>
      <c r="B1786" s="11">
        <v>1098</v>
      </c>
      <c r="C1786" s="11">
        <v>130</v>
      </c>
      <c r="E1786" s="11" t="s">
        <v>3856</v>
      </c>
      <c r="F1786" s="11" t="s">
        <v>3857</v>
      </c>
      <c r="G1786" s="11">
        <v>1</v>
      </c>
      <c r="I1786" s="24" t="str">
        <f>IF($B1786="","",(VLOOKUP($B1786,所属・種目コード!$E$3:$F$68,2)))</f>
        <v>水沢第一</v>
      </c>
      <c r="K1786" s="26" t="e">
        <f>IF($B1786="","",(VLOOKUP($B1786,所属・種目コード!O1769:P1869,2)))</f>
        <v>#N/A</v>
      </c>
      <c r="L1786" s="23" t="e">
        <f>IF($B1786="","",(VLOOKUP($B1786,所属・種目コード!$L$3:$M$59,2)))</f>
        <v>#N/A</v>
      </c>
    </row>
    <row r="1787" spans="1:12">
      <c r="A1787" s="11">
        <v>2720</v>
      </c>
      <c r="B1787" s="11">
        <v>1098</v>
      </c>
      <c r="C1787" s="11">
        <v>140</v>
      </c>
      <c r="E1787" s="11" t="s">
        <v>3858</v>
      </c>
      <c r="F1787" s="11" t="s">
        <v>3859</v>
      </c>
      <c r="G1787" s="11">
        <v>1</v>
      </c>
      <c r="I1787" s="24" t="str">
        <f>IF($B1787="","",(VLOOKUP($B1787,所属・種目コード!$E$3:$F$68,2)))</f>
        <v>水沢第一</v>
      </c>
      <c r="K1787" s="26" t="e">
        <f>IF($B1787="","",(VLOOKUP($B1787,所属・種目コード!O1770:P1870,2)))</f>
        <v>#N/A</v>
      </c>
      <c r="L1787" s="23" t="e">
        <f>IF($B1787="","",(VLOOKUP($B1787,所属・種目コード!$L$3:$M$59,2)))</f>
        <v>#N/A</v>
      </c>
    </row>
    <row r="1788" spans="1:12">
      <c r="A1788" s="11">
        <v>2721</v>
      </c>
      <c r="B1788" s="11">
        <v>1098</v>
      </c>
      <c r="C1788" s="11">
        <v>798</v>
      </c>
      <c r="E1788" s="11" t="s">
        <v>3860</v>
      </c>
      <c r="F1788" s="11" t="s">
        <v>3861</v>
      </c>
      <c r="G1788" s="11">
        <v>1</v>
      </c>
      <c r="I1788" s="24" t="str">
        <f>IF($B1788="","",(VLOOKUP($B1788,所属・種目コード!$E$3:$F$68,2)))</f>
        <v>水沢第一</v>
      </c>
      <c r="K1788" s="26" t="e">
        <f>IF($B1788="","",(VLOOKUP($B1788,所属・種目コード!O1771:P1871,2)))</f>
        <v>#N/A</v>
      </c>
      <c r="L1788" s="23" t="e">
        <f>IF($B1788="","",(VLOOKUP($B1788,所属・種目コード!$L$3:$M$59,2)))</f>
        <v>#N/A</v>
      </c>
    </row>
    <row r="1789" spans="1:12">
      <c r="A1789" s="11">
        <v>2722</v>
      </c>
      <c r="B1789" s="11">
        <v>1098</v>
      </c>
      <c r="C1789" s="11">
        <v>93</v>
      </c>
      <c r="E1789" s="11" t="s">
        <v>3862</v>
      </c>
      <c r="F1789" s="11" t="s">
        <v>2240</v>
      </c>
      <c r="G1789" s="11">
        <v>2</v>
      </c>
      <c r="I1789" s="24" t="str">
        <f>IF($B1789="","",(VLOOKUP($B1789,所属・種目コード!$E$3:$F$68,2)))</f>
        <v>水沢第一</v>
      </c>
      <c r="K1789" s="26" t="e">
        <f>IF($B1789="","",(VLOOKUP($B1789,所属・種目コード!O1772:P1872,2)))</f>
        <v>#N/A</v>
      </c>
      <c r="L1789" s="23" t="e">
        <f>IF($B1789="","",(VLOOKUP($B1789,所属・種目コード!$L$3:$M$59,2)))</f>
        <v>#N/A</v>
      </c>
    </row>
    <row r="1790" spans="1:12">
      <c r="A1790" s="11">
        <v>2723</v>
      </c>
      <c r="B1790" s="11">
        <v>1098</v>
      </c>
      <c r="C1790" s="11">
        <v>79</v>
      </c>
      <c r="E1790" s="11" t="s">
        <v>3863</v>
      </c>
      <c r="F1790" s="11" t="s">
        <v>3864</v>
      </c>
      <c r="G1790" s="11">
        <v>2</v>
      </c>
      <c r="I1790" s="24" t="str">
        <f>IF($B1790="","",(VLOOKUP($B1790,所属・種目コード!$E$3:$F$68,2)))</f>
        <v>水沢第一</v>
      </c>
      <c r="K1790" s="26" t="e">
        <f>IF($B1790="","",(VLOOKUP($B1790,所属・種目コード!O1773:P1873,2)))</f>
        <v>#N/A</v>
      </c>
      <c r="L1790" s="23" t="e">
        <f>IF($B1790="","",(VLOOKUP($B1790,所属・種目コード!$L$3:$M$59,2)))</f>
        <v>#N/A</v>
      </c>
    </row>
    <row r="1791" spans="1:12">
      <c r="A1791" s="11">
        <v>2724</v>
      </c>
      <c r="B1791" s="11">
        <v>1098</v>
      </c>
      <c r="C1791" s="11">
        <v>94</v>
      </c>
      <c r="E1791" s="11" t="s">
        <v>3865</v>
      </c>
      <c r="F1791" s="11" t="s">
        <v>3866</v>
      </c>
      <c r="G1791" s="11">
        <v>2</v>
      </c>
      <c r="I1791" s="24" t="str">
        <f>IF($B1791="","",(VLOOKUP($B1791,所属・種目コード!$E$3:$F$68,2)))</f>
        <v>水沢第一</v>
      </c>
      <c r="K1791" s="26" t="e">
        <f>IF($B1791="","",(VLOOKUP($B1791,所属・種目コード!O1774:P1874,2)))</f>
        <v>#N/A</v>
      </c>
      <c r="L1791" s="23" t="e">
        <f>IF($B1791="","",(VLOOKUP($B1791,所属・種目コード!$L$3:$M$59,2)))</f>
        <v>#N/A</v>
      </c>
    </row>
    <row r="1792" spans="1:12">
      <c r="A1792" s="11">
        <v>2725</v>
      </c>
      <c r="B1792" s="11">
        <v>1098</v>
      </c>
      <c r="C1792" s="11">
        <v>80</v>
      </c>
      <c r="E1792" s="11" t="s">
        <v>520</v>
      </c>
      <c r="F1792" s="11" t="s">
        <v>3867</v>
      </c>
      <c r="G1792" s="11">
        <v>2</v>
      </c>
      <c r="I1792" s="24" t="str">
        <f>IF($B1792="","",(VLOOKUP($B1792,所属・種目コード!$E$3:$F$68,2)))</f>
        <v>水沢第一</v>
      </c>
      <c r="K1792" s="26" t="e">
        <f>IF($B1792="","",(VLOOKUP($B1792,所属・種目コード!O1775:P1875,2)))</f>
        <v>#N/A</v>
      </c>
      <c r="L1792" s="23" t="e">
        <f>IF($B1792="","",(VLOOKUP($B1792,所属・種目コード!$L$3:$M$59,2)))</f>
        <v>#N/A</v>
      </c>
    </row>
    <row r="1793" spans="1:12">
      <c r="A1793" s="11">
        <v>2726</v>
      </c>
      <c r="B1793" s="11">
        <v>1098</v>
      </c>
      <c r="C1793" s="11">
        <v>68</v>
      </c>
      <c r="E1793" s="11" t="s">
        <v>3868</v>
      </c>
      <c r="F1793" s="11" t="s">
        <v>3869</v>
      </c>
      <c r="G1793" s="11">
        <v>2</v>
      </c>
      <c r="I1793" s="24" t="str">
        <f>IF($B1793="","",(VLOOKUP($B1793,所属・種目コード!$E$3:$F$68,2)))</f>
        <v>水沢第一</v>
      </c>
      <c r="K1793" s="26" t="e">
        <f>IF($B1793="","",(VLOOKUP($B1793,所属・種目コード!O1776:P1876,2)))</f>
        <v>#N/A</v>
      </c>
      <c r="L1793" s="23" t="e">
        <f>IF($B1793="","",(VLOOKUP($B1793,所属・種目コード!$L$3:$M$59,2)))</f>
        <v>#N/A</v>
      </c>
    </row>
    <row r="1794" spans="1:12">
      <c r="A1794" s="11">
        <v>2727</v>
      </c>
      <c r="B1794" s="11">
        <v>1098</v>
      </c>
      <c r="C1794" s="11">
        <v>119</v>
      </c>
      <c r="E1794" s="11" t="s">
        <v>3870</v>
      </c>
      <c r="F1794" s="11" t="s">
        <v>3871</v>
      </c>
      <c r="G1794" s="11">
        <v>1</v>
      </c>
      <c r="I1794" s="24" t="str">
        <f>IF($B1794="","",(VLOOKUP($B1794,所属・種目コード!$E$3:$F$68,2)))</f>
        <v>水沢第一</v>
      </c>
      <c r="K1794" s="26" t="e">
        <f>IF($B1794="","",(VLOOKUP($B1794,所属・種目コード!O1777:P1877,2)))</f>
        <v>#N/A</v>
      </c>
      <c r="L1794" s="23" t="e">
        <f>IF($B1794="","",(VLOOKUP($B1794,所属・種目コード!$L$3:$M$59,2)))</f>
        <v>#N/A</v>
      </c>
    </row>
    <row r="1795" spans="1:12">
      <c r="A1795" s="11">
        <v>2728</v>
      </c>
      <c r="B1795" s="11">
        <v>1098</v>
      </c>
      <c r="C1795" s="11">
        <v>141</v>
      </c>
      <c r="E1795" s="11" t="s">
        <v>3872</v>
      </c>
      <c r="F1795" s="11" t="s">
        <v>3873</v>
      </c>
      <c r="G1795" s="11">
        <v>1</v>
      </c>
      <c r="I1795" s="24" t="str">
        <f>IF($B1795="","",(VLOOKUP($B1795,所属・種目コード!$E$3:$F$68,2)))</f>
        <v>水沢第一</v>
      </c>
      <c r="K1795" s="26" t="e">
        <f>IF($B1795="","",(VLOOKUP($B1795,所属・種目コード!O1778:P1878,2)))</f>
        <v>#N/A</v>
      </c>
      <c r="L1795" s="23" t="e">
        <f>IF($B1795="","",(VLOOKUP($B1795,所属・種目コード!$L$3:$M$59,2)))</f>
        <v>#N/A</v>
      </c>
    </row>
    <row r="1796" spans="1:12">
      <c r="A1796" s="11">
        <v>2729</v>
      </c>
      <c r="B1796" s="11">
        <v>1098</v>
      </c>
      <c r="C1796" s="11">
        <v>131</v>
      </c>
      <c r="E1796" s="11" t="s">
        <v>3874</v>
      </c>
      <c r="F1796" s="11" t="s">
        <v>3875</v>
      </c>
      <c r="G1796" s="11">
        <v>1</v>
      </c>
      <c r="I1796" s="24" t="str">
        <f>IF($B1796="","",(VLOOKUP($B1796,所属・種目コード!$E$3:$F$68,2)))</f>
        <v>水沢第一</v>
      </c>
      <c r="K1796" s="26" t="e">
        <f>IF($B1796="","",(VLOOKUP($B1796,所属・種目コード!O1779:P1879,2)))</f>
        <v>#N/A</v>
      </c>
      <c r="L1796" s="23" t="e">
        <f>IF($B1796="","",(VLOOKUP($B1796,所属・種目コード!$L$3:$M$59,2)))</f>
        <v>#N/A</v>
      </c>
    </row>
    <row r="1797" spans="1:12">
      <c r="A1797" s="11">
        <v>2730</v>
      </c>
      <c r="B1797" s="11">
        <v>1098</v>
      </c>
      <c r="C1797" s="11">
        <v>120</v>
      </c>
      <c r="E1797" s="11" t="s">
        <v>3876</v>
      </c>
      <c r="F1797" s="11" t="s">
        <v>3877</v>
      </c>
      <c r="G1797" s="11">
        <v>1</v>
      </c>
      <c r="I1797" s="24" t="str">
        <f>IF($B1797="","",(VLOOKUP($B1797,所属・種目コード!$E$3:$F$68,2)))</f>
        <v>水沢第一</v>
      </c>
      <c r="K1797" s="26" t="e">
        <f>IF($B1797="","",(VLOOKUP($B1797,所属・種目コード!O1780:P1880,2)))</f>
        <v>#N/A</v>
      </c>
      <c r="L1797" s="23" t="e">
        <f>IF($B1797="","",(VLOOKUP($B1797,所属・種目コード!$L$3:$M$59,2)))</f>
        <v>#N/A</v>
      </c>
    </row>
    <row r="1798" spans="1:12">
      <c r="A1798" s="11">
        <v>2731</v>
      </c>
      <c r="B1798" s="11">
        <v>1098</v>
      </c>
      <c r="C1798" s="11">
        <v>121</v>
      </c>
      <c r="E1798" s="11" t="s">
        <v>3878</v>
      </c>
      <c r="F1798" s="11" t="s">
        <v>3879</v>
      </c>
      <c r="G1798" s="11">
        <v>1</v>
      </c>
      <c r="I1798" s="24" t="str">
        <f>IF($B1798="","",(VLOOKUP($B1798,所属・種目コード!$E$3:$F$68,2)))</f>
        <v>水沢第一</v>
      </c>
      <c r="K1798" s="26" t="e">
        <f>IF($B1798="","",(VLOOKUP($B1798,所属・種目コード!O1781:P1881,2)))</f>
        <v>#N/A</v>
      </c>
      <c r="L1798" s="23" t="e">
        <f>IF($B1798="","",(VLOOKUP($B1798,所属・種目コード!$L$3:$M$59,2)))</f>
        <v>#N/A</v>
      </c>
    </row>
    <row r="1799" spans="1:12">
      <c r="A1799" s="11">
        <v>2732</v>
      </c>
      <c r="B1799" s="11">
        <v>1098</v>
      </c>
      <c r="C1799" s="11">
        <v>142</v>
      </c>
      <c r="E1799" s="11" t="s">
        <v>3880</v>
      </c>
      <c r="F1799" s="11" t="s">
        <v>3881</v>
      </c>
      <c r="G1799" s="11">
        <v>1</v>
      </c>
      <c r="I1799" s="24" t="str">
        <f>IF($B1799="","",(VLOOKUP($B1799,所属・種目コード!$E$3:$F$68,2)))</f>
        <v>水沢第一</v>
      </c>
      <c r="K1799" s="26" t="e">
        <f>IF($B1799="","",(VLOOKUP($B1799,所属・種目コード!O1782:P1882,2)))</f>
        <v>#N/A</v>
      </c>
      <c r="L1799" s="23" t="e">
        <f>IF($B1799="","",(VLOOKUP($B1799,所属・種目コード!$L$3:$M$59,2)))</f>
        <v>#N/A</v>
      </c>
    </row>
    <row r="1800" spans="1:12">
      <c r="A1800" s="11">
        <v>2733</v>
      </c>
      <c r="B1800" s="11">
        <v>1098</v>
      </c>
      <c r="C1800" s="11">
        <v>69</v>
      </c>
      <c r="E1800" s="11" t="s">
        <v>3882</v>
      </c>
      <c r="F1800" s="11" t="s">
        <v>3883</v>
      </c>
      <c r="G1800" s="11">
        <v>2</v>
      </c>
      <c r="I1800" s="24" t="str">
        <f>IF($B1800="","",(VLOOKUP($B1800,所属・種目コード!$E$3:$F$68,2)))</f>
        <v>水沢第一</v>
      </c>
      <c r="K1800" s="26" t="e">
        <f>IF($B1800="","",(VLOOKUP($B1800,所属・種目コード!O1783:P1883,2)))</f>
        <v>#N/A</v>
      </c>
      <c r="L1800" s="23" t="e">
        <f>IF($B1800="","",(VLOOKUP($B1800,所属・種目コード!$L$3:$M$59,2)))</f>
        <v>#N/A</v>
      </c>
    </row>
    <row r="1801" spans="1:12">
      <c r="A1801" s="11">
        <v>2734</v>
      </c>
      <c r="B1801" s="11">
        <v>1098</v>
      </c>
      <c r="C1801" s="11">
        <v>132</v>
      </c>
      <c r="E1801" s="11" t="s">
        <v>3884</v>
      </c>
      <c r="F1801" s="11" t="s">
        <v>3885</v>
      </c>
      <c r="G1801" s="11">
        <v>1</v>
      </c>
      <c r="I1801" s="24" t="str">
        <f>IF($B1801="","",(VLOOKUP($B1801,所属・種目コード!$E$3:$F$68,2)))</f>
        <v>水沢第一</v>
      </c>
      <c r="K1801" s="26" t="e">
        <f>IF($B1801="","",(VLOOKUP($B1801,所属・種目コード!O1784:P1884,2)))</f>
        <v>#N/A</v>
      </c>
      <c r="L1801" s="23" t="e">
        <f>IF($B1801="","",(VLOOKUP($B1801,所属・種目コード!$L$3:$M$59,2)))</f>
        <v>#N/A</v>
      </c>
    </row>
    <row r="1802" spans="1:12">
      <c r="A1802" s="11">
        <v>2735</v>
      </c>
      <c r="B1802" s="11">
        <v>1098</v>
      </c>
      <c r="C1802" s="11">
        <v>122</v>
      </c>
      <c r="E1802" s="11" t="s">
        <v>3886</v>
      </c>
      <c r="F1802" s="11" t="s">
        <v>3887</v>
      </c>
      <c r="G1802" s="11">
        <v>1</v>
      </c>
      <c r="I1802" s="24" t="str">
        <f>IF($B1802="","",(VLOOKUP($B1802,所属・種目コード!$E$3:$F$68,2)))</f>
        <v>水沢第一</v>
      </c>
      <c r="K1802" s="26" t="e">
        <f>IF($B1802="","",(VLOOKUP($B1802,所属・種目コード!O1785:P1885,2)))</f>
        <v>#N/A</v>
      </c>
      <c r="L1802" s="23" t="e">
        <f>IF($B1802="","",(VLOOKUP($B1802,所属・種目コード!$L$3:$M$59,2)))</f>
        <v>#N/A</v>
      </c>
    </row>
    <row r="1803" spans="1:12">
      <c r="A1803" s="11">
        <v>2736</v>
      </c>
      <c r="B1803" s="11">
        <v>1098</v>
      </c>
      <c r="C1803" s="11">
        <v>143</v>
      </c>
      <c r="E1803" s="11" t="s">
        <v>3888</v>
      </c>
      <c r="F1803" s="11" t="s">
        <v>3889</v>
      </c>
      <c r="G1803" s="11">
        <v>1</v>
      </c>
      <c r="I1803" s="24" t="str">
        <f>IF($B1803="","",(VLOOKUP($B1803,所属・種目コード!$E$3:$F$68,2)))</f>
        <v>水沢第一</v>
      </c>
      <c r="K1803" s="26" t="e">
        <f>IF($B1803="","",(VLOOKUP($B1803,所属・種目コード!O1786:P1886,2)))</f>
        <v>#N/A</v>
      </c>
      <c r="L1803" s="23" t="e">
        <f>IF($B1803="","",(VLOOKUP($B1803,所属・種目コード!$L$3:$M$59,2)))</f>
        <v>#N/A</v>
      </c>
    </row>
    <row r="1804" spans="1:12">
      <c r="A1804" s="11">
        <v>2737</v>
      </c>
      <c r="B1804" s="11">
        <v>1098</v>
      </c>
      <c r="C1804" s="11">
        <v>144</v>
      </c>
      <c r="E1804" s="11" t="s">
        <v>3890</v>
      </c>
      <c r="F1804" s="11" t="s">
        <v>3891</v>
      </c>
      <c r="G1804" s="11">
        <v>1</v>
      </c>
      <c r="I1804" s="24" t="str">
        <f>IF($B1804="","",(VLOOKUP($B1804,所属・種目コード!$E$3:$F$68,2)))</f>
        <v>水沢第一</v>
      </c>
      <c r="K1804" s="26" t="e">
        <f>IF($B1804="","",(VLOOKUP($B1804,所属・種目コード!O1787:P1887,2)))</f>
        <v>#N/A</v>
      </c>
      <c r="L1804" s="23" t="e">
        <f>IF($B1804="","",(VLOOKUP($B1804,所属・種目コード!$L$3:$M$59,2)))</f>
        <v>#N/A</v>
      </c>
    </row>
    <row r="1805" spans="1:12">
      <c r="A1805" s="11">
        <v>2738</v>
      </c>
      <c r="B1805" s="11">
        <v>1098</v>
      </c>
      <c r="C1805" s="11">
        <v>145</v>
      </c>
      <c r="E1805" s="11" t="s">
        <v>3892</v>
      </c>
      <c r="F1805" s="11" t="s">
        <v>3893</v>
      </c>
      <c r="G1805" s="11">
        <v>1</v>
      </c>
      <c r="I1805" s="24" t="str">
        <f>IF($B1805="","",(VLOOKUP($B1805,所属・種目コード!$E$3:$F$68,2)))</f>
        <v>水沢第一</v>
      </c>
      <c r="K1805" s="26" t="e">
        <f>IF($B1805="","",(VLOOKUP($B1805,所属・種目コード!O1788:P1888,2)))</f>
        <v>#N/A</v>
      </c>
      <c r="L1805" s="23" t="e">
        <f>IF($B1805="","",(VLOOKUP($B1805,所属・種目コード!$L$3:$M$59,2)))</f>
        <v>#N/A</v>
      </c>
    </row>
    <row r="1806" spans="1:12">
      <c r="A1806" s="11">
        <v>2739</v>
      </c>
      <c r="B1806" s="11">
        <v>1098</v>
      </c>
      <c r="C1806" s="11">
        <v>70</v>
      </c>
      <c r="E1806" s="11" t="s">
        <v>3894</v>
      </c>
      <c r="F1806" s="11" t="s">
        <v>3895</v>
      </c>
      <c r="G1806" s="11">
        <v>2</v>
      </c>
      <c r="I1806" s="24" t="str">
        <f>IF($B1806="","",(VLOOKUP($B1806,所属・種目コード!$E$3:$F$68,2)))</f>
        <v>水沢第一</v>
      </c>
      <c r="K1806" s="26" t="e">
        <f>IF($B1806="","",(VLOOKUP($B1806,所属・種目コード!O1789:P1889,2)))</f>
        <v>#N/A</v>
      </c>
      <c r="L1806" s="23" t="e">
        <f>IF($B1806="","",(VLOOKUP($B1806,所属・種目コード!$L$3:$M$59,2)))</f>
        <v>#N/A</v>
      </c>
    </row>
    <row r="1807" spans="1:12">
      <c r="A1807" s="11">
        <v>2740</v>
      </c>
      <c r="B1807" s="11">
        <v>1098</v>
      </c>
      <c r="C1807" s="11">
        <v>71</v>
      </c>
      <c r="E1807" s="11" t="s">
        <v>3896</v>
      </c>
      <c r="F1807" s="11" t="s">
        <v>3897</v>
      </c>
      <c r="G1807" s="11">
        <v>2</v>
      </c>
      <c r="I1807" s="24" t="str">
        <f>IF($B1807="","",(VLOOKUP($B1807,所属・種目コード!$E$3:$F$68,2)))</f>
        <v>水沢第一</v>
      </c>
      <c r="K1807" s="26" t="e">
        <f>IF($B1807="","",(VLOOKUP($B1807,所属・種目コード!O1790:P1890,2)))</f>
        <v>#N/A</v>
      </c>
      <c r="L1807" s="23" t="e">
        <f>IF($B1807="","",(VLOOKUP($B1807,所属・種目コード!$L$3:$M$59,2)))</f>
        <v>#N/A</v>
      </c>
    </row>
    <row r="1808" spans="1:12">
      <c r="A1808" s="11">
        <v>2741</v>
      </c>
      <c r="B1808" s="11">
        <v>1098</v>
      </c>
      <c r="C1808" s="11">
        <v>123</v>
      </c>
      <c r="E1808" s="11" t="s">
        <v>3898</v>
      </c>
      <c r="F1808" s="11" t="s">
        <v>3899</v>
      </c>
      <c r="G1808" s="11">
        <v>1</v>
      </c>
      <c r="I1808" s="24" t="str">
        <f>IF($B1808="","",(VLOOKUP($B1808,所属・種目コード!$E$3:$F$68,2)))</f>
        <v>水沢第一</v>
      </c>
      <c r="K1808" s="26" t="e">
        <f>IF($B1808="","",(VLOOKUP($B1808,所属・種目コード!O1791:P1891,2)))</f>
        <v>#N/A</v>
      </c>
      <c r="L1808" s="23" t="e">
        <f>IF($B1808="","",(VLOOKUP($B1808,所属・種目コード!$L$3:$M$59,2)))</f>
        <v>#N/A</v>
      </c>
    </row>
    <row r="1809" spans="1:12">
      <c r="A1809" s="11">
        <v>2742</v>
      </c>
      <c r="B1809" s="11">
        <v>1098</v>
      </c>
      <c r="C1809" s="11">
        <v>72</v>
      </c>
      <c r="E1809" s="11" t="s">
        <v>3900</v>
      </c>
      <c r="F1809" s="11" t="s">
        <v>3901</v>
      </c>
      <c r="G1809" s="11">
        <v>2</v>
      </c>
      <c r="I1809" s="24" t="str">
        <f>IF($B1809="","",(VLOOKUP($B1809,所属・種目コード!$E$3:$F$68,2)))</f>
        <v>水沢第一</v>
      </c>
      <c r="K1809" s="26" t="e">
        <f>IF($B1809="","",(VLOOKUP($B1809,所属・種目コード!O1792:P1892,2)))</f>
        <v>#N/A</v>
      </c>
      <c r="L1809" s="23" t="e">
        <f>IF($B1809="","",(VLOOKUP($B1809,所属・種目コード!$L$3:$M$59,2)))</f>
        <v>#N/A</v>
      </c>
    </row>
    <row r="1810" spans="1:12">
      <c r="A1810" s="11">
        <v>2743</v>
      </c>
      <c r="B1810" s="11">
        <v>1098</v>
      </c>
      <c r="C1810" s="11">
        <v>81</v>
      </c>
      <c r="E1810" s="11" t="s">
        <v>3902</v>
      </c>
      <c r="F1810" s="11" t="s">
        <v>3903</v>
      </c>
      <c r="G1810" s="11">
        <v>2</v>
      </c>
      <c r="I1810" s="24" t="str">
        <f>IF($B1810="","",(VLOOKUP($B1810,所属・種目コード!$E$3:$F$68,2)))</f>
        <v>水沢第一</v>
      </c>
      <c r="K1810" s="26" t="e">
        <f>IF($B1810="","",(VLOOKUP($B1810,所属・種目コード!O1793:P1893,2)))</f>
        <v>#N/A</v>
      </c>
      <c r="L1810" s="23" t="e">
        <f>IF($B1810="","",(VLOOKUP($B1810,所属・種目コード!$L$3:$M$59,2)))</f>
        <v>#N/A</v>
      </c>
    </row>
    <row r="1811" spans="1:12">
      <c r="A1811" s="11">
        <v>2744</v>
      </c>
      <c r="B1811" s="11">
        <v>1098</v>
      </c>
      <c r="C1811" s="11">
        <v>73</v>
      </c>
      <c r="E1811" s="11" t="s">
        <v>3904</v>
      </c>
      <c r="F1811" s="11" t="s">
        <v>3905</v>
      </c>
      <c r="G1811" s="11">
        <v>2</v>
      </c>
      <c r="I1811" s="24" t="str">
        <f>IF($B1811="","",(VLOOKUP($B1811,所属・種目コード!$E$3:$F$68,2)))</f>
        <v>水沢第一</v>
      </c>
      <c r="K1811" s="26" t="e">
        <f>IF($B1811="","",(VLOOKUP($B1811,所属・種目コード!O1794:P1894,2)))</f>
        <v>#N/A</v>
      </c>
      <c r="L1811" s="23" t="e">
        <f>IF($B1811="","",(VLOOKUP($B1811,所属・種目コード!$L$3:$M$59,2)))</f>
        <v>#N/A</v>
      </c>
    </row>
    <row r="1812" spans="1:12">
      <c r="A1812" s="11">
        <v>2745</v>
      </c>
      <c r="B1812" s="11">
        <v>1098</v>
      </c>
      <c r="C1812" s="11">
        <v>82</v>
      </c>
      <c r="E1812" s="11" t="s">
        <v>3906</v>
      </c>
      <c r="F1812" s="11" t="s">
        <v>3907</v>
      </c>
      <c r="G1812" s="11">
        <v>2</v>
      </c>
      <c r="I1812" s="24" t="str">
        <f>IF($B1812="","",(VLOOKUP($B1812,所属・種目コード!$E$3:$F$68,2)))</f>
        <v>水沢第一</v>
      </c>
      <c r="K1812" s="26" t="e">
        <f>IF($B1812="","",(VLOOKUP($B1812,所属・種目コード!O1795:P1895,2)))</f>
        <v>#N/A</v>
      </c>
      <c r="L1812" s="23" t="e">
        <f>IF($B1812="","",(VLOOKUP($B1812,所属・種目コード!$L$3:$M$59,2)))</f>
        <v>#N/A</v>
      </c>
    </row>
    <row r="1813" spans="1:12">
      <c r="A1813" s="11">
        <v>2746</v>
      </c>
      <c r="B1813" s="11">
        <v>1098</v>
      </c>
      <c r="C1813" s="11">
        <v>133</v>
      </c>
      <c r="E1813" s="11" t="s">
        <v>3908</v>
      </c>
      <c r="F1813" s="11" t="s">
        <v>3909</v>
      </c>
      <c r="G1813" s="11">
        <v>1</v>
      </c>
      <c r="I1813" s="24" t="str">
        <f>IF($B1813="","",(VLOOKUP($B1813,所属・種目コード!$E$3:$F$68,2)))</f>
        <v>水沢第一</v>
      </c>
      <c r="K1813" s="26" t="e">
        <f>IF($B1813="","",(VLOOKUP($B1813,所属・種目コード!O1796:P1896,2)))</f>
        <v>#N/A</v>
      </c>
      <c r="L1813" s="23" t="e">
        <f>IF($B1813="","",(VLOOKUP($B1813,所属・種目コード!$L$3:$M$59,2)))</f>
        <v>#N/A</v>
      </c>
    </row>
    <row r="1814" spans="1:12">
      <c r="A1814" s="11">
        <v>2747</v>
      </c>
      <c r="B1814" s="11">
        <v>1098</v>
      </c>
      <c r="C1814" s="11">
        <v>134</v>
      </c>
      <c r="E1814" s="11" t="s">
        <v>3910</v>
      </c>
      <c r="F1814" s="11" t="s">
        <v>3911</v>
      </c>
      <c r="G1814" s="11">
        <v>1</v>
      </c>
      <c r="I1814" s="24" t="str">
        <f>IF($B1814="","",(VLOOKUP($B1814,所属・種目コード!$E$3:$F$68,2)))</f>
        <v>水沢第一</v>
      </c>
      <c r="K1814" s="26" t="e">
        <f>IF($B1814="","",(VLOOKUP($B1814,所属・種目コード!O1797:P1897,2)))</f>
        <v>#N/A</v>
      </c>
      <c r="L1814" s="23" t="e">
        <f>IF($B1814="","",(VLOOKUP($B1814,所属・種目コード!$L$3:$M$59,2)))</f>
        <v>#N/A</v>
      </c>
    </row>
    <row r="1815" spans="1:12">
      <c r="A1815" s="11">
        <v>2748</v>
      </c>
      <c r="B1815" s="11">
        <v>1098</v>
      </c>
      <c r="C1815" s="11">
        <v>95</v>
      </c>
      <c r="E1815" s="11" t="s">
        <v>524</v>
      </c>
      <c r="F1815" s="11" t="s">
        <v>3912</v>
      </c>
      <c r="G1815" s="11">
        <v>2</v>
      </c>
      <c r="I1815" s="24" t="str">
        <f>IF($B1815="","",(VLOOKUP($B1815,所属・種目コード!$E$3:$F$68,2)))</f>
        <v>水沢第一</v>
      </c>
      <c r="K1815" s="26" t="e">
        <f>IF($B1815="","",(VLOOKUP($B1815,所属・種目コード!O1798:P1898,2)))</f>
        <v>#N/A</v>
      </c>
      <c r="L1815" s="23" t="e">
        <f>IF($B1815="","",(VLOOKUP($B1815,所属・種目コード!$L$3:$M$59,2)))</f>
        <v>#N/A</v>
      </c>
    </row>
    <row r="1816" spans="1:12">
      <c r="A1816" s="11">
        <v>2749</v>
      </c>
      <c r="B1816" s="11">
        <v>1098</v>
      </c>
      <c r="C1816" s="11">
        <v>83</v>
      </c>
      <c r="E1816" s="11" t="s">
        <v>519</v>
      </c>
      <c r="F1816" s="11" t="s">
        <v>3913</v>
      </c>
      <c r="G1816" s="11">
        <v>2</v>
      </c>
      <c r="I1816" s="24" t="str">
        <f>IF($B1816="","",(VLOOKUP($B1816,所属・種目コード!$E$3:$F$68,2)))</f>
        <v>水沢第一</v>
      </c>
      <c r="K1816" s="26" t="e">
        <f>IF($B1816="","",(VLOOKUP($B1816,所属・種目コード!O1799:P1899,2)))</f>
        <v>#N/A</v>
      </c>
      <c r="L1816" s="23" t="e">
        <f>IF($B1816="","",(VLOOKUP($B1816,所属・種目コード!$L$3:$M$59,2)))</f>
        <v>#N/A</v>
      </c>
    </row>
    <row r="1817" spans="1:12">
      <c r="A1817" s="11">
        <v>5303</v>
      </c>
      <c r="B1817" s="11">
        <v>1098</v>
      </c>
      <c r="C1817" s="11">
        <v>93</v>
      </c>
      <c r="E1817" s="11" t="s">
        <v>8496</v>
      </c>
      <c r="F1817" s="11" t="s">
        <v>2240</v>
      </c>
      <c r="G1817" s="11">
        <v>2</v>
      </c>
      <c r="I1817" s="24" t="str">
        <f>IF($B1817="","",(VLOOKUP($B1817,所属・種目コード!$E$3:$F$68,2)))</f>
        <v>水沢第一</v>
      </c>
      <c r="K1817" s="26" t="e">
        <f>IF($B1817="","",(VLOOKUP($B1817,所属・種目コード!O1800:P1900,2)))</f>
        <v>#N/A</v>
      </c>
      <c r="L1817" s="23" t="e">
        <f>IF($B1817="","",(VLOOKUP($B1817,所属・種目コード!$L$3:$M$59,2)))</f>
        <v>#N/A</v>
      </c>
    </row>
    <row r="1818" spans="1:12">
      <c r="A1818" s="11">
        <v>2750</v>
      </c>
      <c r="B1818" s="11">
        <v>1099</v>
      </c>
      <c r="C1818" s="11">
        <v>477</v>
      </c>
      <c r="E1818" s="11" t="s">
        <v>3914</v>
      </c>
      <c r="F1818" s="11" t="s">
        <v>3915</v>
      </c>
      <c r="G1818" s="11">
        <v>2</v>
      </c>
      <c r="I1818" s="24" t="str">
        <f>IF($B1818="","",(VLOOKUP($B1818,所属・種目コード!$E$3:$F$68,2)))</f>
        <v>水沢農</v>
      </c>
      <c r="K1818" s="26" t="e">
        <f>IF($B1818="","",(VLOOKUP($B1818,所属・種目コード!O1801:P1901,2)))</f>
        <v>#N/A</v>
      </c>
      <c r="L1818" s="23" t="e">
        <f>IF($B1818="","",(VLOOKUP($B1818,所属・種目コード!$L$3:$M$59,2)))</f>
        <v>#N/A</v>
      </c>
    </row>
    <row r="1819" spans="1:12">
      <c r="A1819" s="11">
        <v>2751</v>
      </c>
      <c r="B1819" s="11">
        <v>1099</v>
      </c>
      <c r="C1819" s="11">
        <v>665</v>
      </c>
      <c r="E1819" s="11" t="s">
        <v>3916</v>
      </c>
      <c r="F1819" s="11" t="s">
        <v>3917</v>
      </c>
      <c r="G1819" s="11">
        <v>1</v>
      </c>
      <c r="I1819" s="24" t="str">
        <f>IF($B1819="","",(VLOOKUP($B1819,所属・種目コード!$E$3:$F$68,2)))</f>
        <v>水沢農</v>
      </c>
      <c r="K1819" s="26" t="e">
        <f>IF($B1819="","",(VLOOKUP($B1819,所属・種目コード!O1802:P1902,2)))</f>
        <v>#N/A</v>
      </c>
      <c r="L1819" s="23" t="e">
        <f>IF($B1819="","",(VLOOKUP($B1819,所属・種目コード!$L$3:$M$59,2)))</f>
        <v>#N/A</v>
      </c>
    </row>
    <row r="1820" spans="1:12">
      <c r="A1820" s="11">
        <v>2752</v>
      </c>
      <c r="B1820" s="11">
        <v>1099</v>
      </c>
      <c r="C1820" s="11">
        <v>478</v>
      </c>
      <c r="E1820" s="11" t="s">
        <v>3918</v>
      </c>
      <c r="F1820" s="11" t="s">
        <v>3919</v>
      </c>
      <c r="G1820" s="11">
        <v>2</v>
      </c>
      <c r="I1820" s="24" t="str">
        <f>IF($B1820="","",(VLOOKUP($B1820,所属・種目コード!$E$3:$F$68,2)))</f>
        <v>水沢農</v>
      </c>
      <c r="K1820" s="26" t="e">
        <f>IF($B1820="","",(VLOOKUP($B1820,所属・種目コード!O1803:P1903,2)))</f>
        <v>#N/A</v>
      </c>
      <c r="L1820" s="23" t="e">
        <f>IF($B1820="","",(VLOOKUP($B1820,所属・種目コード!$L$3:$M$59,2)))</f>
        <v>#N/A</v>
      </c>
    </row>
    <row r="1821" spans="1:12">
      <c r="A1821" s="11">
        <v>2753</v>
      </c>
      <c r="B1821" s="11">
        <v>1099</v>
      </c>
      <c r="C1821" s="11">
        <v>479</v>
      </c>
      <c r="E1821" s="11" t="s">
        <v>3920</v>
      </c>
      <c r="F1821" s="11" t="s">
        <v>3921</v>
      </c>
      <c r="G1821" s="11">
        <v>2</v>
      </c>
      <c r="I1821" s="24" t="str">
        <f>IF($B1821="","",(VLOOKUP($B1821,所属・種目コード!$E$3:$F$68,2)))</f>
        <v>水沢農</v>
      </c>
      <c r="K1821" s="26" t="e">
        <f>IF($B1821="","",(VLOOKUP($B1821,所属・種目コード!O1804:P1904,2)))</f>
        <v>#N/A</v>
      </c>
      <c r="L1821" s="23" t="e">
        <f>IF($B1821="","",(VLOOKUP($B1821,所属・種目コード!$L$3:$M$59,2)))</f>
        <v>#N/A</v>
      </c>
    </row>
    <row r="1822" spans="1:12">
      <c r="A1822" s="11">
        <v>2754</v>
      </c>
      <c r="B1822" s="11">
        <v>1099</v>
      </c>
      <c r="C1822" s="11">
        <v>480</v>
      </c>
      <c r="E1822" s="11" t="s">
        <v>3922</v>
      </c>
      <c r="F1822" s="11" t="s">
        <v>3923</v>
      </c>
      <c r="G1822" s="11">
        <v>2</v>
      </c>
      <c r="I1822" s="24" t="str">
        <f>IF($B1822="","",(VLOOKUP($B1822,所属・種目コード!$E$3:$F$68,2)))</f>
        <v>水沢農</v>
      </c>
      <c r="K1822" s="26" t="e">
        <f>IF($B1822="","",(VLOOKUP($B1822,所属・種目コード!O1805:P1905,2)))</f>
        <v>#N/A</v>
      </c>
      <c r="L1822" s="23" t="e">
        <f>IF($B1822="","",(VLOOKUP($B1822,所属・種目コード!$L$3:$M$59,2)))</f>
        <v>#N/A</v>
      </c>
    </row>
    <row r="1823" spans="1:12">
      <c r="A1823" s="11">
        <v>2755</v>
      </c>
      <c r="B1823" s="11">
        <v>1099</v>
      </c>
      <c r="C1823" s="11">
        <v>482</v>
      </c>
      <c r="E1823" s="11" t="s">
        <v>3924</v>
      </c>
      <c r="F1823" s="11" t="s">
        <v>3925</v>
      </c>
      <c r="G1823" s="11">
        <v>2</v>
      </c>
      <c r="I1823" s="24" t="str">
        <f>IF($B1823="","",(VLOOKUP($B1823,所属・種目コード!$E$3:$F$68,2)))</f>
        <v>水沢農</v>
      </c>
      <c r="K1823" s="26" t="e">
        <f>IF($B1823="","",(VLOOKUP($B1823,所属・種目コード!O1806:P1906,2)))</f>
        <v>#N/A</v>
      </c>
      <c r="L1823" s="23" t="e">
        <f>IF($B1823="","",(VLOOKUP($B1823,所属・種目コード!$L$3:$M$59,2)))</f>
        <v>#N/A</v>
      </c>
    </row>
    <row r="1824" spans="1:12">
      <c r="A1824" s="11">
        <v>2756</v>
      </c>
      <c r="B1824" s="11">
        <v>1099</v>
      </c>
      <c r="C1824" s="11">
        <v>481</v>
      </c>
      <c r="E1824" s="11" t="s">
        <v>3926</v>
      </c>
      <c r="F1824" s="11" t="s">
        <v>3927</v>
      </c>
      <c r="G1824" s="11">
        <v>2</v>
      </c>
      <c r="I1824" s="24" t="str">
        <f>IF($B1824="","",(VLOOKUP($B1824,所属・種目コード!$E$3:$F$68,2)))</f>
        <v>水沢農</v>
      </c>
      <c r="K1824" s="26" t="e">
        <f>IF($B1824="","",(VLOOKUP($B1824,所属・種目コード!O1807:P1907,2)))</f>
        <v>#N/A</v>
      </c>
      <c r="L1824" s="23" t="e">
        <f>IF($B1824="","",(VLOOKUP($B1824,所属・種目コード!$L$3:$M$59,2)))</f>
        <v>#N/A</v>
      </c>
    </row>
    <row r="1825" spans="1:12">
      <c r="A1825" s="11">
        <v>2757</v>
      </c>
      <c r="B1825" s="11">
        <v>1099</v>
      </c>
      <c r="C1825" s="11">
        <v>483</v>
      </c>
      <c r="E1825" s="11" t="s">
        <v>3928</v>
      </c>
      <c r="F1825" s="11" t="s">
        <v>3929</v>
      </c>
      <c r="G1825" s="11">
        <v>2</v>
      </c>
      <c r="I1825" s="24" t="str">
        <f>IF($B1825="","",(VLOOKUP($B1825,所属・種目コード!$E$3:$F$68,2)))</f>
        <v>水沢農</v>
      </c>
      <c r="K1825" s="26" t="e">
        <f>IF($B1825="","",(VLOOKUP($B1825,所属・種目コード!O1808:P1908,2)))</f>
        <v>#N/A</v>
      </c>
      <c r="L1825" s="23" t="e">
        <f>IF($B1825="","",(VLOOKUP($B1825,所属・種目コード!$L$3:$M$59,2)))</f>
        <v>#N/A</v>
      </c>
    </row>
    <row r="1826" spans="1:12">
      <c r="A1826" s="11">
        <v>2758</v>
      </c>
      <c r="B1826" s="11">
        <v>1099</v>
      </c>
      <c r="C1826" s="11">
        <v>731</v>
      </c>
      <c r="E1826" s="11" t="s">
        <v>3930</v>
      </c>
      <c r="F1826" s="11" t="s">
        <v>3931</v>
      </c>
      <c r="G1826" s="11">
        <v>2</v>
      </c>
      <c r="I1826" s="24" t="str">
        <f>IF($B1826="","",(VLOOKUP($B1826,所属・種目コード!$E$3:$F$68,2)))</f>
        <v>水沢農</v>
      </c>
      <c r="K1826" s="26" t="e">
        <f>IF($B1826="","",(VLOOKUP($B1826,所属・種目コード!O1809:P1909,2)))</f>
        <v>#N/A</v>
      </c>
      <c r="L1826" s="23" t="e">
        <f>IF($B1826="","",(VLOOKUP($B1826,所属・種目コード!$L$3:$M$59,2)))</f>
        <v>#N/A</v>
      </c>
    </row>
    <row r="1827" spans="1:12">
      <c r="A1827" s="11">
        <v>2759</v>
      </c>
      <c r="B1827" s="11">
        <v>1100</v>
      </c>
      <c r="C1827" s="11">
        <v>585</v>
      </c>
      <c r="E1827" s="11" t="s">
        <v>3932</v>
      </c>
      <c r="F1827" s="11" t="s">
        <v>3933</v>
      </c>
      <c r="G1827" s="11">
        <v>2</v>
      </c>
      <c r="I1827" s="24" t="str">
        <f>IF($B1827="","",(VLOOKUP($B1827,所属・種目コード!$E$3:$F$68,2)))</f>
        <v>宮古</v>
      </c>
      <c r="K1827" s="26" t="e">
        <f>IF($B1827="","",(VLOOKUP($B1827,所属・種目コード!O1810:P1910,2)))</f>
        <v>#N/A</v>
      </c>
      <c r="L1827" s="23" t="e">
        <f>IF($B1827="","",(VLOOKUP($B1827,所属・種目コード!$L$3:$M$59,2)))</f>
        <v>#N/A</v>
      </c>
    </row>
    <row r="1828" spans="1:12">
      <c r="A1828" s="11">
        <v>2760</v>
      </c>
      <c r="B1828" s="11">
        <v>1100</v>
      </c>
      <c r="C1828" s="11">
        <v>586</v>
      </c>
      <c r="E1828" s="11" t="s">
        <v>3934</v>
      </c>
      <c r="F1828" s="11" t="s">
        <v>3935</v>
      </c>
      <c r="G1828" s="11">
        <v>2</v>
      </c>
      <c r="I1828" s="24" t="str">
        <f>IF($B1828="","",(VLOOKUP($B1828,所属・種目コード!$E$3:$F$68,2)))</f>
        <v>宮古</v>
      </c>
      <c r="K1828" s="26" t="e">
        <f>IF($B1828="","",(VLOOKUP($B1828,所属・種目コード!O1811:P1911,2)))</f>
        <v>#N/A</v>
      </c>
      <c r="L1828" s="23" t="e">
        <f>IF($B1828="","",(VLOOKUP($B1828,所属・種目コード!$L$3:$M$59,2)))</f>
        <v>#N/A</v>
      </c>
    </row>
    <row r="1829" spans="1:12">
      <c r="A1829" s="11">
        <v>2761</v>
      </c>
      <c r="B1829" s="11">
        <v>1100</v>
      </c>
      <c r="C1829" s="11">
        <v>26</v>
      </c>
      <c r="E1829" s="11" t="s">
        <v>3936</v>
      </c>
      <c r="F1829" s="11" t="s">
        <v>3937</v>
      </c>
      <c r="G1829" s="11">
        <v>1</v>
      </c>
      <c r="I1829" s="24" t="str">
        <f>IF($B1829="","",(VLOOKUP($B1829,所属・種目コード!$E$3:$F$68,2)))</f>
        <v>宮古</v>
      </c>
      <c r="K1829" s="26" t="e">
        <f>IF($B1829="","",(VLOOKUP($B1829,所属・種目コード!O1812:P1912,2)))</f>
        <v>#N/A</v>
      </c>
      <c r="L1829" s="23" t="e">
        <f>IF($B1829="","",(VLOOKUP($B1829,所属・種目コード!$L$3:$M$59,2)))</f>
        <v>#N/A</v>
      </c>
    </row>
    <row r="1830" spans="1:12">
      <c r="A1830" s="11">
        <v>2762</v>
      </c>
      <c r="B1830" s="11">
        <v>1100</v>
      </c>
      <c r="C1830" s="11">
        <v>804</v>
      </c>
      <c r="E1830" s="11" t="s">
        <v>3938</v>
      </c>
      <c r="F1830" s="11" t="s">
        <v>3939</v>
      </c>
      <c r="G1830" s="11">
        <v>1</v>
      </c>
      <c r="I1830" s="24" t="str">
        <f>IF($B1830="","",(VLOOKUP($B1830,所属・種目コード!$E$3:$F$68,2)))</f>
        <v>宮古</v>
      </c>
      <c r="K1830" s="26" t="e">
        <f>IF($B1830="","",(VLOOKUP($B1830,所属・種目コード!O1813:P1913,2)))</f>
        <v>#N/A</v>
      </c>
      <c r="L1830" s="23" t="e">
        <f>IF($B1830="","",(VLOOKUP($B1830,所属・種目コード!$L$3:$M$59,2)))</f>
        <v>#N/A</v>
      </c>
    </row>
    <row r="1831" spans="1:12">
      <c r="A1831" s="11">
        <v>2763</v>
      </c>
      <c r="B1831" s="11">
        <v>1100</v>
      </c>
      <c r="C1831" s="11">
        <v>805</v>
      </c>
      <c r="E1831" s="11" t="s">
        <v>3940</v>
      </c>
      <c r="F1831" s="11" t="s">
        <v>3941</v>
      </c>
      <c r="G1831" s="11">
        <v>1</v>
      </c>
      <c r="I1831" s="24" t="str">
        <f>IF($B1831="","",(VLOOKUP($B1831,所属・種目コード!$E$3:$F$68,2)))</f>
        <v>宮古</v>
      </c>
      <c r="K1831" s="26" t="e">
        <f>IF($B1831="","",(VLOOKUP($B1831,所属・種目コード!O1814:P1914,2)))</f>
        <v>#N/A</v>
      </c>
      <c r="L1831" s="23" t="e">
        <f>IF($B1831="","",(VLOOKUP($B1831,所属・種目コード!$L$3:$M$59,2)))</f>
        <v>#N/A</v>
      </c>
    </row>
    <row r="1832" spans="1:12">
      <c r="A1832" s="11">
        <v>2764</v>
      </c>
      <c r="B1832" s="11">
        <v>1100</v>
      </c>
      <c r="C1832" s="11">
        <v>27</v>
      </c>
      <c r="E1832" s="11" t="s">
        <v>3942</v>
      </c>
      <c r="F1832" s="11" t="s">
        <v>3943</v>
      </c>
      <c r="G1832" s="11">
        <v>1</v>
      </c>
      <c r="I1832" s="24" t="str">
        <f>IF($B1832="","",(VLOOKUP($B1832,所属・種目コード!$E$3:$F$68,2)))</f>
        <v>宮古</v>
      </c>
      <c r="K1832" s="26" t="e">
        <f>IF($B1832="","",(VLOOKUP($B1832,所属・種目コード!O1815:P1915,2)))</f>
        <v>#N/A</v>
      </c>
      <c r="L1832" s="23" t="e">
        <f>IF($B1832="","",(VLOOKUP($B1832,所属・種目コード!$L$3:$M$59,2)))</f>
        <v>#N/A</v>
      </c>
    </row>
    <row r="1833" spans="1:12">
      <c r="A1833" s="11">
        <v>2765</v>
      </c>
      <c r="B1833" s="11">
        <v>1100</v>
      </c>
      <c r="C1833" s="11">
        <v>29</v>
      </c>
      <c r="E1833" s="11" t="s">
        <v>3944</v>
      </c>
      <c r="F1833" s="11" t="s">
        <v>3945</v>
      </c>
      <c r="G1833" s="11">
        <v>2</v>
      </c>
      <c r="I1833" s="24" t="str">
        <f>IF($B1833="","",(VLOOKUP($B1833,所属・種目コード!$E$3:$F$68,2)))</f>
        <v>宮古</v>
      </c>
      <c r="K1833" s="26" t="e">
        <f>IF($B1833="","",(VLOOKUP($B1833,所属・種目コード!O1816:P1916,2)))</f>
        <v>#N/A</v>
      </c>
      <c r="L1833" s="23" t="e">
        <f>IF($B1833="","",(VLOOKUP($B1833,所属・種目コード!$L$3:$M$59,2)))</f>
        <v>#N/A</v>
      </c>
    </row>
    <row r="1834" spans="1:12">
      <c r="A1834" s="11">
        <v>2766</v>
      </c>
      <c r="B1834" s="11">
        <v>1100</v>
      </c>
      <c r="C1834" s="11">
        <v>584</v>
      </c>
      <c r="E1834" s="11" t="s">
        <v>3946</v>
      </c>
      <c r="F1834" s="11" t="s">
        <v>3947</v>
      </c>
      <c r="G1834" s="11">
        <v>2</v>
      </c>
      <c r="I1834" s="24" t="str">
        <f>IF($B1834="","",(VLOOKUP($B1834,所属・種目コード!$E$3:$F$68,2)))</f>
        <v>宮古</v>
      </c>
      <c r="K1834" s="26" t="e">
        <f>IF($B1834="","",(VLOOKUP($B1834,所属・種目コード!O1817:P1917,2)))</f>
        <v>#N/A</v>
      </c>
      <c r="L1834" s="23" t="e">
        <f>IF($B1834="","",(VLOOKUP($B1834,所属・種目コード!$L$3:$M$59,2)))</f>
        <v>#N/A</v>
      </c>
    </row>
    <row r="1835" spans="1:12">
      <c r="A1835" s="11">
        <v>2767</v>
      </c>
      <c r="B1835" s="11">
        <v>1100</v>
      </c>
      <c r="C1835" s="11">
        <v>587</v>
      </c>
      <c r="E1835" s="11" t="s">
        <v>3948</v>
      </c>
      <c r="F1835" s="11" t="s">
        <v>3949</v>
      </c>
      <c r="G1835" s="11">
        <v>2</v>
      </c>
      <c r="I1835" s="24" t="str">
        <f>IF($B1835="","",(VLOOKUP($B1835,所属・種目コード!$E$3:$F$68,2)))</f>
        <v>宮古</v>
      </c>
      <c r="K1835" s="26" t="e">
        <f>IF($B1835="","",(VLOOKUP($B1835,所属・種目コード!O1818:P1918,2)))</f>
        <v>#N/A</v>
      </c>
      <c r="L1835" s="23" t="e">
        <f>IF($B1835="","",(VLOOKUP($B1835,所属・種目コード!$L$3:$M$59,2)))</f>
        <v>#N/A</v>
      </c>
    </row>
    <row r="1836" spans="1:12">
      <c r="A1836" s="11">
        <v>2768</v>
      </c>
      <c r="B1836" s="11">
        <v>1100</v>
      </c>
      <c r="C1836" s="11">
        <v>30</v>
      </c>
      <c r="E1836" s="11" t="s">
        <v>3950</v>
      </c>
      <c r="F1836" s="11" t="s">
        <v>3951</v>
      </c>
      <c r="G1836" s="11">
        <v>2</v>
      </c>
      <c r="I1836" s="24" t="str">
        <f>IF($B1836="","",(VLOOKUP($B1836,所属・種目コード!$E$3:$F$68,2)))</f>
        <v>宮古</v>
      </c>
      <c r="K1836" s="26" t="e">
        <f>IF($B1836="","",(VLOOKUP($B1836,所属・種目コード!O1819:P1919,2)))</f>
        <v>#N/A</v>
      </c>
      <c r="L1836" s="23" t="e">
        <f>IF($B1836="","",(VLOOKUP($B1836,所属・種目コード!$L$3:$M$59,2)))</f>
        <v>#N/A</v>
      </c>
    </row>
    <row r="1837" spans="1:12">
      <c r="A1837" s="11">
        <v>2769</v>
      </c>
      <c r="B1837" s="11">
        <v>1100</v>
      </c>
      <c r="C1837" s="11">
        <v>588</v>
      </c>
      <c r="E1837" s="11" t="s">
        <v>3952</v>
      </c>
      <c r="F1837" s="11" t="s">
        <v>3953</v>
      </c>
      <c r="G1837" s="11">
        <v>2</v>
      </c>
      <c r="I1837" s="24" t="str">
        <f>IF($B1837="","",(VLOOKUP($B1837,所属・種目コード!$E$3:$F$68,2)))</f>
        <v>宮古</v>
      </c>
      <c r="K1837" s="26" t="e">
        <f>IF($B1837="","",(VLOOKUP($B1837,所属・種目コード!O1820:P1920,2)))</f>
        <v>#N/A</v>
      </c>
      <c r="L1837" s="23" t="e">
        <f>IF($B1837="","",(VLOOKUP($B1837,所属・種目コード!$L$3:$M$59,2)))</f>
        <v>#N/A</v>
      </c>
    </row>
    <row r="1838" spans="1:12">
      <c r="A1838" s="11">
        <v>2770</v>
      </c>
      <c r="B1838" s="11">
        <v>1100</v>
      </c>
      <c r="C1838" s="11">
        <v>31</v>
      </c>
      <c r="E1838" s="11" t="s">
        <v>3954</v>
      </c>
      <c r="F1838" s="11" t="s">
        <v>3955</v>
      </c>
      <c r="G1838" s="11">
        <v>2</v>
      </c>
      <c r="I1838" s="24" t="str">
        <f>IF($B1838="","",(VLOOKUP($B1838,所属・種目コード!$E$3:$F$68,2)))</f>
        <v>宮古</v>
      </c>
      <c r="K1838" s="26" t="e">
        <f>IF($B1838="","",(VLOOKUP($B1838,所属・種目コード!O1821:P1921,2)))</f>
        <v>#N/A</v>
      </c>
      <c r="L1838" s="23" t="e">
        <f>IF($B1838="","",(VLOOKUP($B1838,所属・種目コード!$L$3:$M$59,2)))</f>
        <v>#N/A</v>
      </c>
    </row>
    <row r="1839" spans="1:12">
      <c r="A1839" s="11">
        <v>2771</v>
      </c>
      <c r="B1839" s="11">
        <v>1100</v>
      </c>
      <c r="C1839" s="11">
        <v>28</v>
      </c>
      <c r="E1839" s="11" t="s">
        <v>3956</v>
      </c>
      <c r="F1839" s="11" t="s">
        <v>3957</v>
      </c>
      <c r="G1839" s="11">
        <v>1</v>
      </c>
      <c r="I1839" s="24" t="str">
        <f>IF($B1839="","",(VLOOKUP($B1839,所属・種目コード!$E$3:$F$68,2)))</f>
        <v>宮古</v>
      </c>
      <c r="K1839" s="26" t="e">
        <f>IF($B1839="","",(VLOOKUP($B1839,所属・種目コード!O1822:P1922,2)))</f>
        <v>#N/A</v>
      </c>
      <c r="L1839" s="23" t="e">
        <f>IF($B1839="","",(VLOOKUP($B1839,所属・種目コード!$L$3:$M$59,2)))</f>
        <v>#N/A</v>
      </c>
    </row>
    <row r="1840" spans="1:12">
      <c r="A1840" s="11">
        <v>2772</v>
      </c>
      <c r="B1840" s="11">
        <v>1100</v>
      </c>
      <c r="C1840" s="11">
        <v>806</v>
      </c>
      <c r="E1840" s="11" t="s">
        <v>3958</v>
      </c>
      <c r="F1840" s="11" t="s">
        <v>3959</v>
      </c>
      <c r="G1840" s="11">
        <v>1</v>
      </c>
      <c r="I1840" s="24" t="str">
        <f>IF($B1840="","",(VLOOKUP($B1840,所属・種目コード!$E$3:$F$68,2)))</f>
        <v>宮古</v>
      </c>
      <c r="K1840" s="26" t="e">
        <f>IF($B1840="","",(VLOOKUP($B1840,所属・種目コード!O1823:P1923,2)))</f>
        <v>#N/A</v>
      </c>
      <c r="L1840" s="23" t="e">
        <f>IF($B1840="","",(VLOOKUP($B1840,所属・種目コード!$L$3:$M$59,2)))</f>
        <v>#N/A</v>
      </c>
    </row>
    <row r="1841" spans="1:12">
      <c r="A1841" s="11">
        <v>2773</v>
      </c>
      <c r="B1841" s="11">
        <v>1100</v>
      </c>
      <c r="C1841" s="11">
        <v>32</v>
      </c>
      <c r="E1841" s="11" t="s">
        <v>3960</v>
      </c>
      <c r="F1841" s="11" t="s">
        <v>3961</v>
      </c>
      <c r="G1841" s="11">
        <v>2</v>
      </c>
      <c r="I1841" s="24" t="str">
        <f>IF($B1841="","",(VLOOKUP($B1841,所属・種目コード!$E$3:$F$68,2)))</f>
        <v>宮古</v>
      </c>
      <c r="K1841" s="26" t="e">
        <f>IF($B1841="","",(VLOOKUP($B1841,所属・種目コード!O1824:P1924,2)))</f>
        <v>#N/A</v>
      </c>
      <c r="L1841" s="23" t="e">
        <f>IF($B1841="","",(VLOOKUP($B1841,所属・種目コード!$L$3:$M$59,2)))</f>
        <v>#N/A</v>
      </c>
    </row>
    <row r="1842" spans="1:12">
      <c r="A1842" s="11">
        <v>2774</v>
      </c>
      <c r="B1842" s="11">
        <v>1100</v>
      </c>
      <c r="C1842" s="11">
        <v>36</v>
      </c>
      <c r="E1842" s="11" t="s">
        <v>3962</v>
      </c>
      <c r="F1842" s="11" t="s">
        <v>3963</v>
      </c>
      <c r="G1842" s="11">
        <v>1</v>
      </c>
      <c r="I1842" s="24" t="str">
        <f>IF($B1842="","",(VLOOKUP($B1842,所属・種目コード!$E$3:$F$68,2)))</f>
        <v>宮古</v>
      </c>
      <c r="K1842" s="26" t="e">
        <f>IF($B1842="","",(VLOOKUP($B1842,所属・種目コード!O1825:P1925,2)))</f>
        <v>#N/A</v>
      </c>
      <c r="L1842" s="23" t="e">
        <f>IF($B1842="","",(VLOOKUP($B1842,所属・種目コード!$L$3:$M$59,2)))</f>
        <v>#N/A</v>
      </c>
    </row>
    <row r="1843" spans="1:12">
      <c r="A1843" s="11">
        <v>2775</v>
      </c>
      <c r="B1843" s="11">
        <v>1100</v>
      </c>
      <c r="C1843" s="11">
        <v>37</v>
      </c>
      <c r="E1843" s="11" t="s">
        <v>3964</v>
      </c>
      <c r="F1843" s="11" t="s">
        <v>3965</v>
      </c>
      <c r="G1843" s="11">
        <v>1</v>
      </c>
      <c r="I1843" s="24" t="str">
        <f>IF($B1843="","",(VLOOKUP($B1843,所属・種目コード!$E$3:$F$68,2)))</f>
        <v>宮古</v>
      </c>
      <c r="K1843" s="26" t="e">
        <f>IF($B1843="","",(VLOOKUP($B1843,所属・種目コード!O1826:P1926,2)))</f>
        <v>#N/A</v>
      </c>
      <c r="L1843" s="23" t="e">
        <f>IF($B1843="","",(VLOOKUP($B1843,所属・種目コード!$L$3:$M$59,2)))</f>
        <v>#N/A</v>
      </c>
    </row>
    <row r="1844" spans="1:12">
      <c r="A1844" s="11">
        <v>2776</v>
      </c>
      <c r="B1844" s="11">
        <v>1100</v>
      </c>
      <c r="C1844" s="11">
        <v>29</v>
      </c>
      <c r="E1844" s="11" t="s">
        <v>3966</v>
      </c>
      <c r="F1844" s="11" t="s">
        <v>3967</v>
      </c>
      <c r="G1844" s="11">
        <v>1</v>
      </c>
      <c r="I1844" s="24" t="str">
        <f>IF($B1844="","",(VLOOKUP($B1844,所属・種目コード!$E$3:$F$68,2)))</f>
        <v>宮古</v>
      </c>
      <c r="K1844" s="26" t="e">
        <f>IF($B1844="","",(VLOOKUP($B1844,所属・種目コード!O1827:P1927,2)))</f>
        <v>#N/A</v>
      </c>
      <c r="L1844" s="23" t="e">
        <f>IF($B1844="","",(VLOOKUP($B1844,所属・種目コード!$L$3:$M$59,2)))</f>
        <v>#N/A</v>
      </c>
    </row>
    <row r="1845" spans="1:12">
      <c r="A1845" s="11">
        <v>2777</v>
      </c>
      <c r="B1845" s="11">
        <v>1100</v>
      </c>
      <c r="C1845" s="11">
        <v>30</v>
      </c>
      <c r="E1845" s="11" t="s">
        <v>3968</v>
      </c>
      <c r="F1845" s="11" t="s">
        <v>3969</v>
      </c>
      <c r="G1845" s="11">
        <v>1</v>
      </c>
      <c r="I1845" s="24" t="str">
        <f>IF($B1845="","",(VLOOKUP($B1845,所属・種目コード!$E$3:$F$68,2)))</f>
        <v>宮古</v>
      </c>
      <c r="K1845" s="26" t="e">
        <f>IF($B1845="","",(VLOOKUP($B1845,所属・種目コード!O1828:P1928,2)))</f>
        <v>#N/A</v>
      </c>
      <c r="L1845" s="23" t="e">
        <f>IF($B1845="","",(VLOOKUP($B1845,所属・種目コード!$L$3:$M$59,2)))</f>
        <v>#N/A</v>
      </c>
    </row>
    <row r="1846" spans="1:12">
      <c r="A1846" s="11">
        <v>2778</v>
      </c>
      <c r="B1846" s="11">
        <v>1100</v>
      </c>
      <c r="C1846" s="11">
        <v>589</v>
      </c>
      <c r="E1846" s="11" t="s">
        <v>3970</v>
      </c>
      <c r="F1846" s="11" t="s">
        <v>3971</v>
      </c>
      <c r="G1846" s="11">
        <v>2</v>
      </c>
      <c r="I1846" s="24" t="str">
        <f>IF($B1846="","",(VLOOKUP($B1846,所属・種目コード!$E$3:$F$68,2)))</f>
        <v>宮古</v>
      </c>
      <c r="K1846" s="26" t="e">
        <f>IF($B1846="","",(VLOOKUP($B1846,所属・種目コード!O1829:P1929,2)))</f>
        <v>#N/A</v>
      </c>
      <c r="L1846" s="23" t="e">
        <f>IF($B1846="","",(VLOOKUP($B1846,所属・種目コード!$L$3:$M$59,2)))</f>
        <v>#N/A</v>
      </c>
    </row>
    <row r="1847" spans="1:12">
      <c r="A1847" s="11">
        <v>2779</v>
      </c>
      <c r="B1847" s="11">
        <v>1100</v>
      </c>
      <c r="C1847" s="11">
        <v>807</v>
      </c>
      <c r="E1847" s="11" t="s">
        <v>3972</v>
      </c>
      <c r="F1847" s="11" t="s">
        <v>3973</v>
      </c>
      <c r="G1847" s="11">
        <v>1</v>
      </c>
      <c r="I1847" s="24" t="str">
        <f>IF($B1847="","",(VLOOKUP($B1847,所属・種目コード!$E$3:$F$68,2)))</f>
        <v>宮古</v>
      </c>
      <c r="K1847" s="26" t="e">
        <f>IF($B1847="","",(VLOOKUP($B1847,所属・種目コード!O1830:P1930,2)))</f>
        <v>#N/A</v>
      </c>
      <c r="L1847" s="23" t="e">
        <f>IF($B1847="","",(VLOOKUP($B1847,所属・種目コード!$L$3:$M$59,2)))</f>
        <v>#N/A</v>
      </c>
    </row>
    <row r="1848" spans="1:12">
      <c r="A1848" s="11">
        <v>2780</v>
      </c>
      <c r="B1848" s="11">
        <v>1100</v>
      </c>
      <c r="C1848" s="11">
        <v>31</v>
      </c>
      <c r="E1848" s="11" t="s">
        <v>3974</v>
      </c>
      <c r="F1848" s="11" t="s">
        <v>3975</v>
      </c>
      <c r="G1848" s="11">
        <v>1</v>
      </c>
      <c r="I1848" s="24" t="str">
        <f>IF($B1848="","",(VLOOKUP($B1848,所属・種目コード!$E$3:$F$68,2)))</f>
        <v>宮古</v>
      </c>
      <c r="K1848" s="26" t="e">
        <f>IF($B1848="","",(VLOOKUP($B1848,所属・種目コード!O1831:P1931,2)))</f>
        <v>#N/A</v>
      </c>
      <c r="L1848" s="23" t="e">
        <f>IF($B1848="","",(VLOOKUP($B1848,所属・種目コード!$L$3:$M$59,2)))</f>
        <v>#N/A</v>
      </c>
    </row>
    <row r="1849" spans="1:12">
      <c r="A1849" s="11">
        <v>2781</v>
      </c>
      <c r="B1849" s="11">
        <v>1100</v>
      </c>
      <c r="C1849" s="11">
        <v>590</v>
      </c>
      <c r="E1849" s="11" t="s">
        <v>3976</v>
      </c>
      <c r="F1849" s="11" t="s">
        <v>3977</v>
      </c>
      <c r="G1849" s="11">
        <v>2</v>
      </c>
      <c r="I1849" s="24" t="str">
        <f>IF($B1849="","",(VLOOKUP($B1849,所属・種目コード!$E$3:$F$68,2)))</f>
        <v>宮古</v>
      </c>
      <c r="K1849" s="26" t="e">
        <f>IF($B1849="","",(VLOOKUP($B1849,所属・種目コード!O1832:P1932,2)))</f>
        <v>#N/A</v>
      </c>
      <c r="L1849" s="23" t="e">
        <f>IF($B1849="","",(VLOOKUP($B1849,所属・種目コード!$L$3:$M$59,2)))</f>
        <v>#N/A</v>
      </c>
    </row>
    <row r="1850" spans="1:12">
      <c r="A1850" s="11">
        <v>2782</v>
      </c>
      <c r="B1850" s="11">
        <v>1100</v>
      </c>
      <c r="C1850" s="11">
        <v>38</v>
      </c>
      <c r="E1850" s="11" t="s">
        <v>3978</v>
      </c>
      <c r="F1850" s="11" t="s">
        <v>3979</v>
      </c>
      <c r="G1850" s="11">
        <v>1</v>
      </c>
      <c r="I1850" s="24" t="str">
        <f>IF($B1850="","",(VLOOKUP($B1850,所属・種目コード!$E$3:$F$68,2)))</f>
        <v>宮古</v>
      </c>
      <c r="K1850" s="26" t="e">
        <f>IF($B1850="","",(VLOOKUP($B1850,所属・種目コード!O1833:P1933,2)))</f>
        <v>#N/A</v>
      </c>
      <c r="L1850" s="23" t="e">
        <f>IF($B1850="","",(VLOOKUP($B1850,所属・種目コード!$L$3:$M$59,2)))</f>
        <v>#N/A</v>
      </c>
    </row>
    <row r="1851" spans="1:12">
      <c r="A1851" s="11">
        <v>2783</v>
      </c>
      <c r="B1851" s="11">
        <v>1100</v>
      </c>
      <c r="C1851" s="11">
        <v>32</v>
      </c>
      <c r="E1851" s="11" t="s">
        <v>3980</v>
      </c>
      <c r="F1851" s="11" t="s">
        <v>3981</v>
      </c>
      <c r="G1851" s="11">
        <v>1</v>
      </c>
      <c r="I1851" s="24" t="str">
        <f>IF($B1851="","",(VLOOKUP($B1851,所属・種目コード!$E$3:$F$68,2)))</f>
        <v>宮古</v>
      </c>
      <c r="K1851" s="26" t="e">
        <f>IF($B1851="","",(VLOOKUP($B1851,所属・種目コード!O1834:P1934,2)))</f>
        <v>#N/A</v>
      </c>
      <c r="L1851" s="23" t="e">
        <f>IF($B1851="","",(VLOOKUP($B1851,所属・種目コード!$L$3:$M$59,2)))</f>
        <v>#N/A</v>
      </c>
    </row>
    <row r="1852" spans="1:12">
      <c r="A1852" s="11">
        <v>2784</v>
      </c>
      <c r="B1852" s="11">
        <v>1100</v>
      </c>
      <c r="C1852" s="11">
        <v>33</v>
      </c>
      <c r="E1852" s="11" t="s">
        <v>3982</v>
      </c>
      <c r="F1852" s="11" t="s">
        <v>3983</v>
      </c>
      <c r="G1852" s="11">
        <v>1</v>
      </c>
      <c r="I1852" s="24" t="str">
        <f>IF($B1852="","",(VLOOKUP($B1852,所属・種目コード!$E$3:$F$68,2)))</f>
        <v>宮古</v>
      </c>
      <c r="K1852" s="26" t="e">
        <f>IF($B1852="","",(VLOOKUP($B1852,所属・種目コード!O1835:P1935,2)))</f>
        <v>#N/A</v>
      </c>
      <c r="L1852" s="23" t="e">
        <f>IF($B1852="","",(VLOOKUP($B1852,所属・種目コード!$L$3:$M$59,2)))</f>
        <v>#N/A</v>
      </c>
    </row>
    <row r="1853" spans="1:12">
      <c r="A1853" s="11">
        <v>2785</v>
      </c>
      <c r="B1853" s="11">
        <v>1100</v>
      </c>
      <c r="C1853" s="11">
        <v>39</v>
      </c>
      <c r="E1853" s="11" t="s">
        <v>3984</v>
      </c>
      <c r="F1853" s="11" t="s">
        <v>3985</v>
      </c>
      <c r="G1853" s="11">
        <v>1</v>
      </c>
      <c r="I1853" s="24" t="str">
        <f>IF($B1853="","",(VLOOKUP($B1853,所属・種目コード!$E$3:$F$68,2)))</f>
        <v>宮古</v>
      </c>
      <c r="K1853" s="26" t="e">
        <f>IF($B1853="","",(VLOOKUP($B1853,所属・種目コード!O1836:P1936,2)))</f>
        <v>#N/A</v>
      </c>
      <c r="L1853" s="23" t="e">
        <f>IF($B1853="","",(VLOOKUP($B1853,所属・種目コード!$L$3:$M$59,2)))</f>
        <v>#N/A</v>
      </c>
    </row>
    <row r="1854" spans="1:12">
      <c r="A1854" s="11">
        <v>2786</v>
      </c>
      <c r="B1854" s="11">
        <v>1100</v>
      </c>
      <c r="C1854" s="11">
        <v>808</v>
      </c>
      <c r="E1854" s="11" t="s">
        <v>3986</v>
      </c>
      <c r="F1854" s="11" t="s">
        <v>3987</v>
      </c>
      <c r="G1854" s="11">
        <v>1</v>
      </c>
      <c r="I1854" s="24" t="str">
        <f>IF($B1854="","",(VLOOKUP($B1854,所属・種目コード!$E$3:$F$68,2)))</f>
        <v>宮古</v>
      </c>
      <c r="K1854" s="26" t="e">
        <f>IF($B1854="","",(VLOOKUP($B1854,所属・種目コード!O1837:P1937,2)))</f>
        <v>#N/A</v>
      </c>
      <c r="L1854" s="23" t="e">
        <f>IF($B1854="","",(VLOOKUP($B1854,所属・種目コード!$L$3:$M$59,2)))</f>
        <v>#N/A</v>
      </c>
    </row>
    <row r="1855" spans="1:12">
      <c r="A1855" s="11">
        <v>2787</v>
      </c>
      <c r="B1855" s="11">
        <v>1100</v>
      </c>
      <c r="C1855" s="11">
        <v>809</v>
      </c>
      <c r="E1855" s="11" t="s">
        <v>3988</v>
      </c>
      <c r="F1855" s="11" t="s">
        <v>3989</v>
      </c>
      <c r="G1855" s="11">
        <v>1</v>
      </c>
      <c r="I1855" s="24" t="str">
        <f>IF($B1855="","",(VLOOKUP($B1855,所属・種目コード!$E$3:$F$68,2)))</f>
        <v>宮古</v>
      </c>
      <c r="K1855" s="26" t="e">
        <f>IF($B1855="","",(VLOOKUP($B1855,所属・種目コード!O1838:P1938,2)))</f>
        <v>#N/A</v>
      </c>
      <c r="L1855" s="23" t="e">
        <f>IF($B1855="","",(VLOOKUP($B1855,所属・種目コード!$L$3:$M$59,2)))</f>
        <v>#N/A</v>
      </c>
    </row>
    <row r="1856" spans="1:12">
      <c r="A1856" s="11">
        <v>2788</v>
      </c>
      <c r="B1856" s="11">
        <v>1100</v>
      </c>
      <c r="C1856" s="11">
        <v>33</v>
      </c>
      <c r="E1856" s="11" t="s">
        <v>3990</v>
      </c>
      <c r="F1856" s="11" t="s">
        <v>3991</v>
      </c>
      <c r="G1856" s="11">
        <v>2</v>
      </c>
      <c r="I1856" s="24" t="str">
        <f>IF($B1856="","",(VLOOKUP($B1856,所属・種目コード!$E$3:$F$68,2)))</f>
        <v>宮古</v>
      </c>
      <c r="K1856" s="26" t="e">
        <f>IF($B1856="","",(VLOOKUP($B1856,所属・種目コード!O1839:P1939,2)))</f>
        <v>#N/A</v>
      </c>
      <c r="L1856" s="23" t="e">
        <f>IF($B1856="","",(VLOOKUP($B1856,所属・種目コード!$L$3:$M$59,2)))</f>
        <v>#N/A</v>
      </c>
    </row>
    <row r="1857" spans="1:12">
      <c r="A1857" s="11">
        <v>2789</v>
      </c>
      <c r="B1857" s="11">
        <v>1100</v>
      </c>
      <c r="C1857" s="11">
        <v>34</v>
      </c>
      <c r="E1857" s="11" t="s">
        <v>3992</v>
      </c>
      <c r="F1857" s="11" t="s">
        <v>3993</v>
      </c>
      <c r="G1857" s="11">
        <v>1</v>
      </c>
      <c r="I1857" s="24" t="str">
        <f>IF($B1857="","",(VLOOKUP($B1857,所属・種目コード!$E$3:$F$68,2)))</f>
        <v>宮古</v>
      </c>
      <c r="K1857" s="26" t="e">
        <f>IF($B1857="","",(VLOOKUP($B1857,所属・種目コード!O1840:P1940,2)))</f>
        <v>#N/A</v>
      </c>
      <c r="L1857" s="23" t="e">
        <f>IF($B1857="","",(VLOOKUP($B1857,所属・種目コード!$L$3:$M$59,2)))</f>
        <v>#N/A</v>
      </c>
    </row>
    <row r="1858" spans="1:12">
      <c r="A1858" s="11">
        <v>2790</v>
      </c>
      <c r="B1858" s="11">
        <v>1100</v>
      </c>
      <c r="C1858" s="11">
        <v>591</v>
      </c>
      <c r="E1858" s="11" t="s">
        <v>3994</v>
      </c>
      <c r="F1858" s="11" t="s">
        <v>3995</v>
      </c>
      <c r="G1858" s="11">
        <v>2</v>
      </c>
      <c r="I1858" s="24" t="str">
        <f>IF($B1858="","",(VLOOKUP($B1858,所属・種目コード!$E$3:$F$68,2)))</f>
        <v>宮古</v>
      </c>
      <c r="K1858" s="26" t="e">
        <f>IF($B1858="","",(VLOOKUP($B1858,所属・種目コード!O1841:P1941,2)))</f>
        <v>#N/A</v>
      </c>
      <c r="L1858" s="23" t="e">
        <f>IF($B1858="","",(VLOOKUP($B1858,所属・種目コード!$L$3:$M$59,2)))</f>
        <v>#N/A</v>
      </c>
    </row>
    <row r="1859" spans="1:12">
      <c r="A1859" s="11">
        <v>2791</v>
      </c>
      <c r="B1859" s="11">
        <v>1100</v>
      </c>
      <c r="C1859" s="11">
        <v>35</v>
      </c>
      <c r="E1859" s="11" t="s">
        <v>3996</v>
      </c>
      <c r="F1859" s="11" t="s">
        <v>1174</v>
      </c>
      <c r="G1859" s="11">
        <v>1</v>
      </c>
      <c r="I1859" s="24" t="str">
        <f>IF($B1859="","",(VLOOKUP($B1859,所属・種目コード!$E$3:$F$68,2)))</f>
        <v>宮古</v>
      </c>
      <c r="K1859" s="26" t="e">
        <f>IF($B1859="","",(VLOOKUP($B1859,所属・種目コード!O1842:P1942,2)))</f>
        <v>#N/A</v>
      </c>
      <c r="L1859" s="23" t="e">
        <f>IF($B1859="","",(VLOOKUP($B1859,所属・種目コード!$L$3:$M$59,2)))</f>
        <v>#N/A</v>
      </c>
    </row>
    <row r="1860" spans="1:12">
      <c r="A1860" s="11">
        <v>2792</v>
      </c>
      <c r="B1860" s="11">
        <v>1100</v>
      </c>
      <c r="C1860" s="11">
        <v>40</v>
      </c>
      <c r="E1860" s="11" t="s">
        <v>3997</v>
      </c>
      <c r="F1860" s="11" t="s">
        <v>3998</v>
      </c>
      <c r="G1860" s="11">
        <v>1</v>
      </c>
      <c r="I1860" s="24" t="str">
        <f>IF($B1860="","",(VLOOKUP($B1860,所属・種目コード!$E$3:$F$68,2)))</f>
        <v>宮古</v>
      </c>
      <c r="K1860" s="26" t="e">
        <f>IF($B1860="","",(VLOOKUP($B1860,所属・種目コード!O1843:P1943,2)))</f>
        <v>#N/A</v>
      </c>
      <c r="L1860" s="23" t="e">
        <f>IF($B1860="","",(VLOOKUP($B1860,所属・種目コード!$L$3:$M$59,2)))</f>
        <v>#N/A</v>
      </c>
    </row>
    <row r="1861" spans="1:12">
      <c r="A1861" s="11">
        <v>2793</v>
      </c>
      <c r="B1861" s="11">
        <v>1101</v>
      </c>
      <c r="C1861" s="11">
        <v>608</v>
      </c>
      <c r="E1861" s="11" t="s">
        <v>3999</v>
      </c>
      <c r="F1861" s="11" t="s">
        <v>4000</v>
      </c>
      <c r="G1861" s="11">
        <v>1</v>
      </c>
      <c r="I1861" s="24" t="str">
        <f>IF($B1861="","",(VLOOKUP($B1861,所属・種目コード!$E$3:$F$68,2)))</f>
        <v>宮古工</v>
      </c>
      <c r="K1861" s="26" t="e">
        <f>IF($B1861="","",(VLOOKUP($B1861,所属・種目コード!O1844:P1944,2)))</f>
        <v>#N/A</v>
      </c>
      <c r="L1861" s="23" t="e">
        <f>IF($B1861="","",(VLOOKUP($B1861,所属・種目コード!$L$3:$M$59,2)))</f>
        <v>#N/A</v>
      </c>
    </row>
    <row r="1862" spans="1:12">
      <c r="A1862" s="11">
        <v>2794</v>
      </c>
      <c r="B1862" s="11">
        <v>1101</v>
      </c>
      <c r="C1862" s="11">
        <v>609</v>
      </c>
      <c r="E1862" s="11" t="s">
        <v>4001</v>
      </c>
      <c r="F1862" s="11" t="s">
        <v>4002</v>
      </c>
      <c r="G1862" s="11">
        <v>1</v>
      </c>
      <c r="I1862" s="24" t="str">
        <f>IF($B1862="","",(VLOOKUP($B1862,所属・種目コード!$E$3:$F$68,2)))</f>
        <v>宮古工</v>
      </c>
      <c r="K1862" s="26" t="e">
        <f>IF($B1862="","",(VLOOKUP($B1862,所属・種目コード!O1845:P1945,2)))</f>
        <v>#N/A</v>
      </c>
      <c r="L1862" s="23" t="e">
        <f>IF($B1862="","",(VLOOKUP($B1862,所属・種目コード!$L$3:$M$59,2)))</f>
        <v>#N/A</v>
      </c>
    </row>
    <row r="1863" spans="1:12">
      <c r="A1863" s="11">
        <v>2795</v>
      </c>
      <c r="B1863" s="11">
        <v>1101</v>
      </c>
      <c r="C1863" s="11">
        <v>610</v>
      </c>
      <c r="E1863" s="11" t="s">
        <v>4003</v>
      </c>
      <c r="F1863" s="11" t="s">
        <v>4004</v>
      </c>
      <c r="G1863" s="11">
        <v>1</v>
      </c>
      <c r="I1863" s="24" t="str">
        <f>IF($B1863="","",(VLOOKUP($B1863,所属・種目コード!$E$3:$F$68,2)))</f>
        <v>宮古工</v>
      </c>
      <c r="K1863" s="26" t="e">
        <f>IF($B1863="","",(VLOOKUP($B1863,所属・種目コード!O1846:P1946,2)))</f>
        <v>#N/A</v>
      </c>
      <c r="L1863" s="23" t="e">
        <f>IF($B1863="","",(VLOOKUP($B1863,所属・種目コード!$L$3:$M$59,2)))</f>
        <v>#N/A</v>
      </c>
    </row>
    <row r="1864" spans="1:12">
      <c r="A1864" s="11">
        <v>2796</v>
      </c>
      <c r="B1864" s="11">
        <v>1101</v>
      </c>
      <c r="C1864" s="11">
        <v>611</v>
      </c>
      <c r="E1864" s="11" t="s">
        <v>4005</v>
      </c>
      <c r="F1864" s="11" t="s">
        <v>4006</v>
      </c>
      <c r="G1864" s="11">
        <v>1</v>
      </c>
      <c r="I1864" s="24" t="str">
        <f>IF($B1864="","",(VLOOKUP($B1864,所属・種目コード!$E$3:$F$68,2)))</f>
        <v>宮古工</v>
      </c>
      <c r="K1864" s="26" t="e">
        <f>IF($B1864="","",(VLOOKUP($B1864,所属・種目コード!O1847:P1947,2)))</f>
        <v>#N/A</v>
      </c>
      <c r="L1864" s="23" t="e">
        <f>IF($B1864="","",(VLOOKUP($B1864,所属・種目コード!$L$3:$M$59,2)))</f>
        <v>#N/A</v>
      </c>
    </row>
    <row r="1865" spans="1:12">
      <c r="A1865" s="11">
        <v>2797</v>
      </c>
      <c r="B1865" s="11">
        <v>1101</v>
      </c>
      <c r="C1865" s="11">
        <v>959</v>
      </c>
      <c r="E1865" s="11" t="s">
        <v>4007</v>
      </c>
      <c r="F1865" s="11" t="s">
        <v>1856</v>
      </c>
      <c r="G1865" s="11">
        <v>1</v>
      </c>
      <c r="I1865" s="24" t="str">
        <f>IF($B1865="","",(VLOOKUP($B1865,所属・種目コード!$E$3:$F$68,2)))</f>
        <v>宮古工</v>
      </c>
      <c r="K1865" s="26" t="e">
        <f>IF($B1865="","",(VLOOKUP($B1865,所属・種目コード!O1848:P1948,2)))</f>
        <v>#N/A</v>
      </c>
      <c r="L1865" s="23" t="e">
        <f>IF($B1865="","",(VLOOKUP($B1865,所属・種目コード!$L$3:$M$59,2)))</f>
        <v>#N/A</v>
      </c>
    </row>
    <row r="1866" spans="1:12">
      <c r="A1866" s="11">
        <v>2798</v>
      </c>
      <c r="B1866" s="11">
        <v>1101</v>
      </c>
      <c r="C1866" s="11">
        <v>612</v>
      </c>
      <c r="E1866" s="11" t="s">
        <v>4008</v>
      </c>
      <c r="F1866" s="11" t="s">
        <v>4009</v>
      </c>
      <c r="G1866" s="11">
        <v>1</v>
      </c>
      <c r="I1866" s="24" t="str">
        <f>IF($B1866="","",(VLOOKUP($B1866,所属・種目コード!$E$3:$F$68,2)))</f>
        <v>宮古工</v>
      </c>
      <c r="K1866" s="26" t="e">
        <f>IF($B1866="","",(VLOOKUP($B1866,所属・種目コード!O1849:P1949,2)))</f>
        <v>#N/A</v>
      </c>
      <c r="L1866" s="23" t="e">
        <f>IF($B1866="","",(VLOOKUP($B1866,所属・種目コード!$L$3:$M$59,2)))</f>
        <v>#N/A</v>
      </c>
    </row>
    <row r="1867" spans="1:12">
      <c r="A1867" s="11">
        <v>2799</v>
      </c>
      <c r="B1867" s="11">
        <v>1101</v>
      </c>
      <c r="C1867" s="11">
        <v>613</v>
      </c>
      <c r="E1867" s="11" t="s">
        <v>4010</v>
      </c>
      <c r="F1867" s="11" t="s">
        <v>4011</v>
      </c>
      <c r="G1867" s="11">
        <v>1</v>
      </c>
      <c r="I1867" s="24" t="str">
        <f>IF($B1867="","",(VLOOKUP($B1867,所属・種目コード!$E$3:$F$68,2)))</f>
        <v>宮古工</v>
      </c>
      <c r="K1867" s="26" t="e">
        <f>IF($B1867="","",(VLOOKUP($B1867,所属・種目コード!O1850:P1950,2)))</f>
        <v>#N/A</v>
      </c>
      <c r="L1867" s="23" t="e">
        <f>IF($B1867="","",(VLOOKUP($B1867,所属・種目コード!$L$3:$M$59,2)))</f>
        <v>#N/A</v>
      </c>
    </row>
    <row r="1868" spans="1:12">
      <c r="A1868" s="11">
        <v>2800</v>
      </c>
      <c r="B1868" s="11">
        <v>1101</v>
      </c>
      <c r="C1868" s="11">
        <v>441</v>
      </c>
      <c r="E1868" s="11" t="s">
        <v>4012</v>
      </c>
      <c r="F1868" s="11" t="s">
        <v>4013</v>
      </c>
      <c r="G1868" s="11">
        <v>2</v>
      </c>
      <c r="I1868" s="24" t="str">
        <f>IF($B1868="","",(VLOOKUP($B1868,所属・種目コード!$E$3:$F$68,2)))</f>
        <v>宮古工</v>
      </c>
      <c r="K1868" s="26" t="e">
        <f>IF($B1868="","",(VLOOKUP($B1868,所属・種目コード!O1851:P1951,2)))</f>
        <v>#N/A</v>
      </c>
      <c r="L1868" s="23" t="e">
        <f>IF($B1868="","",(VLOOKUP($B1868,所属・種目コード!$L$3:$M$59,2)))</f>
        <v>#N/A</v>
      </c>
    </row>
    <row r="1869" spans="1:12">
      <c r="A1869" s="11">
        <v>2801</v>
      </c>
      <c r="B1869" s="11">
        <v>1101</v>
      </c>
      <c r="C1869" s="11">
        <v>614</v>
      </c>
      <c r="E1869" s="11" t="s">
        <v>4014</v>
      </c>
      <c r="F1869" s="11" t="s">
        <v>4015</v>
      </c>
      <c r="G1869" s="11">
        <v>1</v>
      </c>
      <c r="I1869" s="24" t="str">
        <f>IF($B1869="","",(VLOOKUP($B1869,所属・種目コード!$E$3:$F$68,2)))</f>
        <v>宮古工</v>
      </c>
      <c r="K1869" s="26" t="e">
        <f>IF($B1869="","",(VLOOKUP($B1869,所属・種目コード!O1852:P1952,2)))</f>
        <v>#N/A</v>
      </c>
      <c r="L1869" s="23" t="e">
        <f>IF($B1869="","",(VLOOKUP($B1869,所属・種目コード!$L$3:$M$59,2)))</f>
        <v>#N/A</v>
      </c>
    </row>
    <row r="1870" spans="1:12">
      <c r="A1870" s="11">
        <v>2802</v>
      </c>
      <c r="B1870" s="11">
        <v>1101</v>
      </c>
      <c r="C1870" s="11">
        <v>706</v>
      </c>
      <c r="E1870" s="11" t="s">
        <v>4016</v>
      </c>
      <c r="F1870" s="11" t="s">
        <v>4017</v>
      </c>
      <c r="G1870" s="11">
        <v>2</v>
      </c>
      <c r="I1870" s="24" t="str">
        <f>IF($B1870="","",(VLOOKUP($B1870,所属・種目コード!$E$3:$F$68,2)))</f>
        <v>宮古工</v>
      </c>
      <c r="K1870" s="26" t="e">
        <f>IF($B1870="","",(VLOOKUP($B1870,所属・種目コード!O1853:P1953,2)))</f>
        <v>#N/A</v>
      </c>
      <c r="L1870" s="23" t="e">
        <f>IF($B1870="","",(VLOOKUP($B1870,所属・種目コード!$L$3:$M$59,2)))</f>
        <v>#N/A</v>
      </c>
    </row>
    <row r="1871" spans="1:12">
      <c r="A1871" s="11">
        <v>2803</v>
      </c>
      <c r="B1871" s="11">
        <v>1101</v>
      </c>
      <c r="C1871" s="11">
        <v>960</v>
      </c>
      <c r="E1871" s="11" t="s">
        <v>4018</v>
      </c>
      <c r="F1871" s="11" t="s">
        <v>4019</v>
      </c>
      <c r="G1871" s="11">
        <v>1</v>
      </c>
      <c r="I1871" s="24" t="str">
        <f>IF($B1871="","",(VLOOKUP($B1871,所属・種目コード!$E$3:$F$68,2)))</f>
        <v>宮古工</v>
      </c>
      <c r="K1871" s="26" t="e">
        <f>IF($B1871="","",(VLOOKUP($B1871,所属・種目コード!O1854:P1954,2)))</f>
        <v>#N/A</v>
      </c>
      <c r="L1871" s="23" t="e">
        <f>IF($B1871="","",(VLOOKUP($B1871,所属・種目コード!$L$3:$M$59,2)))</f>
        <v>#N/A</v>
      </c>
    </row>
    <row r="1872" spans="1:12">
      <c r="A1872" s="11">
        <v>2804</v>
      </c>
      <c r="B1872" s="11">
        <v>1101</v>
      </c>
      <c r="C1872" s="11">
        <v>615</v>
      </c>
      <c r="E1872" s="11" t="s">
        <v>4020</v>
      </c>
      <c r="F1872" s="11" t="s">
        <v>4021</v>
      </c>
      <c r="G1872" s="11">
        <v>1</v>
      </c>
      <c r="I1872" s="24" t="str">
        <f>IF($B1872="","",(VLOOKUP($B1872,所属・種目コード!$E$3:$F$68,2)))</f>
        <v>宮古工</v>
      </c>
      <c r="K1872" s="26" t="e">
        <f>IF($B1872="","",(VLOOKUP($B1872,所属・種目コード!O1855:P1955,2)))</f>
        <v>#N/A</v>
      </c>
      <c r="L1872" s="23" t="e">
        <f>IF($B1872="","",(VLOOKUP($B1872,所属・種目コード!$L$3:$M$59,2)))</f>
        <v>#N/A</v>
      </c>
    </row>
    <row r="1873" spans="1:12">
      <c r="A1873" s="11">
        <v>2805</v>
      </c>
      <c r="B1873" s="11">
        <v>1101</v>
      </c>
      <c r="C1873" s="11">
        <v>961</v>
      </c>
      <c r="E1873" s="11" t="s">
        <v>4022</v>
      </c>
      <c r="F1873" s="11" t="s">
        <v>4023</v>
      </c>
      <c r="G1873" s="11">
        <v>1</v>
      </c>
      <c r="I1873" s="24" t="str">
        <f>IF($B1873="","",(VLOOKUP($B1873,所属・種目コード!$E$3:$F$68,2)))</f>
        <v>宮古工</v>
      </c>
      <c r="K1873" s="26" t="e">
        <f>IF($B1873="","",(VLOOKUP($B1873,所属・種目コード!O1856:P1956,2)))</f>
        <v>#N/A</v>
      </c>
      <c r="L1873" s="23" t="e">
        <f>IF($B1873="","",(VLOOKUP($B1873,所属・種目コード!$L$3:$M$59,2)))</f>
        <v>#N/A</v>
      </c>
    </row>
    <row r="1874" spans="1:12">
      <c r="A1874" s="11">
        <v>2806</v>
      </c>
      <c r="B1874" s="11">
        <v>1101</v>
      </c>
      <c r="C1874" s="11">
        <v>962</v>
      </c>
      <c r="E1874" s="11" t="s">
        <v>4024</v>
      </c>
      <c r="F1874" s="11" t="s">
        <v>4025</v>
      </c>
      <c r="G1874" s="11">
        <v>1</v>
      </c>
      <c r="I1874" s="24" t="str">
        <f>IF($B1874="","",(VLOOKUP($B1874,所属・種目コード!$E$3:$F$68,2)))</f>
        <v>宮古工</v>
      </c>
      <c r="K1874" s="26" t="e">
        <f>IF($B1874="","",(VLOOKUP($B1874,所属・種目コード!O1857:P1957,2)))</f>
        <v>#N/A</v>
      </c>
      <c r="L1874" s="23" t="e">
        <f>IF($B1874="","",(VLOOKUP($B1874,所属・種目コード!$L$3:$M$59,2)))</f>
        <v>#N/A</v>
      </c>
    </row>
    <row r="1875" spans="1:12">
      <c r="A1875" s="11">
        <v>2807</v>
      </c>
      <c r="B1875" s="11">
        <v>1101</v>
      </c>
      <c r="C1875" s="11">
        <v>963</v>
      </c>
      <c r="E1875" s="11" t="s">
        <v>4026</v>
      </c>
      <c r="F1875" s="11" t="s">
        <v>4027</v>
      </c>
      <c r="G1875" s="11">
        <v>1</v>
      </c>
      <c r="I1875" s="24" t="str">
        <f>IF($B1875="","",(VLOOKUP($B1875,所属・種目コード!$E$3:$F$68,2)))</f>
        <v>宮古工</v>
      </c>
      <c r="K1875" s="26" t="e">
        <f>IF($B1875="","",(VLOOKUP($B1875,所属・種目コード!O1858:P1958,2)))</f>
        <v>#N/A</v>
      </c>
      <c r="L1875" s="23" t="e">
        <f>IF($B1875="","",(VLOOKUP($B1875,所属・種目コード!$L$3:$M$59,2)))</f>
        <v>#N/A</v>
      </c>
    </row>
    <row r="1876" spans="1:12">
      <c r="A1876" s="11">
        <v>2808</v>
      </c>
      <c r="B1876" s="11">
        <v>1102</v>
      </c>
      <c r="C1876" s="11">
        <v>493</v>
      </c>
      <c r="E1876" s="11" t="s">
        <v>4028</v>
      </c>
      <c r="F1876" s="11" t="s">
        <v>4029</v>
      </c>
      <c r="G1876" s="11">
        <v>2</v>
      </c>
      <c r="I1876" s="24" t="str">
        <f>IF($B1876="","",(VLOOKUP($B1876,所属・種目コード!$E$3:$F$68,2)))</f>
        <v>宮古商</v>
      </c>
      <c r="K1876" s="26" t="e">
        <f>IF($B1876="","",(VLOOKUP($B1876,所属・種目コード!O1859:P1959,2)))</f>
        <v>#N/A</v>
      </c>
      <c r="L1876" s="23" t="e">
        <f>IF($B1876="","",(VLOOKUP($B1876,所属・種目コード!$L$3:$M$59,2)))</f>
        <v>#N/A</v>
      </c>
    </row>
    <row r="1877" spans="1:12">
      <c r="A1877" s="11">
        <v>2809</v>
      </c>
      <c r="B1877" s="11">
        <v>1102</v>
      </c>
      <c r="C1877" s="11">
        <v>702</v>
      </c>
      <c r="E1877" s="11" t="s">
        <v>4030</v>
      </c>
      <c r="F1877" s="11" t="s">
        <v>4031</v>
      </c>
      <c r="G1877" s="11">
        <v>1</v>
      </c>
      <c r="I1877" s="24" t="str">
        <f>IF($B1877="","",(VLOOKUP($B1877,所属・種目コード!$E$3:$F$68,2)))</f>
        <v>宮古商</v>
      </c>
      <c r="K1877" s="26" t="e">
        <f>IF($B1877="","",(VLOOKUP($B1877,所属・種目コード!O1860:P1960,2)))</f>
        <v>#N/A</v>
      </c>
      <c r="L1877" s="23" t="e">
        <f>IF($B1877="","",(VLOOKUP($B1877,所属・種目コード!$L$3:$M$59,2)))</f>
        <v>#N/A</v>
      </c>
    </row>
    <row r="1878" spans="1:12">
      <c r="A1878" s="11">
        <v>2810</v>
      </c>
      <c r="B1878" s="11">
        <v>1102</v>
      </c>
      <c r="C1878" s="11">
        <v>982</v>
      </c>
      <c r="E1878" s="11" t="s">
        <v>4032</v>
      </c>
      <c r="F1878" s="11" t="s">
        <v>4033</v>
      </c>
      <c r="G1878" s="11">
        <v>1</v>
      </c>
      <c r="I1878" s="24" t="str">
        <f>IF($B1878="","",(VLOOKUP($B1878,所属・種目コード!$E$3:$F$68,2)))</f>
        <v>宮古商</v>
      </c>
      <c r="K1878" s="26" t="e">
        <f>IF($B1878="","",(VLOOKUP($B1878,所属・種目コード!O1861:P1961,2)))</f>
        <v>#N/A</v>
      </c>
      <c r="L1878" s="23" t="e">
        <f>IF($B1878="","",(VLOOKUP($B1878,所属・種目コード!$L$3:$M$59,2)))</f>
        <v>#N/A</v>
      </c>
    </row>
    <row r="1879" spans="1:12">
      <c r="A1879" s="11">
        <v>2811</v>
      </c>
      <c r="B1879" s="11">
        <v>1102</v>
      </c>
      <c r="C1879" s="11">
        <v>983</v>
      </c>
      <c r="E1879" s="11" t="s">
        <v>4034</v>
      </c>
      <c r="F1879" s="11" t="s">
        <v>4035</v>
      </c>
      <c r="G1879" s="11">
        <v>1</v>
      </c>
      <c r="I1879" s="24" t="str">
        <f>IF($B1879="","",(VLOOKUP($B1879,所属・種目コード!$E$3:$F$68,2)))</f>
        <v>宮古商</v>
      </c>
      <c r="K1879" s="26" t="e">
        <f>IF($B1879="","",(VLOOKUP($B1879,所属・種目コード!O1862:P1962,2)))</f>
        <v>#N/A</v>
      </c>
      <c r="L1879" s="23" t="e">
        <f>IF($B1879="","",(VLOOKUP($B1879,所属・種目コード!$L$3:$M$59,2)))</f>
        <v>#N/A</v>
      </c>
    </row>
    <row r="1880" spans="1:12">
      <c r="A1880" s="11">
        <v>2812</v>
      </c>
      <c r="B1880" s="11">
        <v>1102</v>
      </c>
      <c r="C1880" s="11">
        <v>703</v>
      </c>
      <c r="E1880" s="11" t="s">
        <v>4036</v>
      </c>
      <c r="F1880" s="11" t="s">
        <v>4037</v>
      </c>
      <c r="G1880" s="11">
        <v>1</v>
      </c>
      <c r="I1880" s="24" t="str">
        <f>IF($B1880="","",(VLOOKUP($B1880,所属・種目コード!$E$3:$F$68,2)))</f>
        <v>宮古商</v>
      </c>
      <c r="K1880" s="26" t="e">
        <f>IF($B1880="","",(VLOOKUP($B1880,所属・種目コード!O1863:P1963,2)))</f>
        <v>#N/A</v>
      </c>
      <c r="L1880" s="23" t="e">
        <f>IF($B1880="","",(VLOOKUP($B1880,所属・種目コード!$L$3:$M$59,2)))</f>
        <v>#N/A</v>
      </c>
    </row>
    <row r="1881" spans="1:12">
      <c r="A1881" s="11">
        <v>2813</v>
      </c>
      <c r="B1881" s="11">
        <v>1102</v>
      </c>
      <c r="C1881" s="11">
        <v>732</v>
      </c>
      <c r="E1881" s="11" t="s">
        <v>4038</v>
      </c>
      <c r="F1881" s="11" t="s">
        <v>4039</v>
      </c>
      <c r="G1881" s="11">
        <v>2</v>
      </c>
      <c r="I1881" s="24" t="str">
        <f>IF($B1881="","",(VLOOKUP($B1881,所属・種目コード!$E$3:$F$68,2)))</f>
        <v>宮古商</v>
      </c>
      <c r="K1881" s="26" t="e">
        <f>IF($B1881="","",(VLOOKUP($B1881,所属・種目コード!O1864:P1964,2)))</f>
        <v>#N/A</v>
      </c>
      <c r="L1881" s="23" t="e">
        <f>IF($B1881="","",(VLOOKUP($B1881,所属・種目コード!$L$3:$M$59,2)))</f>
        <v>#N/A</v>
      </c>
    </row>
    <row r="1882" spans="1:12">
      <c r="A1882" s="11">
        <v>2814</v>
      </c>
      <c r="B1882" s="11">
        <v>1102</v>
      </c>
      <c r="C1882" s="11">
        <v>494</v>
      </c>
      <c r="E1882" s="11" t="s">
        <v>4040</v>
      </c>
      <c r="F1882" s="11" t="s">
        <v>4041</v>
      </c>
      <c r="G1882" s="11">
        <v>2</v>
      </c>
      <c r="I1882" s="24" t="str">
        <f>IF($B1882="","",(VLOOKUP($B1882,所属・種目コード!$E$3:$F$68,2)))</f>
        <v>宮古商</v>
      </c>
      <c r="K1882" s="26" t="e">
        <f>IF($B1882="","",(VLOOKUP($B1882,所属・種目コード!O1865:P1965,2)))</f>
        <v>#N/A</v>
      </c>
      <c r="L1882" s="23" t="e">
        <f>IF($B1882="","",(VLOOKUP($B1882,所属・種目コード!$L$3:$M$59,2)))</f>
        <v>#N/A</v>
      </c>
    </row>
    <row r="1883" spans="1:12">
      <c r="A1883" s="11">
        <v>2815</v>
      </c>
      <c r="B1883" s="11">
        <v>1102</v>
      </c>
      <c r="C1883" s="11">
        <v>699</v>
      </c>
      <c r="E1883" s="11" t="s">
        <v>4042</v>
      </c>
      <c r="F1883" s="11" t="s">
        <v>4043</v>
      </c>
      <c r="G1883" s="11">
        <v>1</v>
      </c>
      <c r="I1883" s="24" t="str">
        <f>IF($B1883="","",(VLOOKUP($B1883,所属・種目コード!$E$3:$F$68,2)))</f>
        <v>宮古商</v>
      </c>
      <c r="K1883" s="26" t="e">
        <f>IF($B1883="","",(VLOOKUP($B1883,所属・種目コード!O1866:P1966,2)))</f>
        <v>#N/A</v>
      </c>
      <c r="L1883" s="23" t="e">
        <f>IF($B1883="","",(VLOOKUP($B1883,所属・種目コード!$L$3:$M$59,2)))</f>
        <v>#N/A</v>
      </c>
    </row>
    <row r="1884" spans="1:12">
      <c r="A1884" s="11">
        <v>2816</v>
      </c>
      <c r="B1884" s="11">
        <v>1102</v>
      </c>
      <c r="C1884" s="11">
        <v>704</v>
      </c>
      <c r="E1884" s="11" t="s">
        <v>4044</v>
      </c>
      <c r="F1884" s="11" t="s">
        <v>4045</v>
      </c>
      <c r="G1884" s="11">
        <v>1</v>
      </c>
      <c r="I1884" s="24" t="str">
        <f>IF($B1884="","",(VLOOKUP($B1884,所属・種目コード!$E$3:$F$68,2)))</f>
        <v>宮古商</v>
      </c>
      <c r="K1884" s="26" t="e">
        <f>IF($B1884="","",(VLOOKUP($B1884,所属・種目コード!O1867:P1967,2)))</f>
        <v>#N/A</v>
      </c>
      <c r="L1884" s="23" t="e">
        <f>IF($B1884="","",(VLOOKUP($B1884,所属・種目コード!$L$3:$M$59,2)))</f>
        <v>#N/A</v>
      </c>
    </row>
    <row r="1885" spans="1:12">
      <c r="A1885" s="11">
        <v>2817</v>
      </c>
      <c r="B1885" s="11">
        <v>1102</v>
      </c>
      <c r="C1885" s="11">
        <v>700</v>
      </c>
      <c r="E1885" s="11" t="s">
        <v>4046</v>
      </c>
      <c r="F1885" s="11" t="s">
        <v>4047</v>
      </c>
      <c r="G1885" s="11">
        <v>1</v>
      </c>
      <c r="I1885" s="24" t="str">
        <f>IF($B1885="","",(VLOOKUP($B1885,所属・種目コード!$E$3:$F$68,2)))</f>
        <v>宮古商</v>
      </c>
      <c r="K1885" s="26" t="e">
        <f>IF($B1885="","",(VLOOKUP($B1885,所属・種目コード!O1868:P1968,2)))</f>
        <v>#N/A</v>
      </c>
      <c r="L1885" s="23" t="e">
        <f>IF($B1885="","",(VLOOKUP($B1885,所属・種目コード!$L$3:$M$59,2)))</f>
        <v>#N/A</v>
      </c>
    </row>
    <row r="1886" spans="1:12">
      <c r="A1886" s="11">
        <v>2818</v>
      </c>
      <c r="B1886" s="11">
        <v>1102</v>
      </c>
      <c r="C1886" s="11">
        <v>984</v>
      </c>
      <c r="E1886" s="11" t="s">
        <v>4048</v>
      </c>
      <c r="F1886" s="11" t="s">
        <v>4049</v>
      </c>
      <c r="G1886" s="11">
        <v>1</v>
      </c>
      <c r="I1886" s="24" t="str">
        <f>IF($B1886="","",(VLOOKUP($B1886,所属・種目コード!$E$3:$F$68,2)))</f>
        <v>宮古商</v>
      </c>
      <c r="K1886" s="26" t="e">
        <f>IF($B1886="","",(VLOOKUP($B1886,所属・種目コード!O1869:P1969,2)))</f>
        <v>#N/A</v>
      </c>
      <c r="L1886" s="23" t="e">
        <f>IF($B1886="","",(VLOOKUP($B1886,所属・種目コード!$L$3:$M$59,2)))</f>
        <v>#N/A</v>
      </c>
    </row>
    <row r="1887" spans="1:12">
      <c r="A1887" s="11">
        <v>2819</v>
      </c>
      <c r="B1887" s="11">
        <v>1102</v>
      </c>
      <c r="C1887" s="11">
        <v>705</v>
      </c>
      <c r="E1887" s="11" t="s">
        <v>4050</v>
      </c>
      <c r="F1887" s="11" t="s">
        <v>4051</v>
      </c>
      <c r="G1887" s="11">
        <v>1</v>
      </c>
      <c r="I1887" s="24" t="str">
        <f>IF($B1887="","",(VLOOKUP($B1887,所属・種目コード!$E$3:$F$68,2)))</f>
        <v>宮古商</v>
      </c>
      <c r="K1887" s="26" t="e">
        <f>IF($B1887="","",(VLOOKUP($B1887,所属・種目コード!O1870:P1970,2)))</f>
        <v>#N/A</v>
      </c>
      <c r="L1887" s="23" t="e">
        <f>IF($B1887="","",(VLOOKUP($B1887,所属・種目コード!$L$3:$M$59,2)))</f>
        <v>#N/A</v>
      </c>
    </row>
    <row r="1888" spans="1:12">
      <c r="A1888" s="11">
        <v>2820</v>
      </c>
      <c r="B1888" s="11">
        <v>1102</v>
      </c>
      <c r="C1888" s="11">
        <v>733</v>
      </c>
      <c r="E1888" s="11" t="s">
        <v>4052</v>
      </c>
      <c r="F1888" s="11" t="s">
        <v>4053</v>
      </c>
      <c r="G1888" s="11">
        <v>2</v>
      </c>
      <c r="I1888" s="24" t="str">
        <f>IF($B1888="","",(VLOOKUP($B1888,所属・種目コード!$E$3:$F$68,2)))</f>
        <v>宮古商</v>
      </c>
      <c r="K1888" s="26" t="e">
        <f>IF($B1888="","",(VLOOKUP($B1888,所属・種目コード!O1871:P1971,2)))</f>
        <v>#N/A</v>
      </c>
      <c r="L1888" s="23" t="e">
        <f>IF($B1888="","",(VLOOKUP($B1888,所属・種目コード!$L$3:$M$59,2)))</f>
        <v>#N/A</v>
      </c>
    </row>
    <row r="1889" spans="1:12">
      <c r="A1889" s="11">
        <v>2821</v>
      </c>
      <c r="B1889" s="11">
        <v>1102</v>
      </c>
      <c r="C1889" s="11">
        <v>495</v>
      </c>
      <c r="E1889" s="11" t="s">
        <v>4054</v>
      </c>
      <c r="F1889" s="11" t="s">
        <v>4055</v>
      </c>
      <c r="G1889" s="11">
        <v>2</v>
      </c>
      <c r="I1889" s="24" t="str">
        <f>IF($B1889="","",(VLOOKUP($B1889,所属・種目コード!$E$3:$F$68,2)))</f>
        <v>宮古商</v>
      </c>
      <c r="K1889" s="26" t="e">
        <f>IF($B1889="","",(VLOOKUP($B1889,所属・種目コード!O1872:P1972,2)))</f>
        <v>#N/A</v>
      </c>
      <c r="L1889" s="23" t="e">
        <f>IF($B1889="","",(VLOOKUP($B1889,所属・種目コード!$L$3:$M$59,2)))</f>
        <v>#N/A</v>
      </c>
    </row>
    <row r="1890" spans="1:12">
      <c r="A1890" s="11">
        <v>2822</v>
      </c>
      <c r="B1890" s="11">
        <v>1102</v>
      </c>
      <c r="C1890" s="11">
        <v>985</v>
      </c>
      <c r="E1890" s="11" t="s">
        <v>4056</v>
      </c>
      <c r="F1890" s="11" t="s">
        <v>4057</v>
      </c>
      <c r="G1890" s="11">
        <v>1</v>
      </c>
      <c r="I1890" s="24" t="str">
        <f>IF($B1890="","",(VLOOKUP($B1890,所属・種目コード!$E$3:$F$68,2)))</f>
        <v>宮古商</v>
      </c>
      <c r="K1890" s="26" t="e">
        <f>IF($B1890="","",(VLOOKUP($B1890,所属・種目コード!O1873:P1973,2)))</f>
        <v>#N/A</v>
      </c>
      <c r="L1890" s="23" t="e">
        <f>IF($B1890="","",(VLOOKUP($B1890,所属・種目コード!$L$3:$M$59,2)))</f>
        <v>#N/A</v>
      </c>
    </row>
    <row r="1891" spans="1:12">
      <c r="A1891" s="11">
        <v>2823</v>
      </c>
      <c r="B1891" s="11">
        <v>1102</v>
      </c>
      <c r="C1891" s="11">
        <v>706</v>
      </c>
      <c r="E1891" s="11" t="s">
        <v>4058</v>
      </c>
      <c r="F1891" s="11" t="s">
        <v>4059</v>
      </c>
      <c r="G1891" s="11">
        <v>1</v>
      </c>
      <c r="I1891" s="24" t="str">
        <f>IF($B1891="","",(VLOOKUP($B1891,所属・種目コード!$E$3:$F$68,2)))</f>
        <v>宮古商</v>
      </c>
      <c r="K1891" s="26" t="e">
        <f>IF($B1891="","",(VLOOKUP($B1891,所属・種目コード!O1874:P1974,2)))</f>
        <v>#N/A</v>
      </c>
      <c r="L1891" s="23" t="e">
        <f>IF($B1891="","",(VLOOKUP($B1891,所属・種目コード!$L$3:$M$59,2)))</f>
        <v>#N/A</v>
      </c>
    </row>
    <row r="1892" spans="1:12">
      <c r="A1892" s="11">
        <v>2824</v>
      </c>
      <c r="B1892" s="11">
        <v>1102</v>
      </c>
      <c r="C1892" s="11">
        <v>986</v>
      </c>
      <c r="E1892" s="11" t="s">
        <v>4060</v>
      </c>
      <c r="F1892" s="11" t="s">
        <v>4061</v>
      </c>
      <c r="G1892" s="11">
        <v>1</v>
      </c>
      <c r="I1892" s="24" t="str">
        <f>IF($B1892="","",(VLOOKUP($B1892,所属・種目コード!$E$3:$F$68,2)))</f>
        <v>宮古商</v>
      </c>
      <c r="K1892" s="26" t="e">
        <f>IF($B1892="","",(VLOOKUP($B1892,所属・種目コード!O1875:P1975,2)))</f>
        <v>#N/A</v>
      </c>
      <c r="L1892" s="23" t="e">
        <f>IF($B1892="","",(VLOOKUP($B1892,所属・種目コード!$L$3:$M$59,2)))</f>
        <v>#N/A</v>
      </c>
    </row>
    <row r="1893" spans="1:12">
      <c r="A1893" s="11">
        <v>2825</v>
      </c>
      <c r="B1893" s="11">
        <v>1102</v>
      </c>
      <c r="C1893" s="11">
        <v>734</v>
      </c>
      <c r="E1893" s="11" t="s">
        <v>4062</v>
      </c>
      <c r="F1893" s="11" t="s">
        <v>4063</v>
      </c>
      <c r="G1893" s="11">
        <v>2</v>
      </c>
      <c r="I1893" s="24" t="str">
        <f>IF($B1893="","",(VLOOKUP($B1893,所属・種目コード!$E$3:$F$68,2)))</f>
        <v>宮古商</v>
      </c>
      <c r="K1893" s="26" t="e">
        <f>IF($B1893="","",(VLOOKUP($B1893,所属・種目コード!O1876:P1976,2)))</f>
        <v>#N/A</v>
      </c>
      <c r="L1893" s="23" t="e">
        <f>IF($B1893="","",(VLOOKUP($B1893,所属・種目コード!$L$3:$M$59,2)))</f>
        <v>#N/A</v>
      </c>
    </row>
    <row r="1894" spans="1:12">
      <c r="A1894" s="11">
        <v>2826</v>
      </c>
      <c r="B1894" s="11">
        <v>1102</v>
      </c>
      <c r="C1894" s="11">
        <v>987</v>
      </c>
      <c r="E1894" s="11" t="s">
        <v>4064</v>
      </c>
      <c r="F1894" s="11" t="s">
        <v>4065</v>
      </c>
      <c r="G1894" s="11">
        <v>1</v>
      </c>
      <c r="I1894" s="24" t="str">
        <f>IF($B1894="","",(VLOOKUP($B1894,所属・種目コード!$E$3:$F$68,2)))</f>
        <v>宮古商</v>
      </c>
      <c r="K1894" s="26" t="e">
        <f>IF($B1894="","",(VLOOKUP($B1894,所属・種目コード!O1877:P1977,2)))</f>
        <v>#N/A</v>
      </c>
      <c r="L1894" s="23" t="e">
        <f>IF($B1894="","",(VLOOKUP($B1894,所属・種目コード!$L$3:$M$59,2)))</f>
        <v>#N/A</v>
      </c>
    </row>
    <row r="1895" spans="1:12">
      <c r="A1895" s="11">
        <v>2827</v>
      </c>
      <c r="B1895" s="11">
        <v>1102</v>
      </c>
      <c r="C1895" s="11">
        <v>701</v>
      </c>
      <c r="E1895" s="11" t="s">
        <v>4066</v>
      </c>
      <c r="F1895" s="11" t="s">
        <v>4067</v>
      </c>
      <c r="G1895" s="11">
        <v>1</v>
      </c>
      <c r="I1895" s="24" t="str">
        <f>IF($B1895="","",(VLOOKUP($B1895,所属・種目コード!$E$3:$F$68,2)))</f>
        <v>宮古商</v>
      </c>
      <c r="K1895" s="26" t="e">
        <f>IF($B1895="","",(VLOOKUP($B1895,所属・種目コード!O1878:P1978,2)))</f>
        <v>#N/A</v>
      </c>
      <c r="L1895" s="23" t="e">
        <f>IF($B1895="","",(VLOOKUP($B1895,所属・種目コード!$L$3:$M$59,2)))</f>
        <v>#N/A</v>
      </c>
    </row>
    <row r="1896" spans="1:12">
      <c r="A1896" s="11">
        <v>2828</v>
      </c>
      <c r="B1896" s="11">
        <v>1102</v>
      </c>
      <c r="C1896" s="11">
        <v>735</v>
      </c>
      <c r="E1896" s="11" t="s">
        <v>4068</v>
      </c>
      <c r="F1896" s="11" t="s">
        <v>4069</v>
      </c>
      <c r="G1896" s="11">
        <v>2</v>
      </c>
      <c r="I1896" s="24" t="str">
        <f>IF($B1896="","",(VLOOKUP($B1896,所属・種目コード!$E$3:$F$68,2)))</f>
        <v>宮古商</v>
      </c>
      <c r="K1896" s="26" t="e">
        <f>IF($B1896="","",(VLOOKUP($B1896,所属・種目コード!O1879:P1979,2)))</f>
        <v>#N/A</v>
      </c>
      <c r="L1896" s="23" t="e">
        <f>IF($B1896="","",(VLOOKUP($B1896,所属・種目コード!$L$3:$M$59,2)))</f>
        <v>#N/A</v>
      </c>
    </row>
    <row r="1897" spans="1:12">
      <c r="A1897" s="11">
        <v>2829</v>
      </c>
      <c r="B1897" s="11">
        <v>1102</v>
      </c>
      <c r="C1897" s="11">
        <v>707</v>
      </c>
      <c r="E1897" s="11" t="s">
        <v>4070</v>
      </c>
      <c r="F1897" s="11" t="s">
        <v>4071</v>
      </c>
      <c r="G1897" s="11">
        <v>1</v>
      </c>
      <c r="I1897" s="24" t="str">
        <f>IF($B1897="","",(VLOOKUP($B1897,所属・種目コード!$E$3:$F$68,2)))</f>
        <v>宮古商</v>
      </c>
      <c r="K1897" s="26" t="e">
        <f>IF($B1897="","",(VLOOKUP($B1897,所属・種目コード!O1880:P1980,2)))</f>
        <v>#N/A</v>
      </c>
      <c r="L1897" s="23" t="e">
        <f>IF($B1897="","",(VLOOKUP($B1897,所属・種目コード!$L$3:$M$59,2)))</f>
        <v>#N/A</v>
      </c>
    </row>
    <row r="1898" spans="1:12">
      <c r="A1898" s="11">
        <v>2830</v>
      </c>
      <c r="B1898" s="11">
        <v>1102</v>
      </c>
      <c r="C1898" s="11">
        <v>708</v>
      </c>
      <c r="E1898" s="11" t="s">
        <v>4072</v>
      </c>
      <c r="F1898" s="11" t="s">
        <v>4073</v>
      </c>
      <c r="G1898" s="11">
        <v>1</v>
      </c>
      <c r="I1898" s="24" t="str">
        <f>IF($B1898="","",(VLOOKUP($B1898,所属・種目コード!$E$3:$F$68,2)))</f>
        <v>宮古商</v>
      </c>
      <c r="K1898" s="26" t="e">
        <f>IF($B1898="","",(VLOOKUP($B1898,所属・種目コード!O1881:P1981,2)))</f>
        <v>#N/A</v>
      </c>
      <c r="L1898" s="23" t="e">
        <f>IF($B1898="","",(VLOOKUP($B1898,所属・種目コード!$L$3:$M$59,2)))</f>
        <v>#N/A</v>
      </c>
    </row>
    <row r="1899" spans="1:12">
      <c r="A1899" s="11">
        <v>2831</v>
      </c>
      <c r="B1899" s="11">
        <v>1102</v>
      </c>
      <c r="C1899" s="11">
        <v>736</v>
      </c>
      <c r="E1899" s="11" t="s">
        <v>4074</v>
      </c>
      <c r="F1899" s="11" t="s">
        <v>4075</v>
      </c>
      <c r="G1899" s="11">
        <v>2</v>
      </c>
      <c r="I1899" s="24" t="str">
        <f>IF($B1899="","",(VLOOKUP($B1899,所属・種目コード!$E$3:$F$68,2)))</f>
        <v>宮古商</v>
      </c>
      <c r="K1899" s="26" t="e">
        <f>IF($B1899="","",(VLOOKUP($B1899,所属・種目コード!O1882:P1982,2)))</f>
        <v>#N/A</v>
      </c>
      <c r="L1899" s="23" t="e">
        <f>IF($B1899="","",(VLOOKUP($B1899,所属・種目コード!$L$3:$M$59,2)))</f>
        <v>#N/A</v>
      </c>
    </row>
    <row r="1900" spans="1:12">
      <c r="A1900" s="11">
        <v>2832</v>
      </c>
      <c r="B1900" s="11">
        <v>1102</v>
      </c>
      <c r="C1900" s="11">
        <v>988</v>
      </c>
      <c r="E1900" s="11" t="s">
        <v>4076</v>
      </c>
      <c r="F1900" s="11" t="s">
        <v>4077</v>
      </c>
      <c r="G1900" s="11">
        <v>1</v>
      </c>
      <c r="I1900" s="24" t="str">
        <f>IF($B1900="","",(VLOOKUP($B1900,所属・種目コード!$E$3:$F$68,2)))</f>
        <v>宮古商</v>
      </c>
      <c r="K1900" s="26" t="e">
        <f>IF($B1900="","",(VLOOKUP($B1900,所属・種目コード!O1883:P1983,2)))</f>
        <v>#N/A</v>
      </c>
      <c r="L1900" s="23" t="e">
        <f>IF($B1900="","",(VLOOKUP($B1900,所属・種目コード!$L$3:$M$59,2)))</f>
        <v>#N/A</v>
      </c>
    </row>
    <row r="1901" spans="1:12">
      <c r="A1901" s="11">
        <v>2833</v>
      </c>
      <c r="B1901" s="11">
        <v>1102</v>
      </c>
      <c r="C1901" s="11">
        <v>496</v>
      </c>
      <c r="E1901" s="11" t="s">
        <v>4078</v>
      </c>
      <c r="F1901" s="11" t="s">
        <v>4079</v>
      </c>
      <c r="G1901" s="11">
        <v>2</v>
      </c>
      <c r="I1901" s="24" t="str">
        <f>IF($B1901="","",(VLOOKUP($B1901,所属・種目コード!$E$3:$F$68,2)))</f>
        <v>宮古商</v>
      </c>
      <c r="K1901" s="26" t="e">
        <f>IF($B1901="","",(VLOOKUP($B1901,所属・種目コード!O1884:P1984,2)))</f>
        <v>#N/A</v>
      </c>
      <c r="L1901" s="23" t="e">
        <f>IF($B1901="","",(VLOOKUP($B1901,所属・種目コード!$L$3:$M$59,2)))</f>
        <v>#N/A</v>
      </c>
    </row>
    <row r="1902" spans="1:12">
      <c r="A1902" s="11">
        <v>2834</v>
      </c>
      <c r="B1902" s="11">
        <v>1102</v>
      </c>
      <c r="C1902" s="11">
        <v>709</v>
      </c>
      <c r="E1902" s="11" t="s">
        <v>4080</v>
      </c>
      <c r="F1902" s="11" t="s">
        <v>4081</v>
      </c>
      <c r="G1902" s="11">
        <v>1</v>
      </c>
      <c r="I1902" s="24" t="str">
        <f>IF($B1902="","",(VLOOKUP($B1902,所属・種目コード!$E$3:$F$68,2)))</f>
        <v>宮古商</v>
      </c>
      <c r="K1902" s="26" t="e">
        <f>IF($B1902="","",(VLOOKUP($B1902,所属・種目コード!O1885:P1985,2)))</f>
        <v>#N/A</v>
      </c>
      <c r="L1902" s="23" t="e">
        <f>IF($B1902="","",(VLOOKUP($B1902,所属・種目コード!$L$3:$M$59,2)))</f>
        <v>#N/A</v>
      </c>
    </row>
    <row r="1903" spans="1:12">
      <c r="A1903" s="11">
        <v>2835</v>
      </c>
      <c r="B1903" s="11">
        <v>1103</v>
      </c>
      <c r="C1903" s="11">
        <v>654</v>
      </c>
      <c r="E1903" s="11" t="s">
        <v>4082</v>
      </c>
      <c r="F1903" s="11" t="s">
        <v>4083</v>
      </c>
      <c r="G1903" s="11">
        <v>1</v>
      </c>
      <c r="I1903" s="24" t="str">
        <f>IF($B1903="","",(VLOOKUP($B1903,所属・種目コード!$E$3:$F$68,2)))</f>
        <v>盛岡北</v>
      </c>
      <c r="K1903" s="26" t="e">
        <f>IF($B1903="","",(VLOOKUP($B1903,所属・種目コード!O1886:P1986,2)))</f>
        <v>#N/A</v>
      </c>
      <c r="L1903" s="23" t="e">
        <f>IF($B1903="","",(VLOOKUP($B1903,所属・種目コード!$L$3:$M$59,2)))</f>
        <v>#N/A</v>
      </c>
    </row>
    <row r="1904" spans="1:12">
      <c r="A1904" s="11">
        <v>2836</v>
      </c>
      <c r="B1904" s="11">
        <v>1103</v>
      </c>
      <c r="C1904" s="11">
        <v>896</v>
      </c>
      <c r="E1904" s="11" t="s">
        <v>4084</v>
      </c>
      <c r="F1904" s="11" t="s">
        <v>4085</v>
      </c>
      <c r="G1904" s="11">
        <v>1</v>
      </c>
      <c r="I1904" s="24" t="str">
        <f>IF($B1904="","",(VLOOKUP($B1904,所属・種目コード!$E$3:$F$68,2)))</f>
        <v>盛岡北</v>
      </c>
      <c r="K1904" s="26" t="e">
        <f>IF($B1904="","",(VLOOKUP($B1904,所属・種目コード!O1887:P1987,2)))</f>
        <v>#N/A</v>
      </c>
      <c r="L1904" s="23" t="e">
        <f>IF($B1904="","",(VLOOKUP($B1904,所属・種目コード!$L$3:$M$59,2)))</f>
        <v>#N/A</v>
      </c>
    </row>
    <row r="1905" spans="1:12">
      <c r="A1905" s="11">
        <v>2837</v>
      </c>
      <c r="B1905" s="11">
        <v>1103</v>
      </c>
      <c r="C1905" s="11">
        <v>473</v>
      </c>
      <c r="E1905" s="11" t="s">
        <v>543</v>
      </c>
      <c r="F1905" s="11" t="s">
        <v>4086</v>
      </c>
      <c r="G1905" s="11">
        <v>2</v>
      </c>
      <c r="I1905" s="24" t="str">
        <f>IF($B1905="","",(VLOOKUP($B1905,所属・種目コード!$E$3:$F$68,2)))</f>
        <v>盛岡北</v>
      </c>
      <c r="K1905" s="26" t="e">
        <f>IF($B1905="","",(VLOOKUP($B1905,所属・種目コード!O1888:P1988,2)))</f>
        <v>#N/A</v>
      </c>
      <c r="L1905" s="23" t="e">
        <f>IF($B1905="","",(VLOOKUP($B1905,所属・種目コード!$L$3:$M$59,2)))</f>
        <v>#N/A</v>
      </c>
    </row>
    <row r="1906" spans="1:12">
      <c r="A1906" s="11">
        <v>2838</v>
      </c>
      <c r="B1906" s="11">
        <v>1103</v>
      </c>
      <c r="C1906" s="11">
        <v>655</v>
      </c>
      <c r="E1906" s="11" t="s">
        <v>4087</v>
      </c>
      <c r="F1906" s="11" t="s">
        <v>4088</v>
      </c>
      <c r="G1906" s="11">
        <v>1</v>
      </c>
      <c r="I1906" s="24" t="str">
        <f>IF($B1906="","",(VLOOKUP($B1906,所属・種目コード!$E$3:$F$68,2)))</f>
        <v>盛岡北</v>
      </c>
      <c r="K1906" s="26" t="e">
        <f>IF($B1906="","",(VLOOKUP($B1906,所属・種目コード!O1889:P1989,2)))</f>
        <v>#N/A</v>
      </c>
      <c r="L1906" s="23" t="e">
        <f>IF($B1906="","",(VLOOKUP($B1906,所属・種目コード!$L$3:$M$59,2)))</f>
        <v>#N/A</v>
      </c>
    </row>
    <row r="1907" spans="1:12">
      <c r="A1907" s="11">
        <v>2839</v>
      </c>
      <c r="B1907" s="11">
        <v>1103</v>
      </c>
      <c r="C1907" s="11">
        <v>660</v>
      </c>
      <c r="E1907" s="11" t="s">
        <v>4089</v>
      </c>
      <c r="F1907" s="11" t="s">
        <v>4090</v>
      </c>
      <c r="G1907" s="11">
        <v>1</v>
      </c>
      <c r="I1907" s="24" t="str">
        <f>IF($B1907="","",(VLOOKUP($B1907,所属・種目コード!$E$3:$F$68,2)))</f>
        <v>盛岡北</v>
      </c>
      <c r="K1907" s="26" t="e">
        <f>IF($B1907="","",(VLOOKUP($B1907,所属・種目コード!O1890:P1990,2)))</f>
        <v>#N/A</v>
      </c>
      <c r="L1907" s="23" t="e">
        <f>IF($B1907="","",(VLOOKUP($B1907,所属・種目コード!$L$3:$M$59,2)))</f>
        <v>#N/A</v>
      </c>
    </row>
    <row r="1908" spans="1:12">
      <c r="A1908" s="11">
        <v>2840</v>
      </c>
      <c r="B1908" s="11">
        <v>1103</v>
      </c>
      <c r="C1908" s="11">
        <v>661</v>
      </c>
      <c r="E1908" s="11" t="s">
        <v>4091</v>
      </c>
      <c r="F1908" s="11" t="s">
        <v>4092</v>
      </c>
      <c r="G1908" s="11">
        <v>1</v>
      </c>
      <c r="I1908" s="24" t="str">
        <f>IF($B1908="","",(VLOOKUP($B1908,所属・種目コード!$E$3:$F$68,2)))</f>
        <v>盛岡北</v>
      </c>
      <c r="K1908" s="26" t="e">
        <f>IF($B1908="","",(VLOOKUP($B1908,所属・種目コード!O1891:P1991,2)))</f>
        <v>#N/A</v>
      </c>
      <c r="L1908" s="23" t="e">
        <f>IF($B1908="","",(VLOOKUP($B1908,所属・種目コード!$L$3:$M$59,2)))</f>
        <v>#N/A</v>
      </c>
    </row>
    <row r="1909" spans="1:12">
      <c r="A1909" s="11">
        <v>2841</v>
      </c>
      <c r="B1909" s="11">
        <v>1103</v>
      </c>
      <c r="C1909" s="11">
        <v>654</v>
      </c>
      <c r="E1909" s="11" t="s">
        <v>4093</v>
      </c>
      <c r="F1909" s="11" t="s">
        <v>4094</v>
      </c>
      <c r="G1909" s="11">
        <v>2</v>
      </c>
      <c r="I1909" s="24" t="str">
        <f>IF($B1909="","",(VLOOKUP($B1909,所属・種目コード!$E$3:$F$68,2)))</f>
        <v>盛岡北</v>
      </c>
      <c r="K1909" s="26" t="e">
        <f>IF($B1909="","",(VLOOKUP($B1909,所属・種目コード!O1892:P1992,2)))</f>
        <v>#N/A</v>
      </c>
      <c r="L1909" s="23" t="e">
        <f>IF($B1909="","",(VLOOKUP($B1909,所属・種目コード!$L$3:$M$59,2)))</f>
        <v>#N/A</v>
      </c>
    </row>
    <row r="1910" spans="1:12">
      <c r="A1910" s="11">
        <v>2842</v>
      </c>
      <c r="B1910" s="11">
        <v>1103</v>
      </c>
      <c r="C1910" s="11">
        <v>897</v>
      </c>
      <c r="E1910" s="11" t="s">
        <v>4095</v>
      </c>
      <c r="F1910" s="11" t="s">
        <v>4096</v>
      </c>
      <c r="G1910" s="11">
        <v>1</v>
      </c>
      <c r="I1910" s="24" t="str">
        <f>IF($B1910="","",(VLOOKUP($B1910,所属・種目コード!$E$3:$F$68,2)))</f>
        <v>盛岡北</v>
      </c>
      <c r="K1910" s="26" t="e">
        <f>IF($B1910="","",(VLOOKUP($B1910,所属・種目コード!O1893:P1993,2)))</f>
        <v>#N/A</v>
      </c>
      <c r="L1910" s="23" t="e">
        <f>IF($B1910="","",(VLOOKUP($B1910,所属・種目コード!$L$3:$M$59,2)))</f>
        <v>#N/A</v>
      </c>
    </row>
    <row r="1911" spans="1:12">
      <c r="A1911" s="11">
        <v>2843</v>
      </c>
      <c r="B1911" s="11">
        <v>1103</v>
      </c>
      <c r="C1911" s="11">
        <v>898</v>
      </c>
      <c r="E1911" s="11" t="s">
        <v>4097</v>
      </c>
      <c r="F1911" s="11" t="s">
        <v>4098</v>
      </c>
      <c r="G1911" s="11">
        <v>1</v>
      </c>
      <c r="I1911" s="24" t="str">
        <f>IF($B1911="","",(VLOOKUP($B1911,所属・種目コード!$E$3:$F$68,2)))</f>
        <v>盛岡北</v>
      </c>
      <c r="K1911" s="26" t="e">
        <f>IF($B1911="","",(VLOOKUP($B1911,所属・種目コード!O1894:P1994,2)))</f>
        <v>#N/A</v>
      </c>
      <c r="L1911" s="23" t="e">
        <f>IF($B1911="","",(VLOOKUP($B1911,所属・種目コード!$L$3:$M$59,2)))</f>
        <v>#N/A</v>
      </c>
    </row>
    <row r="1912" spans="1:12">
      <c r="A1912" s="11">
        <v>2844</v>
      </c>
      <c r="B1912" s="11">
        <v>1103</v>
      </c>
      <c r="C1912" s="11">
        <v>655</v>
      </c>
      <c r="E1912" s="11" t="s">
        <v>545</v>
      </c>
      <c r="F1912" s="11" t="s">
        <v>4099</v>
      </c>
      <c r="G1912" s="11">
        <v>2</v>
      </c>
      <c r="I1912" s="24" t="str">
        <f>IF($B1912="","",(VLOOKUP($B1912,所属・種目コード!$E$3:$F$68,2)))</f>
        <v>盛岡北</v>
      </c>
      <c r="K1912" s="26" t="e">
        <f>IF($B1912="","",(VLOOKUP($B1912,所属・種目コード!O1895:P1995,2)))</f>
        <v>#N/A</v>
      </c>
      <c r="L1912" s="23" t="e">
        <f>IF($B1912="","",(VLOOKUP($B1912,所属・種目コード!$L$3:$M$59,2)))</f>
        <v>#N/A</v>
      </c>
    </row>
    <row r="1913" spans="1:12">
      <c r="A1913" s="11">
        <v>2845</v>
      </c>
      <c r="B1913" s="11">
        <v>1103</v>
      </c>
      <c r="C1913" s="11">
        <v>656</v>
      </c>
      <c r="E1913" s="11" t="s">
        <v>4100</v>
      </c>
      <c r="F1913" s="11" t="s">
        <v>4101</v>
      </c>
      <c r="G1913" s="11">
        <v>2</v>
      </c>
      <c r="I1913" s="24" t="str">
        <f>IF($B1913="","",(VLOOKUP($B1913,所属・種目コード!$E$3:$F$68,2)))</f>
        <v>盛岡北</v>
      </c>
      <c r="K1913" s="26" t="e">
        <f>IF($B1913="","",(VLOOKUP($B1913,所属・種目コード!O1896:P1996,2)))</f>
        <v>#N/A</v>
      </c>
      <c r="L1913" s="23" t="e">
        <f>IF($B1913="","",(VLOOKUP($B1913,所属・種目コード!$L$3:$M$59,2)))</f>
        <v>#N/A</v>
      </c>
    </row>
    <row r="1914" spans="1:12">
      <c r="A1914" s="11">
        <v>2846</v>
      </c>
      <c r="B1914" s="11">
        <v>1103</v>
      </c>
      <c r="C1914" s="11">
        <v>657</v>
      </c>
      <c r="E1914" s="11" t="s">
        <v>546</v>
      </c>
      <c r="F1914" s="11" t="s">
        <v>4102</v>
      </c>
      <c r="G1914" s="11">
        <v>2</v>
      </c>
      <c r="I1914" s="24" t="str">
        <f>IF($B1914="","",(VLOOKUP($B1914,所属・種目コード!$E$3:$F$68,2)))</f>
        <v>盛岡北</v>
      </c>
      <c r="K1914" s="26" t="e">
        <f>IF($B1914="","",(VLOOKUP($B1914,所属・種目コード!O1897:P1997,2)))</f>
        <v>#N/A</v>
      </c>
      <c r="L1914" s="23" t="e">
        <f>IF($B1914="","",(VLOOKUP($B1914,所属・種目コード!$L$3:$M$59,2)))</f>
        <v>#N/A</v>
      </c>
    </row>
    <row r="1915" spans="1:12">
      <c r="A1915" s="11">
        <v>2847</v>
      </c>
      <c r="B1915" s="11">
        <v>1103</v>
      </c>
      <c r="C1915" s="11">
        <v>656</v>
      </c>
      <c r="E1915" s="11" t="s">
        <v>4103</v>
      </c>
      <c r="F1915" s="11" t="s">
        <v>3071</v>
      </c>
      <c r="G1915" s="11">
        <v>1</v>
      </c>
      <c r="I1915" s="24" t="str">
        <f>IF($B1915="","",(VLOOKUP($B1915,所属・種目コード!$E$3:$F$68,2)))</f>
        <v>盛岡北</v>
      </c>
      <c r="K1915" s="26" t="e">
        <f>IF($B1915="","",(VLOOKUP($B1915,所属・種目コード!O1898:P1998,2)))</f>
        <v>#N/A</v>
      </c>
      <c r="L1915" s="23" t="e">
        <f>IF($B1915="","",(VLOOKUP($B1915,所属・種目コード!$L$3:$M$59,2)))</f>
        <v>#N/A</v>
      </c>
    </row>
    <row r="1916" spans="1:12">
      <c r="A1916" s="11">
        <v>2848</v>
      </c>
      <c r="B1916" s="11">
        <v>1103</v>
      </c>
      <c r="C1916" s="11">
        <v>470</v>
      </c>
      <c r="E1916" s="11" t="s">
        <v>4104</v>
      </c>
      <c r="F1916" s="11" t="s">
        <v>4105</v>
      </c>
      <c r="G1916" s="11">
        <v>2</v>
      </c>
      <c r="I1916" s="24" t="str">
        <f>IF($B1916="","",(VLOOKUP($B1916,所属・種目コード!$E$3:$F$68,2)))</f>
        <v>盛岡北</v>
      </c>
      <c r="K1916" s="26" t="e">
        <f>IF($B1916="","",(VLOOKUP($B1916,所属・種目コード!O1899:P1999,2)))</f>
        <v>#N/A</v>
      </c>
      <c r="L1916" s="23" t="e">
        <f>IF($B1916="","",(VLOOKUP($B1916,所属・種目コード!$L$3:$M$59,2)))</f>
        <v>#N/A</v>
      </c>
    </row>
    <row r="1917" spans="1:12">
      <c r="A1917" s="11">
        <v>2849</v>
      </c>
      <c r="B1917" s="11">
        <v>1103</v>
      </c>
      <c r="C1917" s="11">
        <v>662</v>
      </c>
      <c r="E1917" s="11" t="s">
        <v>4106</v>
      </c>
      <c r="F1917" s="11" t="s">
        <v>3405</v>
      </c>
      <c r="G1917" s="11">
        <v>1</v>
      </c>
      <c r="I1917" s="24" t="str">
        <f>IF($B1917="","",(VLOOKUP($B1917,所属・種目コード!$E$3:$F$68,2)))</f>
        <v>盛岡北</v>
      </c>
      <c r="K1917" s="26" t="e">
        <f>IF($B1917="","",(VLOOKUP($B1917,所属・種目コード!O1900:P2000,2)))</f>
        <v>#N/A</v>
      </c>
      <c r="L1917" s="23" t="e">
        <f>IF($B1917="","",(VLOOKUP($B1917,所属・種目コード!$L$3:$M$59,2)))</f>
        <v>#N/A</v>
      </c>
    </row>
    <row r="1918" spans="1:12">
      <c r="A1918" s="11">
        <v>2850</v>
      </c>
      <c r="B1918" s="11">
        <v>1103</v>
      </c>
      <c r="C1918" s="11">
        <v>658</v>
      </c>
      <c r="E1918" s="11" t="s">
        <v>547</v>
      </c>
      <c r="F1918" s="11" t="s">
        <v>4107</v>
      </c>
      <c r="G1918" s="11">
        <v>2</v>
      </c>
      <c r="I1918" s="24" t="str">
        <f>IF($B1918="","",(VLOOKUP($B1918,所属・種目コード!$E$3:$F$68,2)))</f>
        <v>盛岡北</v>
      </c>
      <c r="K1918" s="26" t="e">
        <f>IF($B1918="","",(VLOOKUP($B1918,所属・種目コード!O1901:P2001,2)))</f>
        <v>#N/A</v>
      </c>
      <c r="L1918" s="23" t="e">
        <f>IF($B1918="","",(VLOOKUP($B1918,所属・種目コード!$L$3:$M$59,2)))</f>
        <v>#N/A</v>
      </c>
    </row>
    <row r="1919" spans="1:12">
      <c r="A1919" s="11">
        <v>2851</v>
      </c>
      <c r="B1919" s="11">
        <v>1103</v>
      </c>
      <c r="C1919" s="11">
        <v>899</v>
      </c>
      <c r="E1919" s="11" t="s">
        <v>4108</v>
      </c>
      <c r="F1919" s="11" t="s">
        <v>4109</v>
      </c>
      <c r="G1919" s="11">
        <v>1</v>
      </c>
      <c r="I1919" s="24" t="str">
        <f>IF($B1919="","",(VLOOKUP($B1919,所属・種目コード!$E$3:$F$68,2)))</f>
        <v>盛岡北</v>
      </c>
      <c r="K1919" s="26" t="e">
        <f>IF($B1919="","",(VLOOKUP($B1919,所属・種目コード!O1902:P2002,2)))</f>
        <v>#N/A</v>
      </c>
      <c r="L1919" s="23" t="e">
        <f>IF($B1919="","",(VLOOKUP($B1919,所属・種目コード!$L$3:$M$59,2)))</f>
        <v>#N/A</v>
      </c>
    </row>
    <row r="1920" spans="1:12">
      <c r="A1920" s="11">
        <v>2852</v>
      </c>
      <c r="B1920" s="11">
        <v>1103</v>
      </c>
      <c r="C1920" s="11">
        <v>663</v>
      </c>
      <c r="E1920" s="11" t="s">
        <v>4110</v>
      </c>
      <c r="F1920" s="11" t="s">
        <v>4111</v>
      </c>
      <c r="G1920" s="11">
        <v>1</v>
      </c>
      <c r="I1920" s="24" t="str">
        <f>IF($B1920="","",(VLOOKUP($B1920,所属・種目コード!$E$3:$F$68,2)))</f>
        <v>盛岡北</v>
      </c>
      <c r="K1920" s="26" t="e">
        <f>IF($B1920="","",(VLOOKUP($B1920,所属・種目コード!O1903:P2003,2)))</f>
        <v>#N/A</v>
      </c>
      <c r="L1920" s="23" t="e">
        <f>IF($B1920="","",(VLOOKUP($B1920,所属・種目コード!$L$3:$M$59,2)))</f>
        <v>#N/A</v>
      </c>
    </row>
    <row r="1921" spans="1:12">
      <c r="A1921" s="11">
        <v>2853</v>
      </c>
      <c r="B1921" s="11">
        <v>1103</v>
      </c>
      <c r="C1921" s="11">
        <v>657</v>
      </c>
      <c r="E1921" s="11" t="s">
        <v>4112</v>
      </c>
      <c r="F1921" s="11" t="s">
        <v>4113</v>
      </c>
      <c r="G1921" s="11">
        <v>1</v>
      </c>
      <c r="I1921" s="24" t="str">
        <f>IF($B1921="","",(VLOOKUP($B1921,所属・種目コード!$E$3:$F$68,2)))</f>
        <v>盛岡北</v>
      </c>
      <c r="K1921" s="26" t="e">
        <f>IF($B1921="","",(VLOOKUP($B1921,所属・種目コード!O1904:P2004,2)))</f>
        <v>#N/A</v>
      </c>
      <c r="L1921" s="23" t="e">
        <f>IF($B1921="","",(VLOOKUP($B1921,所属・種目コード!$L$3:$M$59,2)))</f>
        <v>#N/A</v>
      </c>
    </row>
    <row r="1922" spans="1:12">
      <c r="A1922" s="11">
        <v>2854</v>
      </c>
      <c r="B1922" s="11">
        <v>1103</v>
      </c>
      <c r="C1922" s="11">
        <v>474</v>
      </c>
      <c r="E1922" s="11" t="s">
        <v>4114</v>
      </c>
      <c r="F1922" s="11" t="s">
        <v>4115</v>
      </c>
      <c r="G1922" s="11">
        <v>2</v>
      </c>
      <c r="I1922" s="24" t="str">
        <f>IF($B1922="","",(VLOOKUP($B1922,所属・種目コード!$E$3:$F$68,2)))</f>
        <v>盛岡北</v>
      </c>
      <c r="K1922" s="26" t="e">
        <f>IF($B1922="","",(VLOOKUP($B1922,所属・種目コード!O1905:P2005,2)))</f>
        <v>#N/A</v>
      </c>
      <c r="L1922" s="23" t="e">
        <f>IF($B1922="","",(VLOOKUP($B1922,所属・種目コード!$L$3:$M$59,2)))</f>
        <v>#N/A</v>
      </c>
    </row>
    <row r="1923" spans="1:12">
      <c r="A1923" s="11">
        <v>2855</v>
      </c>
      <c r="B1923" s="11">
        <v>1103</v>
      </c>
      <c r="C1923" s="11">
        <v>471</v>
      </c>
      <c r="E1923" s="11" t="s">
        <v>4116</v>
      </c>
      <c r="F1923" s="11" t="s">
        <v>4117</v>
      </c>
      <c r="G1923" s="11">
        <v>2</v>
      </c>
      <c r="I1923" s="24" t="str">
        <f>IF($B1923="","",(VLOOKUP($B1923,所属・種目コード!$E$3:$F$68,2)))</f>
        <v>盛岡北</v>
      </c>
      <c r="K1923" s="26" t="e">
        <f>IF($B1923="","",(VLOOKUP($B1923,所属・種目コード!O1906:P2006,2)))</f>
        <v>#N/A</v>
      </c>
      <c r="L1923" s="23" t="e">
        <f>IF($B1923="","",(VLOOKUP($B1923,所属・種目コード!$L$3:$M$59,2)))</f>
        <v>#N/A</v>
      </c>
    </row>
    <row r="1924" spans="1:12">
      <c r="A1924" s="11">
        <v>2856</v>
      </c>
      <c r="B1924" s="11">
        <v>1103</v>
      </c>
      <c r="C1924" s="11">
        <v>658</v>
      </c>
      <c r="E1924" s="11" t="s">
        <v>4118</v>
      </c>
      <c r="F1924" s="11" t="s">
        <v>4119</v>
      </c>
      <c r="G1924" s="11">
        <v>1</v>
      </c>
      <c r="I1924" s="24" t="str">
        <f>IF($B1924="","",(VLOOKUP($B1924,所属・種目コード!$E$3:$F$68,2)))</f>
        <v>盛岡北</v>
      </c>
      <c r="K1924" s="26" t="e">
        <f>IF($B1924="","",(VLOOKUP($B1924,所属・種目コード!O1907:P2007,2)))</f>
        <v>#N/A</v>
      </c>
      <c r="L1924" s="23" t="e">
        <f>IF($B1924="","",(VLOOKUP($B1924,所属・種目コード!$L$3:$M$59,2)))</f>
        <v>#N/A</v>
      </c>
    </row>
    <row r="1925" spans="1:12">
      <c r="A1925" s="11">
        <v>2857</v>
      </c>
      <c r="B1925" s="11">
        <v>1103</v>
      </c>
      <c r="C1925" s="11">
        <v>664</v>
      </c>
      <c r="E1925" s="11" t="s">
        <v>4120</v>
      </c>
      <c r="F1925" s="11" t="s">
        <v>4121</v>
      </c>
      <c r="G1925" s="11">
        <v>1</v>
      </c>
      <c r="I1925" s="24" t="str">
        <f>IF($B1925="","",(VLOOKUP($B1925,所属・種目コード!$E$3:$F$68,2)))</f>
        <v>盛岡北</v>
      </c>
      <c r="K1925" s="26" t="e">
        <f>IF($B1925="","",(VLOOKUP($B1925,所属・種目コード!O1908:P2008,2)))</f>
        <v>#N/A</v>
      </c>
      <c r="L1925" s="23" t="e">
        <f>IF($B1925="","",(VLOOKUP($B1925,所属・種目コード!$L$3:$M$59,2)))</f>
        <v>#N/A</v>
      </c>
    </row>
    <row r="1926" spans="1:12">
      <c r="A1926" s="11">
        <v>2858</v>
      </c>
      <c r="B1926" s="11">
        <v>1103</v>
      </c>
      <c r="C1926" s="11">
        <v>475</v>
      </c>
      <c r="E1926" s="11" t="s">
        <v>4122</v>
      </c>
      <c r="F1926" s="11" t="s">
        <v>4123</v>
      </c>
      <c r="G1926" s="11">
        <v>2</v>
      </c>
      <c r="I1926" s="24" t="str">
        <f>IF($B1926="","",(VLOOKUP($B1926,所属・種目コード!$E$3:$F$68,2)))</f>
        <v>盛岡北</v>
      </c>
      <c r="K1926" s="26" t="e">
        <f>IF($B1926="","",(VLOOKUP($B1926,所属・種目コード!O1909:P2009,2)))</f>
        <v>#N/A</v>
      </c>
      <c r="L1926" s="23" t="e">
        <f>IF($B1926="","",(VLOOKUP($B1926,所属・種目コード!$L$3:$M$59,2)))</f>
        <v>#N/A</v>
      </c>
    </row>
    <row r="1927" spans="1:12">
      <c r="A1927" s="11">
        <v>2859</v>
      </c>
      <c r="B1927" s="11">
        <v>1103</v>
      </c>
      <c r="C1927" s="11">
        <v>900</v>
      </c>
      <c r="E1927" s="11" t="s">
        <v>4124</v>
      </c>
      <c r="F1927" s="11" t="s">
        <v>4125</v>
      </c>
      <c r="G1927" s="11">
        <v>1</v>
      </c>
      <c r="I1927" s="24" t="str">
        <f>IF($B1927="","",(VLOOKUP($B1927,所属・種目コード!$E$3:$F$68,2)))</f>
        <v>盛岡北</v>
      </c>
      <c r="K1927" s="26" t="e">
        <f>IF($B1927="","",(VLOOKUP($B1927,所属・種目コード!O1910:P2010,2)))</f>
        <v>#N/A</v>
      </c>
      <c r="L1927" s="23" t="e">
        <f>IF($B1927="","",(VLOOKUP($B1927,所属・種目コード!$L$3:$M$59,2)))</f>
        <v>#N/A</v>
      </c>
    </row>
    <row r="1928" spans="1:12">
      <c r="A1928" s="11">
        <v>2860</v>
      </c>
      <c r="B1928" s="11">
        <v>1103</v>
      </c>
      <c r="C1928" s="11">
        <v>659</v>
      </c>
      <c r="E1928" s="11" t="s">
        <v>548</v>
      </c>
      <c r="F1928" s="11" t="s">
        <v>4126</v>
      </c>
      <c r="G1928" s="11">
        <v>2</v>
      </c>
      <c r="I1928" s="24" t="str">
        <f>IF($B1928="","",(VLOOKUP($B1928,所属・種目コード!$E$3:$F$68,2)))</f>
        <v>盛岡北</v>
      </c>
      <c r="K1928" s="26" t="e">
        <f>IF($B1928="","",(VLOOKUP($B1928,所属・種目コード!O1911:P2011,2)))</f>
        <v>#N/A</v>
      </c>
      <c r="L1928" s="23" t="e">
        <f>IF($B1928="","",(VLOOKUP($B1928,所属・種目コード!$L$3:$M$59,2)))</f>
        <v>#N/A</v>
      </c>
    </row>
    <row r="1929" spans="1:12">
      <c r="A1929" s="11">
        <v>2861</v>
      </c>
      <c r="B1929" s="11">
        <v>1103</v>
      </c>
      <c r="C1929" s="11">
        <v>472</v>
      </c>
      <c r="E1929" s="11" t="s">
        <v>4127</v>
      </c>
      <c r="F1929" s="11" t="s">
        <v>4128</v>
      </c>
      <c r="G1929" s="11">
        <v>2</v>
      </c>
      <c r="I1929" s="24" t="str">
        <f>IF($B1929="","",(VLOOKUP($B1929,所属・種目コード!$E$3:$F$68,2)))</f>
        <v>盛岡北</v>
      </c>
      <c r="K1929" s="26" t="e">
        <f>IF($B1929="","",(VLOOKUP($B1929,所属・種目コード!O1912:P2012,2)))</f>
        <v>#N/A</v>
      </c>
      <c r="L1929" s="23" t="e">
        <f>IF($B1929="","",(VLOOKUP($B1929,所属・種目コード!$L$3:$M$59,2)))</f>
        <v>#N/A</v>
      </c>
    </row>
    <row r="1930" spans="1:12">
      <c r="A1930" s="11">
        <v>2862</v>
      </c>
      <c r="B1930" s="11">
        <v>1103</v>
      </c>
      <c r="C1930" s="11">
        <v>659</v>
      </c>
      <c r="E1930" s="11" t="s">
        <v>4129</v>
      </c>
      <c r="F1930" s="11" t="s">
        <v>4130</v>
      </c>
      <c r="G1930" s="11">
        <v>1</v>
      </c>
      <c r="I1930" s="24" t="str">
        <f>IF($B1930="","",(VLOOKUP($B1930,所属・種目コード!$E$3:$F$68,2)))</f>
        <v>盛岡北</v>
      </c>
      <c r="K1930" s="26" t="e">
        <f>IF($B1930="","",(VLOOKUP($B1930,所属・種目コード!O1913:P2013,2)))</f>
        <v>#N/A</v>
      </c>
      <c r="L1930" s="23" t="e">
        <f>IF($B1930="","",(VLOOKUP($B1930,所属・種目コード!$L$3:$M$59,2)))</f>
        <v>#N/A</v>
      </c>
    </row>
    <row r="1931" spans="1:12">
      <c r="A1931" s="11">
        <v>2863</v>
      </c>
      <c r="B1931" s="11">
        <v>1103</v>
      </c>
      <c r="C1931" s="11">
        <v>476</v>
      </c>
      <c r="E1931" s="11" t="s">
        <v>544</v>
      </c>
      <c r="F1931" s="11" t="s">
        <v>4131</v>
      </c>
      <c r="G1931" s="11">
        <v>2</v>
      </c>
      <c r="I1931" s="24" t="str">
        <f>IF($B1931="","",(VLOOKUP($B1931,所属・種目コード!$E$3:$F$68,2)))</f>
        <v>盛岡北</v>
      </c>
      <c r="K1931" s="26" t="e">
        <f>IF($B1931="","",(VLOOKUP($B1931,所属・種目コード!O1914:P2014,2)))</f>
        <v>#N/A</v>
      </c>
      <c r="L1931" s="23" t="e">
        <f>IF($B1931="","",(VLOOKUP($B1931,所属・種目コード!$L$3:$M$59,2)))</f>
        <v>#N/A</v>
      </c>
    </row>
    <row r="1932" spans="1:12">
      <c r="A1932" s="11">
        <v>2864</v>
      </c>
      <c r="B1932" s="11">
        <v>1103</v>
      </c>
      <c r="C1932" s="11">
        <v>660</v>
      </c>
      <c r="E1932" s="11" t="s">
        <v>4132</v>
      </c>
      <c r="F1932" s="11" t="s">
        <v>4133</v>
      </c>
      <c r="G1932" s="11">
        <v>2</v>
      </c>
      <c r="I1932" s="24" t="str">
        <f>IF($B1932="","",(VLOOKUP($B1932,所属・種目コード!$E$3:$F$68,2)))</f>
        <v>盛岡北</v>
      </c>
      <c r="K1932" s="26" t="e">
        <f>IF($B1932="","",(VLOOKUP($B1932,所属・種目コード!O1915:P2015,2)))</f>
        <v>#N/A</v>
      </c>
      <c r="L1932" s="23" t="e">
        <f>IF($B1932="","",(VLOOKUP($B1932,所属・種目コード!$L$3:$M$59,2)))</f>
        <v>#N/A</v>
      </c>
    </row>
    <row r="1933" spans="1:12">
      <c r="A1933" s="11">
        <v>2865</v>
      </c>
      <c r="B1933" s="11">
        <v>1103</v>
      </c>
      <c r="C1933" s="11">
        <v>661</v>
      </c>
      <c r="E1933" s="11" t="s">
        <v>4134</v>
      </c>
      <c r="F1933" s="11" t="s">
        <v>4135</v>
      </c>
      <c r="G1933" s="11">
        <v>2</v>
      </c>
      <c r="I1933" s="24" t="str">
        <f>IF($B1933="","",(VLOOKUP($B1933,所属・種目コード!$E$3:$F$68,2)))</f>
        <v>盛岡北</v>
      </c>
      <c r="K1933" s="26" t="e">
        <f>IF($B1933="","",(VLOOKUP($B1933,所属・種目コード!O1916:P2016,2)))</f>
        <v>#N/A</v>
      </c>
      <c r="L1933" s="23" t="e">
        <f>IF($B1933="","",(VLOOKUP($B1933,所属・種目コード!$L$3:$M$59,2)))</f>
        <v>#N/A</v>
      </c>
    </row>
    <row r="1934" spans="1:12">
      <c r="A1934" s="11">
        <v>2866</v>
      </c>
      <c r="B1934" s="11">
        <v>1104</v>
      </c>
      <c r="C1934" s="11">
        <v>449</v>
      </c>
      <c r="E1934" s="11" t="s">
        <v>4136</v>
      </c>
      <c r="F1934" s="11" t="s">
        <v>4137</v>
      </c>
      <c r="G1934" s="11">
        <v>1</v>
      </c>
      <c r="I1934" s="24" t="str">
        <f>IF($B1934="","",(VLOOKUP($B1934,所属・種目コード!$E$3:$F$68,2)))</f>
        <v>盛岡工</v>
      </c>
      <c r="K1934" s="26" t="e">
        <f>IF($B1934="","",(VLOOKUP($B1934,所属・種目コード!O1917:P2017,2)))</f>
        <v>#N/A</v>
      </c>
      <c r="L1934" s="23" t="e">
        <f>IF($B1934="","",(VLOOKUP($B1934,所属・種目コード!$L$3:$M$59,2)))</f>
        <v>#N/A</v>
      </c>
    </row>
    <row r="1935" spans="1:12">
      <c r="A1935" s="11">
        <v>2867</v>
      </c>
      <c r="B1935" s="11">
        <v>1104</v>
      </c>
      <c r="C1935" s="11">
        <v>450</v>
      </c>
      <c r="E1935" s="11" t="s">
        <v>4138</v>
      </c>
      <c r="F1935" s="11" t="s">
        <v>3290</v>
      </c>
      <c r="G1935" s="11">
        <v>1</v>
      </c>
      <c r="I1935" s="24" t="str">
        <f>IF($B1935="","",(VLOOKUP($B1935,所属・種目コード!$E$3:$F$68,2)))</f>
        <v>盛岡工</v>
      </c>
      <c r="K1935" s="26" t="e">
        <f>IF($B1935="","",(VLOOKUP($B1935,所属・種目コード!O1918:P2018,2)))</f>
        <v>#N/A</v>
      </c>
      <c r="L1935" s="23" t="e">
        <f>IF($B1935="","",(VLOOKUP($B1935,所属・種目コード!$L$3:$M$59,2)))</f>
        <v>#N/A</v>
      </c>
    </row>
    <row r="1936" spans="1:12">
      <c r="A1936" s="11">
        <v>2868</v>
      </c>
      <c r="B1936" s="11">
        <v>1104</v>
      </c>
      <c r="C1936" s="11">
        <v>863</v>
      </c>
      <c r="E1936" s="11" t="s">
        <v>4139</v>
      </c>
      <c r="F1936" s="11" t="s">
        <v>4140</v>
      </c>
      <c r="G1936" s="11">
        <v>1</v>
      </c>
      <c r="I1936" s="24" t="str">
        <f>IF($B1936="","",(VLOOKUP($B1936,所属・種目コード!$E$3:$F$68,2)))</f>
        <v>盛岡工</v>
      </c>
      <c r="K1936" s="26" t="e">
        <f>IF($B1936="","",(VLOOKUP($B1936,所属・種目コード!O1919:P2019,2)))</f>
        <v>#N/A</v>
      </c>
      <c r="L1936" s="23" t="e">
        <f>IF($B1936="","",(VLOOKUP($B1936,所属・種目コード!$L$3:$M$59,2)))</f>
        <v>#N/A</v>
      </c>
    </row>
    <row r="1937" spans="1:12">
      <c r="A1937" s="11">
        <v>2869</v>
      </c>
      <c r="B1937" s="11">
        <v>1104</v>
      </c>
      <c r="C1937" s="11">
        <v>451</v>
      </c>
      <c r="E1937" s="11" t="s">
        <v>4141</v>
      </c>
      <c r="F1937" s="11" t="s">
        <v>4142</v>
      </c>
      <c r="G1937" s="11">
        <v>1</v>
      </c>
      <c r="I1937" s="24" t="str">
        <f>IF($B1937="","",(VLOOKUP($B1937,所属・種目コード!$E$3:$F$68,2)))</f>
        <v>盛岡工</v>
      </c>
      <c r="K1937" s="26" t="e">
        <f>IF($B1937="","",(VLOOKUP($B1937,所属・種目コード!O1920:P2020,2)))</f>
        <v>#N/A</v>
      </c>
      <c r="L1937" s="23" t="e">
        <f>IF($B1937="","",(VLOOKUP($B1937,所属・種目コード!$L$3:$M$59,2)))</f>
        <v>#N/A</v>
      </c>
    </row>
    <row r="1938" spans="1:12">
      <c r="A1938" s="11">
        <v>2870</v>
      </c>
      <c r="B1938" s="11">
        <v>1104</v>
      </c>
      <c r="C1938" s="11">
        <v>452</v>
      </c>
      <c r="E1938" s="11" t="s">
        <v>4143</v>
      </c>
      <c r="F1938" s="11" t="s">
        <v>4144</v>
      </c>
      <c r="G1938" s="11">
        <v>1</v>
      </c>
      <c r="I1938" s="24" t="str">
        <f>IF($B1938="","",(VLOOKUP($B1938,所属・種目コード!$E$3:$F$68,2)))</f>
        <v>盛岡工</v>
      </c>
      <c r="K1938" s="26" t="e">
        <f>IF($B1938="","",(VLOOKUP($B1938,所属・種目コード!O1921:P2021,2)))</f>
        <v>#N/A</v>
      </c>
      <c r="L1938" s="23" t="e">
        <f>IF($B1938="","",(VLOOKUP($B1938,所属・種目コード!$L$3:$M$59,2)))</f>
        <v>#N/A</v>
      </c>
    </row>
    <row r="1939" spans="1:12">
      <c r="A1939" s="11">
        <v>2871</v>
      </c>
      <c r="B1939" s="11">
        <v>1104</v>
      </c>
      <c r="C1939" s="11">
        <v>650</v>
      </c>
      <c r="E1939" s="11" t="s">
        <v>4145</v>
      </c>
      <c r="F1939" s="11" t="s">
        <v>4146</v>
      </c>
      <c r="G1939" s="11">
        <v>2</v>
      </c>
      <c r="I1939" s="24" t="str">
        <f>IF($B1939="","",(VLOOKUP($B1939,所属・種目コード!$E$3:$F$68,2)))</f>
        <v>盛岡工</v>
      </c>
      <c r="K1939" s="26" t="e">
        <f>IF($B1939="","",(VLOOKUP($B1939,所属・種目コード!O1922:P2022,2)))</f>
        <v>#N/A</v>
      </c>
      <c r="L1939" s="23" t="e">
        <f>IF($B1939="","",(VLOOKUP($B1939,所属・種目コード!$L$3:$M$59,2)))</f>
        <v>#N/A</v>
      </c>
    </row>
    <row r="1940" spans="1:12">
      <c r="A1940" s="11">
        <v>2872</v>
      </c>
      <c r="B1940" s="11">
        <v>1104</v>
      </c>
      <c r="C1940" s="11">
        <v>645</v>
      </c>
      <c r="E1940" s="11" t="s">
        <v>4147</v>
      </c>
      <c r="F1940" s="11" t="s">
        <v>4148</v>
      </c>
      <c r="G1940" s="11">
        <v>2</v>
      </c>
      <c r="I1940" s="24" t="str">
        <f>IF($B1940="","",(VLOOKUP($B1940,所属・種目コード!$E$3:$F$68,2)))</f>
        <v>盛岡工</v>
      </c>
      <c r="K1940" s="26" t="e">
        <f>IF($B1940="","",(VLOOKUP($B1940,所属・種目コード!O1923:P2023,2)))</f>
        <v>#N/A</v>
      </c>
      <c r="L1940" s="23" t="e">
        <f>IF($B1940="","",(VLOOKUP($B1940,所属・種目コード!$L$3:$M$59,2)))</f>
        <v>#N/A</v>
      </c>
    </row>
    <row r="1941" spans="1:12">
      <c r="A1941" s="11">
        <v>2873</v>
      </c>
      <c r="B1941" s="11">
        <v>1104</v>
      </c>
      <c r="C1941" s="11">
        <v>864</v>
      </c>
      <c r="E1941" s="11" t="s">
        <v>4149</v>
      </c>
      <c r="F1941" s="11" t="s">
        <v>4150</v>
      </c>
      <c r="G1941" s="11">
        <v>1</v>
      </c>
      <c r="I1941" s="24" t="str">
        <f>IF($B1941="","",(VLOOKUP($B1941,所属・種目コード!$E$3:$F$68,2)))</f>
        <v>盛岡工</v>
      </c>
      <c r="K1941" s="26" t="e">
        <f>IF($B1941="","",(VLOOKUP($B1941,所属・種目コード!O1924:P2024,2)))</f>
        <v>#N/A</v>
      </c>
      <c r="L1941" s="23" t="e">
        <f>IF($B1941="","",(VLOOKUP($B1941,所属・種目コード!$L$3:$M$59,2)))</f>
        <v>#N/A</v>
      </c>
    </row>
    <row r="1942" spans="1:12">
      <c r="A1942" s="11">
        <v>2874</v>
      </c>
      <c r="B1942" s="11">
        <v>1104</v>
      </c>
      <c r="C1942" s="11">
        <v>865</v>
      </c>
      <c r="E1942" s="11" t="s">
        <v>4151</v>
      </c>
      <c r="F1942" s="11" t="s">
        <v>4152</v>
      </c>
      <c r="G1942" s="11">
        <v>1</v>
      </c>
      <c r="I1942" s="24" t="str">
        <f>IF($B1942="","",(VLOOKUP($B1942,所属・種目コード!$E$3:$F$68,2)))</f>
        <v>盛岡工</v>
      </c>
      <c r="K1942" s="26" t="e">
        <f>IF($B1942="","",(VLOOKUP($B1942,所属・種目コード!O1925:P2025,2)))</f>
        <v>#N/A</v>
      </c>
      <c r="L1942" s="23" t="e">
        <f>IF($B1942="","",(VLOOKUP($B1942,所属・種目コード!$L$3:$M$59,2)))</f>
        <v>#N/A</v>
      </c>
    </row>
    <row r="1943" spans="1:12">
      <c r="A1943" s="11">
        <v>2875</v>
      </c>
      <c r="B1943" s="11">
        <v>1104</v>
      </c>
      <c r="C1943" s="11">
        <v>453</v>
      </c>
      <c r="E1943" s="11" t="s">
        <v>4153</v>
      </c>
      <c r="F1943" s="11" t="s">
        <v>4154</v>
      </c>
      <c r="G1943" s="11">
        <v>1</v>
      </c>
      <c r="I1943" s="24" t="str">
        <f>IF($B1943="","",(VLOOKUP($B1943,所属・種目コード!$E$3:$F$68,2)))</f>
        <v>盛岡工</v>
      </c>
      <c r="K1943" s="26" t="e">
        <f>IF($B1943="","",(VLOOKUP($B1943,所属・種目コード!O1926:P2026,2)))</f>
        <v>#N/A</v>
      </c>
      <c r="L1943" s="23" t="e">
        <f>IF($B1943="","",(VLOOKUP($B1943,所属・種目コード!$L$3:$M$59,2)))</f>
        <v>#N/A</v>
      </c>
    </row>
    <row r="1944" spans="1:12">
      <c r="A1944" s="11">
        <v>2876</v>
      </c>
      <c r="B1944" s="11">
        <v>1104</v>
      </c>
      <c r="C1944" s="11">
        <v>866</v>
      </c>
      <c r="E1944" s="11" t="s">
        <v>4155</v>
      </c>
      <c r="F1944" s="11" t="s">
        <v>4156</v>
      </c>
      <c r="G1944" s="11">
        <v>1</v>
      </c>
      <c r="I1944" s="24" t="str">
        <f>IF($B1944="","",(VLOOKUP($B1944,所属・種目コード!$E$3:$F$68,2)))</f>
        <v>盛岡工</v>
      </c>
      <c r="K1944" s="26" t="e">
        <f>IF($B1944="","",(VLOOKUP($B1944,所属・種目コード!O1927:P2027,2)))</f>
        <v>#N/A</v>
      </c>
      <c r="L1944" s="23" t="e">
        <f>IF($B1944="","",(VLOOKUP($B1944,所属・種目コード!$L$3:$M$59,2)))</f>
        <v>#N/A</v>
      </c>
    </row>
    <row r="1945" spans="1:12">
      <c r="A1945" s="11">
        <v>2877</v>
      </c>
      <c r="B1945" s="11">
        <v>1104</v>
      </c>
      <c r="C1945" s="11">
        <v>867</v>
      </c>
      <c r="E1945" s="11" t="s">
        <v>4157</v>
      </c>
      <c r="F1945" s="11" t="s">
        <v>4158</v>
      </c>
      <c r="G1945" s="11">
        <v>1</v>
      </c>
      <c r="I1945" s="24" t="str">
        <f>IF($B1945="","",(VLOOKUP($B1945,所属・種目コード!$E$3:$F$68,2)))</f>
        <v>盛岡工</v>
      </c>
      <c r="K1945" s="26" t="e">
        <f>IF($B1945="","",(VLOOKUP($B1945,所属・種目コード!O1928:P2028,2)))</f>
        <v>#N/A</v>
      </c>
      <c r="L1945" s="23" t="e">
        <f>IF($B1945="","",(VLOOKUP($B1945,所属・種目コード!$L$3:$M$59,2)))</f>
        <v>#N/A</v>
      </c>
    </row>
    <row r="1946" spans="1:12">
      <c r="A1946" s="11">
        <v>2878</v>
      </c>
      <c r="B1946" s="11">
        <v>1104</v>
      </c>
      <c r="C1946" s="11">
        <v>441</v>
      </c>
      <c r="E1946" s="11" t="s">
        <v>4159</v>
      </c>
      <c r="F1946" s="11" t="s">
        <v>4160</v>
      </c>
      <c r="G1946" s="11">
        <v>1</v>
      </c>
      <c r="I1946" s="24" t="str">
        <f>IF($B1946="","",(VLOOKUP($B1946,所属・種目コード!$E$3:$F$68,2)))</f>
        <v>盛岡工</v>
      </c>
      <c r="K1946" s="26" t="e">
        <f>IF($B1946="","",(VLOOKUP($B1946,所属・種目コード!O1929:P2029,2)))</f>
        <v>#N/A</v>
      </c>
      <c r="L1946" s="23" t="e">
        <f>IF($B1946="","",(VLOOKUP($B1946,所属・種目コード!$L$3:$M$59,2)))</f>
        <v>#N/A</v>
      </c>
    </row>
    <row r="1947" spans="1:12">
      <c r="A1947" s="11">
        <v>2879</v>
      </c>
      <c r="B1947" s="11">
        <v>1104</v>
      </c>
      <c r="C1947" s="11">
        <v>442</v>
      </c>
      <c r="E1947" s="11" t="s">
        <v>4161</v>
      </c>
      <c r="F1947" s="11" t="s">
        <v>4162</v>
      </c>
      <c r="G1947" s="11">
        <v>1</v>
      </c>
      <c r="I1947" s="24" t="str">
        <f>IF($B1947="","",(VLOOKUP($B1947,所属・種目コード!$E$3:$F$68,2)))</f>
        <v>盛岡工</v>
      </c>
      <c r="K1947" s="26" t="e">
        <f>IF($B1947="","",(VLOOKUP($B1947,所属・種目コード!O1930:P2030,2)))</f>
        <v>#N/A</v>
      </c>
      <c r="L1947" s="23" t="e">
        <f>IF($B1947="","",(VLOOKUP($B1947,所属・種目コード!$L$3:$M$59,2)))</f>
        <v>#N/A</v>
      </c>
    </row>
    <row r="1948" spans="1:12">
      <c r="A1948" s="11">
        <v>2880</v>
      </c>
      <c r="B1948" s="11">
        <v>1104</v>
      </c>
      <c r="C1948" s="11">
        <v>868</v>
      </c>
      <c r="E1948" s="11" t="s">
        <v>4163</v>
      </c>
      <c r="F1948" s="11" t="s">
        <v>4164</v>
      </c>
      <c r="G1948" s="11">
        <v>1</v>
      </c>
      <c r="I1948" s="24" t="str">
        <f>IF($B1948="","",(VLOOKUP($B1948,所属・種目コード!$E$3:$F$68,2)))</f>
        <v>盛岡工</v>
      </c>
      <c r="K1948" s="26" t="e">
        <f>IF($B1948="","",(VLOOKUP($B1948,所属・種目コード!O1931:P2031,2)))</f>
        <v>#N/A</v>
      </c>
      <c r="L1948" s="23" t="e">
        <f>IF($B1948="","",(VLOOKUP($B1948,所属・種目コード!$L$3:$M$59,2)))</f>
        <v>#N/A</v>
      </c>
    </row>
    <row r="1949" spans="1:12">
      <c r="A1949" s="11">
        <v>2881</v>
      </c>
      <c r="B1949" s="11">
        <v>1104</v>
      </c>
      <c r="C1949" s="11">
        <v>443</v>
      </c>
      <c r="E1949" s="11" t="s">
        <v>4165</v>
      </c>
      <c r="F1949" s="11" t="s">
        <v>4166</v>
      </c>
      <c r="G1949" s="11">
        <v>1</v>
      </c>
      <c r="I1949" s="24" t="str">
        <f>IF($B1949="","",(VLOOKUP($B1949,所属・種目コード!$E$3:$F$68,2)))</f>
        <v>盛岡工</v>
      </c>
      <c r="K1949" s="26" t="e">
        <f>IF($B1949="","",(VLOOKUP($B1949,所属・種目コード!O1932:P2032,2)))</f>
        <v>#N/A</v>
      </c>
      <c r="L1949" s="23" t="e">
        <f>IF($B1949="","",(VLOOKUP($B1949,所属・種目コード!$L$3:$M$59,2)))</f>
        <v>#N/A</v>
      </c>
    </row>
    <row r="1950" spans="1:12">
      <c r="A1950" s="11">
        <v>2882</v>
      </c>
      <c r="B1950" s="11">
        <v>1104</v>
      </c>
      <c r="C1950" s="11">
        <v>869</v>
      </c>
      <c r="E1950" s="11" t="s">
        <v>4167</v>
      </c>
      <c r="F1950" s="11" t="s">
        <v>4168</v>
      </c>
      <c r="G1950" s="11">
        <v>1</v>
      </c>
      <c r="I1950" s="24" t="str">
        <f>IF($B1950="","",(VLOOKUP($B1950,所属・種目コード!$E$3:$F$68,2)))</f>
        <v>盛岡工</v>
      </c>
      <c r="K1950" s="26" t="e">
        <f>IF($B1950="","",(VLOOKUP($B1950,所属・種目コード!O1933:P2033,2)))</f>
        <v>#N/A</v>
      </c>
      <c r="L1950" s="23" t="e">
        <f>IF($B1950="","",(VLOOKUP($B1950,所属・種目コード!$L$3:$M$59,2)))</f>
        <v>#N/A</v>
      </c>
    </row>
    <row r="1951" spans="1:12">
      <c r="A1951" s="11">
        <v>2883</v>
      </c>
      <c r="B1951" s="11">
        <v>1104</v>
      </c>
      <c r="C1951" s="11">
        <v>870</v>
      </c>
      <c r="E1951" s="11" t="s">
        <v>4169</v>
      </c>
      <c r="F1951" s="11" t="s">
        <v>4170</v>
      </c>
      <c r="G1951" s="11">
        <v>1</v>
      </c>
      <c r="I1951" s="24" t="str">
        <f>IF($B1951="","",(VLOOKUP($B1951,所属・種目コード!$E$3:$F$68,2)))</f>
        <v>盛岡工</v>
      </c>
      <c r="K1951" s="26" t="e">
        <f>IF($B1951="","",(VLOOKUP($B1951,所属・種目コード!O1934:P2034,2)))</f>
        <v>#N/A</v>
      </c>
      <c r="L1951" s="23" t="e">
        <f>IF($B1951="","",(VLOOKUP($B1951,所属・種目コード!$L$3:$M$59,2)))</f>
        <v>#N/A</v>
      </c>
    </row>
    <row r="1952" spans="1:12">
      <c r="A1952" s="11">
        <v>2884</v>
      </c>
      <c r="B1952" s="11">
        <v>1104</v>
      </c>
      <c r="C1952" s="11">
        <v>871</v>
      </c>
      <c r="E1952" s="11" t="s">
        <v>4171</v>
      </c>
      <c r="F1952" s="11" t="s">
        <v>4172</v>
      </c>
      <c r="G1952" s="11">
        <v>1</v>
      </c>
      <c r="I1952" s="24" t="str">
        <f>IF($B1952="","",(VLOOKUP($B1952,所属・種目コード!$E$3:$F$68,2)))</f>
        <v>盛岡工</v>
      </c>
      <c r="K1952" s="26" t="e">
        <f>IF($B1952="","",(VLOOKUP($B1952,所属・種目コード!O1935:P2035,2)))</f>
        <v>#N/A</v>
      </c>
      <c r="L1952" s="23" t="e">
        <f>IF($B1952="","",(VLOOKUP($B1952,所属・種目コード!$L$3:$M$59,2)))</f>
        <v>#N/A</v>
      </c>
    </row>
    <row r="1953" spans="1:12">
      <c r="A1953" s="11">
        <v>2885</v>
      </c>
      <c r="B1953" s="11">
        <v>1104</v>
      </c>
      <c r="C1953" s="11">
        <v>454</v>
      </c>
      <c r="E1953" s="11" t="s">
        <v>4173</v>
      </c>
      <c r="F1953" s="11" t="s">
        <v>4174</v>
      </c>
      <c r="G1953" s="11">
        <v>1</v>
      </c>
      <c r="I1953" s="24" t="str">
        <f>IF($B1953="","",(VLOOKUP($B1953,所属・種目コード!$E$3:$F$68,2)))</f>
        <v>盛岡工</v>
      </c>
      <c r="K1953" s="26" t="e">
        <f>IF($B1953="","",(VLOOKUP($B1953,所属・種目コード!O1936:P2036,2)))</f>
        <v>#N/A</v>
      </c>
      <c r="L1953" s="23" t="e">
        <f>IF($B1953="","",(VLOOKUP($B1953,所属・種目コード!$L$3:$M$59,2)))</f>
        <v>#N/A</v>
      </c>
    </row>
    <row r="1954" spans="1:12">
      <c r="A1954" s="11">
        <v>2886</v>
      </c>
      <c r="B1954" s="11">
        <v>1104</v>
      </c>
      <c r="C1954" s="11">
        <v>872</v>
      </c>
      <c r="E1954" s="11" t="s">
        <v>4175</v>
      </c>
      <c r="F1954" s="11" t="s">
        <v>4176</v>
      </c>
      <c r="G1954" s="11">
        <v>1</v>
      </c>
      <c r="I1954" s="24" t="str">
        <f>IF($B1954="","",(VLOOKUP($B1954,所属・種目コード!$E$3:$F$68,2)))</f>
        <v>盛岡工</v>
      </c>
      <c r="K1954" s="26" t="e">
        <f>IF($B1954="","",(VLOOKUP($B1954,所属・種目コード!O1937:P2037,2)))</f>
        <v>#N/A</v>
      </c>
      <c r="L1954" s="23" t="e">
        <f>IF($B1954="","",(VLOOKUP($B1954,所属・種目コード!$L$3:$M$59,2)))</f>
        <v>#N/A</v>
      </c>
    </row>
    <row r="1955" spans="1:12">
      <c r="A1955" s="11">
        <v>2887</v>
      </c>
      <c r="B1955" s="11">
        <v>1104</v>
      </c>
      <c r="C1955" s="11">
        <v>455</v>
      </c>
      <c r="E1955" s="11" t="s">
        <v>4177</v>
      </c>
      <c r="F1955" s="11" t="s">
        <v>4178</v>
      </c>
      <c r="G1955" s="11">
        <v>1</v>
      </c>
      <c r="I1955" s="24" t="str">
        <f>IF($B1955="","",(VLOOKUP($B1955,所属・種目コード!$E$3:$F$68,2)))</f>
        <v>盛岡工</v>
      </c>
      <c r="K1955" s="26" t="e">
        <f>IF($B1955="","",(VLOOKUP($B1955,所属・種目コード!O1938:P2038,2)))</f>
        <v>#N/A</v>
      </c>
      <c r="L1955" s="23" t="e">
        <f>IF($B1955="","",(VLOOKUP($B1955,所属・種目コード!$L$3:$M$59,2)))</f>
        <v>#N/A</v>
      </c>
    </row>
    <row r="1956" spans="1:12">
      <c r="A1956" s="11">
        <v>2888</v>
      </c>
      <c r="B1956" s="11">
        <v>1104</v>
      </c>
      <c r="C1956" s="11">
        <v>873</v>
      </c>
      <c r="E1956" s="11" t="s">
        <v>4179</v>
      </c>
      <c r="F1956" s="11" t="s">
        <v>4180</v>
      </c>
      <c r="G1956" s="11">
        <v>1</v>
      </c>
      <c r="I1956" s="24" t="str">
        <f>IF($B1956="","",(VLOOKUP($B1956,所属・種目コード!$E$3:$F$68,2)))</f>
        <v>盛岡工</v>
      </c>
      <c r="K1956" s="26" t="e">
        <f>IF($B1956="","",(VLOOKUP($B1956,所属・種目コード!O1939:P2039,2)))</f>
        <v>#N/A</v>
      </c>
      <c r="L1956" s="23" t="e">
        <f>IF($B1956="","",(VLOOKUP($B1956,所属・種目コード!$L$3:$M$59,2)))</f>
        <v>#N/A</v>
      </c>
    </row>
    <row r="1957" spans="1:12">
      <c r="A1957" s="11">
        <v>2889</v>
      </c>
      <c r="B1957" s="11">
        <v>1104</v>
      </c>
      <c r="C1957" s="11">
        <v>456</v>
      </c>
      <c r="E1957" s="11" t="s">
        <v>4181</v>
      </c>
      <c r="F1957" s="11" t="s">
        <v>4182</v>
      </c>
      <c r="G1957" s="11">
        <v>1</v>
      </c>
      <c r="I1957" s="24" t="str">
        <f>IF($B1957="","",(VLOOKUP($B1957,所属・種目コード!$E$3:$F$68,2)))</f>
        <v>盛岡工</v>
      </c>
      <c r="K1957" s="26" t="e">
        <f>IF($B1957="","",(VLOOKUP($B1957,所属・種目コード!O1940:P2040,2)))</f>
        <v>#N/A</v>
      </c>
      <c r="L1957" s="23" t="e">
        <f>IF($B1957="","",(VLOOKUP($B1957,所属・種目コード!$L$3:$M$59,2)))</f>
        <v>#N/A</v>
      </c>
    </row>
    <row r="1958" spans="1:12">
      <c r="A1958" s="11">
        <v>2890</v>
      </c>
      <c r="B1958" s="11">
        <v>1104</v>
      </c>
      <c r="C1958" s="11">
        <v>457</v>
      </c>
      <c r="E1958" s="11" t="s">
        <v>4183</v>
      </c>
      <c r="F1958" s="11" t="s">
        <v>4184</v>
      </c>
      <c r="G1958" s="11">
        <v>1</v>
      </c>
      <c r="I1958" s="24" t="str">
        <f>IF($B1958="","",(VLOOKUP($B1958,所属・種目コード!$E$3:$F$68,2)))</f>
        <v>盛岡工</v>
      </c>
      <c r="K1958" s="26" t="e">
        <f>IF($B1958="","",(VLOOKUP($B1958,所属・種目コード!O1941:P2041,2)))</f>
        <v>#N/A</v>
      </c>
      <c r="L1958" s="23" t="e">
        <f>IF($B1958="","",(VLOOKUP($B1958,所属・種目コード!$L$3:$M$59,2)))</f>
        <v>#N/A</v>
      </c>
    </row>
    <row r="1959" spans="1:12">
      <c r="A1959" s="11">
        <v>2891</v>
      </c>
      <c r="B1959" s="11">
        <v>1104</v>
      </c>
      <c r="C1959" s="11">
        <v>874</v>
      </c>
      <c r="E1959" s="11" t="s">
        <v>4185</v>
      </c>
      <c r="F1959" s="11" t="s">
        <v>4186</v>
      </c>
      <c r="G1959" s="11">
        <v>1</v>
      </c>
      <c r="I1959" s="24" t="str">
        <f>IF($B1959="","",(VLOOKUP($B1959,所属・種目コード!$E$3:$F$68,2)))</f>
        <v>盛岡工</v>
      </c>
      <c r="K1959" s="26" t="e">
        <f>IF($B1959="","",(VLOOKUP($B1959,所属・種目コード!O1942:P2042,2)))</f>
        <v>#N/A</v>
      </c>
      <c r="L1959" s="23" t="e">
        <f>IF($B1959="","",(VLOOKUP($B1959,所属・種目コード!$L$3:$M$59,2)))</f>
        <v>#N/A</v>
      </c>
    </row>
    <row r="1960" spans="1:12">
      <c r="A1960" s="11">
        <v>2892</v>
      </c>
      <c r="B1960" s="11">
        <v>1104</v>
      </c>
      <c r="C1960" s="11">
        <v>444</v>
      </c>
      <c r="E1960" s="11" t="s">
        <v>4187</v>
      </c>
      <c r="F1960" s="11" t="s">
        <v>4188</v>
      </c>
      <c r="G1960" s="11">
        <v>1</v>
      </c>
      <c r="I1960" s="24" t="str">
        <f>IF($B1960="","",(VLOOKUP($B1960,所属・種目コード!$E$3:$F$68,2)))</f>
        <v>盛岡工</v>
      </c>
      <c r="K1960" s="26" t="e">
        <f>IF($B1960="","",(VLOOKUP($B1960,所属・種目コード!O1943:P2043,2)))</f>
        <v>#N/A</v>
      </c>
      <c r="L1960" s="23" t="e">
        <f>IF($B1960="","",(VLOOKUP($B1960,所属・種目コード!$L$3:$M$59,2)))</f>
        <v>#N/A</v>
      </c>
    </row>
    <row r="1961" spans="1:12">
      <c r="A1961" s="11">
        <v>2893</v>
      </c>
      <c r="B1961" s="11">
        <v>1104</v>
      </c>
      <c r="C1961" s="11">
        <v>458</v>
      </c>
      <c r="E1961" s="11" t="s">
        <v>4189</v>
      </c>
      <c r="F1961" s="11" t="s">
        <v>4190</v>
      </c>
      <c r="G1961" s="11">
        <v>1</v>
      </c>
      <c r="I1961" s="24" t="str">
        <f>IF($B1961="","",(VLOOKUP($B1961,所属・種目コード!$E$3:$F$68,2)))</f>
        <v>盛岡工</v>
      </c>
      <c r="K1961" s="26" t="e">
        <f>IF($B1961="","",(VLOOKUP($B1961,所属・種目コード!O1944:P2044,2)))</f>
        <v>#N/A</v>
      </c>
      <c r="L1961" s="23" t="e">
        <f>IF($B1961="","",(VLOOKUP($B1961,所属・種目コード!$L$3:$M$59,2)))</f>
        <v>#N/A</v>
      </c>
    </row>
    <row r="1962" spans="1:12">
      <c r="A1962" s="11">
        <v>2894</v>
      </c>
      <c r="B1962" s="11">
        <v>1104</v>
      </c>
      <c r="C1962" s="11">
        <v>459</v>
      </c>
      <c r="E1962" s="11" t="s">
        <v>4191</v>
      </c>
      <c r="F1962" s="11" t="s">
        <v>4192</v>
      </c>
      <c r="G1962" s="11">
        <v>1</v>
      </c>
      <c r="I1962" s="24" t="str">
        <f>IF($B1962="","",(VLOOKUP($B1962,所属・種目コード!$E$3:$F$68,2)))</f>
        <v>盛岡工</v>
      </c>
      <c r="K1962" s="26" t="e">
        <f>IF($B1962="","",(VLOOKUP($B1962,所属・種目コード!O1945:P2045,2)))</f>
        <v>#N/A</v>
      </c>
      <c r="L1962" s="23" t="e">
        <f>IF($B1962="","",(VLOOKUP($B1962,所属・種目コード!$L$3:$M$59,2)))</f>
        <v>#N/A</v>
      </c>
    </row>
    <row r="1963" spans="1:12">
      <c r="A1963" s="11">
        <v>2895</v>
      </c>
      <c r="B1963" s="11">
        <v>1104</v>
      </c>
      <c r="C1963" s="11">
        <v>646</v>
      </c>
      <c r="E1963" s="11" t="s">
        <v>4193</v>
      </c>
      <c r="F1963" s="11" t="s">
        <v>4194</v>
      </c>
      <c r="G1963" s="11">
        <v>2</v>
      </c>
      <c r="I1963" s="24" t="str">
        <f>IF($B1963="","",(VLOOKUP($B1963,所属・種目コード!$E$3:$F$68,2)))</f>
        <v>盛岡工</v>
      </c>
      <c r="K1963" s="26" t="e">
        <f>IF($B1963="","",(VLOOKUP($B1963,所属・種目コード!O1946:P2046,2)))</f>
        <v>#N/A</v>
      </c>
      <c r="L1963" s="23" t="e">
        <f>IF($B1963="","",(VLOOKUP($B1963,所属・種目コード!$L$3:$M$59,2)))</f>
        <v>#N/A</v>
      </c>
    </row>
    <row r="1964" spans="1:12">
      <c r="A1964" s="11">
        <v>2896</v>
      </c>
      <c r="B1964" s="11">
        <v>1104</v>
      </c>
      <c r="C1964" s="11">
        <v>647</v>
      </c>
      <c r="E1964" s="11" t="s">
        <v>4195</v>
      </c>
      <c r="F1964" s="11" t="s">
        <v>4196</v>
      </c>
      <c r="G1964" s="11">
        <v>2</v>
      </c>
      <c r="I1964" s="24" t="str">
        <f>IF($B1964="","",(VLOOKUP($B1964,所属・種目コード!$E$3:$F$68,2)))</f>
        <v>盛岡工</v>
      </c>
      <c r="K1964" s="26" t="e">
        <f>IF($B1964="","",(VLOOKUP($B1964,所属・種目コード!O1947:P2047,2)))</f>
        <v>#N/A</v>
      </c>
      <c r="L1964" s="23" t="e">
        <f>IF($B1964="","",(VLOOKUP($B1964,所属・種目コード!$L$3:$M$59,2)))</f>
        <v>#N/A</v>
      </c>
    </row>
    <row r="1965" spans="1:12">
      <c r="A1965" s="11">
        <v>2897</v>
      </c>
      <c r="B1965" s="11">
        <v>1104</v>
      </c>
      <c r="C1965" s="11">
        <v>460</v>
      </c>
      <c r="E1965" s="11" t="s">
        <v>4197</v>
      </c>
      <c r="F1965" s="11" t="s">
        <v>4198</v>
      </c>
      <c r="G1965" s="11">
        <v>1</v>
      </c>
      <c r="I1965" s="24" t="str">
        <f>IF($B1965="","",(VLOOKUP($B1965,所属・種目コード!$E$3:$F$68,2)))</f>
        <v>盛岡工</v>
      </c>
      <c r="K1965" s="26" t="e">
        <f>IF($B1965="","",(VLOOKUP($B1965,所属・種目コード!O1948:P2048,2)))</f>
        <v>#N/A</v>
      </c>
      <c r="L1965" s="23" t="e">
        <f>IF($B1965="","",(VLOOKUP($B1965,所属・種目コード!$L$3:$M$59,2)))</f>
        <v>#N/A</v>
      </c>
    </row>
    <row r="1966" spans="1:12">
      <c r="A1966" s="11">
        <v>2898</v>
      </c>
      <c r="B1966" s="11">
        <v>1104</v>
      </c>
      <c r="C1966" s="11">
        <v>461</v>
      </c>
      <c r="E1966" s="11" t="s">
        <v>4199</v>
      </c>
      <c r="F1966" s="11" t="s">
        <v>4200</v>
      </c>
      <c r="G1966" s="11">
        <v>1</v>
      </c>
      <c r="I1966" s="24" t="str">
        <f>IF($B1966="","",(VLOOKUP($B1966,所属・種目コード!$E$3:$F$68,2)))</f>
        <v>盛岡工</v>
      </c>
      <c r="K1966" s="26" t="e">
        <f>IF($B1966="","",(VLOOKUP($B1966,所属・種目コード!O1949:P2049,2)))</f>
        <v>#N/A</v>
      </c>
      <c r="L1966" s="23" t="e">
        <f>IF($B1966="","",(VLOOKUP($B1966,所属・種目コード!$L$3:$M$59,2)))</f>
        <v>#N/A</v>
      </c>
    </row>
    <row r="1967" spans="1:12">
      <c r="A1967" s="11">
        <v>2899</v>
      </c>
      <c r="B1967" s="11">
        <v>1104</v>
      </c>
      <c r="C1967" s="11">
        <v>462</v>
      </c>
      <c r="E1967" s="11" t="s">
        <v>4201</v>
      </c>
      <c r="F1967" s="11" t="s">
        <v>2106</v>
      </c>
      <c r="G1967" s="11">
        <v>1</v>
      </c>
      <c r="I1967" s="24" t="str">
        <f>IF($B1967="","",(VLOOKUP($B1967,所属・種目コード!$E$3:$F$68,2)))</f>
        <v>盛岡工</v>
      </c>
      <c r="K1967" s="26" t="e">
        <f>IF($B1967="","",(VLOOKUP($B1967,所属・種目コード!O1950:P2050,2)))</f>
        <v>#N/A</v>
      </c>
      <c r="L1967" s="23" t="e">
        <f>IF($B1967="","",(VLOOKUP($B1967,所属・種目コード!$L$3:$M$59,2)))</f>
        <v>#N/A</v>
      </c>
    </row>
    <row r="1968" spans="1:12">
      <c r="A1968" s="11">
        <v>2900</v>
      </c>
      <c r="B1968" s="11">
        <v>1104</v>
      </c>
      <c r="C1968" s="11">
        <v>875</v>
      </c>
      <c r="E1968" s="11" t="s">
        <v>4202</v>
      </c>
      <c r="F1968" s="11" t="s">
        <v>781</v>
      </c>
      <c r="G1968" s="11">
        <v>1</v>
      </c>
      <c r="I1968" s="24" t="str">
        <f>IF($B1968="","",(VLOOKUP($B1968,所属・種目コード!$E$3:$F$68,2)))</f>
        <v>盛岡工</v>
      </c>
      <c r="K1968" s="26" t="e">
        <f>IF($B1968="","",(VLOOKUP($B1968,所属・種目コード!O1951:P2051,2)))</f>
        <v>#N/A</v>
      </c>
      <c r="L1968" s="23" t="e">
        <f>IF($B1968="","",(VLOOKUP($B1968,所属・種目コード!$L$3:$M$59,2)))</f>
        <v>#N/A</v>
      </c>
    </row>
    <row r="1969" spans="1:12">
      <c r="A1969" s="11">
        <v>2901</v>
      </c>
      <c r="B1969" s="11">
        <v>1104</v>
      </c>
      <c r="C1969" s="11">
        <v>648</v>
      </c>
      <c r="E1969" s="11" t="s">
        <v>4203</v>
      </c>
      <c r="F1969" s="11" t="s">
        <v>4204</v>
      </c>
      <c r="G1969" s="11">
        <v>2</v>
      </c>
      <c r="I1969" s="24" t="str">
        <f>IF($B1969="","",(VLOOKUP($B1969,所属・種目コード!$E$3:$F$68,2)))</f>
        <v>盛岡工</v>
      </c>
      <c r="K1969" s="26" t="e">
        <f>IF($B1969="","",(VLOOKUP($B1969,所属・種目コード!O1952:P2052,2)))</f>
        <v>#N/A</v>
      </c>
      <c r="L1969" s="23" t="e">
        <f>IF($B1969="","",(VLOOKUP($B1969,所属・種目コード!$L$3:$M$59,2)))</f>
        <v>#N/A</v>
      </c>
    </row>
    <row r="1970" spans="1:12">
      <c r="A1970" s="11">
        <v>2902</v>
      </c>
      <c r="B1970" s="11">
        <v>1104</v>
      </c>
      <c r="C1970" s="11">
        <v>876</v>
      </c>
      <c r="E1970" s="11" t="s">
        <v>4205</v>
      </c>
      <c r="F1970" s="11" t="s">
        <v>4206</v>
      </c>
      <c r="G1970" s="11">
        <v>1</v>
      </c>
      <c r="I1970" s="24" t="str">
        <f>IF($B1970="","",(VLOOKUP($B1970,所属・種目コード!$E$3:$F$68,2)))</f>
        <v>盛岡工</v>
      </c>
      <c r="K1970" s="26" t="e">
        <f>IF($B1970="","",(VLOOKUP($B1970,所属・種目コード!O1953:P2053,2)))</f>
        <v>#N/A</v>
      </c>
      <c r="L1970" s="23" t="e">
        <f>IF($B1970="","",(VLOOKUP($B1970,所属・種目コード!$L$3:$M$59,2)))</f>
        <v>#N/A</v>
      </c>
    </row>
    <row r="1971" spans="1:12">
      <c r="A1971" s="11">
        <v>2903</v>
      </c>
      <c r="B1971" s="11">
        <v>1104</v>
      </c>
      <c r="C1971" s="11">
        <v>877</v>
      </c>
      <c r="E1971" s="11" t="s">
        <v>4207</v>
      </c>
      <c r="F1971" s="11" t="s">
        <v>4208</v>
      </c>
      <c r="G1971" s="11">
        <v>1</v>
      </c>
      <c r="I1971" s="24" t="str">
        <f>IF($B1971="","",(VLOOKUP($B1971,所属・種目コード!$E$3:$F$68,2)))</f>
        <v>盛岡工</v>
      </c>
      <c r="K1971" s="26" t="e">
        <f>IF($B1971="","",(VLOOKUP($B1971,所属・種目コード!O1954:P2054,2)))</f>
        <v>#N/A</v>
      </c>
      <c r="L1971" s="23" t="e">
        <f>IF($B1971="","",(VLOOKUP($B1971,所属・種目コード!$L$3:$M$59,2)))</f>
        <v>#N/A</v>
      </c>
    </row>
    <row r="1972" spans="1:12">
      <c r="A1972" s="11">
        <v>2904</v>
      </c>
      <c r="B1972" s="11">
        <v>1104</v>
      </c>
      <c r="C1972" s="11">
        <v>878</v>
      </c>
      <c r="E1972" s="11" t="s">
        <v>4209</v>
      </c>
      <c r="F1972" s="11" t="s">
        <v>4210</v>
      </c>
      <c r="G1972" s="11">
        <v>1</v>
      </c>
      <c r="I1972" s="24" t="str">
        <f>IF($B1972="","",(VLOOKUP($B1972,所属・種目コード!$E$3:$F$68,2)))</f>
        <v>盛岡工</v>
      </c>
      <c r="K1972" s="26" t="e">
        <f>IF($B1972="","",(VLOOKUP($B1972,所属・種目コード!O1955:P2055,2)))</f>
        <v>#N/A</v>
      </c>
      <c r="L1972" s="23" t="e">
        <f>IF($B1972="","",(VLOOKUP($B1972,所属・種目コード!$L$3:$M$59,2)))</f>
        <v>#N/A</v>
      </c>
    </row>
    <row r="1973" spans="1:12">
      <c r="A1973" s="11">
        <v>2905</v>
      </c>
      <c r="B1973" s="11">
        <v>1104</v>
      </c>
      <c r="C1973" s="11">
        <v>879</v>
      </c>
      <c r="E1973" s="11" t="s">
        <v>4211</v>
      </c>
      <c r="F1973" s="11" t="s">
        <v>4212</v>
      </c>
      <c r="G1973" s="11">
        <v>1</v>
      </c>
      <c r="I1973" s="24" t="str">
        <f>IF($B1973="","",(VLOOKUP($B1973,所属・種目コード!$E$3:$F$68,2)))</f>
        <v>盛岡工</v>
      </c>
      <c r="K1973" s="26" t="e">
        <f>IF($B1973="","",(VLOOKUP($B1973,所属・種目コード!O1956:P2056,2)))</f>
        <v>#N/A</v>
      </c>
      <c r="L1973" s="23" t="e">
        <f>IF($B1973="","",(VLOOKUP($B1973,所属・種目コード!$L$3:$M$59,2)))</f>
        <v>#N/A</v>
      </c>
    </row>
    <row r="1974" spans="1:12">
      <c r="A1974" s="11">
        <v>2906</v>
      </c>
      <c r="B1974" s="11">
        <v>1104</v>
      </c>
      <c r="C1974" s="11">
        <v>463</v>
      </c>
      <c r="E1974" s="11" t="s">
        <v>4213</v>
      </c>
      <c r="F1974" s="11" t="s">
        <v>4214</v>
      </c>
      <c r="G1974" s="11">
        <v>1</v>
      </c>
      <c r="I1974" s="24" t="str">
        <f>IF($B1974="","",(VLOOKUP($B1974,所属・種目コード!$E$3:$F$68,2)))</f>
        <v>盛岡工</v>
      </c>
      <c r="K1974" s="26" t="e">
        <f>IF($B1974="","",(VLOOKUP($B1974,所属・種目コード!O1957:P2057,2)))</f>
        <v>#N/A</v>
      </c>
      <c r="L1974" s="23" t="e">
        <f>IF($B1974="","",(VLOOKUP($B1974,所属・種目コード!$L$3:$M$59,2)))</f>
        <v>#N/A</v>
      </c>
    </row>
    <row r="1975" spans="1:12">
      <c r="A1975" s="11">
        <v>2907</v>
      </c>
      <c r="B1975" s="11">
        <v>1104</v>
      </c>
      <c r="C1975" s="11">
        <v>651</v>
      </c>
      <c r="E1975" s="11" t="s">
        <v>4215</v>
      </c>
      <c r="F1975" s="11" t="s">
        <v>4216</v>
      </c>
      <c r="G1975" s="11">
        <v>2</v>
      </c>
      <c r="I1975" s="24" t="str">
        <f>IF($B1975="","",(VLOOKUP($B1975,所属・種目コード!$E$3:$F$68,2)))</f>
        <v>盛岡工</v>
      </c>
      <c r="K1975" s="26" t="e">
        <f>IF($B1975="","",(VLOOKUP($B1975,所属・種目コード!O1958:P2058,2)))</f>
        <v>#N/A</v>
      </c>
      <c r="L1975" s="23" t="e">
        <f>IF($B1975="","",(VLOOKUP($B1975,所属・種目コード!$L$3:$M$59,2)))</f>
        <v>#N/A</v>
      </c>
    </row>
    <row r="1976" spans="1:12">
      <c r="A1976" s="11">
        <v>2908</v>
      </c>
      <c r="B1976" s="11">
        <v>1104</v>
      </c>
      <c r="C1976" s="11">
        <v>464</v>
      </c>
      <c r="E1976" s="11" t="s">
        <v>4217</v>
      </c>
      <c r="F1976" s="11" t="s">
        <v>4218</v>
      </c>
      <c r="G1976" s="11">
        <v>1</v>
      </c>
      <c r="I1976" s="24" t="str">
        <f>IF($B1976="","",(VLOOKUP($B1976,所属・種目コード!$E$3:$F$68,2)))</f>
        <v>盛岡工</v>
      </c>
      <c r="K1976" s="26" t="e">
        <f>IF($B1976="","",(VLOOKUP($B1976,所属・種目コード!O1959:P2059,2)))</f>
        <v>#N/A</v>
      </c>
      <c r="L1976" s="23" t="e">
        <f>IF($B1976="","",(VLOOKUP($B1976,所属・種目コード!$L$3:$M$59,2)))</f>
        <v>#N/A</v>
      </c>
    </row>
    <row r="1977" spans="1:12">
      <c r="A1977" s="11">
        <v>2909</v>
      </c>
      <c r="B1977" s="11">
        <v>1104</v>
      </c>
      <c r="C1977" s="11">
        <v>880</v>
      </c>
      <c r="E1977" s="11" t="s">
        <v>4219</v>
      </c>
      <c r="F1977" s="11" t="s">
        <v>4220</v>
      </c>
      <c r="G1977" s="11">
        <v>1</v>
      </c>
      <c r="I1977" s="24" t="str">
        <f>IF($B1977="","",(VLOOKUP($B1977,所属・種目コード!$E$3:$F$68,2)))</f>
        <v>盛岡工</v>
      </c>
      <c r="K1977" s="26" t="e">
        <f>IF($B1977="","",(VLOOKUP($B1977,所属・種目コード!O1960:P2060,2)))</f>
        <v>#N/A</v>
      </c>
      <c r="L1977" s="23" t="e">
        <f>IF($B1977="","",(VLOOKUP($B1977,所属・種目コード!$L$3:$M$59,2)))</f>
        <v>#N/A</v>
      </c>
    </row>
    <row r="1978" spans="1:12">
      <c r="A1978" s="11">
        <v>2910</v>
      </c>
      <c r="B1978" s="11">
        <v>1104</v>
      </c>
      <c r="C1978" s="11">
        <v>881</v>
      </c>
      <c r="E1978" s="11" t="s">
        <v>4221</v>
      </c>
      <c r="F1978" s="11" t="s">
        <v>4222</v>
      </c>
      <c r="G1978" s="11">
        <v>1</v>
      </c>
      <c r="I1978" s="24" t="str">
        <f>IF($B1978="","",(VLOOKUP($B1978,所属・種目コード!$E$3:$F$68,2)))</f>
        <v>盛岡工</v>
      </c>
      <c r="K1978" s="26" t="e">
        <f>IF($B1978="","",(VLOOKUP($B1978,所属・種目コード!O1961:P2061,2)))</f>
        <v>#N/A</v>
      </c>
      <c r="L1978" s="23" t="e">
        <f>IF($B1978="","",(VLOOKUP($B1978,所属・種目コード!$L$3:$M$59,2)))</f>
        <v>#N/A</v>
      </c>
    </row>
    <row r="1979" spans="1:12">
      <c r="A1979" s="11">
        <v>2911</v>
      </c>
      <c r="B1979" s="11">
        <v>1104</v>
      </c>
      <c r="C1979" s="11">
        <v>465</v>
      </c>
      <c r="E1979" s="11" t="s">
        <v>4223</v>
      </c>
      <c r="F1979" s="11" t="s">
        <v>4224</v>
      </c>
      <c r="G1979" s="11">
        <v>1</v>
      </c>
      <c r="I1979" s="24" t="str">
        <f>IF($B1979="","",(VLOOKUP($B1979,所属・種目コード!$E$3:$F$68,2)))</f>
        <v>盛岡工</v>
      </c>
      <c r="K1979" s="26" t="e">
        <f>IF($B1979="","",(VLOOKUP($B1979,所属・種目コード!O1962:P2062,2)))</f>
        <v>#N/A</v>
      </c>
      <c r="L1979" s="23" t="e">
        <f>IF($B1979="","",(VLOOKUP($B1979,所属・種目コード!$L$3:$M$59,2)))</f>
        <v>#N/A</v>
      </c>
    </row>
    <row r="1980" spans="1:12">
      <c r="A1980" s="11">
        <v>2912</v>
      </c>
      <c r="B1980" s="11">
        <v>1104</v>
      </c>
      <c r="C1980" s="11">
        <v>466</v>
      </c>
      <c r="E1980" s="11" t="s">
        <v>4225</v>
      </c>
      <c r="F1980" s="11" t="s">
        <v>4226</v>
      </c>
      <c r="G1980" s="11">
        <v>1</v>
      </c>
      <c r="I1980" s="24" t="str">
        <f>IF($B1980="","",(VLOOKUP($B1980,所属・種目コード!$E$3:$F$68,2)))</f>
        <v>盛岡工</v>
      </c>
      <c r="K1980" s="26" t="e">
        <f>IF($B1980="","",(VLOOKUP($B1980,所属・種目コード!O1963:P2063,2)))</f>
        <v>#N/A</v>
      </c>
      <c r="L1980" s="23" t="e">
        <f>IF($B1980="","",(VLOOKUP($B1980,所属・種目コード!$L$3:$M$59,2)))</f>
        <v>#N/A</v>
      </c>
    </row>
    <row r="1981" spans="1:12">
      <c r="A1981" s="11">
        <v>2913</v>
      </c>
      <c r="B1981" s="11">
        <v>1104</v>
      </c>
      <c r="C1981" s="11">
        <v>882</v>
      </c>
      <c r="E1981" s="11" t="s">
        <v>4227</v>
      </c>
      <c r="F1981" s="11" t="s">
        <v>4228</v>
      </c>
      <c r="G1981" s="11">
        <v>1</v>
      </c>
      <c r="I1981" s="24" t="str">
        <f>IF($B1981="","",(VLOOKUP($B1981,所属・種目コード!$E$3:$F$68,2)))</f>
        <v>盛岡工</v>
      </c>
      <c r="K1981" s="26" t="e">
        <f>IF($B1981="","",(VLOOKUP($B1981,所属・種目コード!O1964:P2064,2)))</f>
        <v>#N/A</v>
      </c>
      <c r="L1981" s="23" t="e">
        <f>IF($B1981="","",(VLOOKUP($B1981,所属・種目コード!$L$3:$M$59,2)))</f>
        <v>#N/A</v>
      </c>
    </row>
    <row r="1982" spans="1:12">
      <c r="A1982" s="11">
        <v>2914</v>
      </c>
      <c r="B1982" s="11">
        <v>1104</v>
      </c>
      <c r="C1982" s="11">
        <v>649</v>
      </c>
      <c r="E1982" s="11" t="s">
        <v>4229</v>
      </c>
      <c r="F1982" s="11" t="s">
        <v>4230</v>
      </c>
      <c r="G1982" s="11">
        <v>2</v>
      </c>
      <c r="I1982" s="24" t="str">
        <f>IF($B1982="","",(VLOOKUP($B1982,所属・種目コード!$E$3:$F$68,2)))</f>
        <v>盛岡工</v>
      </c>
      <c r="K1982" s="26" t="e">
        <f>IF($B1982="","",(VLOOKUP($B1982,所属・種目コード!O1965:P2065,2)))</f>
        <v>#N/A</v>
      </c>
      <c r="L1982" s="23" t="e">
        <f>IF($B1982="","",(VLOOKUP($B1982,所属・種目コード!$L$3:$M$59,2)))</f>
        <v>#N/A</v>
      </c>
    </row>
    <row r="1983" spans="1:12">
      <c r="A1983" s="11">
        <v>2915</v>
      </c>
      <c r="B1983" s="11">
        <v>1104</v>
      </c>
      <c r="C1983" s="11">
        <v>883</v>
      </c>
      <c r="E1983" s="11" t="s">
        <v>4231</v>
      </c>
      <c r="F1983" s="11" t="s">
        <v>4232</v>
      </c>
      <c r="G1983" s="11">
        <v>1</v>
      </c>
      <c r="I1983" s="24" t="str">
        <f>IF($B1983="","",(VLOOKUP($B1983,所属・種目コード!$E$3:$F$68,2)))</f>
        <v>盛岡工</v>
      </c>
      <c r="K1983" s="26" t="e">
        <f>IF($B1983="","",(VLOOKUP($B1983,所属・種目コード!O1966:P2066,2)))</f>
        <v>#N/A</v>
      </c>
      <c r="L1983" s="23" t="e">
        <f>IF($B1983="","",(VLOOKUP($B1983,所属・種目コード!$L$3:$M$59,2)))</f>
        <v>#N/A</v>
      </c>
    </row>
    <row r="1984" spans="1:12">
      <c r="A1984" s="11">
        <v>2916</v>
      </c>
      <c r="B1984" s="11">
        <v>1104</v>
      </c>
      <c r="C1984" s="11">
        <v>467</v>
      </c>
      <c r="E1984" s="11" t="s">
        <v>4233</v>
      </c>
      <c r="F1984" s="11" t="s">
        <v>4234</v>
      </c>
      <c r="G1984" s="11">
        <v>1</v>
      </c>
      <c r="I1984" s="24" t="str">
        <f>IF($B1984="","",(VLOOKUP($B1984,所属・種目コード!$E$3:$F$68,2)))</f>
        <v>盛岡工</v>
      </c>
      <c r="K1984" s="26" t="e">
        <f>IF($B1984="","",(VLOOKUP($B1984,所属・種目コード!O1967:P2067,2)))</f>
        <v>#N/A</v>
      </c>
      <c r="L1984" s="23" t="e">
        <f>IF($B1984="","",(VLOOKUP($B1984,所属・種目コード!$L$3:$M$59,2)))</f>
        <v>#N/A</v>
      </c>
    </row>
    <row r="1985" spans="1:12">
      <c r="A1985" s="11">
        <v>2917</v>
      </c>
      <c r="B1985" s="11">
        <v>1104</v>
      </c>
      <c r="C1985" s="11">
        <v>884</v>
      </c>
      <c r="E1985" s="11" t="s">
        <v>4235</v>
      </c>
      <c r="F1985" s="11" t="s">
        <v>4236</v>
      </c>
      <c r="G1985" s="11">
        <v>1</v>
      </c>
      <c r="I1985" s="24" t="str">
        <f>IF($B1985="","",(VLOOKUP($B1985,所属・種目コード!$E$3:$F$68,2)))</f>
        <v>盛岡工</v>
      </c>
      <c r="K1985" s="26" t="e">
        <f>IF($B1985="","",(VLOOKUP($B1985,所属・種目コード!O1968:P2068,2)))</f>
        <v>#N/A</v>
      </c>
      <c r="L1985" s="23" t="e">
        <f>IF($B1985="","",(VLOOKUP($B1985,所属・種目コード!$L$3:$M$59,2)))</f>
        <v>#N/A</v>
      </c>
    </row>
    <row r="1986" spans="1:12">
      <c r="A1986" s="11">
        <v>2918</v>
      </c>
      <c r="B1986" s="11">
        <v>1104</v>
      </c>
      <c r="C1986" s="11">
        <v>468</v>
      </c>
      <c r="E1986" s="11" t="s">
        <v>4237</v>
      </c>
      <c r="F1986" s="11" t="s">
        <v>4238</v>
      </c>
      <c r="G1986" s="11">
        <v>1</v>
      </c>
      <c r="I1986" s="24" t="str">
        <f>IF($B1986="","",(VLOOKUP($B1986,所属・種目コード!$E$3:$F$68,2)))</f>
        <v>盛岡工</v>
      </c>
      <c r="K1986" s="26" t="e">
        <f>IF($B1986="","",(VLOOKUP($B1986,所属・種目コード!O1969:P2069,2)))</f>
        <v>#N/A</v>
      </c>
      <c r="L1986" s="23" t="e">
        <f>IF($B1986="","",(VLOOKUP($B1986,所属・種目コード!$L$3:$M$59,2)))</f>
        <v>#N/A</v>
      </c>
    </row>
    <row r="1987" spans="1:12">
      <c r="A1987" s="11">
        <v>2919</v>
      </c>
      <c r="B1987" s="11">
        <v>1104</v>
      </c>
      <c r="C1987" s="11">
        <v>469</v>
      </c>
      <c r="E1987" s="11" t="s">
        <v>4239</v>
      </c>
      <c r="F1987" s="11" t="s">
        <v>4240</v>
      </c>
      <c r="G1987" s="11">
        <v>1</v>
      </c>
      <c r="I1987" s="24" t="str">
        <f>IF($B1987="","",(VLOOKUP($B1987,所属・種目コード!$E$3:$F$68,2)))</f>
        <v>盛岡工</v>
      </c>
      <c r="K1987" s="26" t="e">
        <f>IF($B1987="","",(VLOOKUP($B1987,所属・種目コード!O1970:P2070,2)))</f>
        <v>#N/A</v>
      </c>
      <c r="L1987" s="23" t="e">
        <f>IF($B1987="","",(VLOOKUP($B1987,所属・種目コード!$L$3:$M$59,2)))</f>
        <v>#N/A</v>
      </c>
    </row>
    <row r="1988" spans="1:12">
      <c r="A1988" s="11">
        <v>2920</v>
      </c>
      <c r="B1988" s="11">
        <v>1104</v>
      </c>
      <c r="C1988" s="11">
        <v>470</v>
      </c>
      <c r="E1988" s="11" t="s">
        <v>4241</v>
      </c>
      <c r="F1988" s="11" t="s">
        <v>4242</v>
      </c>
      <c r="G1988" s="11">
        <v>1</v>
      </c>
      <c r="I1988" s="24" t="str">
        <f>IF($B1988="","",(VLOOKUP($B1988,所属・種目コード!$E$3:$F$68,2)))</f>
        <v>盛岡工</v>
      </c>
      <c r="K1988" s="26" t="e">
        <f>IF($B1988="","",(VLOOKUP($B1988,所属・種目コード!O1971:P2071,2)))</f>
        <v>#N/A</v>
      </c>
      <c r="L1988" s="23" t="e">
        <f>IF($B1988="","",(VLOOKUP($B1988,所属・種目コード!$L$3:$M$59,2)))</f>
        <v>#N/A</v>
      </c>
    </row>
    <row r="1989" spans="1:12">
      <c r="A1989" s="11">
        <v>2921</v>
      </c>
      <c r="B1989" s="11">
        <v>1104</v>
      </c>
      <c r="C1989" s="11">
        <v>471</v>
      </c>
      <c r="E1989" s="11" t="s">
        <v>4243</v>
      </c>
      <c r="F1989" s="11" t="s">
        <v>4244</v>
      </c>
      <c r="G1989" s="11">
        <v>1</v>
      </c>
      <c r="I1989" s="24" t="str">
        <f>IF($B1989="","",(VLOOKUP($B1989,所属・種目コード!$E$3:$F$68,2)))</f>
        <v>盛岡工</v>
      </c>
      <c r="K1989" s="26" t="e">
        <f>IF($B1989="","",(VLOOKUP($B1989,所属・種目コード!O1972:P2072,2)))</f>
        <v>#N/A</v>
      </c>
      <c r="L1989" s="23" t="e">
        <f>IF($B1989="","",(VLOOKUP($B1989,所属・種目コード!$L$3:$M$59,2)))</f>
        <v>#N/A</v>
      </c>
    </row>
    <row r="1990" spans="1:12">
      <c r="A1990" s="11">
        <v>2922</v>
      </c>
      <c r="B1990" s="11">
        <v>1104</v>
      </c>
      <c r="C1990" s="11">
        <v>885</v>
      </c>
      <c r="E1990" s="11" t="s">
        <v>4245</v>
      </c>
      <c r="F1990" s="11" t="s">
        <v>4246</v>
      </c>
      <c r="G1990" s="11">
        <v>1</v>
      </c>
      <c r="I1990" s="24" t="str">
        <f>IF($B1990="","",(VLOOKUP($B1990,所属・種目コード!$E$3:$F$68,2)))</f>
        <v>盛岡工</v>
      </c>
      <c r="K1990" s="26" t="e">
        <f>IF($B1990="","",(VLOOKUP($B1990,所属・種目コード!O1973:P2073,2)))</f>
        <v>#N/A</v>
      </c>
      <c r="L1990" s="23" t="e">
        <f>IF($B1990="","",(VLOOKUP($B1990,所属・種目コード!$L$3:$M$59,2)))</f>
        <v>#N/A</v>
      </c>
    </row>
    <row r="1991" spans="1:12">
      <c r="A1991" s="11">
        <v>2923</v>
      </c>
      <c r="B1991" s="11">
        <v>1104</v>
      </c>
      <c r="C1991" s="11">
        <v>445</v>
      </c>
      <c r="E1991" s="11" t="s">
        <v>4247</v>
      </c>
      <c r="F1991" s="11" t="s">
        <v>4248</v>
      </c>
      <c r="G1991" s="11">
        <v>1</v>
      </c>
      <c r="I1991" s="24" t="str">
        <f>IF($B1991="","",(VLOOKUP($B1991,所属・種目コード!$E$3:$F$68,2)))</f>
        <v>盛岡工</v>
      </c>
      <c r="K1991" s="26" t="e">
        <f>IF($B1991="","",(VLOOKUP($B1991,所属・種目コード!O1974:P2074,2)))</f>
        <v>#N/A</v>
      </c>
      <c r="L1991" s="23" t="e">
        <f>IF($B1991="","",(VLOOKUP($B1991,所属・種目コード!$L$3:$M$59,2)))</f>
        <v>#N/A</v>
      </c>
    </row>
    <row r="1992" spans="1:12">
      <c r="A1992" s="11">
        <v>2924</v>
      </c>
      <c r="B1992" s="11">
        <v>1104</v>
      </c>
      <c r="C1992" s="11">
        <v>472</v>
      </c>
      <c r="E1992" s="11" t="s">
        <v>4249</v>
      </c>
      <c r="F1992" s="11" t="s">
        <v>4250</v>
      </c>
      <c r="G1992" s="11">
        <v>1</v>
      </c>
      <c r="I1992" s="24" t="str">
        <f>IF($B1992="","",(VLOOKUP($B1992,所属・種目コード!$E$3:$F$68,2)))</f>
        <v>盛岡工</v>
      </c>
      <c r="K1992" s="26" t="e">
        <f>IF($B1992="","",(VLOOKUP($B1992,所属・種目コード!O1975:P2075,2)))</f>
        <v>#N/A</v>
      </c>
      <c r="L1992" s="23" t="e">
        <f>IF($B1992="","",(VLOOKUP($B1992,所属・種目コード!$L$3:$M$59,2)))</f>
        <v>#N/A</v>
      </c>
    </row>
    <row r="1993" spans="1:12">
      <c r="A1993" s="11">
        <v>2925</v>
      </c>
      <c r="B1993" s="11">
        <v>1104</v>
      </c>
      <c r="C1993" s="11">
        <v>473</v>
      </c>
      <c r="E1993" s="11" t="s">
        <v>4251</v>
      </c>
      <c r="F1993" s="11" t="s">
        <v>4252</v>
      </c>
      <c r="G1993" s="11">
        <v>1</v>
      </c>
      <c r="I1993" s="24" t="str">
        <f>IF($B1993="","",(VLOOKUP($B1993,所属・種目コード!$E$3:$F$68,2)))</f>
        <v>盛岡工</v>
      </c>
      <c r="K1993" s="26" t="e">
        <f>IF($B1993="","",(VLOOKUP($B1993,所属・種目コード!O1976:P2076,2)))</f>
        <v>#N/A</v>
      </c>
      <c r="L1993" s="23" t="e">
        <f>IF($B1993="","",(VLOOKUP($B1993,所属・種目コード!$L$3:$M$59,2)))</f>
        <v>#N/A</v>
      </c>
    </row>
    <row r="1994" spans="1:12">
      <c r="A1994" s="11">
        <v>2926</v>
      </c>
      <c r="B1994" s="11">
        <v>1104</v>
      </c>
      <c r="C1994" s="11">
        <v>474</v>
      </c>
      <c r="E1994" s="11" t="s">
        <v>4253</v>
      </c>
      <c r="F1994" s="11" t="s">
        <v>4254</v>
      </c>
      <c r="G1994" s="11">
        <v>1</v>
      </c>
      <c r="I1994" s="24" t="str">
        <f>IF($B1994="","",(VLOOKUP($B1994,所属・種目コード!$E$3:$F$68,2)))</f>
        <v>盛岡工</v>
      </c>
      <c r="K1994" s="26" t="e">
        <f>IF($B1994="","",(VLOOKUP($B1994,所属・種目コード!O1977:P2077,2)))</f>
        <v>#N/A</v>
      </c>
      <c r="L1994" s="23" t="e">
        <f>IF($B1994="","",(VLOOKUP($B1994,所属・種目コード!$L$3:$M$59,2)))</f>
        <v>#N/A</v>
      </c>
    </row>
    <row r="1995" spans="1:12">
      <c r="A1995" s="11">
        <v>2927</v>
      </c>
      <c r="B1995" s="11">
        <v>1104</v>
      </c>
      <c r="C1995" s="11">
        <v>475</v>
      </c>
      <c r="E1995" s="11" t="s">
        <v>4255</v>
      </c>
      <c r="F1995" s="11" t="s">
        <v>4256</v>
      </c>
      <c r="G1995" s="11">
        <v>1</v>
      </c>
      <c r="I1995" s="24" t="str">
        <f>IF($B1995="","",(VLOOKUP($B1995,所属・種目コード!$E$3:$F$68,2)))</f>
        <v>盛岡工</v>
      </c>
      <c r="K1995" s="26" t="e">
        <f>IF($B1995="","",(VLOOKUP($B1995,所属・種目コード!O1978:P2078,2)))</f>
        <v>#N/A</v>
      </c>
      <c r="L1995" s="23" t="e">
        <f>IF($B1995="","",(VLOOKUP($B1995,所属・種目コード!$L$3:$M$59,2)))</f>
        <v>#N/A</v>
      </c>
    </row>
    <row r="1996" spans="1:12">
      <c r="A1996" s="11">
        <v>2928</v>
      </c>
      <c r="B1996" s="11">
        <v>1104</v>
      </c>
      <c r="C1996" s="11">
        <v>886</v>
      </c>
      <c r="E1996" s="11" t="s">
        <v>4257</v>
      </c>
      <c r="F1996" s="11" t="s">
        <v>4258</v>
      </c>
      <c r="G1996" s="11">
        <v>1</v>
      </c>
      <c r="I1996" s="24" t="str">
        <f>IF($B1996="","",(VLOOKUP($B1996,所属・種目コード!$E$3:$F$68,2)))</f>
        <v>盛岡工</v>
      </c>
      <c r="K1996" s="26" t="e">
        <f>IF($B1996="","",(VLOOKUP($B1996,所属・種目コード!O1979:P2079,2)))</f>
        <v>#N/A</v>
      </c>
      <c r="L1996" s="23" t="e">
        <f>IF($B1996="","",(VLOOKUP($B1996,所属・種目コード!$L$3:$M$59,2)))</f>
        <v>#N/A</v>
      </c>
    </row>
    <row r="1997" spans="1:12">
      <c r="A1997" s="11">
        <v>2929</v>
      </c>
      <c r="B1997" s="11">
        <v>1104</v>
      </c>
      <c r="C1997" s="11">
        <v>476</v>
      </c>
      <c r="E1997" s="11" t="s">
        <v>4259</v>
      </c>
      <c r="F1997" s="11" t="s">
        <v>4260</v>
      </c>
      <c r="G1997" s="11">
        <v>1</v>
      </c>
      <c r="I1997" s="24" t="str">
        <f>IF($B1997="","",(VLOOKUP($B1997,所属・種目コード!$E$3:$F$68,2)))</f>
        <v>盛岡工</v>
      </c>
      <c r="K1997" s="26" t="e">
        <f>IF($B1997="","",(VLOOKUP($B1997,所属・種目コード!O1980:P2080,2)))</f>
        <v>#N/A</v>
      </c>
      <c r="L1997" s="23" t="e">
        <f>IF($B1997="","",(VLOOKUP($B1997,所属・種目コード!$L$3:$M$59,2)))</f>
        <v>#N/A</v>
      </c>
    </row>
    <row r="1998" spans="1:12">
      <c r="A1998" s="11">
        <v>2930</v>
      </c>
      <c r="B1998" s="11">
        <v>1104</v>
      </c>
      <c r="C1998" s="11">
        <v>477</v>
      </c>
      <c r="E1998" s="11" t="s">
        <v>4261</v>
      </c>
      <c r="F1998" s="11" t="s">
        <v>4262</v>
      </c>
      <c r="G1998" s="11">
        <v>1</v>
      </c>
      <c r="I1998" s="24" t="str">
        <f>IF($B1998="","",(VLOOKUP($B1998,所属・種目コード!$E$3:$F$68,2)))</f>
        <v>盛岡工</v>
      </c>
      <c r="K1998" s="26" t="e">
        <f>IF($B1998="","",(VLOOKUP($B1998,所属・種目コード!O1981:P2081,2)))</f>
        <v>#N/A</v>
      </c>
      <c r="L1998" s="23" t="e">
        <f>IF($B1998="","",(VLOOKUP($B1998,所属・種目コード!$L$3:$M$59,2)))</f>
        <v>#N/A</v>
      </c>
    </row>
    <row r="1999" spans="1:12">
      <c r="A1999" s="11">
        <v>2931</v>
      </c>
      <c r="B1999" s="11">
        <v>1104</v>
      </c>
      <c r="C1999" s="11">
        <v>887</v>
      </c>
      <c r="E1999" s="11" t="s">
        <v>4263</v>
      </c>
      <c r="F1999" s="11" t="s">
        <v>4264</v>
      </c>
      <c r="G1999" s="11">
        <v>1</v>
      </c>
      <c r="I1999" s="24" t="str">
        <f>IF($B1999="","",(VLOOKUP($B1999,所属・種目コード!$E$3:$F$68,2)))</f>
        <v>盛岡工</v>
      </c>
      <c r="K1999" s="26" t="e">
        <f>IF($B1999="","",(VLOOKUP($B1999,所属・種目コード!O1982:P2082,2)))</f>
        <v>#N/A</v>
      </c>
      <c r="L1999" s="23" t="e">
        <f>IF($B1999="","",(VLOOKUP($B1999,所属・種目コード!$L$3:$M$59,2)))</f>
        <v>#N/A</v>
      </c>
    </row>
    <row r="2000" spans="1:12">
      <c r="A2000" s="11">
        <v>2932</v>
      </c>
      <c r="B2000" s="11">
        <v>1104</v>
      </c>
      <c r="C2000" s="11">
        <v>478</v>
      </c>
      <c r="E2000" s="11" t="s">
        <v>4265</v>
      </c>
      <c r="F2000" s="11" t="s">
        <v>4266</v>
      </c>
      <c r="G2000" s="11">
        <v>1</v>
      </c>
      <c r="I2000" s="24" t="str">
        <f>IF($B2000="","",(VLOOKUP($B2000,所属・種目コード!$E$3:$F$68,2)))</f>
        <v>盛岡工</v>
      </c>
      <c r="K2000" s="26" t="e">
        <f>IF($B2000="","",(VLOOKUP($B2000,所属・種目コード!O1983:P2083,2)))</f>
        <v>#N/A</v>
      </c>
      <c r="L2000" s="23" t="e">
        <f>IF($B2000="","",(VLOOKUP($B2000,所属・種目コード!$L$3:$M$59,2)))</f>
        <v>#N/A</v>
      </c>
    </row>
    <row r="2001" spans="1:12">
      <c r="A2001" s="11">
        <v>2933</v>
      </c>
      <c r="B2001" s="11">
        <v>1104</v>
      </c>
      <c r="C2001" s="11">
        <v>446</v>
      </c>
      <c r="E2001" s="11" t="s">
        <v>4267</v>
      </c>
      <c r="F2001" s="11" t="s">
        <v>4268</v>
      </c>
      <c r="G2001" s="11">
        <v>1</v>
      </c>
      <c r="I2001" s="24" t="str">
        <f>IF($B2001="","",(VLOOKUP($B2001,所属・種目コード!$E$3:$F$68,2)))</f>
        <v>盛岡工</v>
      </c>
      <c r="K2001" s="26" t="e">
        <f>IF($B2001="","",(VLOOKUP($B2001,所属・種目コード!O1984:P2084,2)))</f>
        <v>#N/A</v>
      </c>
      <c r="L2001" s="23" t="e">
        <f>IF($B2001="","",(VLOOKUP($B2001,所属・種目コード!$L$3:$M$59,2)))</f>
        <v>#N/A</v>
      </c>
    </row>
    <row r="2002" spans="1:12">
      <c r="A2002" s="11">
        <v>2934</v>
      </c>
      <c r="B2002" s="11">
        <v>1104</v>
      </c>
      <c r="C2002" s="11">
        <v>479</v>
      </c>
      <c r="E2002" s="11" t="s">
        <v>4269</v>
      </c>
      <c r="F2002" s="11" t="s">
        <v>4270</v>
      </c>
      <c r="G2002" s="11">
        <v>1</v>
      </c>
      <c r="I2002" s="24" t="str">
        <f>IF($B2002="","",(VLOOKUP($B2002,所属・種目コード!$E$3:$F$68,2)))</f>
        <v>盛岡工</v>
      </c>
      <c r="K2002" s="26" t="e">
        <f>IF($B2002="","",(VLOOKUP($B2002,所属・種目コード!O1985:P2085,2)))</f>
        <v>#N/A</v>
      </c>
      <c r="L2002" s="23" t="e">
        <f>IF($B2002="","",(VLOOKUP($B2002,所属・種目コード!$L$3:$M$59,2)))</f>
        <v>#N/A</v>
      </c>
    </row>
    <row r="2003" spans="1:12">
      <c r="A2003" s="11">
        <v>2935</v>
      </c>
      <c r="B2003" s="11">
        <v>1104</v>
      </c>
      <c r="C2003" s="11">
        <v>644</v>
      </c>
      <c r="E2003" s="11" t="s">
        <v>4271</v>
      </c>
      <c r="F2003" s="11" t="s">
        <v>4272</v>
      </c>
      <c r="G2003" s="11">
        <v>2</v>
      </c>
      <c r="I2003" s="24" t="str">
        <f>IF($B2003="","",(VLOOKUP($B2003,所属・種目コード!$E$3:$F$68,2)))</f>
        <v>盛岡工</v>
      </c>
      <c r="K2003" s="26" t="e">
        <f>IF($B2003="","",(VLOOKUP($B2003,所属・種目コード!O1986:P2086,2)))</f>
        <v>#N/A</v>
      </c>
      <c r="L2003" s="23" t="e">
        <f>IF($B2003="","",(VLOOKUP($B2003,所属・種目コード!$L$3:$M$59,2)))</f>
        <v>#N/A</v>
      </c>
    </row>
    <row r="2004" spans="1:12">
      <c r="A2004" s="11">
        <v>2936</v>
      </c>
      <c r="B2004" s="11">
        <v>1104</v>
      </c>
      <c r="C2004" s="11">
        <v>888</v>
      </c>
      <c r="E2004" s="11" t="s">
        <v>4273</v>
      </c>
      <c r="F2004" s="11" t="s">
        <v>4274</v>
      </c>
      <c r="G2004" s="11">
        <v>1</v>
      </c>
      <c r="I2004" s="24" t="str">
        <f>IF($B2004="","",(VLOOKUP($B2004,所属・種目コード!$E$3:$F$68,2)))</f>
        <v>盛岡工</v>
      </c>
      <c r="K2004" s="26" t="e">
        <f>IF($B2004="","",(VLOOKUP($B2004,所属・種目コード!O1987:P2087,2)))</f>
        <v>#N/A</v>
      </c>
      <c r="L2004" s="23" t="e">
        <f>IF($B2004="","",(VLOOKUP($B2004,所属・種目コード!$L$3:$M$59,2)))</f>
        <v>#N/A</v>
      </c>
    </row>
    <row r="2005" spans="1:12">
      <c r="A2005" s="11">
        <v>2937</v>
      </c>
      <c r="B2005" s="11">
        <v>1104</v>
      </c>
      <c r="C2005" s="11">
        <v>447</v>
      </c>
      <c r="E2005" s="11" t="s">
        <v>4275</v>
      </c>
      <c r="F2005" s="11" t="s">
        <v>4276</v>
      </c>
      <c r="G2005" s="11">
        <v>1</v>
      </c>
      <c r="I2005" s="24" t="str">
        <f>IF($B2005="","",(VLOOKUP($B2005,所属・種目コード!$E$3:$F$68,2)))</f>
        <v>盛岡工</v>
      </c>
      <c r="K2005" s="26" t="e">
        <f>IF($B2005="","",(VLOOKUP($B2005,所属・種目コード!O1988:P2088,2)))</f>
        <v>#N/A</v>
      </c>
      <c r="L2005" s="23" t="e">
        <f>IF($B2005="","",(VLOOKUP($B2005,所属・種目コード!$L$3:$M$59,2)))</f>
        <v>#N/A</v>
      </c>
    </row>
    <row r="2006" spans="1:12">
      <c r="A2006" s="11">
        <v>2938</v>
      </c>
      <c r="B2006" s="11">
        <v>1104</v>
      </c>
      <c r="C2006" s="11">
        <v>889</v>
      </c>
      <c r="E2006" s="11" t="s">
        <v>4277</v>
      </c>
      <c r="F2006" s="11" t="s">
        <v>4278</v>
      </c>
      <c r="G2006" s="11">
        <v>1</v>
      </c>
      <c r="I2006" s="24" t="str">
        <f>IF($B2006="","",(VLOOKUP($B2006,所属・種目コード!$E$3:$F$68,2)))</f>
        <v>盛岡工</v>
      </c>
      <c r="K2006" s="26" t="e">
        <f>IF($B2006="","",(VLOOKUP($B2006,所属・種目コード!O1989:P2089,2)))</f>
        <v>#N/A</v>
      </c>
      <c r="L2006" s="23" t="e">
        <f>IF($B2006="","",(VLOOKUP($B2006,所属・種目コード!$L$3:$M$59,2)))</f>
        <v>#N/A</v>
      </c>
    </row>
    <row r="2007" spans="1:12">
      <c r="A2007" s="11">
        <v>2939</v>
      </c>
      <c r="B2007" s="11">
        <v>1104</v>
      </c>
      <c r="C2007" s="11">
        <v>448</v>
      </c>
      <c r="E2007" s="11" t="s">
        <v>4279</v>
      </c>
      <c r="F2007" s="11" t="s">
        <v>4280</v>
      </c>
      <c r="G2007" s="11">
        <v>1</v>
      </c>
      <c r="I2007" s="24" t="str">
        <f>IF($B2007="","",(VLOOKUP($B2007,所属・種目コード!$E$3:$F$68,2)))</f>
        <v>盛岡工</v>
      </c>
      <c r="K2007" s="26" t="e">
        <f>IF($B2007="","",(VLOOKUP($B2007,所属・種目コード!O1990:P2090,2)))</f>
        <v>#N/A</v>
      </c>
      <c r="L2007" s="23" t="e">
        <f>IF($B2007="","",(VLOOKUP($B2007,所属・種目コード!$L$3:$M$59,2)))</f>
        <v>#N/A</v>
      </c>
    </row>
    <row r="2008" spans="1:12">
      <c r="A2008" s="11">
        <v>2940</v>
      </c>
      <c r="B2008" s="11">
        <v>1104</v>
      </c>
      <c r="C2008" s="11">
        <v>480</v>
      </c>
      <c r="E2008" s="11" t="s">
        <v>633</v>
      </c>
      <c r="F2008" s="11" t="s">
        <v>634</v>
      </c>
      <c r="G2008" s="11">
        <v>1</v>
      </c>
      <c r="I2008" s="24" t="str">
        <f>IF($B2008="","",(VLOOKUP($B2008,所属・種目コード!$E$3:$F$68,2)))</f>
        <v>盛岡工</v>
      </c>
      <c r="K2008" s="26" t="e">
        <f>IF($B2008="","",(VLOOKUP($B2008,所属・種目コード!O1991:P2091,2)))</f>
        <v>#N/A</v>
      </c>
      <c r="L2008" s="23" t="e">
        <f>IF($B2008="","",(VLOOKUP($B2008,所属・種目コード!$L$3:$M$59,2)))</f>
        <v>#N/A</v>
      </c>
    </row>
    <row r="2009" spans="1:12">
      <c r="A2009" s="11">
        <v>2941</v>
      </c>
      <c r="B2009" s="11">
        <v>1104</v>
      </c>
      <c r="C2009" s="11">
        <v>481</v>
      </c>
      <c r="E2009" s="11" t="s">
        <v>4281</v>
      </c>
      <c r="F2009" s="11" t="s">
        <v>4282</v>
      </c>
      <c r="G2009" s="11">
        <v>1</v>
      </c>
      <c r="I2009" s="24" t="str">
        <f>IF($B2009="","",(VLOOKUP($B2009,所属・種目コード!$E$3:$F$68,2)))</f>
        <v>盛岡工</v>
      </c>
      <c r="K2009" s="26" t="e">
        <f>IF($B2009="","",(VLOOKUP($B2009,所属・種目コード!O1992:P2092,2)))</f>
        <v>#N/A</v>
      </c>
      <c r="L2009" s="23" t="e">
        <f>IF($B2009="","",(VLOOKUP($B2009,所属・種目コード!$L$3:$M$59,2)))</f>
        <v>#N/A</v>
      </c>
    </row>
    <row r="2010" spans="1:12">
      <c r="A2010" s="11">
        <v>2942</v>
      </c>
      <c r="B2010" s="11">
        <v>1104</v>
      </c>
      <c r="C2010" s="11">
        <v>890</v>
      </c>
      <c r="E2010" s="11" t="s">
        <v>4283</v>
      </c>
      <c r="F2010" s="11" t="s">
        <v>4284</v>
      </c>
      <c r="G2010" s="11">
        <v>1</v>
      </c>
      <c r="I2010" s="24" t="str">
        <f>IF($B2010="","",(VLOOKUP($B2010,所属・種目コード!$E$3:$F$68,2)))</f>
        <v>盛岡工</v>
      </c>
      <c r="K2010" s="26" t="e">
        <f>IF($B2010="","",(VLOOKUP($B2010,所属・種目コード!O1993:P2093,2)))</f>
        <v>#N/A</v>
      </c>
      <c r="L2010" s="23" t="e">
        <f>IF($B2010="","",(VLOOKUP($B2010,所属・種目コード!$L$3:$M$59,2)))</f>
        <v>#N/A</v>
      </c>
    </row>
    <row r="2011" spans="1:12">
      <c r="A2011" s="11">
        <v>2943</v>
      </c>
      <c r="B2011" s="11">
        <v>1104</v>
      </c>
      <c r="C2011" s="11">
        <v>482</v>
      </c>
      <c r="E2011" s="11" t="s">
        <v>4285</v>
      </c>
      <c r="F2011" s="11" t="s">
        <v>4286</v>
      </c>
      <c r="G2011" s="11">
        <v>1</v>
      </c>
      <c r="I2011" s="24" t="str">
        <f>IF($B2011="","",(VLOOKUP($B2011,所属・種目コード!$E$3:$F$68,2)))</f>
        <v>盛岡工</v>
      </c>
      <c r="K2011" s="26" t="e">
        <f>IF($B2011="","",(VLOOKUP($B2011,所属・種目コード!O1994:P2094,2)))</f>
        <v>#N/A</v>
      </c>
      <c r="L2011" s="23" t="e">
        <f>IF($B2011="","",(VLOOKUP($B2011,所属・種目コード!$L$3:$M$59,2)))</f>
        <v>#N/A</v>
      </c>
    </row>
    <row r="2012" spans="1:12">
      <c r="A2012" s="11">
        <v>2944</v>
      </c>
      <c r="B2012" s="11">
        <v>1105</v>
      </c>
      <c r="C2012" s="11">
        <v>367</v>
      </c>
      <c r="E2012" s="11" t="s">
        <v>4287</v>
      </c>
      <c r="F2012" s="11" t="s">
        <v>4288</v>
      </c>
      <c r="G2012" s="11">
        <v>2</v>
      </c>
      <c r="I2012" s="24" t="str">
        <f>IF($B2012="","",(VLOOKUP($B2012,所属・種目コード!$E$3:$F$68,2)))</f>
        <v>盛岡商</v>
      </c>
      <c r="K2012" s="26" t="e">
        <f>IF($B2012="","",(VLOOKUP($B2012,所属・種目コード!O1995:P2095,2)))</f>
        <v>#N/A</v>
      </c>
      <c r="L2012" s="23" t="e">
        <f>IF($B2012="","",(VLOOKUP($B2012,所属・種目コード!$L$3:$M$59,2)))</f>
        <v>#N/A</v>
      </c>
    </row>
    <row r="2013" spans="1:12">
      <c r="A2013" s="11">
        <v>2945</v>
      </c>
      <c r="B2013" s="11">
        <v>1105</v>
      </c>
      <c r="C2013" s="11">
        <v>553</v>
      </c>
      <c r="E2013" s="11" t="s">
        <v>4289</v>
      </c>
      <c r="F2013" s="11" t="s">
        <v>4290</v>
      </c>
      <c r="G2013" s="11">
        <v>2</v>
      </c>
      <c r="I2013" s="24" t="str">
        <f>IF($B2013="","",(VLOOKUP($B2013,所属・種目コード!$E$3:$F$68,2)))</f>
        <v>盛岡商</v>
      </c>
      <c r="K2013" s="26" t="e">
        <f>IF($B2013="","",(VLOOKUP($B2013,所属・種目コード!O1996:P2096,2)))</f>
        <v>#N/A</v>
      </c>
      <c r="L2013" s="23" t="e">
        <f>IF($B2013="","",(VLOOKUP($B2013,所属・種目コード!$L$3:$M$59,2)))</f>
        <v>#N/A</v>
      </c>
    </row>
    <row r="2014" spans="1:12">
      <c r="A2014" s="11">
        <v>2946</v>
      </c>
      <c r="B2014" s="11">
        <v>1105</v>
      </c>
      <c r="C2014" s="11">
        <v>526</v>
      </c>
      <c r="E2014" s="11" t="s">
        <v>4291</v>
      </c>
      <c r="F2014" s="11" t="s">
        <v>4292</v>
      </c>
      <c r="G2014" s="11">
        <v>1</v>
      </c>
      <c r="I2014" s="24" t="str">
        <f>IF($B2014="","",(VLOOKUP($B2014,所属・種目コード!$E$3:$F$68,2)))</f>
        <v>盛岡商</v>
      </c>
      <c r="K2014" s="26" t="e">
        <f>IF($B2014="","",(VLOOKUP($B2014,所属・種目コード!O1997:P2097,2)))</f>
        <v>#N/A</v>
      </c>
      <c r="L2014" s="23" t="e">
        <f>IF($B2014="","",(VLOOKUP($B2014,所属・種目コード!$L$3:$M$59,2)))</f>
        <v>#N/A</v>
      </c>
    </row>
    <row r="2015" spans="1:12">
      <c r="A2015" s="11">
        <v>2947</v>
      </c>
      <c r="B2015" s="11">
        <v>1105</v>
      </c>
      <c r="C2015" s="11">
        <v>771</v>
      </c>
      <c r="E2015" s="11" t="s">
        <v>4293</v>
      </c>
      <c r="F2015" s="11" t="s">
        <v>4294</v>
      </c>
      <c r="G2015" s="11">
        <v>1</v>
      </c>
      <c r="I2015" s="24" t="str">
        <f>IF($B2015="","",(VLOOKUP($B2015,所属・種目コード!$E$3:$F$68,2)))</f>
        <v>盛岡商</v>
      </c>
      <c r="K2015" s="26" t="e">
        <f>IF($B2015="","",(VLOOKUP($B2015,所属・種目コード!O1998:P2098,2)))</f>
        <v>#N/A</v>
      </c>
      <c r="L2015" s="23" t="e">
        <f>IF($B2015="","",(VLOOKUP($B2015,所属・種目コード!$L$3:$M$59,2)))</f>
        <v>#N/A</v>
      </c>
    </row>
    <row r="2016" spans="1:12">
      <c r="A2016" s="11">
        <v>2948</v>
      </c>
      <c r="B2016" s="11">
        <v>1105</v>
      </c>
      <c r="C2016" s="11">
        <v>369</v>
      </c>
      <c r="E2016" s="11" t="s">
        <v>538</v>
      </c>
      <c r="F2016" s="11" t="s">
        <v>4295</v>
      </c>
      <c r="G2016" s="11">
        <v>2</v>
      </c>
      <c r="I2016" s="24" t="str">
        <f>IF($B2016="","",(VLOOKUP($B2016,所属・種目コード!$E$3:$F$68,2)))</f>
        <v>盛岡商</v>
      </c>
      <c r="K2016" s="26" t="e">
        <f>IF($B2016="","",(VLOOKUP($B2016,所属・種目コード!O1999:P2099,2)))</f>
        <v>#N/A</v>
      </c>
      <c r="L2016" s="23" t="e">
        <f>IF($B2016="","",(VLOOKUP($B2016,所属・種目コード!$L$3:$M$59,2)))</f>
        <v>#N/A</v>
      </c>
    </row>
    <row r="2017" spans="1:12">
      <c r="A2017" s="11">
        <v>2949</v>
      </c>
      <c r="B2017" s="11">
        <v>1105</v>
      </c>
      <c r="C2017" s="11">
        <v>554</v>
      </c>
      <c r="E2017" s="11" t="s">
        <v>4296</v>
      </c>
      <c r="F2017" s="11" t="s">
        <v>4297</v>
      </c>
      <c r="G2017" s="11">
        <v>2</v>
      </c>
      <c r="I2017" s="24" t="str">
        <f>IF($B2017="","",(VLOOKUP($B2017,所属・種目コード!$E$3:$F$68,2)))</f>
        <v>盛岡商</v>
      </c>
      <c r="K2017" s="26" t="e">
        <f>IF($B2017="","",(VLOOKUP($B2017,所属・種目コード!O2000:P2100,2)))</f>
        <v>#N/A</v>
      </c>
      <c r="L2017" s="23" t="e">
        <f>IF($B2017="","",(VLOOKUP($B2017,所属・種目コード!$L$3:$M$59,2)))</f>
        <v>#N/A</v>
      </c>
    </row>
    <row r="2018" spans="1:12">
      <c r="A2018" s="11">
        <v>2950</v>
      </c>
      <c r="B2018" s="11">
        <v>1105</v>
      </c>
      <c r="C2018" s="11">
        <v>772</v>
      </c>
      <c r="E2018" s="11" t="s">
        <v>4298</v>
      </c>
      <c r="F2018" s="11" t="s">
        <v>4299</v>
      </c>
      <c r="G2018" s="11">
        <v>1</v>
      </c>
      <c r="I2018" s="24" t="str">
        <f>IF($B2018="","",(VLOOKUP($B2018,所属・種目コード!$E$3:$F$68,2)))</f>
        <v>盛岡商</v>
      </c>
      <c r="K2018" s="26" t="e">
        <f>IF($B2018="","",(VLOOKUP($B2018,所属・種目コード!O2001:P2101,2)))</f>
        <v>#N/A</v>
      </c>
      <c r="L2018" s="23" t="e">
        <f>IF($B2018="","",(VLOOKUP($B2018,所属・種目コード!$L$3:$M$59,2)))</f>
        <v>#N/A</v>
      </c>
    </row>
    <row r="2019" spans="1:12">
      <c r="A2019" s="11">
        <v>2951</v>
      </c>
      <c r="B2019" s="11">
        <v>1105</v>
      </c>
      <c r="C2019" s="11">
        <v>370</v>
      </c>
      <c r="E2019" s="11" t="s">
        <v>539</v>
      </c>
      <c r="F2019" s="11" t="s">
        <v>4300</v>
      </c>
      <c r="G2019" s="11">
        <v>2</v>
      </c>
      <c r="I2019" s="24" t="str">
        <f>IF($B2019="","",(VLOOKUP($B2019,所属・種目コード!$E$3:$F$68,2)))</f>
        <v>盛岡商</v>
      </c>
      <c r="K2019" s="26" t="e">
        <f>IF($B2019="","",(VLOOKUP($B2019,所属・種目コード!O2002:P2102,2)))</f>
        <v>#N/A</v>
      </c>
      <c r="L2019" s="23" t="e">
        <f>IF($B2019="","",(VLOOKUP($B2019,所属・種目コード!$L$3:$M$59,2)))</f>
        <v>#N/A</v>
      </c>
    </row>
    <row r="2020" spans="1:12">
      <c r="A2020" s="11">
        <v>2952</v>
      </c>
      <c r="B2020" s="11">
        <v>1105</v>
      </c>
      <c r="C2020" s="11">
        <v>522</v>
      </c>
      <c r="E2020" s="11" t="s">
        <v>4301</v>
      </c>
      <c r="F2020" s="11" t="s">
        <v>4302</v>
      </c>
      <c r="G2020" s="11">
        <v>1</v>
      </c>
      <c r="I2020" s="24" t="str">
        <f>IF($B2020="","",(VLOOKUP($B2020,所属・種目コード!$E$3:$F$68,2)))</f>
        <v>盛岡商</v>
      </c>
      <c r="K2020" s="26" t="e">
        <f>IF($B2020="","",(VLOOKUP($B2020,所属・種目コード!O2003:P2103,2)))</f>
        <v>#N/A</v>
      </c>
      <c r="L2020" s="23" t="e">
        <f>IF($B2020="","",(VLOOKUP($B2020,所属・種目コード!$L$3:$M$59,2)))</f>
        <v>#N/A</v>
      </c>
    </row>
    <row r="2021" spans="1:12">
      <c r="A2021" s="11">
        <v>2953</v>
      </c>
      <c r="B2021" s="11">
        <v>1105</v>
      </c>
      <c r="C2021" s="11">
        <v>371</v>
      </c>
      <c r="E2021" s="11" t="s">
        <v>542</v>
      </c>
      <c r="F2021" s="11" t="s">
        <v>4303</v>
      </c>
      <c r="G2021" s="11">
        <v>2</v>
      </c>
      <c r="I2021" s="24" t="str">
        <f>IF($B2021="","",(VLOOKUP($B2021,所属・種目コード!$E$3:$F$68,2)))</f>
        <v>盛岡商</v>
      </c>
      <c r="K2021" s="26" t="e">
        <f>IF($B2021="","",(VLOOKUP($B2021,所属・種目コード!O2004:P2104,2)))</f>
        <v>#N/A</v>
      </c>
      <c r="L2021" s="23" t="e">
        <f>IF($B2021="","",(VLOOKUP($B2021,所属・種目コード!$L$3:$M$59,2)))</f>
        <v>#N/A</v>
      </c>
    </row>
    <row r="2022" spans="1:12">
      <c r="A2022" s="11">
        <v>2954</v>
      </c>
      <c r="B2022" s="11">
        <v>1105</v>
      </c>
      <c r="C2022" s="11">
        <v>372</v>
      </c>
      <c r="E2022" s="11" t="s">
        <v>4304</v>
      </c>
      <c r="F2022" s="11" t="s">
        <v>4305</v>
      </c>
      <c r="G2022" s="11">
        <v>2</v>
      </c>
      <c r="I2022" s="24" t="str">
        <f>IF($B2022="","",(VLOOKUP($B2022,所属・種目コード!$E$3:$F$68,2)))</f>
        <v>盛岡商</v>
      </c>
      <c r="K2022" s="26" t="e">
        <f>IF($B2022="","",(VLOOKUP($B2022,所属・種目コード!O2005:P2105,2)))</f>
        <v>#N/A</v>
      </c>
      <c r="L2022" s="23" t="e">
        <f>IF($B2022="","",(VLOOKUP($B2022,所属・種目コード!$L$3:$M$59,2)))</f>
        <v>#N/A</v>
      </c>
    </row>
    <row r="2023" spans="1:12">
      <c r="A2023" s="11">
        <v>2955</v>
      </c>
      <c r="B2023" s="11">
        <v>1105</v>
      </c>
      <c r="C2023" s="11">
        <v>773</v>
      </c>
      <c r="E2023" s="11" t="s">
        <v>4306</v>
      </c>
      <c r="F2023" s="11" t="s">
        <v>4307</v>
      </c>
      <c r="G2023" s="11">
        <v>1</v>
      </c>
      <c r="I2023" s="24" t="str">
        <f>IF($B2023="","",(VLOOKUP($B2023,所属・種目コード!$E$3:$F$68,2)))</f>
        <v>盛岡商</v>
      </c>
      <c r="K2023" s="26" t="e">
        <f>IF($B2023="","",(VLOOKUP($B2023,所属・種目コード!O2006:P2106,2)))</f>
        <v>#N/A</v>
      </c>
      <c r="L2023" s="23" t="e">
        <f>IF($B2023="","",(VLOOKUP($B2023,所属・種目コード!$L$3:$M$59,2)))</f>
        <v>#N/A</v>
      </c>
    </row>
    <row r="2024" spans="1:12">
      <c r="A2024" s="11">
        <v>2956</v>
      </c>
      <c r="B2024" s="11">
        <v>1105</v>
      </c>
      <c r="C2024" s="11">
        <v>774</v>
      </c>
      <c r="E2024" s="11" t="s">
        <v>4308</v>
      </c>
      <c r="F2024" s="11" t="s">
        <v>4309</v>
      </c>
      <c r="G2024" s="11">
        <v>1</v>
      </c>
      <c r="I2024" s="24" t="str">
        <f>IF($B2024="","",(VLOOKUP($B2024,所属・種目コード!$E$3:$F$68,2)))</f>
        <v>盛岡商</v>
      </c>
      <c r="K2024" s="26" t="e">
        <f>IF($B2024="","",(VLOOKUP($B2024,所属・種目コード!O2007:P2107,2)))</f>
        <v>#N/A</v>
      </c>
      <c r="L2024" s="23" t="e">
        <f>IF($B2024="","",(VLOOKUP($B2024,所属・種目コード!$L$3:$M$59,2)))</f>
        <v>#N/A</v>
      </c>
    </row>
    <row r="2025" spans="1:12">
      <c r="A2025" s="11">
        <v>2957</v>
      </c>
      <c r="B2025" s="11">
        <v>1105</v>
      </c>
      <c r="C2025" s="11">
        <v>373</v>
      </c>
      <c r="E2025" s="11" t="s">
        <v>4310</v>
      </c>
      <c r="F2025" s="11" t="s">
        <v>4311</v>
      </c>
      <c r="G2025" s="11">
        <v>2</v>
      </c>
      <c r="I2025" s="24" t="str">
        <f>IF($B2025="","",(VLOOKUP($B2025,所属・種目コード!$E$3:$F$68,2)))</f>
        <v>盛岡商</v>
      </c>
      <c r="K2025" s="26" t="e">
        <f>IF($B2025="","",(VLOOKUP($B2025,所属・種目コード!O2008:P2108,2)))</f>
        <v>#N/A</v>
      </c>
      <c r="L2025" s="23" t="e">
        <f>IF($B2025="","",(VLOOKUP($B2025,所属・種目コード!$L$3:$M$59,2)))</f>
        <v>#N/A</v>
      </c>
    </row>
    <row r="2026" spans="1:12">
      <c r="A2026" s="11">
        <v>2958</v>
      </c>
      <c r="B2026" s="11">
        <v>1105</v>
      </c>
      <c r="C2026" s="11">
        <v>527</v>
      </c>
      <c r="E2026" s="11" t="s">
        <v>4312</v>
      </c>
      <c r="F2026" s="11" t="s">
        <v>4313</v>
      </c>
      <c r="G2026" s="11">
        <v>1</v>
      </c>
      <c r="I2026" s="24" t="str">
        <f>IF($B2026="","",(VLOOKUP($B2026,所属・種目コード!$E$3:$F$68,2)))</f>
        <v>盛岡商</v>
      </c>
      <c r="K2026" s="26" t="e">
        <f>IF($B2026="","",(VLOOKUP($B2026,所属・種目コード!O2009:P2109,2)))</f>
        <v>#N/A</v>
      </c>
      <c r="L2026" s="23" t="e">
        <f>IF($B2026="","",(VLOOKUP($B2026,所属・種目コード!$L$3:$M$59,2)))</f>
        <v>#N/A</v>
      </c>
    </row>
    <row r="2027" spans="1:12">
      <c r="A2027" s="11">
        <v>2959</v>
      </c>
      <c r="B2027" s="11">
        <v>1105</v>
      </c>
      <c r="C2027" s="11">
        <v>775</v>
      </c>
      <c r="E2027" s="11" t="s">
        <v>4314</v>
      </c>
      <c r="F2027" s="11" t="s">
        <v>2988</v>
      </c>
      <c r="G2027" s="11">
        <v>1</v>
      </c>
      <c r="I2027" s="24" t="str">
        <f>IF($B2027="","",(VLOOKUP($B2027,所属・種目コード!$E$3:$F$68,2)))</f>
        <v>盛岡商</v>
      </c>
      <c r="K2027" s="26" t="e">
        <f>IF($B2027="","",(VLOOKUP($B2027,所属・種目コード!O2010:P2110,2)))</f>
        <v>#N/A</v>
      </c>
      <c r="L2027" s="23" t="e">
        <f>IF($B2027="","",(VLOOKUP($B2027,所属・種目コード!$L$3:$M$59,2)))</f>
        <v>#N/A</v>
      </c>
    </row>
    <row r="2028" spans="1:12">
      <c r="A2028" s="11">
        <v>2960</v>
      </c>
      <c r="B2028" s="11">
        <v>1105</v>
      </c>
      <c r="C2028" s="11">
        <v>528</v>
      </c>
      <c r="E2028" s="11" t="s">
        <v>4315</v>
      </c>
      <c r="F2028" s="11" t="s">
        <v>4316</v>
      </c>
      <c r="G2028" s="11">
        <v>1</v>
      </c>
      <c r="I2028" s="24" t="str">
        <f>IF($B2028="","",(VLOOKUP($B2028,所属・種目コード!$E$3:$F$68,2)))</f>
        <v>盛岡商</v>
      </c>
      <c r="K2028" s="26" t="e">
        <f>IF($B2028="","",(VLOOKUP($B2028,所属・種目コード!O2011:P2111,2)))</f>
        <v>#N/A</v>
      </c>
      <c r="L2028" s="23" t="e">
        <f>IF($B2028="","",(VLOOKUP($B2028,所属・種目コード!$L$3:$M$59,2)))</f>
        <v>#N/A</v>
      </c>
    </row>
    <row r="2029" spans="1:12">
      <c r="A2029" s="11">
        <v>2961</v>
      </c>
      <c r="B2029" s="11">
        <v>1105</v>
      </c>
      <c r="C2029" s="11">
        <v>374</v>
      </c>
      <c r="E2029" s="11" t="s">
        <v>4317</v>
      </c>
      <c r="F2029" s="11" t="s">
        <v>4318</v>
      </c>
      <c r="G2029" s="11">
        <v>2</v>
      </c>
      <c r="I2029" s="24" t="str">
        <f>IF($B2029="","",(VLOOKUP($B2029,所属・種目コード!$E$3:$F$68,2)))</f>
        <v>盛岡商</v>
      </c>
      <c r="K2029" s="26" t="e">
        <f>IF($B2029="","",(VLOOKUP($B2029,所属・種目コード!O2012:P2112,2)))</f>
        <v>#N/A</v>
      </c>
      <c r="L2029" s="23" t="e">
        <f>IF($B2029="","",(VLOOKUP($B2029,所属・種目コード!$L$3:$M$59,2)))</f>
        <v>#N/A</v>
      </c>
    </row>
    <row r="2030" spans="1:12">
      <c r="A2030" s="11">
        <v>2962</v>
      </c>
      <c r="B2030" s="11">
        <v>1105</v>
      </c>
      <c r="C2030" s="11">
        <v>375</v>
      </c>
      <c r="E2030" s="11" t="s">
        <v>541</v>
      </c>
      <c r="F2030" s="11" t="s">
        <v>4319</v>
      </c>
      <c r="G2030" s="11">
        <v>2</v>
      </c>
      <c r="I2030" s="24" t="str">
        <f>IF($B2030="","",(VLOOKUP($B2030,所属・種目コード!$E$3:$F$68,2)))</f>
        <v>盛岡商</v>
      </c>
      <c r="K2030" s="26" t="e">
        <f>IF($B2030="","",(VLOOKUP($B2030,所属・種目コード!O2013:P2113,2)))</f>
        <v>#N/A</v>
      </c>
      <c r="L2030" s="23" t="e">
        <f>IF($B2030="","",(VLOOKUP($B2030,所属・種目コード!$L$3:$M$59,2)))</f>
        <v>#N/A</v>
      </c>
    </row>
    <row r="2031" spans="1:12">
      <c r="A2031" s="11">
        <v>2963</v>
      </c>
      <c r="B2031" s="11">
        <v>1105</v>
      </c>
      <c r="C2031" s="11">
        <v>529</v>
      </c>
      <c r="E2031" s="11" t="s">
        <v>4320</v>
      </c>
      <c r="F2031" s="11" t="s">
        <v>4321</v>
      </c>
      <c r="G2031" s="11">
        <v>1</v>
      </c>
      <c r="I2031" s="24" t="str">
        <f>IF($B2031="","",(VLOOKUP($B2031,所属・種目コード!$E$3:$F$68,2)))</f>
        <v>盛岡商</v>
      </c>
      <c r="K2031" s="26" t="e">
        <f>IF($B2031="","",(VLOOKUP($B2031,所属・種目コード!O2014:P2114,2)))</f>
        <v>#N/A</v>
      </c>
      <c r="L2031" s="23" t="e">
        <f>IF($B2031="","",(VLOOKUP($B2031,所属・種目コード!$L$3:$M$59,2)))</f>
        <v>#N/A</v>
      </c>
    </row>
    <row r="2032" spans="1:12">
      <c r="A2032" s="11">
        <v>2964</v>
      </c>
      <c r="B2032" s="11">
        <v>1105</v>
      </c>
      <c r="C2032" s="11">
        <v>523</v>
      </c>
      <c r="E2032" s="11" t="s">
        <v>4322</v>
      </c>
      <c r="F2032" s="11" t="s">
        <v>4323</v>
      </c>
      <c r="G2032" s="11">
        <v>1</v>
      </c>
      <c r="I2032" s="24" t="str">
        <f>IF($B2032="","",(VLOOKUP($B2032,所属・種目コード!$E$3:$F$68,2)))</f>
        <v>盛岡商</v>
      </c>
      <c r="K2032" s="26" t="e">
        <f>IF($B2032="","",(VLOOKUP($B2032,所属・種目コード!O2015:P2115,2)))</f>
        <v>#N/A</v>
      </c>
      <c r="L2032" s="23" t="e">
        <f>IF($B2032="","",(VLOOKUP($B2032,所属・種目コード!$L$3:$M$59,2)))</f>
        <v>#N/A</v>
      </c>
    </row>
    <row r="2033" spans="1:12">
      <c r="A2033" s="11">
        <v>2965</v>
      </c>
      <c r="B2033" s="11">
        <v>1105</v>
      </c>
      <c r="C2033" s="11">
        <v>524</v>
      </c>
      <c r="E2033" s="11" t="s">
        <v>4324</v>
      </c>
      <c r="F2033" s="11" t="s">
        <v>4325</v>
      </c>
      <c r="G2033" s="11">
        <v>1</v>
      </c>
      <c r="I2033" s="24" t="str">
        <f>IF($B2033="","",(VLOOKUP($B2033,所属・種目コード!$E$3:$F$68,2)))</f>
        <v>盛岡商</v>
      </c>
      <c r="K2033" s="26" t="e">
        <f>IF($B2033="","",(VLOOKUP($B2033,所属・種目コード!O2016:P2116,2)))</f>
        <v>#N/A</v>
      </c>
      <c r="L2033" s="23" t="e">
        <f>IF($B2033="","",(VLOOKUP($B2033,所属・種目コード!$L$3:$M$59,2)))</f>
        <v>#N/A</v>
      </c>
    </row>
    <row r="2034" spans="1:12">
      <c r="A2034" s="11">
        <v>2966</v>
      </c>
      <c r="B2034" s="11">
        <v>1105</v>
      </c>
      <c r="C2034" s="11">
        <v>525</v>
      </c>
      <c r="E2034" s="11" t="s">
        <v>4326</v>
      </c>
      <c r="F2034" s="11" t="s">
        <v>4327</v>
      </c>
      <c r="G2034" s="11">
        <v>1</v>
      </c>
      <c r="I2034" s="24" t="str">
        <f>IF($B2034="","",(VLOOKUP($B2034,所属・種目コード!$E$3:$F$68,2)))</f>
        <v>盛岡商</v>
      </c>
      <c r="K2034" s="26" t="e">
        <f>IF($B2034="","",(VLOOKUP($B2034,所属・種目コード!O2017:P2117,2)))</f>
        <v>#N/A</v>
      </c>
      <c r="L2034" s="23" t="e">
        <f>IF($B2034="","",(VLOOKUP($B2034,所属・種目コード!$L$3:$M$59,2)))</f>
        <v>#N/A</v>
      </c>
    </row>
    <row r="2035" spans="1:12">
      <c r="A2035" s="11">
        <v>2967</v>
      </c>
      <c r="B2035" s="11">
        <v>1105</v>
      </c>
      <c r="C2035" s="11">
        <v>376</v>
      </c>
      <c r="E2035" s="11" t="s">
        <v>537</v>
      </c>
      <c r="F2035" s="11" t="s">
        <v>4328</v>
      </c>
      <c r="G2035" s="11">
        <v>2</v>
      </c>
      <c r="I2035" s="24" t="str">
        <f>IF($B2035="","",(VLOOKUP($B2035,所属・種目コード!$E$3:$F$68,2)))</f>
        <v>盛岡商</v>
      </c>
      <c r="K2035" s="26" t="e">
        <f>IF($B2035="","",(VLOOKUP($B2035,所属・種目コード!O2018:P2118,2)))</f>
        <v>#N/A</v>
      </c>
      <c r="L2035" s="23" t="e">
        <f>IF($B2035="","",(VLOOKUP($B2035,所属・種目コード!$L$3:$M$59,2)))</f>
        <v>#N/A</v>
      </c>
    </row>
    <row r="2036" spans="1:12">
      <c r="A2036" s="11">
        <v>2968</v>
      </c>
      <c r="B2036" s="11">
        <v>1105</v>
      </c>
      <c r="C2036" s="11">
        <v>368</v>
      </c>
      <c r="E2036" s="11" t="s">
        <v>4329</v>
      </c>
      <c r="F2036" s="11" t="s">
        <v>4328</v>
      </c>
      <c r="G2036" s="11">
        <v>2</v>
      </c>
      <c r="I2036" s="24" t="str">
        <f>IF($B2036="","",(VLOOKUP($B2036,所属・種目コード!$E$3:$F$68,2)))</f>
        <v>盛岡商</v>
      </c>
      <c r="K2036" s="26" t="e">
        <f>IF($B2036="","",(VLOOKUP($B2036,所属・種目コード!O2019:P2119,2)))</f>
        <v>#N/A</v>
      </c>
      <c r="L2036" s="23" t="e">
        <f>IF($B2036="","",(VLOOKUP($B2036,所属・種目コード!$L$3:$M$59,2)))</f>
        <v>#N/A</v>
      </c>
    </row>
    <row r="2037" spans="1:12">
      <c r="A2037" s="11">
        <v>2969</v>
      </c>
      <c r="B2037" s="11">
        <v>1105</v>
      </c>
      <c r="C2037" s="11">
        <v>555</v>
      </c>
      <c r="E2037" s="11" t="s">
        <v>4330</v>
      </c>
      <c r="F2037" s="11" t="s">
        <v>4331</v>
      </c>
      <c r="G2037" s="11">
        <v>2</v>
      </c>
      <c r="I2037" s="24" t="str">
        <f>IF($B2037="","",(VLOOKUP($B2037,所属・種目コード!$E$3:$F$68,2)))</f>
        <v>盛岡商</v>
      </c>
      <c r="K2037" s="26" t="e">
        <f>IF($B2037="","",(VLOOKUP($B2037,所属・種目コード!O2020:P2120,2)))</f>
        <v>#N/A</v>
      </c>
      <c r="L2037" s="23" t="e">
        <f>IF($B2037="","",(VLOOKUP($B2037,所属・種目コード!$L$3:$M$59,2)))</f>
        <v>#N/A</v>
      </c>
    </row>
    <row r="2038" spans="1:12">
      <c r="A2038" s="11">
        <v>2970</v>
      </c>
      <c r="B2038" s="11">
        <v>1105</v>
      </c>
      <c r="C2038" s="11">
        <v>377</v>
      </c>
      <c r="E2038" s="11" t="s">
        <v>540</v>
      </c>
      <c r="F2038" s="11" t="s">
        <v>4332</v>
      </c>
      <c r="G2038" s="11">
        <v>2</v>
      </c>
      <c r="I2038" s="24" t="str">
        <f>IF($B2038="","",(VLOOKUP($B2038,所属・種目コード!$E$3:$F$68,2)))</f>
        <v>盛岡商</v>
      </c>
      <c r="K2038" s="26" t="e">
        <f>IF($B2038="","",(VLOOKUP($B2038,所属・種目コード!O2021:P2121,2)))</f>
        <v>#N/A</v>
      </c>
      <c r="L2038" s="23" t="e">
        <f>IF($B2038="","",(VLOOKUP($B2038,所属・種目コード!$L$3:$M$59,2)))</f>
        <v>#N/A</v>
      </c>
    </row>
    <row r="2039" spans="1:12">
      <c r="A2039" s="11">
        <v>2971</v>
      </c>
      <c r="B2039" s="11">
        <v>1106</v>
      </c>
      <c r="C2039" s="11">
        <v>598</v>
      </c>
      <c r="E2039" s="11" t="s">
        <v>4333</v>
      </c>
      <c r="F2039" s="11" t="s">
        <v>4334</v>
      </c>
      <c r="G2039" s="11">
        <v>2</v>
      </c>
      <c r="I2039" s="24" t="str">
        <f>IF($B2039="","",(VLOOKUP($B2039,所属・種目コード!$E$3:$F$68,2)))</f>
        <v>盛岡白百合</v>
      </c>
      <c r="K2039" s="26" t="e">
        <f>IF($B2039="","",(VLOOKUP($B2039,所属・種目コード!O2022:P2122,2)))</f>
        <v>#N/A</v>
      </c>
      <c r="L2039" s="23" t="e">
        <f>IF($B2039="","",(VLOOKUP($B2039,所属・種目コード!$L$3:$M$59,2)))</f>
        <v>#N/A</v>
      </c>
    </row>
    <row r="2040" spans="1:12">
      <c r="A2040" s="11">
        <v>2972</v>
      </c>
      <c r="B2040" s="11">
        <v>1106</v>
      </c>
      <c r="C2040" s="11">
        <v>599</v>
      </c>
      <c r="E2040" s="11" t="s">
        <v>4335</v>
      </c>
      <c r="F2040" s="11" t="s">
        <v>4336</v>
      </c>
      <c r="G2040" s="11">
        <v>2</v>
      </c>
      <c r="I2040" s="24" t="str">
        <f>IF($B2040="","",(VLOOKUP($B2040,所属・種目コード!$E$3:$F$68,2)))</f>
        <v>盛岡白百合</v>
      </c>
      <c r="K2040" s="26" t="e">
        <f>IF($B2040="","",(VLOOKUP($B2040,所属・種目コード!O2023:P2123,2)))</f>
        <v>#N/A</v>
      </c>
      <c r="L2040" s="23" t="e">
        <f>IF($B2040="","",(VLOOKUP($B2040,所属・種目コード!$L$3:$M$59,2)))</f>
        <v>#N/A</v>
      </c>
    </row>
    <row r="2041" spans="1:12">
      <c r="A2041" s="11">
        <v>2973</v>
      </c>
      <c r="B2041" s="11">
        <v>1106</v>
      </c>
      <c r="C2041" s="11">
        <v>597</v>
      </c>
      <c r="E2041" s="11" t="s">
        <v>4337</v>
      </c>
      <c r="F2041" s="11" t="s">
        <v>4338</v>
      </c>
      <c r="G2041" s="11">
        <v>2</v>
      </c>
      <c r="I2041" s="24" t="str">
        <f>IF($B2041="","",(VLOOKUP($B2041,所属・種目コード!$E$3:$F$68,2)))</f>
        <v>盛岡白百合</v>
      </c>
      <c r="K2041" s="26" t="e">
        <f>IF($B2041="","",(VLOOKUP($B2041,所属・種目コード!O2024:P2124,2)))</f>
        <v>#N/A</v>
      </c>
      <c r="L2041" s="23" t="e">
        <f>IF($B2041="","",(VLOOKUP($B2041,所属・種目コード!$L$3:$M$59,2)))</f>
        <v>#N/A</v>
      </c>
    </row>
    <row r="2042" spans="1:12">
      <c r="A2042" s="11">
        <v>5113</v>
      </c>
      <c r="B2042" s="11">
        <v>1106</v>
      </c>
      <c r="C2042" s="11">
        <v>752</v>
      </c>
      <c r="E2042" s="11" t="s">
        <v>8414</v>
      </c>
      <c r="F2042" s="11" t="s">
        <v>8415</v>
      </c>
      <c r="G2042" s="11">
        <v>2</v>
      </c>
      <c r="I2042" s="24" t="str">
        <f>IF($B2042="","",(VLOOKUP($B2042,所属・種目コード!$E$3:$F$68,2)))</f>
        <v>盛岡白百合</v>
      </c>
      <c r="K2042" s="26" t="e">
        <f>IF($B2042="","",(VLOOKUP($B2042,所属・種目コード!O2025:P2125,2)))</f>
        <v>#N/A</v>
      </c>
      <c r="L2042" s="23" t="e">
        <f>IF($B2042="","",(VLOOKUP($B2042,所属・種目コード!$L$3:$M$59,2)))</f>
        <v>#N/A</v>
      </c>
    </row>
    <row r="2043" spans="1:12">
      <c r="A2043" s="11">
        <v>5114</v>
      </c>
      <c r="B2043" s="11">
        <v>1106</v>
      </c>
      <c r="C2043" s="11">
        <v>751</v>
      </c>
      <c r="E2043" s="11" t="s">
        <v>8416</v>
      </c>
      <c r="F2043" s="11" t="s">
        <v>8417</v>
      </c>
      <c r="G2043" s="11">
        <v>2</v>
      </c>
      <c r="I2043" s="24" t="str">
        <f>IF($B2043="","",(VLOOKUP($B2043,所属・種目コード!$E$3:$F$68,2)))</f>
        <v>盛岡白百合</v>
      </c>
      <c r="K2043" s="26" t="e">
        <f>IF($B2043="","",(VLOOKUP($B2043,所属・種目コード!O2026:P2126,2)))</f>
        <v>#N/A</v>
      </c>
      <c r="L2043" s="23" t="e">
        <f>IF($B2043="","",(VLOOKUP($B2043,所属・種目コード!$L$3:$M$59,2)))</f>
        <v>#N/A</v>
      </c>
    </row>
    <row r="2044" spans="1:12">
      <c r="A2044" s="11">
        <v>5121</v>
      </c>
      <c r="B2044" s="11">
        <v>1106</v>
      </c>
      <c r="C2044" s="11">
        <v>749</v>
      </c>
      <c r="E2044" s="11" t="s">
        <v>8418</v>
      </c>
      <c r="F2044" s="11" t="s">
        <v>8419</v>
      </c>
      <c r="G2044" s="11">
        <v>2</v>
      </c>
      <c r="I2044" s="24" t="str">
        <f>IF($B2044="","",(VLOOKUP($B2044,所属・種目コード!$E$3:$F$68,2)))</f>
        <v>盛岡白百合</v>
      </c>
      <c r="K2044" s="26" t="e">
        <f>IF($B2044="","",(VLOOKUP($B2044,所属・種目コード!O2027:P2127,2)))</f>
        <v>#N/A</v>
      </c>
      <c r="L2044" s="23" t="e">
        <f>IF($B2044="","",(VLOOKUP($B2044,所属・種目コード!$L$3:$M$59,2)))</f>
        <v>#N/A</v>
      </c>
    </row>
    <row r="2045" spans="1:12">
      <c r="A2045" s="11">
        <v>5124</v>
      </c>
      <c r="B2045" s="11">
        <v>1106</v>
      </c>
      <c r="C2045" s="11">
        <v>750</v>
      </c>
      <c r="E2045" s="11" t="s">
        <v>8420</v>
      </c>
      <c r="F2045" s="11" t="s">
        <v>8421</v>
      </c>
      <c r="G2045" s="11">
        <v>2</v>
      </c>
      <c r="I2045" s="24" t="str">
        <f>IF($B2045="","",(VLOOKUP($B2045,所属・種目コード!$E$3:$F$68,2)))</f>
        <v>盛岡白百合</v>
      </c>
      <c r="K2045" s="26" t="e">
        <f>IF($B2045="","",(VLOOKUP($B2045,所属・種目コード!O2028:P2128,2)))</f>
        <v>#N/A</v>
      </c>
      <c r="L2045" s="23" t="e">
        <f>IF($B2045="","",(VLOOKUP($B2045,所属・種目コード!$L$3:$M$59,2)))</f>
        <v>#N/A</v>
      </c>
    </row>
    <row r="2046" spans="1:12">
      <c r="A2046" s="11">
        <v>5131</v>
      </c>
      <c r="B2046" s="11">
        <v>1106</v>
      </c>
      <c r="C2046" s="11">
        <v>753</v>
      </c>
      <c r="E2046" s="11" t="s">
        <v>8422</v>
      </c>
      <c r="F2046" s="11" t="s">
        <v>8423</v>
      </c>
      <c r="G2046" s="11">
        <v>2</v>
      </c>
      <c r="I2046" s="24" t="str">
        <f>IF($B2046="","",(VLOOKUP($B2046,所属・種目コード!$E$3:$F$68,2)))</f>
        <v>盛岡白百合</v>
      </c>
      <c r="K2046" s="26" t="e">
        <f>IF($B2046="","",(VLOOKUP($B2046,所属・種目コード!O2029:P2129,2)))</f>
        <v>#N/A</v>
      </c>
      <c r="L2046" s="23" t="e">
        <f>IF($B2046="","",(VLOOKUP($B2046,所属・種目コード!$L$3:$M$59,2)))</f>
        <v>#N/A</v>
      </c>
    </row>
    <row r="2047" spans="1:12">
      <c r="A2047" s="11">
        <v>2974</v>
      </c>
      <c r="B2047" s="11">
        <v>1107</v>
      </c>
      <c r="C2047" s="11">
        <v>171</v>
      </c>
      <c r="E2047" s="11" t="s">
        <v>4339</v>
      </c>
      <c r="F2047" s="11" t="s">
        <v>4340</v>
      </c>
      <c r="G2047" s="11">
        <v>2</v>
      </c>
      <c r="I2047" s="24" t="str">
        <f>IF($B2047="","",(VLOOKUP($B2047,所属・種目コード!$E$3:$F$68,2)))</f>
        <v>盛岡市立</v>
      </c>
      <c r="K2047" s="26" t="e">
        <f>IF($B2047="","",(VLOOKUP($B2047,所属・種目コード!O2030:P2130,2)))</f>
        <v>#N/A</v>
      </c>
      <c r="L2047" s="23" t="e">
        <f>IF($B2047="","",(VLOOKUP($B2047,所属・種目コード!$L$3:$M$59,2)))</f>
        <v>#N/A</v>
      </c>
    </row>
    <row r="2048" spans="1:12">
      <c r="A2048" s="11">
        <v>2975</v>
      </c>
      <c r="B2048" s="11">
        <v>1107</v>
      </c>
      <c r="C2048" s="11">
        <v>172</v>
      </c>
      <c r="E2048" s="11" t="s">
        <v>4341</v>
      </c>
      <c r="F2048" s="11" t="s">
        <v>4342</v>
      </c>
      <c r="G2048" s="11">
        <v>2</v>
      </c>
      <c r="I2048" s="24" t="str">
        <f>IF($B2048="","",(VLOOKUP($B2048,所属・種目コード!$E$3:$F$68,2)))</f>
        <v>盛岡市立</v>
      </c>
      <c r="K2048" s="26" t="e">
        <f>IF($B2048="","",(VLOOKUP($B2048,所属・種目コード!O2031:P2131,2)))</f>
        <v>#N/A</v>
      </c>
      <c r="L2048" s="23" t="e">
        <f>IF($B2048="","",(VLOOKUP($B2048,所属・種目コード!$L$3:$M$59,2)))</f>
        <v>#N/A</v>
      </c>
    </row>
    <row r="2049" spans="1:12">
      <c r="A2049" s="11">
        <v>2976</v>
      </c>
      <c r="B2049" s="11">
        <v>1107</v>
      </c>
      <c r="C2049" s="11">
        <v>507</v>
      </c>
      <c r="E2049" s="11" t="s">
        <v>4343</v>
      </c>
      <c r="F2049" s="11" t="s">
        <v>4344</v>
      </c>
      <c r="G2049" s="11">
        <v>1</v>
      </c>
      <c r="I2049" s="24" t="str">
        <f>IF($B2049="","",(VLOOKUP($B2049,所属・種目コード!$E$3:$F$68,2)))</f>
        <v>盛岡市立</v>
      </c>
      <c r="K2049" s="26" t="e">
        <f>IF($B2049="","",(VLOOKUP($B2049,所属・種目コード!O2032:P2132,2)))</f>
        <v>#N/A</v>
      </c>
      <c r="L2049" s="23" t="e">
        <f>IF($B2049="","",(VLOOKUP($B2049,所属・種目コード!$L$3:$M$59,2)))</f>
        <v>#N/A</v>
      </c>
    </row>
    <row r="2050" spans="1:12">
      <c r="A2050" s="11">
        <v>2977</v>
      </c>
      <c r="B2050" s="11">
        <v>1107</v>
      </c>
      <c r="C2050" s="11">
        <v>750</v>
      </c>
      <c r="E2050" s="11" t="s">
        <v>4345</v>
      </c>
      <c r="F2050" s="11" t="s">
        <v>4346</v>
      </c>
      <c r="G2050" s="11">
        <v>1</v>
      </c>
      <c r="I2050" s="24" t="str">
        <f>IF($B2050="","",(VLOOKUP($B2050,所属・種目コード!$E$3:$F$68,2)))</f>
        <v>盛岡市立</v>
      </c>
      <c r="K2050" s="26" t="e">
        <f>IF($B2050="","",(VLOOKUP($B2050,所属・種目コード!O2033:P2133,2)))</f>
        <v>#N/A</v>
      </c>
      <c r="L2050" s="23" t="e">
        <f>IF($B2050="","",(VLOOKUP($B2050,所属・種目コード!$L$3:$M$59,2)))</f>
        <v>#N/A</v>
      </c>
    </row>
    <row r="2051" spans="1:12">
      <c r="A2051" s="11">
        <v>2978</v>
      </c>
      <c r="B2051" s="11">
        <v>1107</v>
      </c>
      <c r="C2051" s="11">
        <v>530</v>
      </c>
      <c r="E2051" s="11" t="s">
        <v>4347</v>
      </c>
      <c r="F2051" s="11" t="s">
        <v>4348</v>
      </c>
      <c r="G2051" s="11">
        <v>2</v>
      </c>
      <c r="I2051" s="24" t="str">
        <f>IF($B2051="","",(VLOOKUP($B2051,所属・種目コード!$E$3:$F$68,2)))</f>
        <v>盛岡市立</v>
      </c>
      <c r="K2051" s="26" t="e">
        <f>IF($B2051="","",(VLOOKUP($B2051,所属・種目コード!O2034:P2134,2)))</f>
        <v>#N/A</v>
      </c>
      <c r="L2051" s="23" t="e">
        <f>IF($B2051="","",(VLOOKUP($B2051,所属・種目コード!$L$3:$M$59,2)))</f>
        <v>#N/A</v>
      </c>
    </row>
    <row r="2052" spans="1:12">
      <c r="A2052" s="11">
        <v>2979</v>
      </c>
      <c r="B2052" s="11">
        <v>1107</v>
      </c>
      <c r="C2052" s="11">
        <v>508</v>
      </c>
      <c r="E2052" s="11" t="s">
        <v>4349</v>
      </c>
      <c r="F2052" s="11" t="s">
        <v>4350</v>
      </c>
      <c r="G2052" s="11">
        <v>1</v>
      </c>
      <c r="I2052" s="24" t="str">
        <f>IF($B2052="","",(VLOOKUP($B2052,所属・種目コード!$E$3:$F$68,2)))</f>
        <v>盛岡市立</v>
      </c>
      <c r="K2052" s="26" t="e">
        <f>IF($B2052="","",(VLOOKUP($B2052,所属・種目コード!O2035:P2135,2)))</f>
        <v>#N/A</v>
      </c>
      <c r="L2052" s="23" t="e">
        <f>IF($B2052="","",(VLOOKUP($B2052,所属・種目コード!$L$3:$M$59,2)))</f>
        <v>#N/A</v>
      </c>
    </row>
    <row r="2053" spans="1:12">
      <c r="A2053" s="11">
        <v>2980</v>
      </c>
      <c r="B2053" s="11">
        <v>1107</v>
      </c>
      <c r="C2053" s="11">
        <v>751</v>
      </c>
      <c r="E2053" s="11" t="s">
        <v>4351</v>
      </c>
      <c r="F2053" s="11" t="s">
        <v>4352</v>
      </c>
      <c r="G2053" s="11">
        <v>1</v>
      </c>
      <c r="I2053" s="24" t="str">
        <f>IF($B2053="","",(VLOOKUP($B2053,所属・種目コード!$E$3:$F$68,2)))</f>
        <v>盛岡市立</v>
      </c>
      <c r="K2053" s="26" t="e">
        <f>IF($B2053="","",(VLOOKUP($B2053,所属・種目コード!O2036:P2136,2)))</f>
        <v>#N/A</v>
      </c>
      <c r="L2053" s="23" t="e">
        <f>IF($B2053="","",(VLOOKUP($B2053,所属・種目コード!$L$3:$M$59,2)))</f>
        <v>#N/A</v>
      </c>
    </row>
    <row r="2054" spans="1:12">
      <c r="A2054" s="11">
        <v>2981</v>
      </c>
      <c r="B2054" s="11">
        <v>1107</v>
      </c>
      <c r="C2054" s="11">
        <v>178</v>
      </c>
      <c r="E2054" s="11" t="s">
        <v>4353</v>
      </c>
      <c r="F2054" s="11" t="s">
        <v>4354</v>
      </c>
      <c r="G2054" s="11">
        <v>2</v>
      </c>
      <c r="I2054" s="24" t="str">
        <f>IF($B2054="","",(VLOOKUP($B2054,所属・種目コード!$E$3:$F$68,2)))</f>
        <v>盛岡市立</v>
      </c>
      <c r="K2054" s="26" t="e">
        <f>IF($B2054="","",(VLOOKUP($B2054,所属・種目コード!O2037:P2137,2)))</f>
        <v>#N/A</v>
      </c>
      <c r="L2054" s="23" t="e">
        <f>IF($B2054="","",(VLOOKUP($B2054,所属・種目コード!$L$3:$M$59,2)))</f>
        <v>#N/A</v>
      </c>
    </row>
    <row r="2055" spans="1:12">
      <c r="A2055" s="11">
        <v>2982</v>
      </c>
      <c r="B2055" s="11">
        <v>1107</v>
      </c>
      <c r="C2055" s="11">
        <v>752</v>
      </c>
      <c r="E2055" s="11" t="s">
        <v>4355</v>
      </c>
      <c r="F2055" s="11" t="s">
        <v>4356</v>
      </c>
      <c r="G2055" s="11">
        <v>1</v>
      </c>
      <c r="I2055" s="24" t="str">
        <f>IF($B2055="","",(VLOOKUP($B2055,所属・種目コード!$E$3:$F$68,2)))</f>
        <v>盛岡市立</v>
      </c>
      <c r="K2055" s="26" t="e">
        <f>IF($B2055="","",(VLOOKUP($B2055,所属・種目コード!O2038:P2138,2)))</f>
        <v>#N/A</v>
      </c>
      <c r="L2055" s="23" t="e">
        <f>IF($B2055="","",(VLOOKUP($B2055,所属・種目コード!$L$3:$M$59,2)))</f>
        <v>#N/A</v>
      </c>
    </row>
    <row r="2056" spans="1:12">
      <c r="A2056" s="11">
        <v>2983</v>
      </c>
      <c r="B2056" s="11">
        <v>1107</v>
      </c>
      <c r="C2056" s="11">
        <v>361</v>
      </c>
      <c r="E2056" s="11" t="s">
        <v>4357</v>
      </c>
      <c r="F2056" s="11" t="s">
        <v>4358</v>
      </c>
      <c r="G2056" s="11">
        <v>2</v>
      </c>
      <c r="I2056" s="24" t="str">
        <f>IF($B2056="","",(VLOOKUP($B2056,所属・種目コード!$E$3:$F$68,2)))</f>
        <v>盛岡市立</v>
      </c>
      <c r="K2056" s="26" t="e">
        <f>IF($B2056="","",(VLOOKUP($B2056,所属・種目コード!O2039:P2139,2)))</f>
        <v>#N/A</v>
      </c>
      <c r="L2056" s="23" t="e">
        <f>IF($B2056="","",(VLOOKUP($B2056,所属・種目コード!$L$3:$M$59,2)))</f>
        <v>#N/A</v>
      </c>
    </row>
    <row r="2057" spans="1:12">
      <c r="A2057" s="11">
        <v>2984</v>
      </c>
      <c r="B2057" s="11">
        <v>1107</v>
      </c>
      <c r="C2057" s="11">
        <v>179</v>
      </c>
      <c r="E2057" s="11" t="s">
        <v>4359</v>
      </c>
      <c r="F2057" s="11" t="s">
        <v>4360</v>
      </c>
      <c r="G2057" s="11">
        <v>2</v>
      </c>
      <c r="I2057" s="24" t="str">
        <f>IF($B2057="","",(VLOOKUP($B2057,所属・種目コード!$E$3:$F$68,2)))</f>
        <v>盛岡市立</v>
      </c>
      <c r="K2057" s="26" t="e">
        <f>IF($B2057="","",(VLOOKUP($B2057,所属・種目コード!O2040:P2140,2)))</f>
        <v>#N/A</v>
      </c>
      <c r="L2057" s="23" t="e">
        <f>IF($B2057="","",(VLOOKUP($B2057,所属・種目コード!$L$3:$M$59,2)))</f>
        <v>#N/A</v>
      </c>
    </row>
    <row r="2058" spans="1:12">
      <c r="A2058" s="11">
        <v>2985</v>
      </c>
      <c r="B2058" s="11">
        <v>1107</v>
      </c>
      <c r="C2058" s="11">
        <v>173</v>
      </c>
      <c r="E2058" s="11" t="s">
        <v>4361</v>
      </c>
      <c r="F2058" s="11" t="s">
        <v>4362</v>
      </c>
      <c r="G2058" s="11">
        <v>2</v>
      </c>
      <c r="I2058" s="24" t="str">
        <f>IF($B2058="","",(VLOOKUP($B2058,所属・種目コード!$E$3:$F$68,2)))</f>
        <v>盛岡市立</v>
      </c>
      <c r="K2058" s="26" t="e">
        <f>IF($B2058="","",(VLOOKUP($B2058,所属・種目コード!O2041:P2141,2)))</f>
        <v>#N/A</v>
      </c>
      <c r="L2058" s="23" t="e">
        <f>IF($B2058="","",(VLOOKUP($B2058,所属・種目コード!$L$3:$M$59,2)))</f>
        <v>#N/A</v>
      </c>
    </row>
    <row r="2059" spans="1:12">
      <c r="A2059" s="11">
        <v>2986</v>
      </c>
      <c r="B2059" s="11">
        <v>1107</v>
      </c>
      <c r="C2059" s="11">
        <v>753</v>
      </c>
      <c r="E2059" s="11" t="s">
        <v>4363</v>
      </c>
      <c r="F2059" s="11" t="s">
        <v>4364</v>
      </c>
      <c r="G2059" s="11">
        <v>1</v>
      </c>
      <c r="I2059" s="24" t="str">
        <f>IF($B2059="","",(VLOOKUP($B2059,所属・種目コード!$E$3:$F$68,2)))</f>
        <v>盛岡市立</v>
      </c>
      <c r="K2059" s="26" t="e">
        <f>IF($B2059="","",(VLOOKUP($B2059,所属・種目コード!O2042:P2142,2)))</f>
        <v>#N/A</v>
      </c>
      <c r="L2059" s="23" t="e">
        <f>IF($B2059="","",(VLOOKUP($B2059,所属・種目コード!$L$3:$M$59,2)))</f>
        <v>#N/A</v>
      </c>
    </row>
    <row r="2060" spans="1:12">
      <c r="A2060" s="11">
        <v>2987</v>
      </c>
      <c r="B2060" s="11">
        <v>1107</v>
      </c>
      <c r="C2060" s="11">
        <v>196</v>
      </c>
      <c r="E2060" s="11" t="s">
        <v>4365</v>
      </c>
      <c r="F2060" s="11" t="s">
        <v>4366</v>
      </c>
      <c r="G2060" s="11">
        <v>1</v>
      </c>
      <c r="I2060" s="24" t="str">
        <f>IF($B2060="","",(VLOOKUP($B2060,所属・種目コード!$E$3:$F$68,2)))</f>
        <v>盛岡市立</v>
      </c>
      <c r="K2060" s="26" t="e">
        <f>IF($B2060="","",(VLOOKUP($B2060,所属・種目コード!O2043:P2143,2)))</f>
        <v>#N/A</v>
      </c>
      <c r="L2060" s="23" t="e">
        <f>IF($B2060="","",(VLOOKUP($B2060,所属・種目コード!$L$3:$M$59,2)))</f>
        <v>#N/A</v>
      </c>
    </row>
    <row r="2061" spans="1:12">
      <c r="A2061" s="11">
        <v>2988</v>
      </c>
      <c r="B2061" s="11">
        <v>1107</v>
      </c>
      <c r="C2061" s="11">
        <v>201</v>
      </c>
      <c r="E2061" s="11" t="s">
        <v>4367</v>
      </c>
      <c r="F2061" s="11" t="s">
        <v>4368</v>
      </c>
      <c r="G2061" s="11">
        <v>1</v>
      </c>
      <c r="I2061" s="24" t="str">
        <f>IF($B2061="","",(VLOOKUP($B2061,所属・種目コード!$E$3:$F$68,2)))</f>
        <v>盛岡市立</v>
      </c>
      <c r="K2061" s="26" t="e">
        <f>IF($B2061="","",(VLOOKUP($B2061,所属・種目コード!O2044:P2144,2)))</f>
        <v>#N/A</v>
      </c>
      <c r="L2061" s="23" t="e">
        <f>IF($B2061="","",(VLOOKUP($B2061,所属・種目コード!$L$3:$M$59,2)))</f>
        <v>#N/A</v>
      </c>
    </row>
    <row r="2062" spans="1:12">
      <c r="A2062" s="11">
        <v>2989</v>
      </c>
      <c r="B2062" s="11">
        <v>1107</v>
      </c>
      <c r="C2062" s="11">
        <v>180</v>
      </c>
      <c r="E2062" s="11" t="s">
        <v>4369</v>
      </c>
      <c r="F2062" s="11" t="s">
        <v>4370</v>
      </c>
      <c r="G2062" s="11">
        <v>2</v>
      </c>
      <c r="I2062" s="24" t="str">
        <f>IF($B2062="","",(VLOOKUP($B2062,所属・種目コード!$E$3:$F$68,2)))</f>
        <v>盛岡市立</v>
      </c>
      <c r="K2062" s="26" t="e">
        <f>IF($B2062="","",(VLOOKUP($B2062,所属・種目コード!O2045:P2145,2)))</f>
        <v>#N/A</v>
      </c>
      <c r="L2062" s="23" t="e">
        <f>IF($B2062="","",(VLOOKUP($B2062,所属・種目コード!$L$3:$M$59,2)))</f>
        <v>#N/A</v>
      </c>
    </row>
    <row r="2063" spans="1:12">
      <c r="A2063" s="11">
        <v>2990</v>
      </c>
      <c r="B2063" s="11">
        <v>1107</v>
      </c>
      <c r="C2063" s="11">
        <v>531</v>
      </c>
      <c r="E2063" s="11" t="s">
        <v>4371</v>
      </c>
      <c r="F2063" s="11" t="s">
        <v>4372</v>
      </c>
      <c r="G2063" s="11">
        <v>2</v>
      </c>
      <c r="I2063" s="24" t="str">
        <f>IF($B2063="","",(VLOOKUP($B2063,所属・種目コード!$E$3:$F$68,2)))</f>
        <v>盛岡市立</v>
      </c>
      <c r="K2063" s="26" t="e">
        <f>IF($B2063="","",(VLOOKUP($B2063,所属・種目コード!O2046:P2146,2)))</f>
        <v>#N/A</v>
      </c>
      <c r="L2063" s="23" t="e">
        <f>IF($B2063="","",(VLOOKUP($B2063,所属・種目コード!$L$3:$M$59,2)))</f>
        <v>#N/A</v>
      </c>
    </row>
    <row r="2064" spans="1:12">
      <c r="A2064" s="11">
        <v>2991</v>
      </c>
      <c r="B2064" s="11">
        <v>1107</v>
      </c>
      <c r="C2064" s="11">
        <v>181</v>
      </c>
      <c r="E2064" s="11" t="s">
        <v>4373</v>
      </c>
      <c r="F2064" s="11" t="s">
        <v>4374</v>
      </c>
      <c r="G2064" s="11">
        <v>2</v>
      </c>
      <c r="I2064" s="24" t="str">
        <f>IF($B2064="","",(VLOOKUP($B2064,所属・種目コード!$E$3:$F$68,2)))</f>
        <v>盛岡市立</v>
      </c>
      <c r="K2064" s="26" t="e">
        <f>IF($B2064="","",(VLOOKUP($B2064,所属・種目コード!O2047:P2147,2)))</f>
        <v>#N/A</v>
      </c>
      <c r="L2064" s="23" t="e">
        <f>IF($B2064="","",(VLOOKUP($B2064,所属・種目コード!$L$3:$M$59,2)))</f>
        <v>#N/A</v>
      </c>
    </row>
    <row r="2065" spans="1:12">
      <c r="A2065" s="11">
        <v>2992</v>
      </c>
      <c r="B2065" s="11">
        <v>1107</v>
      </c>
      <c r="C2065" s="11">
        <v>202</v>
      </c>
      <c r="E2065" s="11" t="s">
        <v>4375</v>
      </c>
      <c r="F2065" s="11" t="s">
        <v>4376</v>
      </c>
      <c r="G2065" s="11">
        <v>1</v>
      </c>
      <c r="I2065" s="24" t="str">
        <f>IF($B2065="","",(VLOOKUP($B2065,所属・種目コード!$E$3:$F$68,2)))</f>
        <v>盛岡市立</v>
      </c>
      <c r="K2065" s="26" t="e">
        <f>IF($B2065="","",(VLOOKUP($B2065,所属・種目コード!O2048:P2148,2)))</f>
        <v>#N/A</v>
      </c>
      <c r="L2065" s="23" t="e">
        <f>IF($B2065="","",(VLOOKUP($B2065,所属・種目コード!$L$3:$M$59,2)))</f>
        <v>#N/A</v>
      </c>
    </row>
    <row r="2066" spans="1:12">
      <c r="A2066" s="11">
        <v>2993</v>
      </c>
      <c r="B2066" s="11">
        <v>1107</v>
      </c>
      <c r="C2066" s="11">
        <v>509</v>
      </c>
      <c r="E2066" s="11" t="s">
        <v>4377</v>
      </c>
      <c r="F2066" s="11" t="s">
        <v>4378</v>
      </c>
      <c r="G2066" s="11">
        <v>1</v>
      </c>
      <c r="I2066" s="24" t="str">
        <f>IF($B2066="","",(VLOOKUP($B2066,所属・種目コード!$E$3:$F$68,2)))</f>
        <v>盛岡市立</v>
      </c>
      <c r="K2066" s="26" t="e">
        <f>IF($B2066="","",(VLOOKUP($B2066,所属・種目コード!O2049:P2149,2)))</f>
        <v>#N/A</v>
      </c>
      <c r="L2066" s="23" t="e">
        <f>IF($B2066="","",(VLOOKUP($B2066,所属・種目コード!$L$3:$M$59,2)))</f>
        <v>#N/A</v>
      </c>
    </row>
    <row r="2067" spans="1:12">
      <c r="A2067" s="11">
        <v>2994</v>
      </c>
      <c r="B2067" s="11">
        <v>1107</v>
      </c>
      <c r="C2067" s="11">
        <v>203</v>
      </c>
      <c r="E2067" s="11" t="s">
        <v>4379</v>
      </c>
      <c r="F2067" s="11" t="s">
        <v>4380</v>
      </c>
      <c r="G2067" s="11">
        <v>1</v>
      </c>
      <c r="I2067" s="24" t="str">
        <f>IF($B2067="","",(VLOOKUP($B2067,所属・種目コード!$E$3:$F$68,2)))</f>
        <v>盛岡市立</v>
      </c>
      <c r="K2067" s="26" t="e">
        <f>IF($B2067="","",(VLOOKUP($B2067,所属・種目コード!O2050:P2150,2)))</f>
        <v>#N/A</v>
      </c>
      <c r="L2067" s="23" t="e">
        <f>IF($B2067="","",(VLOOKUP($B2067,所属・種目コード!$L$3:$M$59,2)))</f>
        <v>#N/A</v>
      </c>
    </row>
    <row r="2068" spans="1:12">
      <c r="A2068" s="11">
        <v>2995</v>
      </c>
      <c r="B2068" s="11">
        <v>1107</v>
      </c>
      <c r="C2068" s="11">
        <v>362</v>
      </c>
      <c r="E2068" s="11" t="s">
        <v>4381</v>
      </c>
      <c r="F2068" s="11" t="s">
        <v>4382</v>
      </c>
      <c r="G2068" s="11">
        <v>2</v>
      </c>
      <c r="I2068" s="24" t="str">
        <f>IF($B2068="","",(VLOOKUP($B2068,所属・種目コード!$E$3:$F$68,2)))</f>
        <v>盛岡市立</v>
      </c>
      <c r="K2068" s="26" t="e">
        <f>IF($B2068="","",(VLOOKUP($B2068,所属・種目コード!O2051:P2151,2)))</f>
        <v>#N/A</v>
      </c>
      <c r="L2068" s="23" t="e">
        <f>IF($B2068="","",(VLOOKUP($B2068,所属・種目コード!$L$3:$M$59,2)))</f>
        <v>#N/A</v>
      </c>
    </row>
    <row r="2069" spans="1:12">
      <c r="A2069" s="11">
        <v>2996</v>
      </c>
      <c r="B2069" s="11">
        <v>1107</v>
      </c>
      <c r="C2069" s="11">
        <v>204</v>
      </c>
      <c r="E2069" s="11" t="s">
        <v>4383</v>
      </c>
      <c r="F2069" s="11" t="s">
        <v>4384</v>
      </c>
      <c r="G2069" s="11">
        <v>1</v>
      </c>
      <c r="I2069" s="24" t="str">
        <f>IF($B2069="","",(VLOOKUP($B2069,所属・種目コード!$E$3:$F$68,2)))</f>
        <v>盛岡市立</v>
      </c>
      <c r="K2069" s="26" t="e">
        <f>IF($B2069="","",(VLOOKUP($B2069,所属・種目コード!O2052:P2152,2)))</f>
        <v>#N/A</v>
      </c>
      <c r="L2069" s="23" t="e">
        <f>IF($B2069="","",(VLOOKUP($B2069,所属・種目コード!$L$3:$M$59,2)))</f>
        <v>#N/A</v>
      </c>
    </row>
    <row r="2070" spans="1:12">
      <c r="A2070" s="11">
        <v>2997</v>
      </c>
      <c r="B2070" s="11">
        <v>1107</v>
      </c>
      <c r="C2070" s="11">
        <v>182</v>
      </c>
      <c r="E2070" s="11" t="s">
        <v>4385</v>
      </c>
      <c r="F2070" s="11" t="s">
        <v>4386</v>
      </c>
      <c r="G2070" s="11">
        <v>2</v>
      </c>
      <c r="I2070" s="24" t="str">
        <f>IF($B2070="","",(VLOOKUP($B2070,所属・種目コード!$E$3:$F$68,2)))</f>
        <v>盛岡市立</v>
      </c>
      <c r="K2070" s="26" t="e">
        <f>IF($B2070="","",(VLOOKUP($B2070,所属・種目コード!O2053:P2153,2)))</f>
        <v>#N/A</v>
      </c>
      <c r="L2070" s="23" t="e">
        <f>IF($B2070="","",(VLOOKUP($B2070,所属・種目コード!$L$3:$M$59,2)))</f>
        <v>#N/A</v>
      </c>
    </row>
    <row r="2071" spans="1:12">
      <c r="A2071" s="11">
        <v>2998</v>
      </c>
      <c r="B2071" s="11">
        <v>1107</v>
      </c>
      <c r="C2071" s="11">
        <v>205</v>
      </c>
      <c r="E2071" s="11" t="s">
        <v>4387</v>
      </c>
      <c r="F2071" s="11" t="s">
        <v>4388</v>
      </c>
      <c r="G2071" s="11">
        <v>1</v>
      </c>
      <c r="I2071" s="24" t="str">
        <f>IF($B2071="","",(VLOOKUP($B2071,所属・種目コード!$E$3:$F$68,2)))</f>
        <v>盛岡市立</v>
      </c>
      <c r="K2071" s="26" t="e">
        <f>IF($B2071="","",(VLOOKUP($B2071,所属・種目コード!O2054:P2154,2)))</f>
        <v>#N/A</v>
      </c>
      <c r="L2071" s="23" t="e">
        <f>IF($B2071="","",(VLOOKUP($B2071,所属・種目コード!$L$3:$M$59,2)))</f>
        <v>#N/A</v>
      </c>
    </row>
    <row r="2072" spans="1:12">
      <c r="A2072" s="11">
        <v>2999</v>
      </c>
      <c r="B2072" s="11">
        <v>1107</v>
      </c>
      <c r="C2072" s="11">
        <v>510</v>
      </c>
      <c r="E2072" s="11" t="s">
        <v>4389</v>
      </c>
      <c r="F2072" s="11" t="s">
        <v>4390</v>
      </c>
      <c r="G2072" s="11">
        <v>1</v>
      </c>
      <c r="I2072" s="24" t="str">
        <f>IF($B2072="","",(VLOOKUP($B2072,所属・種目コード!$E$3:$F$68,2)))</f>
        <v>盛岡市立</v>
      </c>
      <c r="K2072" s="26" t="e">
        <f>IF($B2072="","",(VLOOKUP($B2072,所属・種目コード!O2055:P2155,2)))</f>
        <v>#N/A</v>
      </c>
      <c r="L2072" s="23" t="e">
        <f>IF($B2072="","",(VLOOKUP($B2072,所属・種目コード!$L$3:$M$59,2)))</f>
        <v>#N/A</v>
      </c>
    </row>
    <row r="2073" spans="1:12">
      <c r="A2073" s="11">
        <v>3000</v>
      </c>
      <c r="B2073" s="11">
        <v>1107</v>
      </c>
      <c r="C2073" s="11">
        <v>183</v>
      </c>
      <c r="E2073" s="11" t="s">
        <v>4391</v>
      </c>
      <c r="F2073" s="11" t="s">
        <v>4392</v>
      </c>
      <c r="G2073" s="11">
        <v>2</v>
      </c>
      <c r="I2073" s="24" t="str">
        <f>IF($B2073="","",(VLOOKUP($B2073,所属・種目コード!$E$3:$F$68,2)))</f>
        <v>盛岡市立</v>
      </c>
      <c r="K2073" s="26" t="e">
        <f>IF($B2073="","",(VLOOKUP($B2073,所属・種目コード!O2056:P2156,2)))</f>
        <v>#N/A</v>
      </c>
      <c r="L2073" s="23" t="e">
        <f>IF($B2073="","",(VLOOKUP($B2073,所属・種目コード!$L$3:$M$59,2)))</f>
        <v>#N/A</v>
      </c>
    </row>
    <row r="2074" spans="1:12">
      <c r="A2074" s="11">
        <v>3001</v>
      </c>
      <c r="B2074" s="11">
        <v>1107</v>
      </c>
      <c r="C2074" s="11">
        <v>197</v>
      </c>
      <c r="E2074" s="11" t="s">
        <v>4393</v>
      </c>
      <c r="F2074" s="11" t="s">
        <v>739</v>
      </c>
      <c r="G2074" s="11">
        <v>1</v>
      </c>
      <c r="I2074" s="24" t="str">
        <f>IF($B2074="","",(VLOOKUP($B2074,所属・種目コード!$E$3:$F$68,2)))</f>
        <v>盛岡市立</v>
      </c>
      <c r="K2074" s="26" t="e">
        <f>IF($B2074="","",(VLOOKUP($B2074,所属・種目コード!O2057:P2157,2)))</f>
        <v>#N/A</v>
      </c>
      <c r="L2074" s="23" t="e">
        <f>IF($B2074="","",(VLOOKUP($B2074,所属・種目コード!$L$3:$M$59,2)))</f>
        <v>#N/A</v>
      </c>
    </row>
    <row r="2075" spans="1:12">
      <c r="A2075" s="11">
        <v>3002</v>
      </c>
      <c r="B2075" s="11">
        <v>1107</v>
      </c>
      <c r="C2075" s="11">
        <v>184</v>
      </c>
      <c r="E2075" s="11" t="s">
        <v>4394</v>
      </c>
      <c r="F2075" s="11" t="s">
        <v>4395</v>
      </c>
      <c r="G2075" s="11">
        <v>2</v>
      </c>
      <c r="I2075" s="24" t="str">
        <f>IF($B2075="","",(VLOOKUP($B2075,所属・種目コード!$E$3:$F$68,2)))</f>
        <v>盛岡市立</v>
      </c>
      <c r="K2075" s="26" t="e">
        <f>IF($B2075="","",(VLOOKUP($B2075,所属・種目コード!O2058:P2158,2)))</f>
        <v>#N/A</v>
      </c>
      <c r="L2075" s="23" t="e">
        <f>IF($B2075="","",(VLOOKUP($B2075,所属・種目コード!$L$3:$M$59,2)))</f>
        <v>#N/A</v>
      </c>
    </row>
    <row r="2076" spans="1:12">
      <c r="A2076" s="11">
        <v>3003</v>
      </c>
      <c r="B2076" s="11">
        <v>1107</v>
      </c>
      <c r="C2076" s="11">
        <v>511</v>
      </c>
      <c r="E2076" s="11" t="s">
        <v>4396</v>
      </c>
      <c r="F2076" s="11" t="s">
        <v>4397</v>
      </c>
      <c r="G2076" s="11">
        <v>1</v>
      </c>
      <c r="I2076" s="24" t="str">
        <f>IF($B2076="","",(VLOOKUP($B2076,所属・種目コード!$E$3:$F$68,2)))</f>
        <v>盛岡市立</v>
      </c>
      <c r="K2076" s="26" t="e">
        <f>IF($B2076="","",(VLOOKUP($B2076,所属・種目コード!O2059:P2159,2)))</f>
        <v>#N/A</v>
      </c>
      <c r="L2076" s="23" t="e">
        <f>IF($B2076="","",(VLOOKUP($B2076,所属・種目コード!$L$3:$M$59,2)))</f>
        <v>#N/A</v>
      </c>
    </row>
    <row r="2077" spans="1:12">
      <c r="A2077" s="11">
        <v>3004</v>
      </c>
      <c r="B2077" s="11">
        <v>1107</v>
      </c>
      <c r="C2077" s="11">
        <v>754</v>
      </c>
      <c r="E2077" s="11" t="s">
        <v>4398</v>
      </c>
      <c r="F2077" s="11" t="s">
        <v>4399</v>
      </c>
      <c r="G2077" s="11">
        <v>1</v>
      </c>
      <c r="I2077" s="24" t="str">
        <f>IF($B2077="","",(VLOOKUP($B2077,所属・種目コード!$E$3:$F$68,2)))</f>
        <v>盛岡市立</v>
      </c>
      <c r="K2077" s="26" t="e">
        <f>IF($B2077="","",(VLOOKUP($B2077,所属・種目コード!O2060:P2160,2)))</f>
        <v>#N/A</v>
      </c>
      <c r="L2077" s="23" t="e">
        <f>IF($B2077="","",(VLOOKUP($B2077,所属・種目コード!$L$3:$M$59,2)))</f>
        <v>#N/A</v>
      </c>
    </row>
    <row r="2078" spans="1:12">
      <c r="A2078" s="11">
        <v>3005</v>
      </c>
      <c r="B2078" s="11">
        <v>1107</v>
      </c>
      <c r="C2078" s="11">
        <v>206</v>
      </c>
      <c r="E2078" s="11" t="s">
        <v>4400</v>
      </c>
      <c r="F2078" s="11" t="s">
        <v>4401</v>
      </c>
      <c r="G2078" s="11">
        <v>1</v>
      </c>
      <c r="I2078" s="24" t="str">
        <f>IF($B2078="","",(VLOOKUP($B2078,所属・種目コード!$E$3:$F$68,2)))</f>
        <v>盛岡市立</v>
      </c>
      <c r="K2078" s="26" t="e">
        <f>IF($B2078="","",(VLOOKUP($B2078,所属・種目コード!O2061:P2161,2)))</f>
        <v>#N/A</v>
      </c>
      <c r="L2078" s="23" t="e">
        <f>IF($B2078="","",(VLOOKUP($B2078,所属・種目コード!$L$3:$M$59,2)))</f>
        <v>#N/A</v>
      </c>
    </row>
    <row r="2079" spans="1:12">
      <c r="A2079" s="11">
        <v>3006</v>
      </c>
      <c r="B2079" s="11">
        <v>1107</v>
      </c>
      <c r="C2079" s="11">
        <v>532</v>
      </c>
      <c r="E2079" s="11" t="s">
        <v>4402</v>
      </c>
      <c r="F2079" s="11" t="s">
        <v>4403</v>
      </c>
      <c r="G2079" s="11">
        <v>2</v>
      </c>
      <c r="I2079" s="24" t="str">
        <f>IF($B2079="","",(VLOOKUP($B2079,所属・種目コード!$E$3:$F$68,2)))</f>
        <v>盛岡市立</v>
      </c>
      <c r="K2079" s="26" t="e">
        <f>IF($B2079="","",(VLOOKUP($B2079,所属・種目コード!O2062:P2162,2)))</f>
        <v>#N/A</v>
      </c>
      <c r="L2079" s="23" t="e">
        <f>IF($B2079="","",(VLOOKUP($B2079,所属・種目コード!$L$3:$M$59,2)))</f>
        <v>#N/A</v>
      </c>
    </row>
    <row r="2080" spans="1:12">
      <c r="A2080" s="11">
        <v>3007</v>
      </c>
      <c r="B2080" s="11">
        <v>1107</v>
      </c>
      <c r="C2080" s="11">
        <v>755</v>
      </c>
      <c r="E2080" s="11" t="s">
        <v>4404</v>
      </c>
      <c r="F2080" s="11" t="s">
        <v>4405</v>
      </c>
      <c r="G2080" s="11">
        <v>1</v>
      </c>
      <c r="I2080" s="24" t="str">
        <f>IF($B2080="","",(VLOOKUP($B2080,所属・種目コード!$E$3:$F$68,2)))</f>
        <v>盛岡市立</v>
      </c>
      <c r="K2080" s="26" t="e">
        <f>IF($B2080="","",(VLOOKUP($B2080,所属・種目コード!O2063:P2163,2)))</f>
        <v>#N/A</v>
      </c>
      <c r="L2080" s="23" t="e">
        <f>IF($B2080="","",(VLOOKUP($B2080,所属・種目コード!$L$3:$M$59,2)))</f>
        <v>#N/A</v>
      </c>
    </row>
    <row r="2081" spans="1:12">
      <c r="A2081" s="11">
        <v>3008</v>
      </c>
      <c r="B2081" s="11">
        <v>1107</v>
      </c>
      <c r="C2081" s="11">
        <v>756</v>
      </c>
      <c r="E2081" s="11" t="s">
        <v>4406</v>
      </c>
      <c r="F2081" s="11" t="s">
        <v>4407</v>
      </c>
      <c r="G2081" s="11">
        <v>1</v>
      </c>
      <c r="I2081" s="24" t="str">
        <f>IF($B2081="","",(VLOOKUP($B2081,所属・種目コード!$E$3:$F$68,2)))</f>
        <v>盛岡市立</v>
      </c>
      <c r="K2081" s="26" t="e">
        <f>IF($B2081="","",(VLOOKUP($B2081,所属・種目コード!O2064:P2164,2)))</f>
        <v>#N/A</v>
      </c>
      <c r="L2081" s="23" t="e">
        <f>IF($B2081="","",(VLOOKUP($B2081,所属・種目コード!$L$3:$M$59,2)))</f>
        <v>#N/A</v>
      </c>
    </row>
    <row r="2082" spans="1:12">
      <c r="A2082" s="11">
        <v>3009</v>
      </c>
      <c r="B2082" s="11">
        <v>1107</v>
      </c>
      <c r="C2082" s="11">
        <v>198</v>
      </c>
      <c r="E2082" s="11" t="s">
        <v>4408</v>
      </c>
      <c r="F2082" s="11" t="s">
        <v>4409</v>
      </c>
      <c r="G2082" s="11">
        <v>1</v>
      </c>
      <c r="I2082" s="24" t="str">
        <f>IF($B2082="","",(VLOOKUP($B2082,所属・種目コード!$E$3:$F$68,2)))</f>
        <v>盛岡市立</v>
      </c>
      <c r="K2082" s="26" t="e">
        <f>IF($B2082="","",(VLOOKUP($B2082,所属・種目コード!O2065:P2165,2)))</f>
        <v>#N/A</v>
      </c>
      <c r="L2082" s="23" t="e">
        <f>IF($B2082="","",(VLOOKUP($B2082,所属・種目コード!$L$3:$M$59,2)))</f>
        <v>#N/A</v>
      </c>
    </row>
    <row r="2083" spans="1:12">
      <c r="A2083" s="11">
        <v>3010</v>
      </c>
      <c r="B2083" s="11">
        <v>1107</v>
      </c>
      <c r="C2083" s="11">
        <v>185</v>
      </c>
      <c r="E2083" s="11" t="s">
        <v>4410</v>
      </c>
      <c r="F2083" s="11" t="s">
        <v>4411</v>
      </c>
      <c r="G2083" s="11">
        <v>2</v>
      </c>
      <c r="I2083" s="24" t="str">
        <f>IF($B2083="","",(VLOOKUP($B2083,所属・種目コード!$E$3:$F$68,2)))</f>
        <v>盛岡市立</v>
      </c>
      <c r="K2083" s="26" t="e">
        <f>IF($B2083="","",(VLOOKUP($B2083,所属・種目コード!O2066:P2166,2)))</f>
        <v>#N/A</v>
      </c>
      <c r="L2083" s="23" t="e">
        <f>IF($B2083="","",(VLOOKUP($B2083,所属・種目コード!$L$3:$M$59,2)))</f>
        <v>#N/A</v>
      </c>
    </row>
    <row r="2084" spans="1:12">
      <c r="A2084" s="11">
        <v>3011</v>
      </c>
      <c r="B2084" s="11">
        <v>1107</v>
      </c>
      <c r="C2084" s="11">
        <v>199</v>
      </c>
      <c r="E2084" s="11" t="s">
        <v>4412</v>
      </c>
      <c r="F2084" s="11" t="s">
        <v>4413</v>
      </c>
      <c r="G2084" s="11">
        <v>1</v>
      </c>
      <c r="I2084" s="24" t="str">
        <f>IF($B2084="","",(VLOOKUP($B2084,所属・種目コード!$E$3:$F$68,2)))</f>
        <v>盛岡市立</v>
      </c>
      <c r="K2084" s="26" t="e">
        <f>IF($B2084="","",(VLOOKUP($B2084,所属・種目コード!O2067:P2167,2)))</f>
        <v>#N/A</v>
      </c>
      <c r="L2084" s="23" t="e">
        <f>IF($B2084="","",(VLOOKUP($B2084,所属・種目コード!$L$3:$M$59,2)))</f>
        <v>#N/A</v>
      </c>
    </row>
    <row r="2085" spans="1:12">
      <c r="A2085" s="11">
        <v>3012</v>
      </c>
      <c r="B2085" s="11">
        <v>1107</v>
      </c>
      <c r="C2085" s="11">
        <v>363</v>
      </c>
      <c r="E2085" s="11" t="s">
        <v>499</v>
      </c>
      <c r="F2085" s="11" t="s">
        <v>4414</v>
      </c>
      <c r="G2085" s="11">
        <v>2</v>
      </c>
      <c r="I2085" s="24" t="str">
        <f>IF($B2085="","",(VLOOKUP($B2085,所属・種目コード!$E$3:$F$68,2)))</f>
        <v>盛岡市立</v>
      </c>
      <c r="K2085" s="26" t="e">
        <f>IF($B2085="","",(VLOOKUP($B2085,所属・種目コード!O2068:P2168,2)))</f>
        <v>#N/A</v>
      </c>
      <c r="L2085" s="23" t="e">
        <f>IF($B2085="","",(VLOOKUP($B2085,所属・種目コード!$L$3:$M$59,2)))</f>
        <v>#N/A</v>
      </c>
    </row>
    <row r="2086" spans="1:12">
      <c r="A2086" s="11">
        <v>3013</v>
      </c>
      <c r="B2086" s="11">
        <v>1107</v>
      </c>
      <c r="C2086" s="11">
        <v>200</v>
      </c>
      <c r="E2086" s="11" t="s">
        <v>4415</v>
      </c>
      <c r="F2086" s="11" t="s">
        <v>4416</v>
      </c>
      <c r="G2086" s="11">
        <v>1</v>
      </c>
      <c r="I2086" s="24" t="str">
        <f>IF($B2086="","",(VLOOKUP($B2086,所属・種目コード!$E$3:$F$68,2)))</f>
        <v>盛岡市立</v>
      </c>
      <c r="K2086" s="26" t="e">
        <f>IF($B2086="","",(VLOOKUP($B2086,所属・種目コード!O2069:P2169,2)))</f>
        <v>#N/A</v>
      </c>
      <c r="L2086" s="23" t="e">
        <f>IF($B2086="","",(VLOOKUP($B2086,所属・種目コード!$L$3:$M$59,2)))</f>
        <v>#N/A</v>
      </c>
    </row>
    <row r="2087" spans="1:12">
      <c r="A2087" s="11">
        <v>3014</v>
      </c>
      <c r="B2087" s="11">
        <v>1107</v>
      </c>
      <c r="C2087" s="11">
        <v>364</v>
      </c>
      <c r="E2087" s="11" t="s">
        <v>500</v>
      </c>
      <c r="F2087" s="11" t="s">
        <v>4417</v>
      </c>
      <c r="G2087" s="11">
        <v>2</v>
      </c>
      <c r="I2087" s="24" t="str">
        <f>IF($B2087="","",(VLOOKUP($B2087,所属・種目コード!$E$3:$F$68,2)))</f>
        <v>盛岡市立</v>
      </c>
      <c r="K2087" s="26" t="e">
        <f>IF($B2087="","",(VLOOKUP($B2087,所属・種目コード!O2070:P2170,2)))</f>
        <v>#N/A</v>
      </c>
      <c r="L2087" s="23" t="e">
        <f>IF($B2087="","",(VLOOKUP($B2087,所属・種目コード!$L$3:$M$59,2)))</f>
        <v>#N/A</v>
      </c>
    </row>
    <row r="2088" spans="1:12">
      <c r="A2088" s="11">
        <v>3015</v>
      </c>
      <c r="B2088" s="11">
        <v>1107</v>
      </c>
      <c r="C2088" s="11">
        <v>186</v>
      </c>
      <c r="E2088" s="11" t="s">
        <v>497</v>
      </c>
      <c r="F2088" s="11" t="s">
        <v>4418</v>
      </c>
      <c r="G2088" s="11">
        <v>2</v>
      </c>
      <c r="I2088" s="24" t="str">
        <f>IF($B2088="","",(VLOOKUP($B2088,所属・種目コード!$E$3:$F$68,2)))</f>
        <v>盛岡市立</v>
      </c>
      <c r="K2088" s="26" t="e">
        <f>IF($B2088="","",(VLOOKUP($B2088,所属・種目コード!O2071:P2171,2)))</f>
        <v>#N/A</v>
      </c>
      <c r="L2088" s="23" t="e">
        <f>IF($B2088="","",(VLOOKUP($B2088,所属・種目コード!$L$3:$M$59,2)))</f>
        <v>#N/A</v>
      </c>
    </row>
    <row r="2089" spans="1:12">
      <c r="A2089" s="11">
        <v>3016</v>
      </c>
      <c r="B2089" s="11">
        <v>1107</v>
      </c>
      <c r="C2089" s="11">
        <v>207</v>
      </c>
      <c r="E2089" s="11" t="s">
        <v>4419</v>
      </c>
      <c r="F2089" s="11" t="s">
        <v>4420</v>
      </c>
      <c r="G2089" s="11">
        <v>1</v>
      </c>
      <c r="I2089" s="24" t="str">
        <f>IF($B2089="","",(VLOOKUP($B2089,所属・種目コード!$E$3:$F$68,2)))</f>
        <v>盛岡市立</v>
      </c>
      <c r="K2089" s="26" t="e">
        <f>IF($B2089="","",(VLOOKUP($B2089,所属・種目コード!O2072:P2172,2)))</f>
        <v>#N/A</v>
      </c>
      <c r="L2089" s="23" t="e">
        <f>IF($B2089="","",(VLOOKUP($B2089,所属・種目コード!$L$3:$M$59,2)))</f>
        <v>#N/A</v>
      </c>
    </row>
    <row r="2090" spans="1:12">
      <c r="A2090" s="11">
        <v>3017</v>
      </c>
      <c r="B2090" s="11">
        <v>1107</v>
      </c>
      <c r="C2090" s="11">
        <v>208</v>
      </c>
      <c r="E2090" s="11" t="s">
        <v>4421</v>
      </c>
      <c r="F2090" s="11" t="s">
        <v>4422</v>
      </c>
      <c r="G2090" s="11">
        <v>1</v>
      </c>
      <c r="I2090" s="24" t="str">
        <f>IF($B2090="","",(VLOOKUP($B2090,所属・種目コード!$E$3:$F$68,2)))</f>
        <v>盛岡市立</v>
      </c>
      <c r="K2090" s="26" t="e">
        <f>IF($B2090="","",(VLOOKUP($B2090,所属・種目コード!O2073:P2173,2)))</f>
        <v>#N/A</v>
      </c>
      <c r="L2090" s="23" t="e">
        <f>IF($B2090="","",(VLOOKUP($B2090,所属・種目コード!$L$3:$M$59,2)))</f>
        <v>#N/A</v>
      </c>
    </row>
    <row r="2091" spans="1:12">
      <c r="A2091" s="11">
        <v>3018</v>
      </c>
      <c r="B2091" s="11">
        <v>1107</v>
      </c>
      <c r="C2091" s="11">
        <v>533</v>
      </c>
      <c r="E2091" s="11" t="s">
        <v>4423</v>
      </c>
      <c r="F2091" s="11" t="s">
        <v>4424</v>
      </c>
      <c r="G2091" s="11">
        <v>2</v>
      </c>
      <c r="I2091" s="24" t="str">
        <f>IF($B2091="","",(VLOOKUP($B2091,所属・種目コード!$E$3:$F$68,2)))</f>
        <v>盛岡市立</v>
      </c>
      <c r="K2091" s="26" t="e">
        <f>IF($B2091="","",(VLOOKUP($B2091,所属・種目コード!O2074:P2174,2)))</f>
        <v>#N/A</v>
      </c>
      <c r="L2091" s="23" t="e">
        <f>IF($B2091="","",(VLOOKUP($B2091,所属・種目コード!$L$3:$M$59,2)))</f>
        <v>#N/A</v>
      </c>
    </row>
    <row r="2092" spans="1:12">
      <c r="A2092" s="11">
        <v>3019</v>
      </c>
      <c r="B2092" s="11">
        <v>1107</v>
      </c>
      <c r="C2092" s="11">
        <v>512</v>
      </c>
      <c r="E2092" s="11" t="s">
        <v>4425</v>
      </c>
      <c r="F2092" s="11" t="s">
        <v>4426</v>
      </c>
      <c r="G2092" s="11">
        <v>1</v>
      </c>
      <c r="I2092" s="24" t="str">
        <f>IF($B2092="","",(VLOOKUP($B2092,所属・種目コード!$E$3:$F$68,2)))</f>
        <v>盛岡市立</v>
      </c>
      <c r="K2092" s="26" t="e">
        <f>IF($B2092="","",(VLOOKUP($B2092,所属・種目コード!O2075:P2175,2)))</f>
        <v>#N/A</v>
      </c>
      <c r="L2092" s="23" t="e">
        <f>IF($B2092="","",(VLOOKUP($B2092,所属・種目コード!$L$3:$M$59,2)))</f>
        <v>#N/A</v>
      </c>
    </row>
    <row r="2093" spans="1:12">
      <c r="A2093" s="11">
        <v>3020</v>
      </c>
      <c r="B2093" s="11">
        <v>1107</v>
      </c>
      <c r="C2093" s="11">
        <v>174</v>
      </c>
      <c r="E2093" s="11" t="s">
        <v>4427</v>
      </c>
      <c r="F2093" s="11" t="s">
        <v>4428</v>
      </c>
      <c r="G2093" s="11">
        <v>2</v>
      </c>
      <c r="I2093" s="24" t="str">
        <f>IF($B2093="","",(VLOOKUP($B2093,所属・種目コード!$E$3:$F$68,2)))</f>
        <v>盛岡市立</v>
      </c>
      <c r="K2093" s="26" t="e">
        <f>IF($B2093="","",(VLOOKUP($B2093,所属・種目コード!O2076:P2176,2)))</f>
        <v>#N/A</v>
      </c>
      <c r="L2093" s="23" t="e">
        <f>IF($B2093="","",(VLOOKUP($B2093,所属・種目コード!$L$3:$M$59,2)))</f>
        <v>#N/A</v>
      </c>
    </row>
    <row r="2094" spans="1:12">
      <c r="A2094" s="11">
        <v>3021</v>
      </c>
      <c r="B2094" s="11">
        <v>1107</v>
      </c>
      <c r="C2094" s="11">
        <v>187</v>
      </c>
      <c r="E2094" s="11" t="s">
        <v>4429</v>
      </c>
      <c r="F2094" s="11" t="s">
        <v>4430</v>
      </c>
      <c r="G2094" s="11">
        <v>2</v>
      </c>
      <c r="I2094" s="24" t="str">
        <f>IF($B2094="","",(VLOOKUP($B2094,所属・種目コード!$E$3:$F$68,2)))</f>
        <v>盛岡市立</v>
      </c>
      <c r="K2094" s="26" t="e">
        <f>IF($B2094="","",(VLOOKUP($B2094,所属・種目コード!O2077:P2177,2)))</f>
        <v>#N/A</v>
      </c>
      <c r="L2094" s="23" t="e">
        <f>IF($B2094="","",(VLOOKUP($B2094,所属・種目コード!$L$3:$M$59,2)))</f>
        <v>#N/A</v>
      </c>
    </row>
    <row r="2095" spans="1:12">
      <c r="A2095" s="11">
        <v>3022</v>
      </c>
      <c r="B2095" s="11">
        <v>1107</v>
      </c>
      <c r="C2095" s="11">
        <v>534</v>
      </c>
      <c r="E2095" s="11" t="s">
        <v>4431</v>
      </c>
      <c r="F2095" s="11" t="s">
        <v>4432</v>
      </c>
      <c r="G2095" s="11">
        <v>2</v>
      </c>
      <c r="I2095" s="24" t="str">
        <f>IF($B2095="","",(VLOOKUP($B2095,所属・種目コード!$E$3:$F$68,2)))</f>
        <v>盛岡市立</v>
      </c>
      <c r="K2095" s="26" t="e">
        <f>IF($B2095="","",(VLOOKUP($B2095,所属・種目コード!O2078:P2178,2)))</f>
        <v>#N/A</v>
      </c>
      <c r="L2095" s="23" t="e">
        <f>IF($B2095="","",(VLOOKUP($B2095,所属・種目コード!$L$3:$M$59,2)))</f>
        <v>#N/A</v>
      </c>
    </row>
    <row r="2096" spans="1:12">
      <c r="A2096" s="11">
        <v>3023</v>
      </c>
      <c r="B2096" s="11">
        <v>1107</v>
      </c>
      <c r="C2096" s="11">
        <v>757</v>
      </c>
      <c r="E2096" s="11" t="s">
        <v>4433</v>
      </c>
      <c r="F2096" s="11" t="s">
        <v>4434</v>
      </c>
      <c r="G2096" s="11">
        <v>1</v>
      </c>
      <c r="I2096" s="24" t="str">
        <f>IF($B2096="","",(VLOOKUP($B2096,所属・種目コード!$E$3:$F$68,2)))</f>
        <v>盛岡市立</v>
      </c>
      <c r="K2096" s="26" t="e">
        <f>IF($B2096="","",(VLOOKUP($B2096,所属・種目コード!O2079:P2179,2)))</f>
        <v>#N/A</v>
      </c>
      <c r="L2096" s="23" t="e">
        <f>IF($B2096="","",(VLOOKUP($B2096,所属・種目コード!$L$3:$M$59,2)))</f>
        <v>#N/A</v>
      </c>
    </row>
    <row r="2097" spans="1:12">
      <c r="A2097" s="11">
        <v>3024</v>
      </c>
      <c r="B2097" s="11">
        <v>1107</v>
      </c>
      <c r="C2097" s="11">
        <v>513</v>
      </c>
      <c r="E2097" s="11" t="s">
        <v>4435</v>
      </c>
      <c r="F2097" s="11" t="s">
        <v>4436</v>
      </c>
      <c r="G2097" s="11">
        <v>1</v>
      </c>
      <c r="I2097" s="24" t="str">
        <f>IF($B2097="","",(VLOOKUP($B2097,所属・種目コード!$E$3:$F$68,2)))</f>
        <v>盛岡市立</v>
      </c>
      <c r="K2097" s="26" t="e">
        <f>IF($B2097="","",(VLOOKUP($B2097,所属・種目コード!O2080:P2180,2)))</f>
        <v>#N/A</v>
      </c>
      <c r="L2097" s="23" t="e">
        <f>IF($B2097="","",(VLOOKUP($B2097,所属・種目コード!$L$3:$M$59,2)))</f>
        <v>#N/A</v>
      </c>
    </row>
    <row r="2098" spans="1:12">
      <c r="A2098" s="11">
        <v>3025</v>
      </c>
      <c r="B2098" s="11">
        <v>1107</v>
      </c>
      <c r="C2098" s="11">
        <v>188</v>
      </c>
      <c r="E2098" s="11" t="s">
        <v>4437</v>
      </c>
      <c r="F2098" s="11" t="s">
        <v>4438</v>
      </c>
      <c r="G2098" s="11">
        <v>2</v>
      </c>
      <c r="I2098" s="24" t="str">
        <f>IF($B2098="","",(VLOOKUP($B2098,所属・種目コード!$E$3:$F$68,2)))</f>
        <v>盛岡市立</v>
      </c>
      <c r="K2098" s="26" t="e">
        <f>IF($B2098="","",(VLOOKUP($B2098,所属・種目コード!O2081:P2181,2)))</f>
        <v>#N/A</v>
      </c>
      <c r="L2098" s="23" t="e">
        <f>IF($B2098="","",(VLOOKUP($B2098,所属・種目コード!$L$3:$M$59,2)))</f>
        <v>#N/A</v>
      </c>
    </row>
    <row r="2099" spans="1:12">
      <c r="A2099" s="11">
        <v>3026</v>
      </c>
      <c r="B2099" s="11">
        <v>1107</v>
      </c>
      <c r="C2099" s="11">
        <v>758</v>
      </c>
      <c r="E2099" s="11" t="s">
        <v>4439</v>
      </c>
      <c r="F2099" s="11" t="s">
        <v>4440</v>
      </c>
      <c r="G2099" s="11">
        <v>1</v>
      </c>
      <c r="I2099" s="24" t="str">
        <f>IF($B2099="","",(VLOOKUP($B2099,所属・種目コード!$E$3:$F$68,2)))</f>
        <v>盛岡市立</v>
      </c>
      <c r="K2099" s="26" t="e">
        <f>IF($B2099="","",(VLOOKUP($B2099,所属・種目コード!O2082:P2182,2)))</f>
        <v>#N/A</v>
      </c>
      <c r="L2099" s="23" t="e">
        <f>IF($B2099="","",(VLOOKUP($B2099,所属・種目コード!$L$3:$M$59,2)))</f>
        <v>#N/A</v>
      </c>
    </row>
    <row r="2100" spans="1:12">
      <c r="A2100" s="11">
        <v>3027</v>
      </c>
      <c r="B2100" s="11">
        <v>1107</v>
      </c>
      <c r="C2100" s="11">
        <v>365</v>
      </c>
      <c r="E2100" s="11" t="s">
        <v>501</v>
      </c>
      <c r="F2100" s="11" t="s">
        <v>4441</v>
      </c>
      <c r="G2100" s="11">
        <v>2</v>
      </c>
      <c r="I2100" s="24" t="str">
        <f>IF($B2100="","",(VLOOKUP($B2100,所属・種目コード!$E$3:$F$68,2)))</f>
        <v>盛岡市立</v>
      </c>
      <c r="K2100" s="26" t="e">
        <f>IF($B2100="","",(VLOOKUP($B2100,所属・種目コード!O2083:P2183,2)))</f>
        <v>#N/A</v>
      </c>
      <c r="L2100" s="23" t="e">
        <f>IF($B2100="","",(VLOOKUP($B2100,所属・種目コード!$L$3:$M$59,2)))</f>
        <v>#N/A</v>
      </c>
    </row>
    <row r="2101" spans="1:12">
      <c r="A2101" s="11">
        <v>3028</v>
      </c>
      <c r="B2101" s="11">
        <v>1107</v>
      </c>
      <c r="C2101" s="11">
        <v>189</v>
      </c>
      <c r="E2101" s="11" t="s">
        <v>498</v>
      </c>
      <c r="F2101" s="11" t="s">
        <v>4442</v>
      </c>
      <c r="G2101" s="11">
        <v>2</v>
      </c>
      <c r="I2101" s="24" t="str">
        <f>IF($B2101="","",(VLOOKUP($B2101,所属・種目コード!$E$3:$F$68,2)))</f>
        <v>盛岡市立</v>
      </c>
      <c r="K2101" s="26" t="e">
        <f>IF($B2101="","",(VLOOKUP($B2101,所属・種目コード!O2084:P2184,2)))</f>
        <v>#N/A</v>
      </c>
      <c r="L2101" s="23" t="e">
        <f>IF($B2101="","",(VLOOKUP($B2101,所属・種目コード!$L$3:$M$59,2)))</f>
        <v>#N/A</v>
      </c>
    </row>
    <row r="2102" spans="1:12">
      <c r="A2102" s="11">
        <v>3029</v>
      </c>
      <c r="B2102" s="11">
        <v>1107</v>
      </c>
      <c r="C2102" s="11">
        <v>209</v>
      </c>
      <c r="E2102" s="11" t="s">
        <v>4443</v>
      </c>
      <c r="F2102" s="11" t="s">
        <v>4444</v>
      </c>
      <c r="G2102" s="11">
        <v>1</v>
      </c>
      <c r="I2102" s="24" t="str">
        <f>IF($B2102="","",(VLOOKUP($B2102,所属・種目コード!$E$3:$F$68,2)))</f>
        <v>盛岡市立</v>
      </c>
      <c r="K2102" s="26" t="e">
        <f>IF($B2102="","",(VLOOKUP($B2102,所属・種目コード!O2085:P2185,2)))</f>
        <v>#N/A</v>
      </c>
      <c r="L2102" s="23" t="e">
        <f>IF($B2102="","",(VLOOKUP($B2102,所属・種目コード!$L$3:$M$59,2)))</f>
        <v>#N/A</v>
      </c>
    </row>
    <row r="2103" spans="1:12">
      <c r="A2103" s="11">
        <v>3030</v>
      </c>
      <c r="B2103" s="11">
        <v>1107</v>
      </c>
      <c r="C2103" s="11">
        <v>210</v>
      </c>
      <c r="E2103" s="11" t="s">
        <v>4445</v>
      </c>
      <c r="F2103" s="11" t="s">
        <v>4446</v>
      </c>
      <c r="G2103" s="11">
        <v>1</v>
      </c>
      <c r="I2103" s="24" t="str">
        <f>IF($B2103="","",(VLOOKUP($B2103,所属・種目コード!$E$3:$F$68,2)))</f>
        <v>盛岡市立</v>
      </c>
      <c r="K2103" s="26" t="e">
        <f>IF($B2103="","",(VLOOKUP($B2103,所属・種目コード!O2086:P2186,2)))</f>
        <v>#N/A</v>
      </c>
      <c r="L2103" s="23" t="e">
        <f>IF($B2103="","",(VLOOKUP($B2103,所属・種目コード!$L$3:$M$59,2)))</f>
        <v>#N/A</v>
      </c>
    </row>
    <row r="2104" spans="1:12">
      <c r="A2104" s="11">
        <v>3031</v>
      </c>
      <c r="B2104" s="11">
        <v>1107</v>
      </c>
      <c r="C2104" s="11">
        <v>175</v>
      </c>
      <c r="E2104" s="11" t="s">
        <v>4447</v>
      </c>
      <c r="F2104" s="11" t="s">
        <v>4448</v>
      </c>
      <c r="G2104" s="11">
        <v>2</v>
      </c>
      <c r="I2104" s="24" t="str">
        <f>IF($B2104="","",(VLOOKUP($B2104,所属・種目コード!$E$3:$F$68,2)))</f>
        <v>盛岡市立</v>
      </c>
      <c r="K2104" s="26" t="e">
        <f>IF($B2104="","",(VLOOKUP($B2104,所属・種目コード!O2087:P2187,2)))</f>
        <v>#N/A</v>
      </c>
      <c r="L2104" s="23" t="e">
        <f>IF($B2104="","",(VLOOKUP($B2104,所属・種目コード!$L$3:$M$59,2)))</f>
        <v>#N/A</v>
      </c>
    </row>
    <row r="2105" spans="1:12">
      <c r="A2105" s="11">
        <v>3032</v>
      </c>
      <c r="B2105" s="11">
        <v>1107</v>
      </c>
      <c r="C2105" s="11">
        <v>176</v>
      </c>
      <c r="E2105" s="11" t="s">
        <v>4449</v>
      </c>
      <c r="F2105" s="11" t="s">
        <v>4450</v>
      </c>
      <c r="G2105" s="11">
        <v>2</v>
      </c>
      <c r="I2105" s="24" t="str">
        <f>IF($B2105="","",(VLOOKUP($B2105,所属・種目コード!$E$3:$F$68,2)))</f>
        <v>盛岡市立</v>
      </c>
      <c r="K2105" s="26" t="e">
        <f>IF($B2105="","",(VLOOKUP($B2105,所属・種目コード!O2088:P2188,2)))</f>
        <v>#N/A</v>
      </c>
      <c r="L2105" s="23" t="e">
        <f>IF($B2105="","",(VLOOKUP($B2105,所属・種目コード!$L$3:$M$59,2)))</f>
        <v>#N/A</v>
      </c>
    </row>
    <row r="2106" spans="1:12">
      <c r="A2106" s="11">
        <v>3033</v>
      </c>
      <c r="B2106" s="11">
        <v>1107</v>
      </c>
      <c r="C2106" s="11">
        <v>190</v>
      </c>
      <c r="E2106" s="11" t="s">
        <v>4451</v>
      </c>
      <c r="F2106" s="11" t="s">
        <v>4452</v>
      </c>
      <c r="G2106" s="11">
        <v>2</v>
      </c>
      <c r="I2106" s="24" t="str">
        <f>IF($B2106="","",(VLOOKUP($B2106,所属・種目コード!$E$3:$F$68,2)))</f>
        <v>盛岡市立</v>
      </c>
      <c r="K2106" s="26" t="e">
        <f>IF($B2106="","",(VLOOKUP($B2106,所属・種目コード!O2089:P2189,2)))</f>
        <v>#N/A</v>
      </c>
      <c r="L2106" s="23" t="e">
        <f>IF($B2106="","",(VLOOKUP($B2106,所属・種目コード!$L$3:$M$59,2)))</f>
        <v>#N/A</v>
      </c>
    </row>
    <row r="2107" spans="1:12">
      <c r="A2107" s="11">
        <v>3034</v>
      </c>
      <c r="B2107" s="11">
        <v>1107</v>
      </c>
      <c r="C2107" s="11">
        <v>366</v>
      </c>
      <c r="E2107" s="11" t="s">
        <v>502</v>
      </c>
      <c r="F2107" s="11" t="s">
        <v>4453</v>
      </c>
      <c r="G2107" s="11">
        <v>2</v>
      </c>
      <c r="I2107" s="24" t="str">
        <f>IF($B2107="","",(VLOOKUP($B2107,所属・種目コード!$E$3:$F$68,2)))</f>
        <v>盛岡市立</v>
      </c>
      <c r="K2107" s="26" t="e">
        <f>IF($B2107="","",(VLOOKUP($B2107,所属・種目コード!O2090:P2190,2)))</f>
        <v>#N/A</v>
      </c>
      <c r="L2107" s="23" t="e">
        <f>IF($B2107="","",(VLOOKUP($B2107,所属・種目コード!$L$3:$M$59,2)))</f>
        <v>#N/A</v>
      </c>
    </row>
    <row r="2108" spans="1:12">
      <c r="A2108" s="11">
        <v>3035</v>
      </c>
      <c r="B2108" s="11">
        <v>1107</v>
      </c>
      <c r="C2108" s="11">
        <v>211</v>
      </c>
      <c r="E2108" s="11" t="s">
        <v>4454</v>
      </c>
      <c r="F2108" s="11" t="s">
        <v>4455</v>
      </c>
      <c r="G2108" s="11">
        <v>1</v>
      </c>
      <c r="I2108" s="24" t="str">
        <f>IF($B2108="","",(VLOOKUP($B2108,所属・種目コード!$E$3:$F$68,2)))</f>
        <v>盛岡市立</v>
      </c>
      <c r="K2108" s="26" t="e">
        <f>IF($B2108="","",(VLOOKUP($B2108,所属・種目コード!O2091:P2191,2)))</f>
        <v>#N/A</v>
      </c>
      <c r="L2108" s="23" t="e">
        <f>IF($B2108="","",(VLOOKUP($B2108,所属・種目コード!$L$3:$M$59,2)))</f>
        <v>#N/A</v>
      </c>
    </row>
    <row r="2109" spans="1:12">
      <c r="A2109" s="11">
        <v>3036</v>
      </c>
      <c r="B2109" s="11">
        <v>1107</v>
      </c>
      <c r="C2109" s="11">
        <v>212</v>
      </c>
      <c r="E2109" s="11" t="s">
        <v>4456</v>
      </c>
      <c r="F2109" s="11" t="s">
        <v>4457</v>
      </c>
      <c r="G2109" s="11">
        <v>1</v>
      </c>
      <c r="I2109" s="24" t="str">
        <f>IF($B2109="","",(VLOOKUP($B2109,所属・種目コード!$E$3:$F$68,2)))</f>
        <v>盛岡市立</v>
      </c>
      <c r="K2109" s="26" t="e">
        <f>IF($B2109="","",(VLOOKUP($B2109,所属・種目コード!O2092:P2192,2)))</f>
        <v>#N/A</v>
      </c>
      <c r="L2109" s="23" t="e">
        <f>IF($B2109="","",(VLOOKUP($B2109,所属・種目コード!$L$3:$M$59,2)))</f>
        <v>#N/A</v>
      </c>
    </row>
    <row r="2110" spans="1:12">
      <c r="A2110" s="11">
        <v>3037</v>
      </c>
      <c r="B2110" s="11">
        <v>1107</v>
      </c>
      <c r="C2110" s="11">
        <v>177</v>
      </c>
      <c r="E2110" s="11" t="s">
        <v>4458</v>
      </c>
      <c r="F2110" s="11" t="s">
        <v>4459</v>
      </c>
      <c r="G2110" s="11">
        <v>2</v>
      </c>
      <c r="I2110" s="24" t="str">
        <f>IF($B2110="","",(VLOOKUP($B2110,所属・種目コード!$E$3:$F$68,2)))</f>
        <v>盛岡市立</v>
      </c>
      <c r="K2110" s="26" t="e">
        <f>IF($B2110="","",(VLOOKUP($B2110,所属・種目コード!O2093:P2193,2)))</f>
        <v>#N/A</v>
      </c>
      <c r="L2110" s="23" t="e">
        <f>IF($B2110="","",(VLOOKUP($B2110,所属・種目コード!$L$3:$M$59,2)))</f>
        <v>#N/A</v>
      </c>
    </row>
    <row r="2111" spans="1:12">
      <c r="A2111" s="11">
        <v>3038</v>
      </c>
      <c r="B2111" s="11">
        <v>1108</v>
      </c>
      <c r="C2111" s="11">
        <v>609</v>
      </c>
      <c r="E2111" s="11" t="s">
        <v>4460</v>
      </c>
      <c r="F2111" s="11" t="s">
        <v>4461</v>
      </c>
      <c r="G2111" s="11">
        <v>2</v>
      </c>
      <c r="I2111" s="24" t="str">
        <f>IF($B2111="","",(VLOOKUP($B2111,所属・種目コード!$E$3:$F$68,2)))</f>
        <v>盛岡スコーレ</v>
      </c>
      <c r="K2111" s="26" t="e">
        <f>IF($B2111="","",(VLOOKUP($B2111,所属・種目コード!O2094:P2194,2)))</f>
        <v>#N/A</v>
      </c>
      <c r="L2111" s="23" t="e">
        <f>IF($B2111="","",(VLOOKUP($B2111,所属・種目コード!$L$3:$M$59,2)))</f>
        <v>#N/A</v>
      </c>
    </row>
    <row r="2112" spans="1:12">
      <c r="A2112" s="11">
        <v>3039</v>
      </c>
      <c r="B2112" s="11">
        <v>1108</v>
      </c>
      <c r="C2112" s="11">
        <v>747</v>
      </c>
      <c r="E2112" s="11" t="s">
        <v>4462</v>
      </c>
      <c r="F2112" s="11" t="s">
        <v>4463</v>
      </c>
      <c r="G2112" s="11">
        <v>2</v>
      </c>
      <c r="I2112" s="24" t="str">
        <f>IF($B2112="","",(VLOOKUP($B2112,所属・種目コード!$E$3:$F$68,2)))</f>
        <v>盛岡スコーレ</v>
      </c>
      <c r="K2112" s="26" t="e">
        <f>IF($B2112="","",(VLOOKUP($B2112,所属・種目コード!O2095:P2195,2)))</f>
        <v>#N/A</v>
      </c>
      <c r="L2112" s="23" t="e">
        <f>IF($B2112="","",(VLOOKUP($B2112,所属・種目コード!$L$3:$M$59,2)))</f>
        <v>#N/A</v>
      </c>
    </row>
    <row r="2113" spans="1:12">
      <c r="A2113" s="11">
        <v>3040</v>
      </c>
      <c r="B2113" s="11">
        <v>1108</v>
      </c>
      <c r="C2113" s="11">
        <v>610</v>
      </c>
      <c r="E2113" s="11" t="s">
        <v>4464</v>
      </c>
      <c r="F2113" s="11" t="s">
        <v>4465</v>
      </c>
      <c r="G2113" s="11">
        <v>2</v>
      </c>
      <c r="I2113" s="24" t="str">
        <f>IF($B2113="","",(VLOOKUP($B2113,所属・種目コード!$E$3:$F$68,2)))</f>
        <v>盛岡スコーレ</v>
      </c>
      <c r="K2113" s="26" t="e">
        <f>IF($B2113="","",(VLOOKUP($B2113,所属・種目コード!O2096:P2196,2)))</f>
        <v>#N/A</v>
      </c>
      <c r="L2113" s="23" t="e">
        <f>IF($B2113="","",(VLOOKUP($B2113,所属・種目コード!$L$3:$M$59,2)))</f>
        <v>#N/A</v>
      </c>
    </row>
    <row r="2114" spans="1:12">
      <c r="A2114" s="11">
        <v>3041</v>
      </c>
      <c r="B2114" s="11">
        <v>1108</v>
      </c>
      <c r="C2114" s="11">
        <v>748</v>
      </c>
      <c r="E2114" s="11" t="s">
        <v>4466</v>
      </c>
      <c r="F2114" s="11" t="s">
        <v>4467</v>
      </c>
      <c r="G2114" s="11">
        <v>2</v>
      </c>
      <c r="I2114" s="24" t="str">
        <f>IF($B2114="","",(VLOOKUP($B2114,所属・種目コード!$E$3:$F$68,2)))</f>
        <v>盛岡スコーレ</v>
      </c>
      <c r="K2114" s="26" t="e">
        <f>IF($B2114="","",(VLOOKUP($B2114,所属・種目コード!O2097:P2197,2)))</f>
        <v>#N/A</v>
      </c>
      <c r="L2114" s="23" t="e">
        <f>IF($B2114="","",(VLOOKUP($B2114,所属・種目コード!$L$3:$M$59,2)))</f>
        <v>#N/A</v>
      </c>
    </row>
    <row r="2115" spans="1:12">
      <c r="A2115" s="11">
        <v>3042</v>
      </c>
      <c r="B2115" s="11">
        <v>1108</v>
      </c>
      <c r="C2115" s="11">
        <v>611</v>
      </c>
      <c r="E2115" s="11" t="s">
        <v>4468</v>
      </c>
      <c r="F2115" s="11" t="s">
        <v>4469</v>
      </c>
      <c r="G2115" s="11">
        <v>2</v>
      </c>
      <c r="I2115" s="24" t="str">
        <f>IF($B2115="","",(VLOOKUP($B2115,所属・種目コード!$E$3:$F$68,2)))</f>
        <v>盛岡スコーレ</v>
      </c>
      <c r="K2115" s="26" t="e">
        <f>IF($B2115="","",(VLOOKUP($B2115,所属・種目コード!O2098:P2198,2)))</f>
        <v>#N/A</v>
      </c>
      <c r="L2115" s="23" t="e">
        <f>IF($B2115="","",(VLOOKUP($B2115,所属・種目コード!$L$3:$M$59,2)))</f>
        <v>#N/A</v>
      </c>
    </row>
    <row r="2116" spans="1:12">
      <c r="A2116" s="11">
        <v>3043</v>
      </c>
      <c r="B2116" s="11">
        <v>1109</v>
      </c>
      <c r="C2116" s="11">
        <v>151</v>
      </c>
      <c r="E2116" s="11" t="s">
        <v>4470</v>
      </c>
      <c r="F2116" s="11" t="s">
        <v>4471</v>
      </c>
      <c r="G2116" s="11">
        <v>2</v>
      </c>
      <c r="I2116" s="24" t="str">
        <f>IF($B2116="","",(VLOOKUP($B2116,所属・種目コード!$E$3:$F$68,2)))</f>
        <v>盛岡誠桜</v>
      </c>
      <c r="K2116" s="26" t="e">
        <f>IF($B2116="","",(VLOOKUP($B2116,所属・種目コード!O2099:P2199,2)))</f>
        <v>#N/A</v>
      </c>
      <c r="L2116" s="23" t="e">
        <f>IF($B2116="","",(VLOOKUP($B2116,所属・種目コード!$L$3:$M$59,2)))</f>
        <v>#N/A</v>
      </c>
    </row>
    <row r="2117" spans="1:12">
      <c r="A2117" s="11">
        <v>3044</v>
      </c>
      <c r="B2117" s="11">
        <v>1109</v>
      </c>
      <c r="C2117" s="11">
        <v>152</v>
      </c>
      <c r="E2117" s="11" t="s">
        <v>4472</v>
      </c>
      <c r="F2117" s="11" t="s">
        <v>4473</v>
      </c>
      <c r="G2117" s="11">
        <v>2</v>
      </c>
      <c r="I2117" s="24" t="str">
        <f>IF($B2117="","",(VLOOKUP($B2117,所属・種目コード!$E$3:$F$68,2)))</f>
        <v>盛岡誠桜</v>
      </c>
      <c r="K2117" s="26" t="e">
        <f>IF($B2117="","",(VLOOKUP($B2117,所属・種目コード!O2100:P2200,2)))</f>
        <v>#N/A</v>
      </c>
      <c r="L2117" s="23" t="e">
        <f>IF($B2117="","",(VLOOKUP($B2117,所属・種目コード!$L$3:$M$59,2)))</f>
        <v>#N/A</v>
      </c>
    </row>
    <row r="2118" spans="1:12">
      <c r="A2118" s="11">
        <v>3045</v>
      </c>
      <c r="B2118" s="11">
        <v>1109</v>
      </c>
      <c r="C2118" s="11">
        <v>187</v>
      </c>
      <c r="E2118" s="11" t="s">
        <v>4474</v>
      </c>
      <c r="F2118" s="11" t="s">
        <v>4475</v>
      </c>
      <c r="G2118" s="11">
        <v>1</v>
      </c>
      <c r="I2118" s="24" t="str">
        <f>IF($B2118="","",(VLOOKUP($B2118,所属・種目コード!$E$3:$F$68,2)))</f>
        <v>盛岡誠桜</v>
      </c>
      <c r="K2118" s="26" t="e">
        <f>IF($B2118="","",(VLOOKUP($B2118,所属・種目コード!O2101:P2201,2)))</f>
        <v>#N/A</v>
      </c>
      <c r="L2118" s="23" t="e">
        <f>IF($B2118="","",(VLOOKUP($B2118,所属・種目コード!$L$3:$M$59,2)))</f>
        <v>#N/A</v>
      </c>
    </row>
    <row r="2119" spans="1:12">
      <c r="A2119" s="11">
        <v>3046</v>
      </c>
      <c r="B2119" s="11">
        <v>1109</v>
      </c>
      <c r="C2119" s="11">
        <v>153</v>
      </c>
      <c r="E2119" s="11" t="s">
        <v>4476</v>
      </c>
      <c r="F2119" s="11" t="s">
        <v>4477</v>
      </c>
      <c r="G2119" s="11">
        <v>2</v>
      </c>
      <c r="I2119" s="24" t="str">
        <f>IF($B2119="","",(VLOOKUP($B2119,所属・種目コード!$E$3:$F$68,2)))</f>
        <v>盛岡誠桜</v>
      </c>
      <c r="K2119" s="26" t="e">
        <f>IF($B2119="","",(VLOOKUP($B2119,所属・種目コード!O2102:P2202,2)))</f>
        <v>#N/A</v>
      </c>
      <c r="L2119" s="23" t="e">
        <f>IF($B2119="","",(VLOOKUP($B2119,所属・種目コード!$L$3:$M$59,2)))</f>
        <v>#N/A</v>
      </c>
    </row>
    <row r="2120" spans="1:12">
      <c r="A2120" s="11">
        <v>3047</v>
      </c>
      <c r="B2120" s="11">
        <v>1109</v>
      </c>
      <c r="C2120" s="11">
        <v>134</v>
      </c>
      <c r="E2120" s="11" t="s">
        <v>4478</v>
      </c>
      <c r="F2120" s="11" t="s">
        <v>4479</v>
      </c>
      <c r="G2120" s="11">
        <v>2</v>
      </c>
      <c r="I2120" s="24" t="str">
        <f>IF($B2120="","",(VLOOKUP($B2120,所属・種目コード!$E$3:$F$68,2)))</f>
        <v>盛岡誠桜</v>
      </c>
      <c r="K2120" s="26" t="e">
        <f>IF($B2120="","",(VLOOKUP($B2120,所属・種目コード!O2103:P2203,2)))</f>
        <v>#N/A</v>
      </c>
      <c r="L2120" s="23" t="e">
        <f>IF($B2120="","",(VLOOKUP($B2120,所属・種目コード!$L$3:$M$59,2)))</f>
        <v>#N/A</v>
      </c>
    </row>
    <row r="2121" spans="1:12">
      <c r="A2121" s="11">
        <v>3048</v>
      </c>
      <c r="B2121" s="11">
        <v>1109</v>
      </c>
      <c r="C2121" s="11">
        <v>135</v>
      </c>
      <c r="E2121" s="11" t="s">
        <v>4480</v>
      </c>
      <c r="F2121" s="11" t="s">
        <v>4481</v>
      </c>
      <c r="G2121" s="11">
        <v>2</v>
      </c>
      <c r="I2121" s="24" t="str">
        <f>IF($B2121="","",(VLOOKUP($B2121,所属・種目コード!$E$3:$F$68,2)))</f>
        <v>盛岡誠桜</v>
      </c>
      <c r="K2121" s="26" t="e">
        <f>IF($B2121="","",(VLOOKUP($B2121,所属・種目コード!O2104:P2204,2)))</f>
        <v>#N/A</v>
      </c>
      <c r="L2121" s="23" t="e">
        <f>IF($B2121="","",(VLOOKUP($B2121,所属・種目コード!$L$3:$M$59,2)))</f>
        <v>#N/A</v>
      </c>
    </row>
    <row r="2122" spans="1:12">
      <c r="A2122" s="11">
        <v>3049</v>
      </c>
      <c r="B2122" s="11">
        <v>1109</v>
      </c>
      <c r="C2122" s="11">
        <v>154</v>
      </c>
      <c r="E2122" s="11" t="s">
        <v>4482</v>
      </c>
      <c r="F2122" s="11" t="s">
        <v>4483</v>
      </c>
      <c r="G2122" s="11">
        <v>2</v>
      </c>
      <c r="I2122" s="24" t="str">
        <f>IF($B2122="","",(VLOOKUP($B2122,所属・種目コード!$E$3:$F$68,2)))</f>
        <v>盛岡誠桜</v>
      </c>
      <c r="K2122" s="26" t="e">
        <f>IF($B2122="","",(VLOOKUP($B2122,所属・種目コード!O2105:P2205,2)))</f>
        <v>#N/A</v>
      </c>
      <c r="L2122" s="23" t="e">
        <f>IF($B2122="","",(VLOOKUP($B2122,所属・種目コード!$L$3:$M$59,2)))</f>
        <v>#N/A</v>
      </c>
    </row>
    <row r="2123" spans="1:12">
      <c r="A2123" s="11">
        <v>3050</v>
      </c>
      <c r="B2123" s="11">
        <v>1109</v>
      </c>
      <c r="C2123" s="11">
        <v>155</v>
      </c>
      <c r="E2123" s="11" t="s">
        <v>494</v>
      </c>
      <c r="F2123" s="11" t="s">
        <v>4484</v>
      </c>
      <c r="G2123" s="11">
        <v>2</v>
      </c>
      <c r="I2123" s="24" t="str">
        <f>IF($B2123="","",(VLOOKUP($B2123,所属・種目コード!$E$3:$F$68,2)))</f>
        <v>盛岡誠桜</v>
      </c>
      <c r="K2123" s="26" t="e">
        <f>IF($B2123="","",(VLOOKUP($B2123,所属・種目コード!O2106:P2206,2)))</f>
        <v>#N/A</v>
      </c>
      <c r="L2123" s="23" t="e">
        <f>IF($B2123="","",(VLOOKUP($B2123,所属・種目コード!$L$3:$M$59,2)))</f>
        <v>#N/A</v>
      </c>
    </row>
    <row r="2124" spans="1:12">
      <c r="A2124" s="11">
        <v>3051</v>
      </c>
      <c r="B2124" s="11">
        <v>1109</v>
      </c>
      <c r="C2124" s="11">
        <v>136</v>
      </c>
      <c r="E2124" s="11" t="s">
        <v>4485</v>
      </c>
      <c r="F2124" s="11" t="s">
        <v>3028</v>
      </c>
      <c r="G2124" s="11">
        <v>2</v>
      </c>
      <c r="I2124" s="24" t="str">
        <f>IF($B2124="","",(VLOOKUP($B2124,所属・種目コード!$E$3:$F$68,2)))</f>
        <v>盛岡誠桜</v>
      </c>
      <c r="K2124" s="26" t="e">
        <f>IF($B2124="","",(VLOOKUP($B2124,所属・種目コード!O2107:P2207,2)))</f>
        <v>#N/A</v>
      </c>
      <c r="L2124" s="23" t="e">
        <f>IF($B2124="","",(VLOOKUP($B2124,所属・種目コード!$L$3:$M$59,2)))</f>
        <v>#N/A</v>
      </c>
    </row>
    <row r="2125" spans="1:12">
      <c r="A2125" s="11">
        <v>3052</v>
      </c>
      <c r="B2125" s="11">
        <v>1109</v>
      </c>
      <c r="C2125" s="11">
        <v>143</v>
      </c>
      <c r="E2125" s="11" t="s">
        <v>496</v>
      </c>
      <c r="F2125" s="11" t="s">
        <v>4486</v>
      </c>
      <c r="G2125" s="11">
        <v>2</v>
      </c>
      <c r="I2125" s="24" t="str">
        <f>IF($B2125="","",(VLOOKUP($B2125,所属・種目コード!$E$3:$F$68,2)))</f>
        <v>盛岡誠桜</v>
      </c>
      <c r="K2125" s="26" t="e">
        <f>IF($B2125="","",(VLOOKUP($B2125,所属・種目コード!O2108:P2208,2)))</f>
        <v>#N/A</v>
      </c>
      <c r="L2125" s="23" t="e">
        <f>IF($B2125="","",(VLOOKUP($B2125,所属・種目コード!$L$3:$M$59,2)))</f>
        <v>#N/A</v>
      </c>
    </row>
    <row r="2126" spans="1:12">
      <c r="A2126" s="11">
        <v>3053</v>
      </c>
      <c r="B2126" s="11">
        <v>1109</v>
      </c>
      <c r="C2126" s="11">
        <v>137</v>
      </c>
      <c r="E2126" s="11" t="s">
        <v>4487</v>
      </c>
      <c r="F2126" s="11" t="s">
        <v>4488</v>
      </c>
      <c r="G2126" s="11">
        <v>2</v>
      </c>
      <c r="I2126" s="24" t="str">
        <f>IF($B2126="","",(VLOOKUP($B2126,所属・種目コード!$E$3:$F$68,2)))</f>
        <v>盛岡誠桜</v>
      </c>
      <c r="K2126" s="26" t="e">
        <f>IF($B2126="","",(VLOOKUP($B2126,所属・種目コード!O2109:P2209,2)))</f>
        <v>#N/A</v>
      </c>
      <c r="L2126" s="23" t="e">
        <f>IF($B2126="","",(VLOOKUP($B2126,所属・種目コード!$L$3:$M$59,2)))</f>
        <v>#N/A</v>
      </c>
    </row>
    <row r="2127" spans="1:12">
      <c r="A2127" s="11">
        <v>3054</v>
      </c>
      <c r="B2127" s="11">
        <v>1109</v>
      </c>
      <c r="C2127" s="11">
        <v>156</v>
      </c>
      <c r="E2127" s="11" t="s">
        <v>493</v>
      </c>
      <c r="F2127" s="11" t="s">
        <v>3838</v>
      </c>
      <c r="G2127" s="11">
        <v>2</v>
      </c>
      <c r="I2127" s="24" t="str">
        <f>IF($B2127="","",(VLOOKUP($B2127,所属・種目コード!$E$3:$F$68,2)))</f>
        <v>盛岡誠桜</v>
      </c>
      <c r="K2127" s="26" t="e">
        <f>IF($B2127="","",(VLOOKUP($B2127,所属・種目コード!O2110:P2210,2)))</f>
        <v>#N/A</v>
      </c>
      <c r="L2127" s="23" t="e">
        <f>IF($B2127="","",(VLOOKUP($B2127,所属・種目コード!$L$3:$M$59,2)))</f>
        <v>#N/A</v>
      </c>
    </row>
    <row r="2128" spans="1:12">
      <c r="A2128" s="11">
        <v>3055</v>
      </c>
      <c r="B2128" s="11">
        <v>1109</v>
      </c>
      <c r="C2128" s="11">
        <v>144</v>
      </c>
      <c r="E2128" s="11" t="s">
        <v>492</v>
      </c>
      <c r="F2128" s="11" t="s">
        <v>4489</v>
      </c>
      <c r="G2128" s="11">
        <v>2</v>
      </c>
      <c r="I2128" s="24" t="str">
        <f>IF($B2128="","",(VLOOKUP($B2128,所属・種目コード!$E$3:$F$68,2)))</f>
        <v>盛岡誠桜</v>
      </c>
      <c r="K2128" s="26" t="e">
        <f>IF($B2128="","",(VLOOKUP($B2128,所属・種目コード!O2111:P2211,2)))</f>
        <v>#N/A</v>
      </c>
      <c r="L2128" s="23" t="e">
        <f>IF($B2128="","",(VLOOKUP($B2128,所属・種目コード!$L$3:$M$59,2)))</f>
        <v>#N/A</v>
      </c>
    </row>
    <row r="2129" spans="1:12">
      <c r="A2129" s="11">
        <v>3056</v>
      </c>
      <c r="B2129" s="11">
        <v>1109</v>
      </c>
      <c r="C2129" s="11">
        <v>145</v>
      </c>
      <c r="E2129" s="11" t="s">
        <v>4490</v>
      </c>
      <c r="F2129" s="11" t="s">
        <v>2190</v>
      </c>
      <c r="G2129" s="11">
        <v>2</v>
      </c>
      <c r="I2129" s="24" t="str">
        <f>IF($B2129="","",(VLOOKUP($B2129,所属・種目コード!$E$3:$F$68,2)))</f>
        <v>盛岡誠桜</v>
      </c>
      <c r="K2129" s="26" t="e">
        <f>IF($B2129="","",(VLOOKUP($B2129,所属・種目コード!O2112:P2212,2)))</f>
        <v>#N/A</v>
      </c>
      <c r="L2129" s="23" t="e">
        <f>IF($B2129="","",(VLOOKUP($B2129,所属・種目コード!$L$3:$M$59,2)))</f>
        <v>#N/A</v>
      </c>
    </row>
    <row r="2130" spans="1:12">
      <c r="A2130" s="11">
        <v>3057</v>
      </c>
      <c r="B2130" s="11">
        <v>1109</v>
      </c>
      <c r="C2130" s="11">
        <v>157</v>
      </c>
      <c r="E2130" s="11" t="s">
        <v>4491</v>
      </c>
      <c r="F2130" s="11" t="s">
        <v>4492</v>
      </c>
      <c r="G2130" s="11">
        <v>2</v>
      </c>
      <c r="I2130" s="24" t="str">
        <f>IF($B2130="","",(VLOOKUP($B2130,所属・種目コード!$E$3:$F$68,2)))</f>
        <v>盛岡誠桜</v>
      </c>
      <c r="K2130" s="26" t="e">
        <f>IF($B2130="","",(VLOOKUP($B2130,所属・種目コード!O2113:P2213,2)))</f>
        <v>#N/A</v>
      </c>
      <c r="L2130" s="23" t="e">
        <f>IF($B2130="","",(VLOOKUP($B2130,所属・種目コード!$L$3:$M$59,2)))</f>
        <v>#N/A</v>
      </c>
    </row>
    <row r="2131" spans="1:12">
      <c r="A2131" s="11">
        <v>3058</v>
      </c>
      <c r="B2131" s="11">
        <v>1109</v>
      </c>
      <c r="C2131" s="11">
        <v>138</v>
      </c>
      <c r="E2131" s="11" t="s">
        <v>4493</v>
      </c>
      <c r="F2131" s="11" t="s">
        <v>4494</v>
      </c>
      <c r="G2131" s="11">
        <v>2</v>
      </c>
      <c r="I2131" s="24" t="str">
        <f>IF($B2131="","",(VLOOKUP($B2131,所属・種目コード!$E$3:$F$68,2)))</f>
        <v>盛岡誠桜</v>
      </c>
      <c r="K2131" s="26" t="e">
        <f>IF($B2131="","",(VLOOKUP($B2131,所属・種目コード!O2114:P2214,2)))</f>
        <v>#N/A</v>
      </c>
      <c r="L2131" s="23" t="e">
        <f>IF($B2131="","",(VLOOKUP($B2131,所属・種目コード!$L$3:$M$59,2)))</f>
        <v>#N/A</v>
      </c>
    </row>
    <row r="2132" spans="1:12">
      <c r="A2132" s="11">
        <v>3059</v>
      </c>
      <c r="B2132" s="11">
        <v>1109</v>
      </c>
      <c r="C2132" s="11">
        <v>139</v>
      </c>
      <c r="E2132" s="11" t="s">
        <v>4495</v>
      </c>
      <c r="F2132" s="11" t="s">
        <v>4496</v>
      </c>
      <c r="G2132" s="11">
        <v>2</v>
      </c>
      <c r="I2132" s="24" t="str">
        <f>IF($B2132="","",(VLOOKUP($B2132,所属・種目コード!$E$3:$F$68,2)))</f>
        <v>盛岡誠桜</v>
      </c>
      <c r="K2132" s="26" t="e">
        <f>IF($B2132="","",(VLOOKUP($B2132,所属・種目コード!O2115:P2215,2)))</f>
        <v>#N/A</v>
      </c>
      <c r="L2132" s="23" t="e">
        <f>IF($B2132="","",(VLOOKUP($B2132,所属・種目コード!$L$3:$M$59,2)))</f>
        <v>#N/A</v>
      </c>
    </row>
    <row r="2133" spans="1:12">
      <c r="A2133" s="11">
        <v>3060</v>
      </c>
      <c r="B2133" s="11">
        <v>1109</v>
      </c>
      <c r="C2133" s="11">
        <v>146</v>
      </c>
      <c r="E2133" s="11" t="s">
        <v>571</v>
      </c>
      <c r="F2133" s="11" t="s">
        <v>4497</v>
      </c>
      <c r="G2133" s="11">
        <v>2</v>
      </c>
      <c r="I2133" s="24" t="str">
        <f>IF($B2133="","",(VLOOKUP($B2133,所属・種目コード!$E$3:$F$68,2)))</f>
        <v>盛岡誠桜</v>
      </c>
      <c r="K2133" s="26" t="e">
        <f>IF($B2133="","",(VLOOKUP($B2133,所属・種目コード!O2116:P2216,2)))</f>
        <v>#N/A</v>
      </c>
      <c r="L2133" s="23" t="e">
        <f>IF($B2133="","",(VLOOKUP($B2133,所属・種目コード!$L$3:$M$59,2)))</f>
        <v>#N/A</v>
      </c>
    </row>
    <row r="2134" spans="1:12">
      <c r="A2134" s="11">
        <v>3061</v>
      </c>
      <c r="B2134" s="11">
        <v>1109</v>
      </c>
      <c r="C2134" s="11">
        <v>147</v>
      </c>
      <c r="E2134" s="11" t="s">
        <v>4498</v>
      </c>
      <c r="F2134" s="11" t="s">
        <v>4499</v>
      </c>
      <c r="G2134" s="11">
        <v>2</v>
      </c>
      <c r="I2134" s="24" t="str">
        <f>IF($B2134="","",(VLOOKUP($B2134,所属・種目コード!$E$3:$F$68,2)))</f>
        <v>盛岡誠桜</v>
      </c>
      <c r="K2134" s="26" t="e">
        <f>IF($B2134="","",(VLOOKUP($B2134,所属・種目コード!O2117:P2217,2)))</f>
        <v>#N/A</v>
      </c>
      <c r="L2134" s="23" t="e">
        <f>IF($B2134="","",(VLOOKUP($B2134,所属・種目コード!$L$3:$M$59,2)))</f>
        <v>#N/A</v>
      </c>
    </row>
    <row r="2135" spans="1:12">
      <c r="A2135" s="11">
        <v>3062</v>
      </c>
      <c r="B2135" s="11">
        <v>1109</v>
      </c>
      <c r="C2135" s="11">
        <v>158</v>
      </c>
      <c r="E2135" s="11" t="s">
        <v>4500</v>
      </c>
      <c r="F2135" s="11" t="s">
        <v>4501</v>
      </c>
      <c r="G2135" s="11">
        <v>2</v>
      </c>
      <c r="I2135" s="24" t="str">
        <f>IF($B2135="","",(VLOOKUP($B2135,所属・種目コード!$E$3:$F$68,2)))</f>
        <v>盛岡誠桜</v>
      </c>
      <c r="K2135" s="26" t="e">
        <f>IF($B2135="","",(VLOOKUP($B2135,所属・種目コード!O2118:P2218,2)))</f>
        <v>#N/A</v>
      </c>
      <c r="L2135" s="23" t="e">
        <f>IF($B2135="","",(VLOOKUP($B2135,所属・種目コード!$L$3:$M$59,2)))</f>
        <v>#N/A</v>
      </c>
    </row>
    <row r="2136" spans="1:12">
      <c r="A2136" s="11">
        <v>3063</v>
      </c>
      <c r="B2136" s="11">
        <v>1109</v>
      </c>
      <c r="C2136" s="11">
        <v>140</v>
      </c>
      <c r="E2136" s="11" t="s">
        <v>4502</v>
      </c>
      <c r="F2136" s="11" t="s">
        <v>4503</v>
      </c>
      <c r="G2136" s="11">
        <v>2</v>
      </c>
      <c r="I2136" s="24" t="str">
        <f>IF($B2136="","",(VLOOKUP($B2136,所属・種目コード!$E$3:$F$68,2)))</f>
        <v>盛岡誠桜</v>
      </c>
      <c r="K2136" s="26" t="e">
        <f>IF($B2136="","",(VLOOKUP($B2136,所属・種目コード!O2119:P2219,2)))</f>
        <v>#N/A</v>
      </c>
      <c r="L2136" s="23" t="e">
        <f>IF($B2136="","",(VLOOKUP($B2136,所属・種目コード!$L$3:$M$59,2)))</f>
        <v>#N/A</v>
      </c>
    </row>
    <row r="2137" spans="1:12">
      <c r="A2137" s="11">
        <v>3064</v>
      </c>
      <c r="B2137" s="11">
        <v>1109</v>
      </c>
      <c r="C2137" s="11">
        <v>141</v>
      </c>
      <c r="E2137" s="11" t="s">
        <v>4504</v>
      </c>
      <c r="F2137" s="11" t="s">
        <v>4505</v>
      </c>
      <c r="G2137" s="11">
        <v>2</v>
      </c>
      <c r="I2137" s="24" t="str">
        <f>IF($B2137="","",(VLOOKUP($B2137,所属・種目コード!$E$3:$F$68,2)))</f>
        <v>盛岡誠桜</v>
      </c>
      <c r="K2137" s="26" t="e">
        <f>IF($B2137="","",(VLOOKUP($B2137,所属・種目コード!O2120:P2220,2)))</f>
        <v>#N/A</v>
      </c>
      <c r="L2137" s="23" t="e">
        <f>IF($B2137="","",(VLOOKUP($B2137,所属・種目コード!$L$3:$M$59,2)))</f>
        <v>#N/A</v>
      </c>
    </row>
    <row r="2138" spans="1:12">
      <c r="A2138" s="11">
        <v>3065</v>
      </c>
      <c r="B2138" s="11">
        <v>1109</v>
      </c>
      <c r="C2138" s="11">
        <v>159</v>
      </c>
      <c r="E2138" s="11" t="s">
        <v>4506</v>
      </c>
      <c r="F2138" s="11" t="s">
        <v>4507</v>
      </c>
      <c r="G2138" s="11">
        <v>2</v>
      </c>
      <c r="I2138" s="24" t="str">
        <f>IF($B2138="","",(VLOOKUP($B2138,所属・種目コード!$E$3:$F$68,2)))</f>
        <v>盛岡誠桜</v>
      </c>
      <c r="K2138" s="26" t="e">
        <f>IF($B2138="","",(VLOOKUP($B2138,所属・種目コード!O2121:P2221,2)))</f>
        <v>#N/A</v>
      </c>
      <c r="L2138" s="23" t="e">
        <f>IF($B2138="","",(VLOOKUP($B2138,所属・種目コード!$L$3:$M$59,2)))</f>
        <v>#N/A</v>
      </c>
    </row>
    <row r="2139" spans="1:12">
      <c r="A2139" s="11">
        <v>3066</v>
      </c>
      <c r="B2139" s="11">
        <v>1109</v>
      </c>
      <c r="C2139" s="11">
        <v>188</v>
      </c>
      <c r="E2139" s="11" t="s">
        <v>4508</v>
      </c>
      <c r="F2139" s="11" t="s">
        <v>4509</v>
      </c>
      <c r="G2139" s="11">
        <v>1</v>
      </c>
      <c r="I2139" s="24" t="str">
        <f>IF($B2139="","",(VLOOKUP($B2139,所属・種目コード!$E$3:$F$68,2)))</f>
        <v>盛岡誠桜</v>
      </c>
      <c r="K2139" s="26" t="e">
        <f>IF($B2139="","",(VLOOKUP($B2139,所属・種目コード!O2122:P2222,2)))</f>
        <v>#N/A</v>
      </c>
      <c r="L2139" s="23" t="e">
        <f>IF($B2139="","",(VLOOKUP($B2139,所属・種目コード!$L$3:$M$59,2)))</f>
        <v>#N/A</v>
      </c>
    </row>
    <row r="2140" spans="1:12">
      <c r="A2140" s="11">
        <v>3067</v>
      </c>
      <c r="B2140" s="11">
        <v>1109</v>
      </c>
      <c r="C2140" s="11">
        <v>148</v>
      </c>
      <c r="E2140" s="11" t="s">
        <v>4510</v>
      </c>
      <c r="F2140" s="11" t="s">
        <v>4511</v>
      </c>
      <c r="G2140" s="11">
        <v>2</v>
      </c>
      <c r="I2140" s="24" t="str">
        <f>IF($B2140="","",(VLOOKUP($B2140,所属・種目コード!$E$3:$F$68,2)))</f>
        <v>盛岡誠桜</v>
      </c>
      <c r="K2140" s="26" t="e">
        <f>IF($B2140="","",(VLOOKUP($B2140,所属・種目コード!O2123:P2223,2)))</f>
        <v>#N/A</v>
      </c>
      <c r="L2140" s="23" t="e">
        <f>IF($B2140="","",(VLOOKUP($B2140,所属・種目コード!$L$3:$M$59,2)))</f>
        <v>#N/A</v>
      </c>
    </row>
    <row r="2141" spans="1:12">
      <c r="A2141" s="11">
        <v>3068</v>
      </c>
      <c r="B2141" s="11">
        <v>1109</v>
      </c>
      <c r="C2141" s="11">
        <v>274</v>
      </c>
      <c r="E2141" s="11" t="s">
        <v>4512</v>
      </c>
      <c r="F2141" s="11" t="s">
        <v>4513</v>
      </c>
      <c r="G2141" s="11">
        <v>2</v>
      </c>
      <c r="I2141" s="24" t="str">
        <f>IF($B2141="","",(VLOOKUP($B2141,所属・種目コード!$E$3:$F$68,2)))</f>
        <v>盛岡誠桜</v>
      </c>
      <c r="K2141" s="26" t="e">
        <f>IF($B2141="","",(VLOOKUP($B2141,所属・種目コード!O2124:P2224,2)))</f>
        <v>#N/A</v>
      </c>
      <c r="L2141" s="23" t="e">
        <f>IF($B2141="","",(VLOOKUP($B2141,所属・種目コード!$L$3:$M$59,2)))</f>
        <v>#N/A</v>
      </c>
    </row>
    <row r="2142" spans="1:12">
      <c r="A2142" s="11">
        <v>3069</v>
      </c>
      <c r="B2142" s="11">
        <v>1109</v>
      </c>
      <c r="C2142" s="11">
        <v>149</v>
      </c>
      <c r="E2142" s="11" t="s">
        <v>4514</v>
      </c>
      <c r="F2142" s="11" t="s">
        <v>4515</v>
      </c>
      <c r="G2142" s="11">
        <v>2</v>
      </c>
      <c r="I2142" s="24" t="str">
        <f>IF($B2142="","",(VLOOKUP($B2142,所属・種目コード!$E$3:$F$68,2)))</f>
        <v>盛岡誠桜</v>
      </c>
      <c r="K2142" s="26" t="e">
        <f>IF($B2142="","",(VLOOKUP($B2142,所属・種目コード!O2125:P2225,2)))</f>
        <v>#N/A</v>
      </c>
      <c r="L2142" s="23" t="e">
        <f>IF($B2142="","",(VLOOKUP($B2142,所属・種目コード!$L$3:$M$59,2)))</f>
        <v>#N/A</v>
      </c>
    </row>
    <row r="2143" spans="1:12">
      <c r="A2143" s="11">
        <v>3070</v>
      </c>
      <c r="B2143" s="11">
        <v>1109</v>
      </c>
      <c r="C2143" s="11">
        <v>142</v>
      </c>
      <c r="E2143" s="11" t="s">
        <v>4516</v>
      </c>
      <c r="F2143" s="11" t="s">
        <v>4517</v>
      </c>
      <c r="G2143" s="11">
        <v>2</v>
      </c>
      <c r="I2143" s="24" t="str">
        <f>IF($B2143="","",(VLOOKUP($B2143,所属・種目コード!$E$3:$F$68,2)))</f>
        <v>盛岡誠桜</v>
      </c>
      <c r="K2143" s="26" t="e">
        <f>IF($B2143="","",(VLOOKUP($B2143,所属・種目コード!O2126:P2226,2)))</f>
        <v>#N/A</v>
      </c>
      <c r="L2143" s="23" t="e">
        <f>IF($B2143="","",(VLOOKUP($B2143,所属・種目コード!$L$3:$M$59,2)))</f>
        <v>#N/A</v>
      </c>
    </row>
    <row r="2144" spans="1:12">
      <c r="A2144" s="11">
        <v>3071</v>
      </c>
      <c r="B2144" s="11">
        <v>1109</v>
      </c>
      <c r="C2144" s="11">
        <v>160</v>
      </c>
      <c r="E2144" s="11" t="s">
        <v>4518</v>
      </c>
      <c r="F2144" s="11" t="s">
        <v>4519</v>
      </c>
      <c r="G2144" s="11">
        <v>2</v>
      </c>
      <c r="I2144" s="24" t="str">
        <f>IF($B2144="","",(VLOOKUP($B2144,所属・種目コード!$E$3:$F$68,2)))</f>
        <v>盛岡誠桜</v>
      </c>
      <c r="K2144" s="26" t="e">
        <f>IF($B2144="","",(VLOOKUP($B2144,所属・種目コード!O2127:P2227,2)))</f>
        <v>#N/A</v>
      </c>
      <c r="L2144" s="23" t="e">
        <f>IF($B2144="","",(VLOOKUP($B2144,所属・種目コード!$L$3:$M$59,2)))</f>
        <v>#N/A</v>
      </c>
    </row>
    <row r="2145" spans="1:12">
      <c r="A2145" s="11">
        <v>3072</v>
      </c>
      <c r="B2145" s="11">
        <v>1109</v>
      </c>
      <c r="C2145" s="11">
        <v>161</v>
      </c>
      <c r="E2145" s="11" t="s">
        <v>4520</v>
      </c>
      <c r="F2145" s="11" t="s">
        <v>4521</v>
      </c>
      <c r="G2145" s="11">
        <v>2</v>
      </c>
      <c r="I2145" s="24" t="str">
        <f>IF($B2145="","",(VLOOKUP($B2145,所属・種目コード!$E$3:$F$68,2)))</f>
        <v>盛岡誠桜</v>
      </c>
      <c r="K2145" s="26" t="e">
        <f>IF($B2145="","",(VLOOKUP($B2145,所属・種目コード!O2128:P2228,2)))</f>
        <v>#N/A</v>
      </c>
      <c r="L2145" s="23" t="e">
        <f>IF($B2145="","",(VLOOKUP($B2145,所属・種目コード!$L$3:$M$59,2)))</f>
        <v>#N/A</v>
      </c>
    </row>
    <row r="2146" spans="1:12">
      <c r="A2146" s="11">
        <v>3073</v>
      </c>
      <c r="B2146" s="11">
        <v>1109</v>
      </c>
      <c r="C2146" s="11">
        <v>150</v>
      </c>
      <c r="E2146" s="11" t="s">
        <v>491</v>
      </c>
      <c r="F2146" s="11" t="s">
        <v>4522</v>
      </c>
      <c r="G2146" s="11">
        <v>2</v>
      </c>
      <c r="I2146" s="24" t="str">
        <f>IF($B2146="","",(VLOOKUP($B2146,所属・種目コード!$E$3:$F$68,2)))</f>
        <v>盛岡誠桜</v>
      </c>
      <c r="K2146" s="26" t="e">
        <f>IF($B2146="","",(VLOOKUP($B2146,所属・種目コード!O2129:P2229,2)))</f>
        <v>#N/A</v>
      </c>
      <c r="L2146" s="23" t="e">
        <f>IF($B2146="","",(VLOOKUP($B2146,所属・種目コード!$L$3:$M$59,2)))</f>
        <v>#N/A</v>
      </c>
    </row>
    <row r="2147" spans="1:12">
      <c r="A2147" s="11">
        <v>5135</v>
      </c>
      <c r="B2147" s="11">
        <v>1109</v>
      </c>
      <c r="C2147" s="11">
        <v>744</v>
      </c>
      <c r="E2147" s="11" t="s">
        <v>8424</v>
      </c>
      <c r="F2147" s="11" t="s">
        <v>8425</v>
      </c>
      <c r="G2147" s="11">
        <v>2</v>
      </c>
      <c r="I2147" s="24" t="str">
        <f>IF($B2147="","",(VLOOKUP($B2147,所属・種目コード!$E$3:$F$68,2)))</f>
        <v>盛岡誠桜</v>
      </c>
      <c r="K2147" s="26" t="e">
        <f>IF($B2147="","",(VLOOKUP($B2147,所属・種目コード!O2130:P2230,2)))</f>
        <v>#N/A</v>
      </c>
      <c r="L2147" s="23" t="e">
        <f>IF($B2147="","",(VLOOKUP($B2147,所属・種目コード!$L$3:$M$59,2)))</f>
        <v>#N/A</v>
      </c>
    </row>
    <row r="2148" spans="1:12">
      <c r="A2148" s="11">
        <v>5136</v>
      </c>
      <c r="B2148" s="11">
        <v>1109</v>
      </c>
      <c r="C2148" s="11">
        <v>745</v>
      </c>
      <c r="E2148" s="11" t="s">
        <v>495</v>
      </c>
      <c r="F2148" s="11" t="s">
        <v>8426</v>
      </c>
      <c r="G2148" s="11">
        <v>2</v>
      </c>
      <c r="I2148" s="24" t="str">
        <f>IF($B2148="","",(VLOOKUP($B2148,所属・種目コード!$E$3:$F$68,2)))</f>
        <v>盛岡誠桜</v>
      </c>
      <c r="K2148" s="26" t="e">
        <f>IF($B2148="","",(VLOOKUP($B2148,所属・種目コード!O2131:P2231,2)))</f>
        <v>#N/A</v>
      </c>
      <c r="L2148" s="23" t="e">
        <f>IF($B2148="","",(VLOOKUP($B2148,所属・種目コード!$L$3:$M$59,2)))</f>
        <v>#N/A</v>
      </c>
    </row>
    <row r="2149" spans="1:12">
      <c r="A2149" s="11">
        <v>5137</v>
      </c>
      <c r="B2149" s="11">
        <v>1109</v>
      </c>
      <c r="C2149" s="11">
        <v>746</v>
      </c>
      <c r="E2149" s="11" t="s">
        <v>8427</v>
      </c>
      <c r="F2149" s="11" t="s">
        <v>8428</v>
      </c>
      <c r="G2149" s="11">
        <v>2</v>
      </c>
      <c r="I2149" s="24" t="str">
        <f>IF($B2149="","",(VLOOKUP($B2149,所属・種目コード!$E$3:$F$68,2)))</f>
        <v>盛岡誠桜</v>
      </c>
      <c r="K2149" s="26" t="e">
        <f>IF($B2149="","",(VLOOKUP($B2149,所属・種目コード!O2132:P2232,2)))</f>
        <v>#N/A</v>
      </c>
      <c r="L2149" s="23" t="e">
        <f>IF($B2149="","",(VLOOKUP($B2149,所属・種目コード!$L$3:$M$59,2)))</f>
        <v>#N/A</v>
      </c>
    </row>
    <row r="2150" spans="1:12">
      <c r="A2150" s="11">
        <v>5275</v>
      </c>
      <c r="B2150" s="11">
        <v>1109</v>
      </c>
      <c r="C2150" s="11">
        <v>1002</v>
      </c>
      <c r="E2150" s="11" t="s">
        <v>8449</v>
      </c>
      <c r="F2150" s="11" t="s">
        <v>8450</v>
      </c>
      <c r="G2150" s="11">
        <v>1</v>
      </c>
      <c r="I2150" s="24" t="str">
        <f>IF($B2150="","",(VLOOKUP($B2150,所属・種目コード!$E$3:$F$68,2)))</f>
        <v>盛岡誠桜</v>
      </c>
      <c r="K2150" s="26" t="e">
        <f>IF($B2150="","",(VLOOKUP($B2150,所属・種目コード!O2133:P2233,2)))</f>
        <v>#N/A</v>
      </c>
      <c r="L2150" s="23" t="e">
        <f>IF($B2150="","",(VLOOKUP($B2150,所属・種目コード!$L$3:$M$59,2)))</f>
        <v>#N/A</v>
      </c>
    </row>
    <row r="2151" spans="1:12">
      <c r="A2151" s="11">
        <v>3074</v>
      </c>
      <c r="B2151" s="11">
        <v>1110</v>
      </c>
      <c r="C2151" s="11">
        <v>167</v>
      </c>
      <c r="E2151" s="11" t="s">
        <v>4523</v>
      </c>
      <c r="F2151" s="11" t="s">
        <v>4524</v>
      </c>
      <c r="G2151" s="11">
        <v>2</v>
      </c>
      <c r="I2151" s="24" t="str">
        <f>IF($B2151="","",(VLOOKUP($B2151,所属・種目コード!$E$3:$F$68,2)))</f>
        <v>盛岡第一</v>
      </c>
      <c r="K2151" s="26" t="e">
        <f>IF($B2151="","",(VLOOKUP($B2151,所属・種目コード!O2134:P2234,2)))</f>
        <v>#N/A</v>
      </c>
      <c r="L2151" s="23" t="e">
        <f>IF($B2151="","",(VLOOKUP($B2151,所属・種目コード!$L$3:$M$59,2)))</f>
        <v>#N/A</v>
      </c>
    </row>
    <row r="2152" spans="1:12">
      <c r="A2152" s="11">
        <v>3075</v>
      </c>
      <c r="B2152" s="11">
        <v>1110</v>
      </c>
      <c r="C2152" s="11">
        <v>168</v>
      </c>
      <c r="E2152" s="11" t="s">
        <v>4525</v>
      </c>
      <c r="F2152" s="11" t="s">
        <v>4526</v>
      </c>
      <c r="G2152" s="11">
        <v>2</v>
      </c>
      <c r="I2152" s="24" t="str">
        <f>IF($B2152="","",(VLOOKUP($B2152,所属・種目コード!$E$3:$F$68,2)))</f>
        <v>盛岡第一</v>
      </c>
      <c r="K2152" s="26" t="e">
        <f>IF($B2152="","",(VLOOKUP($B2152,所属・種目コード!O2135:P2235,2)))</f>
        <v>#N/A</v>
      </c>
      <c r="L2152" s="23" t="e">
        <f>IF($B2152="","",(VLOOKUP($B2152,所属・種目コード!$L$3:$M$59,2)))</f>
        <v>#N/A</v>
      </c>
    </row>
    <row r="2153" spans="1:12">
      <c r="A2153" s="11">
        <v>3076</v>
      </c>
      <c r="B2153" s="11">
        <v>1110</v>
      </c>
      <c r="C2153" s="11">
        <v>162</v>
      </c>
      <c r="E2153" s="11" t="s">
        <v>4527</v>
      </c>
      <c r="F2153" s="11" t="s">
        <v>4528</v>
      </c>
      <c r="G2153" s="11">
        <v>2</v>
      </c>
      <c r="I2153" s="24" t="str">
        <f>IF($B2153="","",(VLOOKUP($B2153,所属・種目コード!$E$3:$F$68,2)))</f>
        <v>盛岡第一</v>
      </c>
      <c r="K2153" s="26" t="e">
        <f>IF($B2153="","",(VLOOKUP($B2153,所属・種目コード!O2136:P2236,2)))</f>
        <v>#N/A</v>
      </c>
      <c r="L2153" s="23" t="e">
        <f>IF($B2153="","",(VLOOKUP($B2153,所属・種目コード!$L$3:$M$59,2)))</f>
        <v>#N/A</v>
      </c>
    </row>
    <row r="2154" spans="1:12">
      <c r="A2154" s="11">
        <v>3077</v>
      </c>
      <c r="B2154" s="11">
        <v>1110</v>
      </c>
      <c r="C2154" s="11">
        <v>891</v>
      </c>
      <c r="E2154" s="11" t="s">
        <v>4529</v>
      </c>
      <c r="F2154" s="11" t="s">
        <v>4530</v>
      </c>
      <c r="G2154" s="11">
        <v>1</v>
      </c>
      <c r="I2154" s="24" t="str">
        <f>IF($B2154="","",(VLOOKUP($B2154,所属・種目コード!$E$3:$F$68,2)))</f>
        <v>盛岡第一</v>
      </c>
      <c r="K2154" s="26" t="e">
        <f>IF($B2154="","",(VLOOKUP($B2154,所属・種目コード!O2137:P2237,2)))</f>
        <v>#N/A</v>
      </c>
      <c r="L2154" s="23" t="e">
        <f>IF($B2154="","",(VLOOKUP($B2154,所属・種目コード!$L$3:$M$59,2)))</f>
        <v>#N/A</v>
      </c>
    </row>
    <row r="2155" spans="1:12">
      <c r="A2155" s="11">
        <v>3078</v>
      </c>
      <c r="B2155" s="11">
        <v>1110</v>
      </c>
      <c r="C2155" s="11">
        <v>193</v>
      </c>
      <c r="E2155" s="11" t="s">
        <v>4531</v>
      </c>
      <c r="F2155" s="11" t="s">
        <v>4532</v>
      </c>
      <c r="G2155" s="11">
        <v>1</v>
      </c>
      <c r="I2155" s="24" t="str">
        <f>IF($B2155="","",(VLOOKUP($B2155,所属・種目コード!$E$3:$F$68,2)))</f>
        <v>盛岡第一</v>
      </c>
      <c r="K2155" s="26" t="e">
        <f>IF($B2155="","",(VLOOKUP($B2155,所属・種目コード!O2138:P2238,2)))</f>
        <v>#N/A</v>
      </c>
      <c r="L2155" s="23" t="e">
        <f>IF($B2155="","",(VLOOKUP($B2155,所属・種目コード!$L$3:$M$59,2)))</f>
        <v>#N/A</v>
      </c>
    </row>
    <row r="2156" spans="1:12">
      <c r="A2156" s="11">
        <v>3079</v>
      </c>
      <c r="B2156" s="11">
        <v>1110</v>
      </c>
      <c r="C2156" s="11">
        <v>189</v>
      </c>
      <c r="E2156" s="11" t="s">
        <v>4533</v>
      </c>
      <c r="F2156" s="11" t="s">
        <v>4534</v>
      </c>
      <c r="G2156" s="11">
        <v>1</v>
      </c>
      <c r="I2156" s="24" t="str">
        <f>IF($B2156="","",(VLOOKUP($B2156,所属・種目コード!$E$3:$F$68,2)))</f>
        <v>盛岡第一</v>
      </c>
      <c r="K2156" s="26" t="e">
        <f>IF($B2156="","",(VLOOKUP($B2156,所属・種目コード!O2139:P2239,2)))</f>
        <v>#N/A</v>
      </c>
      <c r="L2156" s="23" t="e">
        <f>IF($B2156="","",(VLOOKUP($B2156,所属・種目コード!$L$3:$M$59,2)))</f>
        <v>#N/A</v>
      </c>
    </row>
    <row r="2157" spans="1:12">
      <c r="A2157" s="11">
        <v>3080</v>
      </c>
      <c r="B2157" s="11">
        <v>1110</v>
      </c>
      <c r="C2157" s="11">
        <v>163</v>
      </c>
      <c r="E2157" s="11" t="s">
        <v>4535</v>
      </c>
      <c r="F2157" s="11" t="s">
        <v>4536</v>
      </c>
      <c r="G2157" s="11">
        <v>2</v>
      </c>
      <c r="I2157" s="24" t="str">
        <f>IF($B2157="","",(VLOOKUP($B2157,所属・種目コード!$E$3:$F$68,2)))</f>
        <v>盛岡第一</v>
      </c>
      <c r="K2157" s="26" t="e">
        <f>IF($B2157="","",(VLOOKUP($B2157,所属・種目コード!O2140:P2240,2)))</f>
        <v>#N/A</v>
      </c>
      <c r="L2157" s="23" t="e">
        <f>IF($B2157="","",(VLOOKUP($B2157,所属・種目コード!$L$3:$M$59,2)))</f>
        <v>#N/A</v>
      </c>
    </row>
    <row r="2158" spans="1:12">
      <c r="A2158" s="11">
        <v>3081</v>
      </c>
      <c r="B2158" s="11">
        <v>1110</v>
      </c>
      <c r="C2158" s="11">
        <v>169</v>
      </c>
      <c r="E2158" s="11" t="s">
        <v>4537</v>
      </c>
      <c r="F2158" s="11" t="s">
        <v>4538</v>
      </c>
      <c r="G2158" s="11">
        <v>2</v>
      </c>
      <c r="I2158" s="24" t="str">
        <f>IF($B2158="","",(VLOOKUP($B2158,所属・種目コード!$E$3:$F$68,2)))</f>
        <v>盛岡第一</v>
      </c>
      <c r="K2158" s="26" t="e">
        <f>IF($B2158="","",(VLOOKUP($B2158,所属・種目コード!O2141:P2241,2)))</f>
        <v>#N/A</v>
      </c>
      <c r="L2158" s="23" t="e">
        <f>IF($B2158="","",(VLOOKUP($B2158,所属・種目コード!$L$3:$M$59,2)))</f>
        <v>#N/A</v>
      </c>
    </row>
    <row r="2159" spans="1:12">
      <c r="A2159" s="11">
        <v>3082</v>
      </c>
      <c r="B2159" s="11">
        <v>1110</v>
      </c>
      <c r="C2159" s="11">
        <v>535</v>
      </c>
      <c r="E2159" s="11" t="s">
        <v>4539</v>
      </c>
      <c r="F2159" s="11" t="s">
        <v>401</v>
      </c>
      <c r="G2159" s="11">
        <v>2</v>
      </c>
      <c r="I2159" s="24" t="str">
        <f>IF($B2159="","",(VLOOKUP($B2159,所属・種目コード!$E$3:$F$68,2)))</f>
        <v>盛岡第一</v>
      </c>
      <c r="K2159" s="26" t="e">
        <f>IF($B2159="","",(VLOOKUP($B2159,所属・種目コード!O2142:P2242,2)))</f>
        <v>#N/A</v>
      </c>
      <c r="L2159" s="23" t="e">
        <f>IF($B2159="","",(VLOOKUP($B2159,所属・種目コード!$L$3:$M$59,2)))</f>
        <v>#N/A</v>
      </c>
    </row>
    <row r="2160" spans="1:12">
      <c r="A2160" s="11">
        <v>3083</v>
      </c>
      <c r="B2160" s="11">
        <v>1110</v>
      </c>
      <c r="C2160" s="11">
        <v>190</v>
      </c>
      <c r="E2160" s="11" t="s">
        <v>4540</v>
      </c>
      <c r="F2160" s="11" t="s">
        <v>4541</v>
      </c>
      <c r="G2160" s="11">
        <v>1</v>
      </c>
      <c r="I2160" s="24" t="str">
        <f>IF($B2160="","",(VLOOKUP($B2160,所属・種目コード!$E$3:$F$68,2)))</f>
        <v>盛岡第一</v>
      </c>
      <c r="K2160" s="26" t="e">
        <f>IF($B2160="","",(VLOOKUP($B2160,所属・種目コード!O2143:P2243,2)))</f>
        <v>#N/A</v>
      </c>
      <c r="L2160" s="23" t="e">
        <f>IF($B2160="","",(VLOOKUP($B2160,所属・種目コード!$L$3:$M$59,2)))</f>
        <v>#N/A</v>
      </c>
    </row>
    <row r="2161" spans="1:12">
      <c r="A2161" s="11">
        <v>3084</v>
      </c>
      <c r="B2161" s="11">
        <v>1110</v>
      </c>
      <c r="C2161" s="11">
        <v>759</v>
      </c>
      <c r="E2161" s="11" t="s">
        <v>4542</v>
      </c>
      <c r="F2161" s="11" t="s">
        <v>4543</v>
      </c>
      <c r="G2161" s="11">
        <v>1</v>
      </c>
      <c r="I2161" s="24" t="str">
        <f>IF($B2161="","",(VLOOKUP($B2161,所属・種目コード!$E$3:$F$68,2)))</f>
        <v>盛岡第一</v>
      </c>
      <c r="K2161" s="26" t="e">
        <f>IF($B2161="","",(VLOOKUP($B2161,所属・種目コード!O2144:P2244,2)))</f>
        <v>#N/A</v>
      </c>
      <c r="L2161" s="23" t="e">
        <f>IF($B2161="","",(VLOOKUP($B2161,所属・種目コード!$L$3:$M$59,2)))</f>
        <v>#N/A</v>
      </c>
    </row>
    <row r="2162" spans="1:12">
      <c r="A2162" s="11">
        <v>3085</v>
      </c>
      <c r="B2162" s="11">
        <v>1110</v>
      </c>
      <c r="C2162" s="11">
        <v>892</v>
      </c>
      <c r="E2162" s="11" t="s">
        <v>4544</v>
      </c>
      <c r="F2162" s="11" t="s">
        <v>4545</v>
      </c>
      <c r="G2162" s="11">
        <v>1</v>
      </c>
      <c r="I2162" s="24" t="str">
        <f>IF($B2162="","",(VLOOKUP($B2162,所属・種目コード!$E$3:$F$68,2)))</f>
        <v>盛岡第一</v>
      </c>
      <c r="K2162" s="26" t="e">
        <f>IF($B2162="","",(VLOOKUP($B2162,所属・種目コード!O2145:P2245,2)))</f>
        <v>#N/A</v>
      </c>
      <c r="L2162" s="23" t="e">
        <f>IF($B2162="","",(VLOOKUP($B2162,所属・種目コード!$L$3:$M$59,2)))</f>
        <v>#N/A</v>
      </c>
    </row>
    <row r="2163" spans="1:12">
      <c r="A2163" s="11">
        <v>3086</v>
      </c>
      <c r="B2163" s="11">
        <v>1110</v>
      </c>
      <c r="C2163" s="11">
        <v>893</v>
      </c>
      <c r="E2163" s="11" t="s">
        <v>4546</v>
      </c>
      <c r="F2163" s="11" t="s">
        <v>1889</v>
      </c>
      <c r="G2163" s="11">
        <v>1</v>
      </c>
      <c r="I2163" s="24" t="str">
        <f>IF($B2163="","",(VLOOKUP($B2163,所属・種目コード!$E$3:$F$68,2)))</f>
        <v>盛岡第一</v>
      </c>
      <c r="K2163" s="26" t="e">
        <f>IF($B2163="","",(VLOOKUP($B2163,所属・種目コード!O2146:P2246,2)))</f>
        <v>#N/A</v>
      </c>
      <c r="L2163" s="23" t="e">
        <f>IF($B2163="","",(VLOOKUP($B2163,所属・種目コード!$L$3:$M$59,2)))</f>
        <v>#N/A</v>
      </c>
    </row>
    <row r="2164" spans="1:12">
      <c r="A2164" s="11">
        <v>3087</v>
      </c>
      <c r="B2164" s="11">
        <v>1110</v>
      </c>
      <c r="C2164" s="11">
        <v>170</v>
      </c>
      <c r="E2164" s="11" t="s">
        <v>4547</v>
      </c>
      <c r="F2164" s="11" t="s">
        <v>4548</v>
      </c>
      <c r="G2164" s="11">
        <v>2</v>
      </c>
      <c r="I2164" s="24" t="str">
        <f>IF($B2164="","",(VLOOKUP($B2164,所属・種目コード!$E$3:$F$68,2)))</f>
        <v>盛岡第一</v>
      </c>
      <c r="K2164" s="26" t="e">
        <f>IF($B2164="","",(VLOOKUP($B2164,所属・種目コード!O2147:P2247,2)))</f>
        <v>#N/A</v>
      </c>
      <c r="L2164" s="23" t="e">
        <f>IF($B2164="","",(VLOOKUP($B2164,所属・種目コード!$L$3:$M$59,2)))</f>
        <v>#N/A</v>
      </c>
    </row>
    <row r="2165" spans="1:12">
      <c r="A2165" s="11">
        <v>3088</v>
      </c>
      <c r="B2165" s="11">
        <v>1110</v>
      </c>
      <c r="C2165" s="11">
        <v>894</v>
      </c>
      <c r="E2165" s="11" t="s">
        <v>4549</v>
      </c>
      <c r="F2165" s="11" t="s">
        <v>4550</v>
      </c>
      <c r="G2165" s="11">
        <v>1</v>
      </c>
      <c r="I2165" s="24" t="str">
        <f>IF($B2165="","",(VLOOKUP($B2165,所属・種目コード!$E$3:$F$68,2)))</f>
        <v>盛岡第一</v>
      </c>
      <c r="K2165" s="26" t="e">
        <f>IF($B2165="","",(VLOOKUP($B2165,所属・種目コード!O2148:P2248,2)))</f>
        <v>#N/A</v>
      </c>
      <c r="L2165" s="23" t="e">
        <f>IF($B2165="","",(VLOOKUP($B2165,所属・種目コード!$L$3:$M$59,2)))</f>
        <v>#N/A</v>
      </c>
    </row>
    <row r="2166" spans="1:12">
      <c r="A2166" s="11">
        <v>3089</v>
      </c>
      <c r="B2166" s="11">
        <v>1110</v>
      </c>
      <c r="C2166" s="11">
        <v>164</v>
      </c>
      <c r="E2166" s="11" t="s">
        <v>4551</v>
      </c>
      <c r="F2166" s="11" t="s">
        <v>4552</v>
      </c>
      <c r="G2166" s="11">
        <v>2</v>
      </c>
      <c r="I2166" s="24" t="str">
        <f>IF($B2166="","",(VLOOKUP($B2166,所属・種目コード!$E$3:$F$68,2)))</f>
        <v>盛岡第一</v>
      </c>
      <c r="K2166" s="26" t="e">
        <f>IF($B2166="","",(VLOOKUP($B2166,所属・種目コード!O2149:P2249,2)))</f>
        <v>#N/A</v>
      </c>
      <c r="L2166" s="23" t="e">
        <f>IF($B2166="","",(VLOOKUP($B2166,所属・種目コード!$L$3:$M$59,2)))</f>
        <v>#N/A</v>
      </c>
    </row>
    <row r="2167" spans="1:12">
      <c r="A2167" s="11">
        <v>3090</v>
      </c>
      <c r="B2167" s="11">
        <v>1110</v>
      </c>
      <c r="C2167" s="11">
        <v>194</v>
      </c>
      <c r="E2167" s="11" t="s">
        <v>4553</v>
      </c>
      <c r="F2167" s="11" t="s">
        <v>4554</v>
      </c>
      <c r="G2167" s="11">
        <v>1</v>
      </c>
      <c r="I2167" s="24" t="str">
        <f>IF($B2167="","",(VLOOKUP($B2167,所属・種目コード!$E$3:$F$68,2)))</f>
        <v>盛岡第一</v>
      </c>
      <c r="K2167" s="26" t="e">
        <f>IF($B2167="","",(VLOOKUP($B2167,所属・種目コード!O2150:P2250,2)))</f>
        <v>#N/A</v>
      </c>
      <c r="L2167" s="23" t="e">
        <f>IF($B2167="","",(VLOOKUP($B2167,所属・種目コード!$L$3:$M$59,2)))</f>
        <v>#N/A</v>
      </c>
    </row>
    <row r="2168" spans="1:12">
      <c r="A2168" s="11">
        <v>3091</v>
      </c>
      <c r="B2168" s="11">
        <v>1110</v>
      </c>
      <c r="C2168" s="11">
        <v>195</v>
      </c>
      <c r="E2168" s="11" t="s">
        <v>4555</v>
      </c>
      <c r="F2168" s="11" t="s">
        <v>4556</v>
      </c>
      <c r="G2168" s="11">
        <v>1</v>
      </c>
      <c r="I2168" s="24" t="str">
        <f>IF($B2168="","",(VLOOKUP($B2168,所属・種目コード!$E$3:$F$68,2)))</f>
        <v>盛岡第一</v>
      </c>
      <c r="K2168" s="26" t="e">
        <f>IF($B2168="","",(VLOOKUP($B2168,所属・種目コード!O2151:P2251,2)))</f>
        <v>#N/A</v>
      </c>
      <c r="L2168" s="23" t="e">
        <f>IF($B2168="","",(VLOOKUP($B2168,所属・種目コード!$L$3:$M$59,2)))</f>
        <v>#N/A</v>
      </c>
    </row>
    <row r="2169" spans="1:12">
      <c r="A2169" s="11">
        <v>3092</v>
      </c>
      <c r="B2169" s="11">
        <v>1110</v>
      </c>
      <c r="C2169" s="11">
        <v>165</v>
      </c>
      <c r="E2169" s="11" t="s">
        <v>4557</v>
      </c>
      <c r="F2169" s="11" t="s">
        <v>4558</v>
      </c>
      <c r="G2169" s="11">
        <v>2</v>
      </c>
      <c r="I2169" s="24" t="str">
        <f>IF($B2169="","",(VLOOKUP($B2169,所属・種目コード!$E$3:$F$68,2)))</f>
        <v>盛岡第一</v>
      </c>
      <c r="K2169" s="26" t="e">
        <f>IF($B2169="","",(VLOOKUP($B2169,所属・種目コード!O2152:P2252,2)))</f>
        <v>#N/A</v>
      </c>
      <c r="L2169" s="23" t="e">
        <f>IF($B2169="","",(VLOOKUP($B2169,所属・種目コード!$L$3:$M$59,2)))</f>
        <v>#N/A</v>
      </c>
    </row>
    <row r="2170" spans="1:12">
      <c r="A2170" s="11">
        <v>3093</v>
      </c>
      <c r="B2170" s="11">
        <v>1110</v>
      </c>
      <c r="C2170" s="11">
        <v>652</v>
      </c>
      <c r="E2170" s="11" t="s">
        <v>4559</v>
      </c>
      <c r="F2170" s="11" t="s">
        <v>4560</v>
      </c>
      <c r="G2170" s="11">
        <v>2</v>
      </c>
      <c r="I2170" s="24" t="str">
        <f>IF($B2170="","",(VLOOKUP($B2170,所属・種目コード!$E$3:$F$68,2)))</f>
        <v>盛岡第一</v>
      </c>
      <c r="K2170" s="26" t="e">
        <f>IF($B2170="","",(VLOOKUP($B2170,所属・種目コード!O2153:P2253,2)))</f>
        <v>#N/A</v>
      </c>
      <c r="L2170" s="23" t="e">
        <f>IF($B2170="","",(VLOOKUP($B2170,所属・種目コード!$L$3:$M$59,2)))</f>
        <v>#N/A</v>
      </c>
    </row>
    <row r="2171" spans="1:12">
      <c r="A2171" s="11">
        <v>3094</v>
      </c>
      <c r="B2171" s="11">
        <v>1110</v>
      </c>
      <c r="C2171" s="11">
        <v>895</v>
      </c>
      <c r="E2171" s="11" t="s">
        <v>4561</v>
      </c>
      <c r="F2171" s="11" t="s">
        <v>4562</v>
      </c>
      <c r="G2171" s="11">
        <v>1</v>
      </c>
      <c r="I2171" s="24" t="str">
        <f>IF($B2171="","",(VLOOKUP($B2171,所属・種目コード!$E$3:$F$68,2)))</f>
        <v>盛岡第一</v>
      </c>
      <c r="K2171" s="26" t="e">
        <f>IF($B2171="","",(VLOOKUP($B2171,所属・種目コード!O2154:P2254,2)))</f>
        <v>#N/A</v>
      </c>
      <c r="L2171" s="23" t="e">
        <f>IF($B2171="","",(VLOOKUP($B2171,所属・種目コード!$L$3:$M$59,2)))</f>
        <v>#N/A</v>
      </c>
    </row>
    <row r="2172" spans="1:12">
      <c r="A2172" s="11">
        <v>3095</v>
      </c>
      <c r="B2172" s="11">
        <v>1110</v>
      </c>
      <c r="C2172" s="11">
        <v>166</v>
      </c>
      <c r="E2172" s="11" t="s">
        <v>4563</v>
      </c>
      <c r="F2172" s="11" t="s">
        <v>4564</v>
      </c>
      <c r="G2172" s="11">
        <v>2</v>
      </c>
      <c r="I2172" s="24" t="str">
        <f>IF($B2172="","",(VLOOKUP($B2172,所属・種目コード!$E$3:$F$68,2)))</f>
        <v>盛岡第一</v>
      </c>
      <c r="K2172" s="26" t="e">
        <f>IF($B2172="","",(VLOOKUP($B2172,所属・種目コード!O2155:P2255,2)))</f>
        <v>#N/A</v>
      </c>
      <c r="L2172" s="23" t="e">
        <f>IF($B2172="","",(VLOOKUP($B2172,所属・種目コード!$L$3:$M$59,2)))</f>
        <v>#N/A</v>
      </c>
    </row>
    <row r="2173" spans="1:12">
      <c r="A2173" s="11">
        <v>3096</v>
      </c>
      <c r="B2173" s="11">
        <v>1110</v>
      </c>
      <c r="C2173" s="11">
        <v>191</v>
      </c>
      <c r="E2173" s="11" t="s">
        <v>4565</v>
      </c>
      <c r="F2173" s="11" t="s">
        <v>4566</v>
      </c>
      <c r="G2173" s="11">
        <v>1</v>
      </c>
      <c r="I2173" s="24" t="str">
        <f>IF($B2173="","",(VLOOKUP($B2173,所属・種目コード!$E$3:$F$68,2)))</f>
        <v>盛岡第一</v>
      </c>
      <c r="K2173" s="26" t="e">
        <f>IF($B2173="","",(VLOOKUP($B2173,所属・種目コード!O2156:P2256,2)))</f>
        <v>#N/A</v>
      </c>
      <c r="L2173" s="23" t="e">
        <f>IF($B2173="","",(VLOOKUP($B2173,所属・種目コード!$L$3:$M$59,2)))</f>
        <v>#N/A</v>
      </c>
    </row>
    <row r="2174" spans="1:12">
      <c r="A2174" s="11">
        <v>3097</v>
      </c>
      <c r="B2174" s="11">
        <v>1110</v>
      </c>
      <c r="C2174" s="11">
        <v>653</v>
      </c>
      <c r="E2174" s="11" t="s">
        <v>4567</v>
      </c>
      <c r="F2174" s="11" t="s">
        <v>4568</v>
      </c>
      <c r="G2174" s="11">
        <v>2</v>
      </c>
      <c r="I2174" s="24" t="str">
        <f>IF($B2174="","",(VLOOKUP($B2174,所属・種目コード!$E$3:$F$68,2)))</f>
        <v>盛岡第一</v>
      </c>
      <c r="K2174" s="26" t="e">
        <f>IF($B2174="","",(VLOOKUP($B2174,所属・種目コード!O2157:P2257,2)))</f>
        <v>#N/A</v>
      </c>
      <c r="L2174" s="23" t="e">
        <f>IF($B2174="","",(VLOOKUP($B2174,所属・種目コード!$L$3:$M$59,2)))</f>
        <v>#N/A</v>
      </c>
    </row>
    <row r="2175" spans="1:12">
      <c r="A2175" s="11">
        <v>3098</v>
      </c>
      <c r="B2175" s="11">
        <v>1110</v>
      </c>
      <c r="C2175" s="11">
        <v>192</v>
      </c>
      <c r="E2175" s="11" t="s">
        <v>4569</v>
      </c>
      <c r="F2175" s="11" t="s">
        <v>4570</v>
      </c>
      <c r="G2175" s="11">
        <v>1</v>
      </c>
      <c r="I2175" s="24" t="str">
        <f>IF($B2175="","",(VLOOKUP($B2175,所属・種目コード!$E$3:$F$68,2)))</f>
        <v>盛岡第一</v>
      </c>
      <c r="K2175" s="26" t="e">
        <f>IF($B2175="","",(VLOOKUP($B2175,所属・種目コード!O2158:P2258,2)))</f>
        <v>#N/A</v>
      </c>
      <c r="L2175" s="23" t="e">
        <f>IF($B2175="","",(VLOOKUP($B2175,所属・種目コード!$L$3:$M$59,2)))</f>
        <v>#N/A</v>
      </c>
    </row>
    <row r="2176" spans="1:12">
      <c r="A2176" s="11">
        <v>3099</v>
      </c>
      <c r="B2176" s="11">
        <v>1110</v>
      </c>
      <c r="C2176" s="11">
        <v>536</v>
      </c>
      <c r="E2176" s="11" t="s">
        <v>4571</v>
      </c>
      <c r="F2176" s="11" t="s">
        <v>4572</v>
      </c>
      <c r="G2176" s="11">
        <v>2</v>
      </c>
      <c r="I2176" s="24" t="str">
        <f>IF($B2176="","",(VLOOKUP($B2176,所属・種目コード!$E$3:$F$68,2)))</f>
        <v>盛岡第一</v>
      </c>
      <c r="K2176" s="26" t="e">
        <f>IF($B2176="","",(VLOOKUP($B2176,所属・種目コード!O2159:P2259,2)))</f>
        <v>#N/A</v>
      </c>
      <c r="L2176" s="23" t="e">
        <f>IF($B2176="","",(VLOOKUP($B2176,所属・種目コード!$L$3:$M$59,2)))</f>
        <v>#N/A</v>
      </c>
    </row>
    <row r="2177" spans="1:12">
      <c r="A2177" s="11">
        <v>3100</v>
      </c>
      <c r="B2177" s="11">
        <v>1110</v>
      </c>
      <c r="C2177" s="11">
        <v>537</v>
      </c>
      <c r="E2177" s="11" t="s">
        <v>4573</v>
      </c>
      <c r="F2177" s="11" t="s">
        <v>4574</v>
      </c>
      <c r="G2177" s="11">
        <v>2</v>
      </c>
      <c r="I2177" s="24" t="str">
        <f>IF($B2177="","",(VLOOKUP($B2177,所属・種目コード!$E$3:$F$68,2)))</f>
        <v>盛岡第一</v>
      </c>
      <c r="K2177" s="26" t="e">
        <f>IF($B2177="","",(VLOOKUP($B2177,所属・種目コード!O2160:P2260,2)))</f>
        <v>#N/A</v>
      </c>
      <c r="L2177" s="23" t="e">
        <f>IF($B2177="","",(VLOOKUP($B2177,所属・種目コード!$L$3:$M$59,2)))</f>
        <v>#N/A</v>
      </c>
    </row>
    <row r="2178" spans="1:12">
      <c r="A2178" s="11">
        <v>3101</v>
      </c>
      <c r="B2178" s="11">
        <v>1110</v>
      </c>
      <c r="C2178" s="11">
        <v>760</v>
      </c>
      <c r="E2178" s="11" t="s">
        <v>4575</v>
      </c>
      <c r="F2178" s="11" t="s">
        <v>4576</v>
      </c>
      <c r="G2178" s="11">
        <v>1</v>
      </c>
      <c r="I2178" s="24" t="str">
        <f>IF($B2178="","",(VLOOKUP($B2178,所属・種目コード!$E$3:$F$68,2)))</f>
        <v>盛岡第一</v>
      </c>
      <c r="K2178" s="26" t="e">
        <f>IF($B2178="","",(VLOOKUP($B2178,所属・種目コード!O2161:P2261,2)))</f>
        <v>#N/A</v>
      </c>
      <c r="L2178" s="23" t="e">
        <f>IF($B2178="","",(VLOOKUP($B2178,所属・種目コード!$L$3:$M$59,2)))</f>
        <v>#N/A</v>
      </c>
    </row>
    <row r="2179" spans="1:12">
      <c r="A2179" s="11">
        <v>3102</v>
      </c>
      <c r="B2179" s="11">
        <v>1111</v>
      </c>
      <c r="C2179" s="11">
        <v>213</v>
      </c>
      <c r="E2179" s="11" t="s">
        <v>4577</v>
      </c>
      <c r="F2179" s="11" t="s">
        <v>4578</v>
      </c>
      <c r="G2179" s="11">
        <v>1</v>
      </c>
      <c r="I2179" s="24" t="str">
        <f>IF($B2179="","",(VLOOKUP($B2179,所属・種目コード!$E$3:$F$68,2)))</f>
        <v>盛大附</v>
      </c>
      <c r="K2179" s="26" t="e">
        <f>IF($B2179="","",(VLOOKUP($B2179,所属・種目コード!O2162:P2262,2)))</f>
        <v>#N/A</v>
      </c>
      <c r="L2179" s="23" t="e">
        <f>IF($B2179="","",(VLOOKUP($B2179,所属・種目コード!$L$3:$M$59,2)))</f>
        <v>#N/A</v>
      </c>
    </row>
    <row r="2180" spans="1:12">
      <c r="A2180" s="11">
        <v>3103</v>
      </c>
      <c r="B2180" s="11">
        <v>1111</v>
      </c>
      <c r="C2180" s="11">
        <v>1000</v>
      </c>
      <c r="E2180" s="11" t="s">
        <v>4579</v>
      </c>
      <c r="F2180" s="11" t="s">
        <v>4580</v>
      </c>
      <c r="G2180" s="11">
        <v>1</v>
      </c>
      <c r="I2180" s="24" t="str">
        <f>IF($B2180="","",(VLOOKUP($B2180,所属・種目コード!$E$3:$F$68,2)))</f>
        <v>盛大附</v>
      </c>
      <c r="K2180" s="26" t="e">
        <f>IF($B2180="","",(VLOOKUP($B2180,所属・種目コード!O2163:P2263,2)))</f>
        <v>#N/A</v>
      </c>
      <c r="L2180" s="23" t="e">
        <f>IF($B2180="","",(VLOOKUP($B2180,所属・種目コード!$L$3:$M$59,2)))</f>
        <v>#N/A</v>
      </c>
    </row>
    <row r="2181" spans="1:12">
      <c r="A2181" s="11">
        <v>3104</v>
      </c>
      <c r="B2181" s="11">
        <v>1111</v>
      </c>
      <c r="C2181" s="11">
        <v>776</v>
      </c>
      <c r="E2181" s="11" t="s">
        <v>4581</v>
      </c>
      <c r="F2181" s="11" t="s">
        <v>4582</v>
      </c>
      <c r="G2181" s="11">
        <v>1</v>
      </c>
      <c r="I2181" s="24" t="str">
        <f>IF($B2181="","",(VLOOKUP($B2181,所属・種目コード!$E$3:$F$68,2)))</f>
        <v>盛大附</v>
      </c>
      <c r="K2181" s="26" t="e">
        <f>IF($B2181="","",(VLOOKUP($B2181,所属・種目コード!O2164:P2264,2)))</f>
        <v>#N/A</v>
      </c>
      <c r="L2181" s="23" t="e">
        <f>IF($B2181="","",(VLOOKUP($B2181,所属・種目コード!$L$3:$M$59,2)))</f>
        <v>#N/A</v>
      </c>
    </row>
    <row r="2182" spans="1:12">
      <c r="A2182" s="11">
        <v>3105</v>
      </c>
      <c r="B2182" s="11">
        <v>1111</v>
      </c>
      <c r="C2182" s="11">
        <v>214</v>
      </c>
      <c r="E2182" s="11" t="s">
        <v>4583</v>
      </c>
      <c r="F2182" s="11" t="s">
        <v>4584</v>
      </c>
      <c r="G2182" s="11">
        <v>1</v>
      </c>
      <c r="I2182" s="24" t="str">
        <f>IF($B2182="","",(VLOOKUP($B2182,所属・種目コード!$E$3:$F$68,2)))</f>
        <v>盛大附</v>
      </c>
      <c r="K2182" s="26" t="e">
        <f>IF($B2182="","",(VLOOKUP($B2182,所属・種目コード!O2165:P2265,2)))</f>
        <v>#N/A</v>
      </c>
      <c r="L2182" s="23" t="e">
        <f>IF($B2182="","",(VLOOKUP($B2182,所属・種目コード!$L$3:$M$59,2)))</f>
        <v>#N/A</v>
      </c>
    </row>
    <row r="2183" spans="1:12">
      <c r="A2183" s="11">
        <v>3106</v>
      </c>
      <c r="B2183" s="11">
        <v>1111</v>
      </c>
      <c r="C2183" s="11">
        <v>215</v>
      </c>
      <c r="E2183" s="11" t="s">
        <v>4585</v>
      </c>
      <c r="F2183" s="11" t="s">
        <v>4586</v>
      </c>
      <c r="G2183" s="11">
        <v>1</v>
      </c>
      <c r="I2183" s="24" t="str">
        <f>IF($B2183="","",(VLOOKUP($B2183,所属・種目コード!$E$3:$F$68,2)))</f>
        <v>盛大附</v>
      </c>
      <c r="K2183" s="26" t="e">
        <f>IF($B2183="","",(VLOOKUP($B2183,所属・種目コード!O2166:P2266,2)))</f>
        <v>#N/A</v>
      </c>
      <c r="L2183" s="23" t="e">
        <f>IF($B2183="","",(VLOOKUP($B2183,所属・種目コード!$L$3:$M$59,2)))</f>
        <v>#N/A</v>
      </c>
    </row>
    <row r="2184" spans="1:12">
      <c r="A2184" s="11">
        <v>3107</v>
      </c>
      <c r="B2184" s="11">
        <v>1111</v>
      </c>
      <c r="C2184" s="11">
        <v>191</v>
      </c>
      <c r="E2184" s="11" t="s">
        <v>4587</v>
      </c>
      <c r="F2184" s="11" t="s">
        <v>4588</v>
      </c>
      <c r="G2184" s="11">
        <v>2</v>
      </c>
      <c r="I2184" s="24" t="str">
        <f>IF($B2184="","",(VLOOKUP($B2184,所属・種目コード!$E$3:$F$68,2)))</f>
        <v>盛大附</v>
      </c>
      <c r="K2184" s="26" t="e">
        <f>IF($B2184="","",(VLOOKUP($B2184,所属・種目コード!O2167:P2267,2)))</f>
        <v>#N/A</v>
      </c>
      <c r="L2184" s="23" t="e">
        <f>IF($B2184="","",(VLOOKUP($B2184,所属・種目コード!$L$3:$M$59,2)))</f>
        <v>#N/A</v>
      </c>
    </row>
    <row r="2185" spans="1:12">
      <c r="A2185" s="11">
        <v>3108</v>
      </c>
      <c r="B2185" s="11">
        <v>1111</v>
      </c>
      <c r="C2185" s="11">
        <v>216</v>
      </c>
      <c r="E2185" s="11" t="s">
        <v>4589</v>
      </c>
      <c r="F2185" s="11" t="s">
        <v>4590</v>
      </c>
      <c r="G2185" s="11">
        <v>1</v>
      </c>
      <c r="I2185" s="24" t="str">
        <f>IF($B2185="","",(VLOOKUP($B2185,所属・種目コード!$E$3:$F$68,2)))</f>
        <v>盛大附</v>
      </c>
      <c r="K2185" s="26" t="e">
        <f>IF($B2185="","",(VLOOKUP($B2185,所属・種目コード!O2168:P2268,2)))</f>
        <v>#N/A</v>
      </c>
      <c r="L2185" s="23" t="e">
        <f>IF($B2185="","",(VLOOKUP($B2185,所属・種目コード!$L$3:$M$59,2)))</f>
        <v>#N/A</v>
      </c>
    </row>
    <row r="2186" spans="1:12">
      <c r="A2186" s="11">
        <v>3109</v>
      </c>
      <c r="B2186" s="11">
        <v>1111</v>
      </c>
      <c r="C2186" s="11">
        <v>217</v>
      </c>
      <c r="E2186" s="11" t="s">
        <v>4591</v>
      </c>
      <c r="F2186" s="11" t="s">
        <v>4592</v>
      </c>
      <c r="G2186" s="11">
        <v>1</v>
      </c>
      <c r="I2186" s="24" t="str">
        <f>IF($B2186="","",(VLOOKUP($B2186,所属・種目コード!$E$3:$F$68,2)))</f>
        <v>盛大附</v>
      </c>
      <c r="K2186" s="26" t="e">
        <f>IF($B2186="","",(VLOOKUP($B2186,所属・種目コード!O2169:P2269,2)))</f>
        <v>#N/A</v>
      </c>
      <c r="L2186" s="23" t="e">
        <f>IF($B2186="","",(VLOOKUP($B2186,所属・種目コード!$L$3:$M$59,2)))</f>
        <v>#N/A</v>
      </c>
    </row>
    <row r="2187" spans="1:12">
      <c r="A2187" s="11">
        <v>3110</v>
      </c>
      <c r="B2187" s="11">
        <v>1111</v>
      </c>
      <c r="C2187" s="11">
        <v>194</v>
      </c>
      <c r="E2187" s="11" t="s">
        <v>4593</v>
      </c>
      <c r="F2187" s="11" t="s">
        <v>4594</v>
      </c>
      <c r="G2187" s="11">
        <v>2</v>
      </c>
      <c r="I2187" s="24" t="str">
        <f>IF($B2187="","",(VLOOKUP($B2187,所属・種目コード!$E$3:$F$68,2)))</f>
        <v>盛大附</v>
      </c>
      <c r="K2187" s="26" t="e">
        <f>IF($B2187="","",(VLOOKUP($B2187,所属・種目コード!O2170:P2270,2)))</f>
        <v>#N/A</v>
      </c>
      <c r="L2187" s="23" t="e">
        <f>IF($B2187="","",(VLOOKUP($B2187,所属・種目コード!$L$3:$M$59,2)))</f>
        <v>#N/A</v>
      </c>
    </row>
    <row r="2188" spans="1:12">
      <c r="A2188" s="11">
        <v>3111</v>
      </c>
      <c r="B2188" s="11">
        <v>1111</v>
      </c>
      <c r="C2188" s="11">
        <v>192</v>
      </c>
      <c r="E2188" s="11" t="s">
        <v>4595</v>
      </c>
      <c r="F2188" s="11" t="s">
        <v>4489</v>
      </c>
      <c r="G2188" s="11">
        <v>2</v>
      </c>
      <c r="I2188" s="24" t="str">
        <f>IF($B2188="","",(VLOOKUP($B2188,所属・種目コード!$E$3:$F$68,2)))</f>
        <v>盛大附</v>
      </c>
      <c r="K2188" s="26" t="e">
        <f>IF($B2188="","",(VLOOKUP($B2188,所属・種目コード!O2171:P2271,2)))</f>
        <v>#N/A</v>
      </c>
      <c r="L2188" s="23" t="e">
        <f>IF($B2188="","",(VLOOKUP($B2188,所属・種目コード!$L$3:$M$59,2)))</f>
        <v>#N/A</v>
      </c>
    </row>
    <row r="2189" spans="1:12">
      <c r="A2189" s="11">
        <v>3112</v>
      </c>
      <c r="B2189" s="11">
        <v>1111</v>
      </c>
      <c r="C2189" s="11">
        <v>833</v>
      </c>
      <c r="E2189" s="11" t="s">
        <v>4596</v>
      </c>
      <c r="F2189" s="11" t="s">
        <v>4597</v>
      </c>
      <c r="G2189" s="11">
        <v>1</v>
      </c>
      <c r="I2189" s="24" t="str">
        <f>IF($B2189="","",(VLOOKUP($B2189,所属・種目コード!$E$3:$F$68,2)))</f>
        <v>盛大附</v>
      </c>
      <c r="K2189" s="26" t="e">
        <f>IF($B2189="","",(VLOOKUP($B2189,所属・種目コード!O2172:P2272,2)))</f>
        <v>#N/A</v>
      </c>
      <c r="L2189" s="23" t="e">
        <f>IF($B2189="","",(VLOOKUP($B2189,所属・種目コード!$L$3:$M$59,2)))</f>
        <v>#N/A</v>
      </c>
    </row>
    <row r="2190" spans="1:12">
      <c r="A2190" s="11">
        <v>3113</v>
      </c>
      <c r="B2190" s="11">
        <v>1111</v>
      </c>
      <c r="C2190" s="11">
        <v>556</v>
      </c>
      <c r="E2190" s="11" t="s">
        <v>4598</v>
      </c>
      <c r="F2190" s="11" t="s">
        <v>843</v>
      </c>
      <c r="G2190" s="11">
        <v>2</v>
      </c>
      <c r="I2190" s="24" t="str">
        <f>IF($B2190="","",(VLOOKUP($B2190,所属・種目コード!$E$3:$F$68,2)))</f>
        <v>盛大附</v>
      </c>
      <c r="K2190" s="26" t="e">
        <f>IF($B2190="","",(VLOOKUP($B2190,所属・種目コード!O2173:P2273,2)))</f>
        <v>#N/A</v>
      </c>
      <c r="L2190" s="23" t="e">
        <f>IF($B2190="","",(VLOOKUP($B2190,所属・種目コード!$L$3:$M$59,2)))</f>
        <v>#N/A</v>
      </c>
    </row>
    <row r="2191" spans="1:12">
      <c r="A2191" s="11">
        <v>3114</v>
      </c>
      <c r="B2191" s="11">
        <v>1111</v>
      </c>
      <c r="C2191" s="11">
        <v>1001</v>
      </c>
      <c r="E2191" s="11" t="s">
        <v>4599</v>
      </c>
      <c r="F2191" s="11" t="s">
        <v>4600</v>
      </c>
      <c r="G2191" s="11">
        <v>1</v>
      </c>
      <c r="I2191" s="24" t="str">
        <f>IF($B2191="","",(VLOOKUP($B2191,所属・種目コード!$E$3:$F$68,2)))</f>
        <v>盛大附</v>
      </c>
      <c r="K2191" s="26" t="e">
        <f>IF($B2191="","",(VLOOKUP($B2191,所属・種目コード!O2174:P2274,2)))</f>
        <v>#N/A</v>
      </c>
      <c r="L2191" s="23" t="e">
        <f>IF($B2191="","",(VLOOKUP($B2191,所属・種目コード!$L$3:$M$59,2)))</f>
        <v>#N/A</v>
      </c>
    </row>
    <row r="2192" spans="1:12">
      <c r="A2192" s="11">
        <v>3115</v>
      </c>
      <c r="B2192" s="11">
        <v>1111</v>
      </c>
      <c r="C2192" s="11">
        <v>225</v>
      </c>
      <c r="E2192" s="11" t="s">
        <v>4601</v>
      </c>
      <c r="F2192" s="11" t="s">
        <v>4602</v>
      </c>
      <c r="G2192" s="11">
        <v>1</v>
      </c>
      <c r="I2192" s="24" t="str">
        <f>IF($B2192="","",(VLOOKUP($B2192,所属・種目コード!$E$3:$F$68,2)))</f>
        <v>盛大附</v>
      </c>
      <c r="K2192" s="26" t="e">
        <f>IF($B2192="","",(VLOOKUP($B2192,所属・種目コード!O2175:P2275,2)))</f>
        <v>#N/A</v>
      </c>
      <c r="L2192" s="23" t="e">
        <f>IF($B2192="","",(VLOOKUP($B2192,所属・種目コード!$L$3:$M$59,2)))</f>
        <v>#N/A</v>
      </c>
    </row>
    <row r="2193" spans="1:12">
      <c r="A2193" s="11">
        <v>3116</v>
      </c>
      <c r="B2193" s="11">
        <v>1111</v>
      </c>
      <c r="C2193" s="11">
        <v>221</v>
      </c>
      <c r="E2193" s="11" t="s">
        <v>4603</v>
      </c>
      <c r="F2193" s="11" t="s">
        <v>4604</v>
      </c>
      <c r="G2193" s="11">
        <v>1</v>
      </c>
      <c r="I2193" s="24" t="str">
        <f>IF($B2193="","",(VLOOKUP($B2193,所属・種目コード!$E$3:$F$68,2)))</f>
        <v>盛大附</v>
      </c>
      <c r="K2193" s="26" t="e">
        <f>IF($B2193="","",(VLOOKUP($B2193,所属・種目コード!O2176:P2276,2)))</f>
        <v>#N/A</v>
      </c>
      <c r="L2193" s="23" t="e">
        <f>IF($B2193="","",(VLOOKUP($B2193,所属・種目コード!$L$3:$M$59,2)))</f>
        <v>#N/A</v>
      </c>
    </row>
    <row r="2194" spans="1:12">
      <c r="A2194" s="11">
        <v>3117</v>
      </c>
      <c r="B2194" s="11">
        <v>1111</v>
      </c>
      <c r="C2194" s="11">
        <v>218</v>
      </c>
      <c r="E2194" s="11" t="s">
        <v>4605</v>
      </c>
      <c r="F2194" s="11" t="s">
        <v>4606</v>
      </c>
      <c r="G2194" s="11">
        <v>1</v>
      </c>
      <c r="I2194" s="24" t="str">
        <f>IF($B2194="","",(VLOOKUP($B2194,所属・種目コード!$E$3:$F$68,2)))</f>
        <v>盛大附</v>
      </c>
      <c r="K2194" s="26" t="e">
        <f>IF($B2194="","",(VLOOKUP($B2194,所属・種目コード!O2177:P2277,2)))</f>
        <v>#N/A</v>
      </c>
      <c r="L2194" s="23" t="e">
        <f>IF($B2194="","",(VLOOKUP($B2194,所属・種目コード!$L$3:$M$59,2)))</f>
        <v>#N/A</v>
      </c>
    </row>
    <row r="2195" spans="1:12">
      <c r="A2195" s="11">
        <v>3118</v>
      </c>
      <c r="B2195" s="11">
        <v>1111</v>
      </c>
      <c r="C2195" s="11">
        <v>777</v>
      </c>
      <c r="E2195" s="11" t="s">
        <v>4607</v>
      </c>
      <c r="F2195" s="11" t="s">
        <v>4608</v>
      </c>
      <c r="G2195" s="11">
        <v>1</v>
      </c>
      <c r="I2195" s="24" t="str">
        <f>IF($B2195="","",(VLOOKUP($B2195,所属・種目コード!$E$3:$F$68,2)))</f>
        <v>盛大附</v>
      </c>
      <c r="K2195" s="26" t="e">
        <f>IF($B2195="","",(VLOOKUP($B2195,所属・種目コード!O2178:P2278,2)))</f>
        <v>#N/A</v>
      </c>
      <c r="L2195" s="23" t="e">
        <f>IF($B2195="","",(VLOOKUP($B2195,所属・種目コード!$L$3:$M$59,2)))</f>
        <v>#N/A</v>
      </c>
    </row>
    <row r="2196" spans="1:12">
      <c r="A2196" s="11">
        <v>3119</v>
      </c>
      <c r="B2196" s="11">
        <v>1111</v>
      </c>
      <c r="C2196" s="11">
        <v>222</v>
      </c>
      <c r="E2196" s="11" t="s">
        <v>4609</v>
      </c>
      <c r="F2196" s="11" t="s">
        <v>4610</v>
      </c>
      <c r="G2196" s="11">
        <v>1</v>
      </c>
      <c r="I2196" s="24" t="str">
        <f>IF($B2196="","",(VLOOKUP($B2196,所属・種目コード!$E$3:$F$68,2)))</f>
        <v>盛大附</v>
      </c>
      <c r="K2196" s="26" t="e">
        <f>IF($B2196="","",(VLOOKUP($B2196,所属・種目コード!O2179:P2279,2)))</f>
        <v>#N/A</v>
      </c>
      <c r="L2196" s="23" t="e">
        <f>IF($B2196="","",(VLOOKUP($B2196,所属・種目コード!$L$3:$M$59,2)))</f>
        <v>#N/A</v>
      </c>
    </row>
    <row r="2197" spans="1:12">
      <c r="A2197" s="11">
        <v>3120</v>
      </c>
      <c r="B2197" s="11">
        <v>1111</v>
      </c>
      <c r="C2197" s="11">
        <v>223</v>
      </c>
      <c r="E2197" s="11" t="s">
        <v>4611</v>
      </c>
      <c r="F2197" s="11" t="s">
        <v>4612</v>
      </c>
      <c r="G2197" s="11">
        <v>1</v>
      </c>
      <c r="I2197" s="24" t="str">
        <f>IF($B2197="","",(VLOOKUP($B2197,所属・種目コード!$E$3:$F$68,2)))</f>
        <v>盛大附</v>
      </c>
      <c r="K2197" s="26" t="e">
        <f>IF($B2197="","",(VLOOKUP($B2197,所属・種目コード!O2180:P2280,2)))</f>
        <v>#N/A</v>
      </c>
      <c r="L2197" s="23" t="e">
        <f>IF($B2197="","",(VLOOKUP($B2197,所属・種目コード!$L$3:$M$59,2)))</f>
        <v>#N/A</v>
      </c>
    </row>
    <row r="2198" spans="1:12">
      <c r="A2198" s="11">
        <v>3121</v>
      </c>
      <c r="B2198" s="11">
        <v>1111</v>
      </c>
      <c r="C2198" s="11">
        <v>219</v>
      </c>
      <c r="E2198" s="11" t="s">
        <v>4613</v>
      </c>
      <c r="F2198" s="11" t="s">
        <v>4614</v>
      </c>
      <c r="G2198" s="11">
        <v>1</v>
      </c>
      <c r="I2198" s="24" t="str">
        <f>IF($B2198="","",(VLOOKUP($B2198,所属・種目コード!$E$3:$F$68,2)))</f>
        <v>盛大附</v>
      </c>
      <c r="K2198" s="26" t="e">
        <f>IF($B2198="","",(VLOOKUP($B2198,所属・種目コード!O2181:P2281,2)))</f>
        <v>#N/A</v>
      </c>
      <c r="L2198" s="23" t="e">
        <f>IF($B2198="","",(VLOOKUP($B2198,所属・種目コード!$L$3:$M$59,2)))</f>
        <v>#N/A</v>
      </c>
    </row>
    <row r="2199" spans="1:12">
      <c r="A2199" s="11">
        <v>3122</v>
      </c>
      <c r="B2199" s="11">
        <v>1111</v>
      </c>
      <c r="C2199" s="11">
        <v>193</v>
      </c>
      <c r="E2199" s="11" t="s">
        <v>4615</v>
      </c>
      <c r="F2199" s="11" t="s">
        <v>4616</v>
      </c>
      <c r="G2199" s="11">
        <v>2</v>
      </c>
      <c r="I2199" s="24" t="str">
        <f>IF($B2199="","",(VLOOKUP($B2199,所属・種目コード!$E$3:$F$68,2)))</f>
        <v>盛大附</v>
      </c>
      <c r="K2199" s="26" t="e">
        <f>IF($B2199="","",(VLOOKUP($B2199,所属・種目コード!O2182:P2282,2)))</f>
        <v>#N/A</v>
      </c>
      <c r="L2199" s="23" t="e">
        <f>IF($B2199="","",(VLOOKUP($B2199,所属・種目コード!$L$3:$M$59,2)))</f>
        <v>#N/A</v>
      </c>
    </row>
    <row r="2200" spans="1:12">
      <c r="A2200" s="11">
        <v>3123</v>
      </c>
      <c r="B2200" s="11">
        <v>1111</v>
      </c>
      <c r="C2200" s="11">
        <v>557</v>
      </c>
      <c r="E2200" s="11" t="s">
        <v>4617</v>
      </c>
      <c r="F2200" s="11" t="s">
        <v>4618</v>
      </c>
      <c r="G2200" s="11">
        <v>2</v>
      </c>
      <c r="I2200" s="24" t="str">
        <f>IF($B2200="","",(VLOOKUP($B2200,所属・種目コード!$E$3:$F$68,2)))</f>
        <v>盛大附</v>
      </c>
      <c r="K2200" s="26" t="e">
        <f>IF($B2200="","",(VLOOKUP($B2200,所属・種目コード!O2183:P2283,2)))</f>
        <v>#N/A</v>
      </c>
      <c r="L2200" s="23" t="e">
        <f>IF($B2200="","",(VLOOKUP($B2200,所属・種目コード!$L$3:$M$59,2)))</f>
        <v>#N/A</v>
      </c>
    </row>
    <row r="2201" spans="1:12">
      <c r="A2201" s="11">
        <v>3124</v>
      </c>
      <c r="B2201" s="11">
        <v>1111</v>
      </c>
      <c r="C2201" s="11">
        <v>220</v>
      </c>
      <c r="E2201" s="11" t="s">
        <v>4619</v>
      </c>
      <c r="F2201" s="11" t="s">
        <v>4620</v>
      </c>
      <c r="G2201" s="11">
        <v>1</v>
      </c>
      <c r="I2201" s="24" t="str">
        <f>IF($B2201="","",(VLOOKUP($B2201,所属・種目コード!$E$3:$F$68,2)))</f>
        <v>盛大附</v>
      </c>
      <c r="K2201" s="26" t="e">
        <f>IF($B2201="","",(VLOOKUP($B2201,所属・種目コード!O2184:P2284,2)))</f>
        <v>#N/A</v>
      </c>
      <c r="L2201" s="23" t="e">
        <f>IF($B2201="","",(VLOOKUP($B2201,所属・種目コード!$L$3:$M$59,2)))</f>
        <v>#N/A</v>
      </c>
    </row>
    <row r="2202" spans="1:12">
      <c r="A2202" s="11">
        <v>3125</v>
      </c>
      <c r="B2202" s="11">
        <v>1111</v>
      </c>
      <c r="C2202" s="11">
        <v>226</v>
      </c>
      <c r="E2202" s="11" t="s">
        <v>4621</v>
      </c>
      <c r="F2202" s="11" t="s">
        <v>4622</v>
      </c>
      <c r="G2202" s="11">
        <v>1</v>
      </c>
      <c r="I2202" s="24" t="str">
        <f>IF($B2202="","",(VLOOKUP($B2202,所属・種目コード!$E$3:$F$68,2)))</f>
        <v>盛大附</v>
      </c>
      <c r="K2202" s="26" t="e">
        <f>IF($B2202="","",(VLOOKUP($B2202,所属・種目コード!O2185:P2285,2)))</f>
        <v>#N/A</v>
      </c>
      <c r="L2202" s="23" t="e">
        <f>IF($B2202="","",(VLOOKUP($B2202,所属・種目コード!$L$3:$M$59,2)))</f>
        <v>#N/A</v>
      </c>
    </row>
    <row r="2203" spans="1:12">
      <c r="A2203" s="11">
        <v>3126</v>
      </c>
      <c r="B2203" s="11">
        <v>1111</v>
      </c>
      <c r="C2203" s="11">
        <v>224</v>
      </c>
      <c r="E2203" s="11" t="s">
        <v>4623</v>
      </c>
      <c r="F2203" s="11" t="s">
        <v>4624</v>
      </c>
      <c r="G2203" s="11">
        <v>1</v>
      </c>
      <c r="I2203" s="24" t="str">
        <f>IF($B2203="","",(VLOOKUP($B2203,所属・種目コード!$E$3:$F$68,2)))</f>
        <v>盛大附</v>
      </c>
      <c r="K2203" s="26" t="e">
        <f>IF($B2203="","",(VLOOKUP($B2203,所属・種目コード!O2186:P2286,2)))</f>
        <v>#N/A</v>
      </c>
      <c r="L2203" s="23" t="e">
        <f>IF($B2203="","",(VLOOKUP($B2203,所属・種目コード!$L$3:$M$59,2)))</f>
        <v>#N/A</v>
      </c>
    </row>
    <row r="2204" spans="1:12">
      <c r="A2204" s="11">
        <v>3127</v>
      </c>
      <c r="B2204" s="11">
        <v>1112</v>
      </c>
      <c r="C2204" s="11">
        <v>324</v>
      </c>
      <c r="E2204" s="11" t="s">
        <v>4625</v>
      </c>
      <c r="F2204" s="11" t="s">
        <v>4626</v>
      </c>
      <c r="G2204" s="11">
        <v>2</v>
      </c>
      <c r="I2204" s="24" t="str">
        <f>IF($B2204="","",(VLOOKUP($B2204,所属・種目コード!$E$3:$F$68,2)))</f>
        <v>盛岡第三</v>
      </c>
      <c r="K2204" s="26" t="e">
        <f>IF($B2204="","",(VLOOKUP($B2204,所属・種目コード!O2187:P2287,2)))</f>
        <v>#N/A</v>
      </c>
      <c r="L2204" s="23" t="e">
        <f>IF($B2204="","",(VLOOKUP($B2204,所属・種目コード!$L$3:$M$59,2)))</f>
        <v>#N/A</v>
      </c>
    </row>
    <row r="2205" spans="1:12">
      <c r="A2205" s="11">
        <v>3128</v>
      </c>
      <c r="B2205" s="11">
        <v>1112</v>
      </c>
      <c r="C2205" s="11">
        <v>314</v>
      </c>
      <c r="E2205" s="11" t="s">
        <v>4627</v>
      </c>
      <c r="F2205" s="11" t="s">
        <v>4628</v>
      </c>
      <c r="G2205" s="11">
        <v>2</v>
      </c>
      <c r="I2205" s="24" t="str">
        <f>IF($B2205="","",(VLOOKUP($B2205,所属・種目コード!$E$3:$F$68,2)))</f>
        <v>盛岡第三</v>
      </c>
      <c r="K2205" s="26" t="e">
        <f>IF($B2205="","",(VLOOKUP($B2205,所属・種目コード!O2188:P2288,2)))</f>
        <v>#N/A</v>
      </c>
      <c r="L2205" s="23" t="e">
        <f>IF($B2205="","",(VLOOKUP($B2205,所属・種目コード!$L$3:$M$59,2)))</f>
        <v>#N/A</v>
      </c>
    </row>
    <row r="2206" spans="1:12">
      <c r="A2206" s="11">
        <v>3129</v>
      </c>
      <c r="B2206" s="11">
        <v>1112</v>
      </c>
      <c r="C2206" s="11">
        <v>857</v>
      </c>
      <c r="E2206" s="11" t="s">
        <v>4629</v>
      </c>
      <c r="F2206" s="11" t="s">
        <v>4630</v>
      </c>
      <c r="G2206" s="11">
        <v>1</v>
      </c>
      <c r="I2206" s="24" t="str">
        <f>IF($B2206="","",(VLOOKUP($B2206,所属・種目コード!$E$3:$F$68,2)))</f>
        <v>盛岡第三</v>
      </c>
      <c r="K2206" s="26" t="e">
        <f>IF($B2206="","",(VLOOKUP($B2206,所属・種目コード!O2189:P2289,2)))</f>
        <v>#N/A</v>
      </c>
      <c r="L2206" s="23" t="e">
        <f>IF($B2206="","",(VLOOKUP($B2206,所属・種目コード!$L$3:$M$59,2)))</f>
        <v>#N/A</v>
      </c>
    </row>
    <row r="2207" spans="1:12">
      <c r="A2207" s="11">
        <v>3130</v>
      </c>
      <c r="B2207" s="11">
        <v>1112</v>
      </c>
      <c r="C2207" s="11">
        <v>636</v>
      </c>
      <c r="E2207" s="11" t="s">
        <v>481</v>
      </c>
      <c r="F2207" s="11" t="s">
        <v>4631</v>
      </c>
      <c r="G2207" s="11">
        <v>2</v>
      </c>
      <c r="I2207" s="24" t="str">
        <f>IF($B2207="","",(VLOOKUP($B2207,所属・種目コード!$E$3:$F$68,2)))</f>
        <v>盛岡第三</v>
      </c>
      <c r="K2207" s="26" t="e">
        <f>IF($B2207="","",(VLOOKUP($B2207,所属・種目コード!O2190:P2290,2)))</f>
        <v>#N/A</v>
      </c>
      <c r="L2207" s="23" t="e">
        <f>IF($B2207="","",(VLOOKUP($B2207,所属・種目コード!$L$3:$M$59,2)))</f>
        <v>#N/A</v>
      </c>
    </row>
    <row r="2208" spans="1:12">
      <c r="A2208" s="11">
        <v>3131</v>
      </c>
      <c r="B2208" s="11">
        <v>1112</v>
      </c>
      <c r="C2208" s="11">
        <v>315</v>
      </c>
      <c r="E2208" s="11" t="s">
        <v>4632</v>
      </c>
      <c r="F2208" s="11" t="s">
        <v>4633</v>
      </c>
      <c r="G2208" s="11">
        <v>2</v>
      </c>
      <c r="I2208" s="24" t="str">
        <f>IF($B2208="","",(VLOOKUP($B2208,所属・種目コード!$E$3:$F$68,2)))</f>
        <v>盛岡第三</v>
      </c>
      <c r="K2208" s="26" t="e">
        <f>IF($B2208="","",(VLOOKUP($B2208,所属・種目コード!O2191:P2291,2)))</f>
        <v>#N/A</v>
      </c>
      <c r="L2208" s="23" t="e">
        <f>IF($B2208="","",(VLOOKUP($B2208,所属・種目コード!$L$3:$M$59,2)))</f>
        <v>#N/A</v>
      </c>
    </row>
    <row r="2209" spans="1:12">
      <c r="A2209" s="11">
        <v>3132</v>
      </c>
      <c r="B2209" s="11">
        <v>1112</v>
      </c>
      <c r="C2209" s="11">
        <v>316</v>
      </c>
      <c r="E2209" s="11" t="s">
        <v>4634</v>
      </c>
      <c r="F2209" s="11" t="s">
        <v>4635</v>
      </c>
      <c r="G2209" s="11">
        <v>2</v>
      </c>
      <c r="I2209" s="24" t="str">
        <f>IF($B2209="","",(VLOOKUP($B2209,所属・種目コード!$E$3:$F$68,2)))</f>
        <v>盛岡第三</v>
      </c>
      <c r="K2209" s="26" t="e">
        <f>IF($B2209="","",(VLOOKUP($B2209,所属・種目コード!O2192:P2292,2)))</f>
        <v>#N/A</v>
      </c>
      <c r="L2209" s="23" t="e">
        <f>IF($B2209="","",(VLOOKUP($B2209,所属・種目コード!$L$3:$M$59,2)))</f>
        <v>#N/A</v>
      </c>
    </row>
    <row r="2210" spans="1:12">
      <c r="A2210" s="11">
        <v>3133</v>
      </c>
      <c r="B2210" s="11">
        <v>1112</v>
      </c>
      <c r="C2210" s="11">
        <v>858</v>
      </c>
      <c r="E2210" s="11" t="s">
        <v>4636</v>
      </c>
      <c r="F2210" s="11" t="s">
        <v>4637</v>
      </c>
      <c r="G2210" s="11">
        <v>1</v>
      </c>
      <c r="I2210" s="24" t="str">
        <f>IF($B2210="","",(VLOOKUP($B2210,所属・種目コード!$E$3:$F$68,2)))</f>
        <v>盛岡第三</v>
      </c>
      <c r="K2210" s="26" t="e">
        <f>IF($B2210="","",(VLOOKUP($B2210,所属・種目コード!O2193:P2293,2)))</f>
        <v>#N/A</v>
      </c>
      <c r="L2210" s="23" t="e">
        <f>IF($B2210="","",(VLOOKUP($B2210,所属・種目コード!$L$3:$M$59,2)))</f>
        <v>#N/A</v>
      </c>
    </row>
    <row r="2211" spans="1:12">
      <c r="A2211" s="11">
        <v>3134</v>
      </c>
      <c r="B2211" s="11">
        <v>1112</v>
      </c>
      <c r="C2211" s="11">
        <v>859</v>
      </c>
      <c r="E2211" s="11" t="s">
        <v>4638</v>
      </c>
      <c r="F2211" s="11" t="s">
        <v>4639</v>
      </c>
      <c r="G2211" s="11">
        <v>1</v>
      </c>
      <c r="I2211" s="24" t="str">
        <f>IF($B2211="","",(VLOOKUP($B2211,所属・種目コード!$E$3:$F$68,2)))</f>
        <v>盛岡第三</v>
      </c>
      <c r="K2211" s="26" t="e">
        <f>IF($B2211="","",(VLOOKUP($B2211,所属・種目コード!O2194:P2294,2)))</f>
        <v>#N/A</v>
      </c>
      <c r="L2211" s="23" t="e">
        <f>IF($B2211="","",(VLOOKUP($B2211,所属・種目コード!$L$3:$M$59,2)))</f>
        <v>#N/A</v>
      </c>
    </row>
    <row r="2212" spans="1:12">
      <c r="A2212" s="11">
        <v>3135</v>
      </c>
      <c r="B2212" s="11">
        <v>1112</v>
      </c>
      <c r="C2212" s="11">
        <v>637</v>
      </c>
      <c r="E2212" s="11" t="s">
        <v>4640</v>
      </c>
      <c r="F2212" s="11" t="s">
        <v>4641</v>
      </c>
      <c r="G2212" s="11">
        <v>2</v>
      </c>
      <c r="I2212" s="24" t="str">
        <f>IF($B2212="","",(VLOOKUP($B2212,所属・種目コード!$E$3:$F$68,2)))</f>
        <v>盛岡第三</v>
      </c>
      <c r="K2212" s="26" t="e">
        <f>IF($B2212="","",(VLOOKUP($B2212,所属・種目コード!O2195:P2295,2)))</f>
        <v>#N/A</v>
      </c>
      <c r="L2212" s="23" t="e">
        <f>IF($B2212="","",(VLOOKUP($B2212,所属・種目コード!$L$3:$M$59,2)))</f>
        <v>#N/A</v>
      </c>
    </row>
    <row r="2213" spans="1:12">
      <c r="A2213" s="11">
        <v>3136</v>
      </c>
      <c r="B2213" s="11">
        <v>1112</v>
      </c>
      <c r="C2213" s="11">
        <v>421</v>
      </c>
      <c r="E2213" s="11" t="s">
        <v>4642</v>
      </c>
      <c r="F2213" s="11" t="s">
        <v>4643</v>
      </c>
      <c r="G2213" s="11">
        <v>1</v>
      </c>
      <c r="I2213" s="24" t="str">
        <f>IF($B2213="","",(VLOOKUP($B2213,所属・種目コード!$E$3:$F$68,2)))</f>
        <v>盛岡第三</v>
      </c>
      <c r="K2213" s="26" t="e">
        <f>IF($B2213="","",(VLOOKUP($B2213,所属・種目コード!O2196:P2296,2)))</f>
        <v>#N/A</v>
      </c>
      <c r="L2213" s="23" t="e">
        <f>IF($B2213="","",(VLOOKUP($B2213,所属・種目コード!$L$3:$M$59,2)))</f>
        <v>#N/A</v>
      </c>
    </row>
    <row r="2214" spans="1:12">
      <c r="A2214" s="11">
        <v>3137</v>
      </c>
      <c r="B2214" s="11">
        <v>1112</v>
      </c>
      <c r="C2214" s="11">
        <v>317</v>
      </c>
      <c r="E2214" s="11" t="s">
        <v>4644</v>
      </c>
      <c r="F2214" s="11" t="s">
        <v>4645</v>
      </c>
      <c r="G2214" s="11">
        <v>2</v>
      </c>
      <c r="I2214" s="24" t="str">
        <f>IF($B2214="","",(VLOOKUP($B2214,所属・種目コード!$E$3:$F$68,2)))</f>
        <v>盛岡第三</v>
      </c>
      <c r="K2214" s="26" t="e">
        <f>IF($B2214="","",(VLOOKUP($B2214,所属・種目コード!O2197:P2297,2)))</f>
        <v>#N/A</v>
      </c>
      <c r="L2214" s="23" t="e">
        <f>IF($B2214="","",(VLOOKUP($B2214,所属・種目コード!$L$3:$M$59,2)))</f>
        <v>#N/A</v>
      </c>
    </row>
    <row r="2215" spans="1:12">
      <c r="A2215" s="11">
        <v>3138</v>
      </c>
      <c r="B2215" s="11">
        <v>1112</v>
      </c>
      <c r="C2215" s="11">
        <v>638</v>
      </c>
      <c r="E2215" s="11" t="s">
        <v>4646</v>
      </c>
      <c r="F2215" s="11" t="s">
        <v>4647</v>
      </c>
      <c r="G2215" s="11">
        <v>2</v>
      </c>
      <c r="I2215" s="24" t="str">
        <f>IF($B2215="","",(VLOOKUP($B2215,所属・種目コード!$E$3:$F$68,2)))</f>
        <v>盛岡第三</v>
      </c>
      <c r="K2215" s="26" t="e">
        <f>IF($B2215="","",(VLOOKUP($B2215,所属・種目コード!O2198:P2298,2)))</f>
        <v>#N/A</v>
      </c>
      <c r="L2215" s="23" t="e">
        <f>IF($B2215="","",(VLOOKUP($B2215,所属・種目コード!$L$3:$M$59,2)))</f>
        <v>#N/A</v>
      </c>
    </row>
    <row r="2216" spans="1:12">
      <c r="A2216" s="11">
        <v>3139</v>
      </c>
      <c r="B2216" s="11">
        <v>1112</v>
      </c>
      <c r="C2216" s="11">
        <v>318</v>
      </c>
      <c r="E2216" s="11" t="s">
        <v>4648</v>
      </c>
      <c r="F2216" s="11" t="s">
        <v>4649</v>
      </c>
      <c r="G2216" s="11">
        <v>2</v>
      </c>
      <c r="I2216" s="24" t="str">
        <f>IF($B2216="","",(VLOOKUP($B2216,所属・種目コード!$E$3:$F$68,2)))</f>
        <v>盛岡第三</v>
      </c>
      <c r="K2216" s="26" t="e">
        <f>IF($B2216="","",(VLOOKUP($B2216,所属・種目コード!O2199:P2299,2)))</f>
        <v>#N/A</v>
      </c>
      <c r="L2216" s="23" t="e">
        <f>IF($B2216="","",(VLOOKUP($B2216,所属・種目コード!$L$3:$M$59,2)))</f>
        <v>#N/A</v>
      </c>
    </row>
    <row r="2217" spans="1:12">
      <c r="A2217" s="11">
        <v>3140</v>
      </c>
      <c r="B2217" s="11">
        <v>1112</v>
      </c>
      <c r="C2217" s="11">
        <v>422</v>
      </c>
      <c r="E2217" s="11" t="s">
        <v>4650</v>
      </c>
      <c r="F2217" s="11" t="s">
        <v>4651</v>
      </c>
      <c r="G2217" s="11">
        <v>1</v>
      </c>
      <c r="I2217" s="24" t="str">
        <f>IF($B2217="","",(VLOOKUP($B2217,所属・種目コード!$E$3:$F$68,2)))</f>
        <v>盛岡第三</v>
      </c>
      <c r="K2217" s="26" t="e">
        <f>IF($B2217="","",(VLOOKUP($B2217,所属・種目コード!O2200:P2300,2)))</f>
        <v>#N/A</v>
      </c>
      <c r="L2217" s="23" t="e">
        <f>IF($B2217="","",(VLOOKUP($B2217,所属・種目コード!$L$3:$M$59,2)))</f>
        <v>#N/A</v>
      </c>
    </row>
    <row r="2218" spans="1:12">
      <c r="A2218" s="11">
        <v>3141</v>
      </c>
      <c r="B2218" s="11">
        <v>1112</v>
      </c>
      <c r="C2218" s="11">
        <v>423</v>
      </c>
      <c r="E2218" s="11" t="s">
        <v>4652</v>
      </c>
      <c r="F2218" s="11" t="s">
        <v>4653</v>
      </c>
      <c r="G2218" s="11">
        <v>1</v>
      </c>
      <c r="I2218" s="24" t="str">
        <f>IF($B2218="","",(VLOOKUP($B2218,所属・種目コード!$E$3:$F$68,2)))</f>
        <v>盛岡第三</v>
      </c>
      <c r="K2218" s="26" t="e">
        <f>IF($B2218="","",(VLOOKUP($B2218,所属・種目コード!O2201:P2301,2)))</f>
        <v>#N/A</v>
      </c>
      <c r="L2218" s="23" t="e">
        <f>IF($B2218="","",(VLOOKUP($B2218,所属・種目コード!$L$3:$M$59,2)))</f>
        <v>#N/A</v>
      </c>
    </row>
    <row r="2219" spans="1:12">
      <c r="A2219" s="11">
        <v>3142</v>
      </c>
      <c r="B2219" s="11">
        <v>1112</v>
      </c>
      <c r="C2219" s="11">
        <v>414</v>
      </c>
      <c r="E2219" s="11" t="s">
        <v>4654</v>
      </c>
      <c r="F2219" s="11" t="s">
        <v>4655</v>
      </c>
      <c r="G2219" s="11">
        <v>1</v>
      </c>
      <c r="I2219" s="24" t="str">
        <f>IF($B2219="","",(VLOOKUP($B2219,所属・種目コード!$E$3:$F$68,2)))</f>
        <v>盛岡第三</v>
      </c>
      <c r="K2219" s="26" t="e">
        <f>IF($B2219="","",(VLOOKUP($B2219,所属・種目コード!O2202:P2302,2)))</f>
        <v>#N/A</v>
      </c>
      <c r="L2219" s="23" t="e">
        <f>IF($B2219="","",(VLOOKUP($B2219,所属・種目コード!$L$3:$M$59,2)))</f>
        <v>#N/A</v>
      </c>
    </row>
    <row r="2220" spans="1:12">
      <c r="A2220" s="11">
        <v>3143</v>
      </c>
      <c r="B2220" s="11">
        <v>1112</v>
      </c>
      <c r="C2220" s="11">
        <v>319</v>
      </c>
      <c r="E2220" s="11" t="s">
        <v>4656</v>
      </c>
      <c r="F2220" s="11" t="s">
        <v>4657</v>
      </c>
      <c r="G2220" s="11">
        <v>2</v>
      </c>
      <c r="I2220" s="24" t="str">
        <f>IF($B2220="","",(VLOOKUP($B2220,所属・種目コード!$E$3:$F$68,2)))</f>
        <v>盛岡第三</v>
      </c>
      <c r="K2220" s="26" t="e">
        <f>IF($B2220="","",(VLOOKUP($B2220,所属・種目コード!O2203:P2303,2)))</f>
        <v>#N/A</v>
      </c>
      <c r="L2220" s="23" t="e">
        <f>IF($B2220="","",(VLOOKUP($B2220,所属・種目コード!$L$3:$M$59,2)))</f>
        <v>#N/A</v>
      </c>
    </row>
    <row r="2221" spans="1:12">
      <c r="A2221" s="11">
        <v>3144</v>
      </c>
      <c r="B2221" s="11">
        <v>1112</v>
      </c>
      <c r="C2221" s="11">
        <v>860</v>
      </c>
      <c r="E2221" s="11" t="s">
        <v>4658</v>
      </c>
      <c r="F2221" s="11" t="s">
        <v>4659</v>
      </c>
      <c r="G2221" s="11">
        <v>1</v>
      </c>
      <c r="I2221" s="24" t="str">
        <f>IF($B2221="","",(VLOOKUP($B2221,所属・種目コード!$E$3:$F$68,2)))</f>
        <v>盛岡第三</v>
      </c>
      <c r="K2221" s="26" t="e">
        <f>IF($B2221="","",(VLOOKUP($B2221,所属・種目コード!O2204:P2304,2)))</f>
        <v>#N/A</v>
      </c>
      <c r="L2221" s="23" t="e">
        <f>IF($B2221="","",(VLOOKUP($B2221,所属・種目コード!$L$3:$M$59,2)))</f>
        <v>#N/A</v>
      </c>
    </row>
    <row r="2222" spans="1:12">
      <c r="A2222" s="11">
        <v>3145</v>
      </c>
      <c r="B2222" s="11">
        <v>1112</v>
      </c>
      <c r="C2222" s="11">
        <v>424</v>
      </c>
      <c r="E2222" s="11" t="s">
        <v>4660</v>
      </c>
      <c r="F2222" s="11" t="s">
        <v>4661</v>
      </c>
      <c r="G2222" s="11">
        <v>1</v>
      </c>
      <c r="I2222" s="24" t="str">
        <f>IF($B2222="","",(VLOOKUP($B2222,所属・種目コード!$E$3:$F$68,2)))</f>
        <v>盛岡第三</v>
      </c>
      <c r="K2222" s="26" t="e">
        <f>IF($B2222="","",(VLOOKUP($B2222,所属・種目コード!O2205:P2305,2)))</f>
        <v>#N/A</v>
      </c>
      <c r="L2222" s="23" t="e">
        <f>IF($B2222="","",(VLOOKUP($B2222,所属・種目コード!$L$3:$M$59,2)))</f>
        <v>#N/A</v>
      </c>
    </row>
    <row r="2223" spans="1:12">
      <c r="A2223" s="11">
        <v>3146</v>
      </c>
      <c r="B2223" s="11">
        <v>1112</v>
      </c>
      <c r="C2223" s="11">
        <v>861</v>
      </c>
      <c r="E2223" s="11" t="s">
        <v>4662</v>
      </c>
      <c r="F2223" s="11" t="s">
        <v>4663</v>
      </c>
      <c r="G2223" s="11">
        <v>1</v>
      </c>
      <c r="I2223" s="24" t="str">
        <f>IF($B2223="","",(VLOOKUP($B2223,所属・種目コード!$E$3:$F$68,2)))</f>
        <v>盛岡第三</v>
      </c>
      <c r="K2223" s="26" t="e">
        <f>IF($B2223="","",(VLOOKUP($B2223,所属・種目コード!O2206:P2306,2)))</f>
        <v>#N/A</v>
      </c>
      <c r="L2223" s="23" t="e">
        <f>IF($B2223="","",(VLOOKUP($B2223,所属・種目コード!$L$3:$M$59,2)))</f>
        <v>#N/A</v>
      </c>
    </row>
    <row r="2224" spans="1:12">
      <c r="A2224" s="11">
        <v>3147</v>
      </c>
      <c r="B2224" s="11">
        <v>1112</v>
      </c>
      <c r="C2224" s="11">
        <v>639</v>
      </c>
      <c r="E2224" s="11" t="s">
        <v>4664</v>
      </c>
      <c r="F2224" s="11" t="s">
        <v>4665</v>
      </c>
      <c r="G2224" s="11">
        <v>2</v>
      </c>
      <c r="I2224" s="24" t="str">
        <f>IF($B2224="","",(VLOOKUP($B2224,所属・種目コード!$E$3:$F$68,2)))</f>
        <v>盛岡第三</v>
      </c>
      <c r="K2224" s="26" t="e">
        <f>IF($B2224="","",(VLOOKUP($B2224,所属・種目コード!O2207:P2307,2)))</f>
        <v>#N/A</v>
      </c>
      <c r="L2224" s="23" t="e">
        <f>IF($B2224="","",(VLOOKUP($B2224,所属・種目コード!$L$3:$M$59,2)))</f>
        <v>#N/A</v>
      </c>
    </row>
    <row r="2225" spans="1:12">
      <c r="A2225" s="11">
        <v>3148</v>
      </c>
      <c r="B2225" s="11">
        <v>1112</v>
      </c>
      <c r="C2225" s="11">
        <v>325</v>
      </c>
      <c r="E2225" s="11" t="s">
        <v>4666</v>
      </c>
      <c r="F2225" s="11" t="s">
        <v>4667</v>
      </c>
      <c r="G2225" s="11">
        <v>2</v>
      </c>
      <c r="I2225" s="24" t="str">
        <f>IF($B2225="","",(VLOOKUP($B2225,所属・種目コード!$E$3:$F$68,2)))</f>
        <v>盛岡第三</v>
      </c>
      <c r="K2225" s="26" t="e">
        <f>IF($B2225="","",(VLOOKUP($B2225,所属・種目コード!O2208:P2308,2)))</f>
        <v>#N/A</v>
      </c>
      <c r="L2225" s="23" t="e">
        <f>IF($B2225="","",(VLOOKUP($B2225,所属・種目コード!$L$3:$M$59,2)))</f>
        <v>#N/A</v>
      </c>
    </row>
    <row r="2226" spans="1:12">
      <c r="A2226" s="11">
        <v>3149</v>
      </c>
      <c r="B2226" s="11">
        <v>1112</v>
      </c>
      <c r="C2226" s="11">
        <v>428</v>
      </c>
      <c r="E2226" s="11" t="s">
        <v>3270</v>
      </c>
      <c r="F2226" s="11" t="s">
        <v>3271</v>
      </c>
      <c r="G2226" s="11">
        <v>1</v>
      </c>
      <c r="I2226" s="24" t="str">
        <f>IF($B2226="","",(VLOOKUP($B2226,所属・種目コード!$E$3:$F$68,2)))</f>
        <v>盛岡第三</v>
      </c>
      <c r="K2226" s="26" t="e">
        <f>IF($B2226="","",(VLOOKUP($B2226,所属・種目コード!O2209:P2309,2)))</f>
        <v>#N/A</v>
      </c>
      <c r="L2226" s="23" t="e">
        <f>IF($B2226="","",(VLOOKUP($B2226,所属・種目コード!$L$3:$M$59,2)))</f>
        <v>#N/A</v>
      </c>
    </row>
    <row r="2227" spans="1:12">
      <c r="A2227" s="11">
        <v>3150</v>
      </c>
      <c r="B2227" s="11">
        <v>1112</v>
      </c>
      <c r="C2227" s="11">
        <v>320</v>
      </c>
      <c r="E2227" s="11" t="s">
        <v>4668</v>
      </c>
      <c r="F2227" s="11" t="s">
        <v>4669</v>
      </c>
      <c r="G2227" s="11">
        <v>2</v>
      </c>
      <c r="I2227" s="24" t="str">
        <f>IF($B2227="","",(VLOOKUP($B2227,所属・種目コード!$E$3:$F$68,2)))</f>
        <v>盛岡第三</v>
      </c>
      <c r="K2227" s="26" t="e">
        <f>IF($B2227="","",(VLOOKUP($B2227,所属・種目コード!O2210:P2310,2)))</f>
        <v>#N/A</v>
      </c>
      <c r="L2227" s="23" t="e">
        <f>IF($B2227="","",(VLOOKUP($B2227,所属・種目コード!$L$3:$M$59,2)))</f>
        <v>#N/A</v>
      </c>
    </row>
    <row r="2228" spans="1:12">
      <c r="A2228" s="11">
        <v>3151</v>
      </c>
      <c r="B2228" s="11">
        <v>1112</v>
      </c>
      <c r="C2228" s="11">
        <v>321</v>
      </c>
      <c r="E2228" s="11" t="s">
        <v>4670</v>
      </c>
      <c r="F2228" s="11" t="s">
        <v>4671</v>
      </c>
      <c r="G2228" s="11">
        <v>2</v>
      </c>
      <c r="I2228" s="24" t="str">
        <f>IF($B2228="","",(VLOOKUP($B2228,所属・種目コード!$E$3:$F$68,2)))</f>
        <v>盛岡第三</v>
      </c>
      <c r="K2228" s="26" t="e">
        <f>IF($B2228="","",(VLOOKUP($B2228,所属・種目コード!O2211:P2311,2)))</f>
        <v>#N/A</v>
      </c>
      <c r="L2228" s="23" t="e">
        <f>IF($B2228="","",(VLOOKUP($B2228,所属・種目コード!$L$3:$M$59,2)))</f>
        <v>#N/A</v>
      </c>
    </row>
    <row r="2229" spans="1:12">
      <c r="A2229" s="11">
        <v>3152</v>
      </c>
      <c r="B2229" s="11">
        <v>1112</v>
      </c>
      <c r="C2229" s="11">
        <v>326</v>
      </c>
      <c r="E2229" s="11" t="s">
        <v>4672</v>
      </c>
      <c r="F2229" s="11" t="s">
        <v>4673</v>
      </c>
      <c r="G2229" s="11">
        <v>2</v>
      </c>
      <c r="I2229" s="24" t="str">
        <f>IF($B2229="","",(VLOOKUP($B2229,所属・種目コード!$E$3:$F$68,2)))</f>
        <v>盛岡第三</v>
      </c>
      <c r="K2229" s="26" t="e">
        <f>IF($B2229="","",(VLOOKUP($B2229,所属・種目コード!O2212:P2312,2)))</f>
        <v>#N/A</v>
      </c>
      <c r="L2229" s="23" t="e">
        <f>IF($B2229="","",(VLOOKUP($B2229,所属・種目コード!$L$3:$M$59,2)))</f>
        <v>#N/A</v>
      </c>
    </row>
    <row r="2230" spans="1:12">
      <c r="A2230" s="11">
        <v>3153</v>
      </c>
      <c r="B2230" s="11">
        <v>1112</v>
      </c>
      <c r="C2230" s="11">
        <v>327</v>
      </c>
      <c r="E2230" s="11" t="s">
        <v>4674</v>
      </c>
      <c r="F2230" s="11" t="s">
        <v>4675</v>
      </c>
      <c r="G2230" s="11">
        <v>2</v>
      </c>
      <c r="I2230" s="24" t="str">
        <f>IF($B2230="","",(VLOOKUP($B2230,所属・種目コード!$E$3:$F$68,2)))</f>
        <v>盛岡第三</v>
      </c>
      <c r="K2230" s="26" t="e">
        <f>IF($B2230="","",(VLOOKUP($B2230,所属・種目コード!O2213:P2313,2)))</f>
        <v>#N/A</v>
      </c>
      <c r="L2230" s="23" t="e">
        <f>IF($B2230="","",(VLOOKUP($B2230,所属・種目コード!$L$3:$M$59,2)))</f>
        <v>#N/A</v>
      </c>
    </row>
    <row r="2231" spans="1:12">
      <c r="A2231" s="11">
        <v>3154</v>
      </c>
      <c r="B2231" s="11">
        <v>1112</v>
      </c>
      <c r="C2231" s="11">
        <v>322</v>
      </c>
      <c r="E2231" s="11" t="s">
        <v>4676</v>
      </c>
      <c r="F2231" s="11" t="s">
        <v>4677</v>
      </c>
      <c r="G2231" s="11">
        <v>2</v>
      </c>
      <c r="I2231" s="24" t="str">
        <f>IF($B2231="","",(VLOOKUP($B2231,所属・種目コード!$E$3:$F$68,2)))</f>
        <v>盛岡第三</v>
      </c>
      <c r="K2231" s="26" t="e">
        <f>IF($B2231="","",(VLOOKUP($B2231,所属・種目コード!O2214:P2314,2)))</f>
        <v>#N/A</v>
      </c>
      <c r="L2231" s="23" t="e">
        <f>IF($B2231="","",(VLOOKUP($B2231,所属・種目コード!$L$3:$M$59,2)))</f>
        <v>#N/A</v>
      </c>
    </row>
    <row r="2232" spans="1:12">
      <c r="A2232" s="11">
        <v>3155</v>
      </c>
      <c r="B2232" s="11">
        <v>1112</v>
      </c>
      <c r="C2232" s="11">
        <v>640</v>
      </c>
      <c r="E2232" s="11" t="s">
        <v>4678</v>
      </c>
      <c r="F2232" s="11" t="s">
        <v>4679</v>
      </c>
      <c r="G2232" s="11">
        <v>2</v>
      </c>
      <c r="I2232" s="24" t="str">
        <f>IF($B2232="","",(VLOOKUP($B2232,所属・種目コード!$E$3:$F$68,2)))</f>
        <v>盛岡第三</v>
      </c>
      <c r="K2232" s="26" t="e">
        <f>IF($B2232="","",(VLOOKUP($B2232,所属・種目コード!O2215:P2315,2)))</f>
        <v>#N/A</v>
      </c>
      <c r="L2232" s="23" t="e">
        <f>IF($B2232="","",(VLOOKUP($B2232,所属・種目コード!$L$3:$M$59,2)))</f>
        <v>#N/A</v>
      </c>
    </row>
    <row r="2233" spans="1:12">
      <c r="A2233" s="11">
        <v>3156</v>
      </c>
      <c r="B2233" s="11">
        <v>1112</v>
      </c>
      <c r="C2233" s="11">
        <v>425</v>
      </c>
      <c r="E2233" s="11" t="s">
        <v>4680</v>
      </c>
      <c r="F2233" s="11" t="s">
        <v>4681</v>
      </c>
      <c r="G2233" s="11">
        <v>1</v>
      </c>
      <c r="I2233" s="24" t="str">
        <f>IF($B2233="","",(VLOOKUP($B2233,所属・種目コード!$E$3:$F$68,2)))</f>
        <v>盛岡第三</v>
      </c>
      <c r="K2233" s="26" t="e">
        <f>IF($B2233="","",(VLOOKUP($B2233,所属・種目コード!O2216:P2316,2)))</f>
        <v>#N/A</v>
      </c>
      <c r="L2233" s="23" t="e">
        <f>IF($B2233="","",(VLOOKUP($B2233,所属・種目コード!$L$3:$M$59,2)))</f>
        <v>#N/A</v>
      </c>
    </row>
    <row r="2234" spans="1:12">
      <c r="A2234" s="11">
        <v>3157</v>
      </c>
      <c r="B2234" s="11">
        <v>1112</v>
      </c>
      <c r="C2234" s="11">
        <v>641</v>
      </c>
      <c r="E2234" s="11" t="s">
        <v>482</v>
      </c>
      <c r="F2234" s="11" t="s">
        <v>4682</v>
      </c>
      <c r="G2234" s="11">
        <v>2</v>
      </c>
      <c r="I2234" s="24" t="str">
        <f>IF($B2234="","",(VLOOKUP($B2234,所属・種目コード!$E$3:$F$68,2)))</f>
        <v>盛岡第三</v>
      </c>
      <c r="K2234" s="26" t="e">
        <f>IF($B2234="","",(VLOOKUP($B2234,所属・種目コード!O2217:P2317,2)))</f>
        <v>#N/A</v>
      </c>
      <c r="L2234" s="23" t="e">
        <f>IF($B2234="","",(VLOOKUP($B2234,所属・種目コード!$L$3:$M$59,2)))</f>
        <v>#N/A</v>
      </c>
    </row>
    <row r="2235" spans="1:12">
      <c r="A2235" s="11">
        <v>3158</v>
      </c>
      <c r="B2235" s="11">
        <v>1112</v>
      </c>
      <c r="C2235" s="11">
        <v>415</v>
      </c>
      <c r="E2235" s="11" t="s">
        <v>4683</v>
      </c>
      <c r="F2235" s="11" t="s">
        <v>4684</v>
      </c>
      <c r="G2235" s="11">
        <v>1</v>
      </c>
      <c r="I2235" s="24" t="str">
        <f>IF($B2235="","",(VLOOKUP($B2235,所属・種目コード!$E$3:$F$68,2)))</f>
        <v>盛岡第三</v>
      </c>
      <c r="K2235" s="26" t="e">
        <f>IF($B2235="","",(VLOOKUP($B2235,所属・種目コード!O2218:P2318,2)))</f>
        <v>#N/A</v>
      </c>
      <c r="L2235" s="23" t="e">
        <f>IF($B2235="","",(VLOOKUP($B2235,所属・種目コード!$L$3:$M$59,2)))</f>
        <v>#N/A</v>
      </c>
    </row>
    <row r="2236" spans="1:12">
      <c r="A2236" s="11">
        <v>3159</v>
      </c>
      <c r="B2236" s="11">
        <v>1112</v>
      </c>
      <c r="C2236" s="11">
        <v>333</v>
      </c>
      <c r="E2236" s="11" t="s">
        <v>480</v>
      </c>
      <c r="F2236" s="11" t="s">
        <v>4685</v>
      </c>
      <c r="G2236" s="11">
        <v>2</v>
      </c>
      <c r="I2236" s="24" t="str">
        <f>IF($B2236="","",(VLOOKUP($B2236,所属・種目コード!$E$3:$F$68,2)))</f>
        <v>盛岡第三</v>
      </c>
      <c r="K2236" s="26" t="e">
        <f>IF($B2236="","",(VLOOKUP($B2236,所属・種目コード!O2219:P2319,2)))</f>
        <v>#N/A</v>
      </c>
      <c r="L2236" s="23" t="e">
        <f>IF($B2236="","",(VLOOKUP($B2236,所属・種目コード!$L$3:$M$59,2)))</f>
        <v>#N/A</v>
      </c>
    </row>
    <row r="2237" spans="1:12">
      <c r="A2237" s="11">
        <v>3160</v>
      </c>
      <c r="B2237" s="11">
        <v>1112</v>
      </c>
      <c r="C2237" s="11">
        <v>328</v>
      </c>
      <c r="E2237" s="11" t="s">
        <v>484</v>
      </c>
      <c r="F2237" s="11" t="s">
        <v>4686</v>
      </c>
      <c r="G2237" s="11">
        <v>2</v>
      </c>
      <c r="I2237" s="24" t="str">
        <f>IF($B2237="","",(VLOOKUP($B2237,所属・種目コード!$E$3:$F$68,2)))</f>
        <v>盛岡第三</v>
      </c>
      <c r="K2237" s="26" t="e">
        <f>IF($B2237="","",(VLOOKUP($B2237,所属・種目コード!O2220:P2320,2)))</f>
        <v>#N/A</v>
      </c>
      <c r="L2237" s="23" t="e">
        <f>IF($B2237="","",(VLOOKUP($B2237,所属・種目コード!$L$3:$M$59,2)))</f>
        <v>#N/A</v>
      </c>
    </row>
    <row r="2238" spans="1:12">
      <c r="A2238" s="11">
        <v>3161</v>
      </c>
      <c r="B2238" s="11">
        <v>1112</v>
      </c>
      <c r="C2238" s="11">
        <v>416</v>
      </c>
      <c r="E2238" s="11" t="s">
        <v>4687</v>
      </c>
      <c r="F2238" s="11" t="s">
        <v>4688</v>
      </c>
      <c r="G2238" s="11">
        <v>1</v>
      </c>
      <c r="I2238" s="24" t="str">
        <f>IF($B2238="","",(VLOOKUP($B2238,所属・種目コード!$E$3:$F$68,2)))</f>
        <v>盛岡第三</v>
      </c>
      <c r="K2238" s="26" t="e">
        <f>IF($B2238="","",(VLOOKUP($B2238,所属・種目コード!O2221:P2321,2)))</f>
        <v>#N/A</v>
      </c>
      <c r="L2238" s="23" t="e">
        <f>IF($B2238="","",(VLOOKUP($B2238,所属・種目コード!$L$3:$M$59,2)))</f>
        <v>#N/A</v>
      </c>
    </row>
    <row r="2239" spans="1:12">
      <c r="A2239" s="11">
        <v>3162</v>
      </c>
      <c r="B2239" s="11">
        <v>1112</v>
      </c>
      <c r="C2239" s="11">
        <v>417</v>
      </c>
      <c r="E2239" s="11" t="s">
        <v>4689</v>
      </c>
      <c r="F2239" s="11" t="s">
        <v>4690</v>
      </c>
      <c r="G2239" s="11">
        <v>1</v>
      </c>
      <c r="I2239" s="24" t="str">
        <f>IF($B2239="","",(VLOOKUP($B2239,所属・種目コード!$E$3:$F$68,2)))</f>
        <v>盛岡第三</v>
      </c>
      <c r="K2239" s="26" t="e">
        <f>IF($B2239="","",(VLOOKUP($B2239,所属・種目コード!O2222:P2322,2)))</f>
        <v>#N/A</v>
      </c>
      <c r="L2239" s="23" t="e">
        <f>IF($B2239="","",(VLOOKUP($B2239,所属・種目コード!$L$3:$M$59,2)))</f>
        <v>#N/A</v>
      </c>
    </row>
    <row r="2240" spans="1:12">
      <c r="A2240" s="11">
        <v>3163</v>
      </c>
      <c r="B2240" s="11">
        <v>1112</v>
      </c>
      <c r="C2240" s="11">
        <v>418</v>
      </c>
      <c r="E2240" s="11" t="s">
        <v>4691</v>
      </c>
      <c r="F2240" s="11" t="s">
        <v>4692</v>
      </c>
      <c r="G2240" s="11">
        <v>1</v>
      </c>
      <c r="I2240" s="24" t="str">
        <f>IF($B2240="","",(VLOOKUP($B2240,所属・種目コード!$E$3:$F$68,2)))</f>
        <v>盛岡第三</v>
      </c>
      <c r="K2240" s="26" t="e">
        <f>IF($B2240="","",(VLOOKUP($B2240,所属・種目コード!O2223:P2323,2)))</f>
        <v>#N/A</v>
      </c>
      <c r="L2240" s="23" t="e">
        <f>IF($B2240="","",(VLOOKUP($B2240,所属・種目コード!$L$3:$M$59,2)))</f>
        <v>#N/A</v>
      </c>
    </row>
    <row r="2241" spans="1:12">
      <c r="A2241" s="11">
        <v>3164</v>
      </c>
      <c r="B2241" s="11">
        <v>1112</v>
      </c>
      <c r="C2241" s="11">
        <v>642</v>
      </c>
      <c r="E2241" s="11" t="s">
        <v>4693</v>
      </c>
      <c r="F2241" s="11" t="s">
        <v>4694</v>
      </c>
      <c r="G2241" s="11">
        <v>2</v>
      </c>
      <c r="I2241" s="24" t="str">
        <f>IF($B2241="","",(VLOOKUP($B2241,所属・種目コード!$E$3:$F$68,2)))</f>
        <v>盛岡第三</v>
      </c>
      <c r="K2241" s="26" t="e">
        <f>IF($B2241="","",(VLOOKUP($B2241,所属・種目コード!O2224:P2324,2)))</f>
        <v>#N/A</v>
      </c>
      <c r="L2241" s="23" t="e">
        <f>IF($B2241="","",(VLOOKUP($B2241,所属・種目コード!$L$3:$M$59,2)))</f>
        <v>#N/A</v>
      </c>
    </row>
    <row r="2242" spans="1:12">
      <c r="A2242" s="11">
        <v>3165</v>
      </c>
      <c r="B2242" s="11">
        <v>1112</v>
      </c>
      <c r="C2242" s="11">
        <v>426</v>
      </c>
      <c r="E2242" s="11" t="s">
        <v>4695</v>
      </c>
      <c r="F2242" s="11" t="s">
        <v>4696</v>
      </c>
      <c r="G2242" s="11">
        <v>1</v>
      </c>
      <c r="I2242" s="24" t="str">
        <f>IF($B2242="","",(VLOOKUP($B2242,所属・種目コード!$E$3:$F$68,2)))</f>
        <v>盛岡第三</v>
      </c>
      <c r="K2242" s="26" t="e">
        <f>IF($B2242="","",(VLOOKUP($B2242,所属・種目コード!O2225:P2325,2)))</f>
        <v>#N/A</v>
      </c>
      <c r="L2242" s="23" t="e">
        <f>IF($B2242="","",(VLOOKUP($B2242,所属・種目コード!$L$3:$M$59,2)))</f>
        <v>#N/A</v>
      </c>
    </row>
    <row r="2243" spans="1:12">
      <c r="A2243" s="11">
        <v>3166</v>
      </c>
      <c r="B2243" s="11">
        <v>1112</v>
      </c>
      <c r="C2243" s="11">
        <v>323</v>
      </c>
      <c r="E2243" s="11" t="s">
        <v>4697</v>
      </c>
      <c r="F2243" s="11" t="s">
        <v>4698</v>
      </c>
      <c r="G2243" s="11">
        <v>2</v>
      </c>
      <c r="I2243" s="24" t="str">
        <f>IF($B2243="","",(VLOOKUP($B2243,所属・種目コード!$E$3:$F$68,2)))</f>
        <v>盛岡第三</v>
      </c>
      <c r="K2243" s="26" t="e">
        <f>IF($B2243="","",(VLOOKUP($B2243,所属・種目コード!O2226:P2326,2)))</f>
        <v>#N/A</v>
      </c>
      <c r="L2243" s="23" t="e">
        <f>IF($B2243="","",(VLOOKUP($B2243,所属・種目コード!$L$3:$M$59,2)))</f>
        <v>#N/A</v>
      </c>
    </row>
    <row r="2244" spans="1:12">
      <c r="A2244" s="11">
        <v>3167</v>
      </c>
      <c r="B2244" s="11">
        <v>1112</v>
      </c>
      <c r="C2244" s="11">
        <v>643</v>
      </c>
      <c r="E2244" s="11" t="s">
        <v>483</v>
      </c>
      <c r="F2244" s="11" t="s">
        <v>4699</v>
      </c>
      <c r="G2244" s="11">
        <v>2</v>
      </c>
      <c r="I2244" s="24" t="str">
        <f>IF($B2244="","",(VLOOKUP($B2244,所属・種目コード!$E$3:$F$68,2)))</f>
        <v>盛岡第三</v>
      </c>
      <c r="K2244" s="26" t="e">
        <f>IF($B2244="","",(VLOOKUP($B2244,所属・種目コード!O2227:P2327,2)))</f>
        <v>#N/A</v>
      </c>
      <c r="L2244" s="23" t="e">
        <f>IF($B2244="","",(VLOOKUP($B2244,所属・種目コード!$L$3:$M$59,2)))</f>
        <v>#N/A</v>
      </c>
    </row>
    <row r="2245" spans="1:12">
      <c r="A2245" s="11">
        <v>3168</v>
      </c>
      <c r="B2245" s="11">
        <v>1112</v>
      </c>
      <c r="C2245" s="11">
        <v>329</v>
      </c>
      <c r="E2245" s="11" t="s">
        <v>479</v>
      </c>
      <c r="F2245" s="11" t="s">
        <v>4700</v>
      </c>
      <c r="G2245" s="11">
        <v>2</v>
      </c>
      <c r="I2245" s="24" t="str">
        <f>IF($B2245="","",(VLOOKUP($B2245,所属・種目コード!$E$3:$F$68,2)))</f>
        <v>盛岡第三</v>
      </c>
      <c r="K2245" s="26" t="e">
        <f>IF($B2245="","",(VLOOKUP($B2245,所属・種目コード!O2228:P2328,2)))</f>
        <v>#N/A</v>
      </c>
      <c r="L2245" s="23" t="e">
        <f>IF($B2245="","",(VLOOKUP($B2245,所属・種目コード!$L$3:$M$59,2)))</f>
        <v>#N/A</v>
      </c>
    </row>
    <row r="2246" spans="1:12">
      <c r="A2246" s="11">
        <v>3169</v>
      </c>
      <c r="B2246" s="11">
        <v>1112</v>
      </c>
      <c r="C2246" s="11">
        <v>330</v>
      </c>
      <c r="E2246" s="11" t="s">
        <v>4701</v>
      </c>
      <c r="F2246" s="11" t="s">
        <v>4702</v>
      </c>
      <c r="G2246" s="11">
        <v>2</v>
      </c>
      <c r="I2246" s="24" t="str">
        <f>IF($B2246="","",(VLOOKUP($B2246,所属・種目コード!$E$3:$F$68,2)))</f>
        <v>盛岡第三</v>
      </c>
      <c r="K2246" s="26" t="e">
        <f>IF($B2246="","",(VLOOKUP($B2246,所属・種目コード!O2229:P2329,2)))</f>
        <v>#N/A</v>
      </c>
      <c r="L2246" s="23" t="e">
        <f>IF($B2246="","",(VLOOKUP($B2246,所属・種目コード!$L$3:$M$59,2)))</f>
        <v>#N/A</v>
      </c>
    </row>
    <row r="2247" spans="1:12">
      <c r="A2247" s="11">
        <v>3170</v>
      </c>
      <c r="B2247" s="11">
        <v>1112</v>
      </c>
      <c r="C2247" s="11">
        <v>419</v>
      </c>
      <c r="E2247" s="11" t="s">
        <v>4703</v>
      </c>
      <c r="F2247" s="11" t="s">
        <v>4704</v>
      </c>
      <c r="G2247" s="11">
        <v>1</v>
      </c>
      <c r="I2247" s="24" t="str">
        <f>IF($B2247="","",(VLOOKUP($B2247,所属・種目コード!$E$3:$F$68,2)))</f>
        <v>盛岡第三</v>
      </c>
      <c r="K2247" s="26" t="e">
        <f>IF($B2247="","",(VLOOKUP($B2247,所属・種目コード!O2230:P2330,2)))</f>
        <v>#N/A</v>
      </c>
      <c r="L2247" s="23" t="e">
        <f>IF($B2247="","",(VLOOKUP($B2247,所属・種目コード!$L$3:$M$59,2)))</f>
        <v>#N/A</v>
      </c>
    </row>
    <row r="2248" spans="1:12">
      <c r="A2248" s="11">
        <v>3171</v>
      </c>
      <c r="B2248" s="11">
        <v>1112</v>
      </c>
      <c r="C2248" s="11">
        <v>429</v>
      </c>
      <c r="E2248" s="11" t="s">
        <v>4705</v>
      </c>
      <c r="F2248" s="11" t="s">
        <v>4706</v>
      </c>
      <c r="G2248" s="11">
        <v>1</v>
      </c>
      <c r="I2248" s="24" t="str">
        <f>IF($B2248="","",(VLOOKUP($B2248,所属・種目コード!$E$3:$F$68,2)))</f>
        <v>盛岡第三</v>
      </c>
      <c r="K2248" s="26" t="e">
        <f>IF($B2248="","",(VLOOKUP($B2248,所属・種目コード!O2231:P2331,2)))</f>
        <v>#N/A</v>
      </c>
      <c r="L2248" s="23" t="e">
        <f>IF($B2248="","",(VLOOKUP($B2248,所属・種目コード!$L$3:$M$59,2)))</f>
        <v>#N/A</v>
      </c>
    </row>
    <row r="2249" spans="1:12">
      <c r="A2249" s="11">
        <v>3172</v>
      </c>
      <c r="B2249" s="11">
        <v>1112</v>
      </c>
      <c r="C2249" s="11">
        <v>862</v>
      </c>
      <c r="E2249" s="11" t="s">
        <v>4707</v>
      </c>
      <c r="F2249" s="11" t="s">
        <v>4708</v>
      </c>
      <c r="G2249" s="11">
        <v>1</v>
      </c>
      <c r="I2249" s="24" t="str">
        <f>IF($B2249="","",(VLOOKUP($B2249,所属・種目コード!$E$3:$F$68,2)))</f>
        <v>盛岡第三</v>
      </c>
      <c r="K2249" s="26" t="e">
        <f>IF($B2249="","",(VLOOKUP($B2249,所属・種目コード!O2232:P2332,2)))</f>
        <v>#N/A</v>
      </c>
      <c r="L2249" s="23" t="e">
        <f>IF($B2249="","",(VLOOKUP($B2249,所属・種目コード!$L$3:$M$59,2)))</f>
        <v>#N/A</v>
      </c>
    </row>
    <row r="2250" spans="1:12">
      <c r="A2250" s="11">
        <v>3173</v>
      </c>
      <c r="B2250" s="11">
        <v>1112</v>
      </c>
      <c r="C2250" s="11">
        <v>420</v>
      </c>
      <c r="E2250" s="11" t="s">
        <v>4709</v>
      </c>
      <c r="F2250" s="11" t="s">
        <v>4710</v>
      </c>
      <c r="G2250" s="11">
        <v>1</v>
      </c>
      <c r="I2250" s="24" t="str">
        <f>IF($B2250="","",(VLOOKUP($B2250,所属・種目コード!$E$3:$F$68,2)))</f>
        <v>盛岡第三</v>
      </c>
      <c r="K2250" s="26" t="e">
        <f>IF($B2250="","",(VLOOKUP($B2250,所属・種目コード!O2233:P2333,2)))</f>
        <v>#N/A</v>
      </c>
      <c r="L2250" s="23" t="e">
        <f>IF($B2250="","",(VLOOKUP($B2250,所属・種目コード!$L$3:$M$59,2)))</f>
        <v>#N/A</v>
      </c>
    </row>
    <row r="2251" spans="1:12">
      <c r="A2251" s="11">
        <v>3174</v>
      </c>
      <c r="B2251" s="11">
        <v>1112</v>
      </c>
      <c r="C2251" s="11">
        <v>331</v>
      </c>
      <c r="E2251" s="11" t="s">
        <v>4711</v>
      </c>
      <c r="F2251" s="11" t="s">
        <v>4712</v>
      </c>
      <c r="G2251" s="11">
        <v>2</v>
      </c>
      <c r="I2251" s="24" t="str">
        <f>IF($B2251="","",(VLOOKUP($B2251,所属・種目コード!$E$3:$F$68,2)))</f>
        <v>盛岡第三</v>
      </c>
      <c r="K2251" s="26" t="e">
        <f>IF($B2251="","",(VLOOKUP($B2251,所属・種目コード!O2234:P2334,2)))</f>
        <v>#N/A</v>
      </c>
      <c r="L2251" s="23" t="e">
        <f>IF($B2251="","",(VLOOKUP($B2251,所属・種目コード!$L$3:$M$59,2)))</f>
        <v>#N/A</v>
      </c>
    </row>
    <row r="2252" spans="1:12">
      <c r="A2252" s="11">
        <v>3175</v>
      </c>
      <c r="B2252" s="11">
        <v>1112</v>
      </c>
      <c r="C2252" s="11">
        <v>427</v>
      </c>
      <c r="E2252" s="11" t="s">
        <v>4713</v>
      </c>
      <c r="F2252" s="11" t="s">
        <v>4714</v>
      </c>
      <c r="G2252" s="11">
        <v>1</v>
      </c>
      <c r="I2252" s="24" t="str">
        <f>IF($B2252="","",(VLOOKUP($B2252,所属・種目コード!$E$3:$F$68,2)))</f>
        <v>盛岡第三</v>
      </c>
      <c r="K2252" s="26" t="e">
        <f>IF($B2252="","",(VLOOKUP($B2252,所属・種目コード!O2235:P2335,2)))</f>
        <v>#N/A</v>
      </c>
      <c r="L2252" s="23" t="e">
        <f>IF($B2252="","",(VLOOKUP($B2252,所属・種目コード!$L$3:$M$59,2)))</f>
        <v>#N/A</v>
      </c>
    </row>
    <row r="2253" spans="1:12">
      <c r="A2253" s="11">
        <v>3176</v>
      </c>
      <c r="B2253" s="11">
        <v>1112</v>
      </c>
      <c r="C2253" s="11">
        <v>332</v>
      </c>
      <c r="E2253" s="11" t="s">
        <v>4715</v>
      </c>
      <c r="F2253" s="11" t="s">
        <v>4716</v>
      </c>
      <c r="G2253" s="11">
        <v>2</v>
      </c>
      <c r="I2253" s="24" t="str">
        <f>IF($B2253="","",(VLOOKUP($B2253,所属・種目コード!$E$3:$F$68,2)))</f>
        <v>盛岡第三</v>
      </c>
      <c r="K2253" s="26" t="e">
        <f>IF($B2253="","",(VLOOKUP($B2253,所属・種目コード!O2236:P2336,2)))</f>
        <v>#N/A</v>
      </c>
      <c r="L2253" s="23" t="e">
        <f>IF($B2253="","",(VLOOKUP($B2253,所属・種目コード!$L$3:$M$59,2)))</f>
        <v>#N/A</v>
      </c>
    </row>
    <row r="2254" spans="1:12">
      <c r="A2254" s="11">
        <v>3177</v>
      </c>
      <c r="B2254" s="11">
        <v>1113</v>
      </c>
      <c r="C2254" s="11">
        <v>403</v>
      </c>
      <c r="E2254" s="11" t="s">
        <v>572</v>
      </c>
      <c r="F2254" s="11" t="s">
        <v>4717</v>
      </c>
      <c r="G2254" s="11">
        <v>1</v>
      </c>
      <c r="I2254" s="24" t="str">
        <f>IF($B2254="","",(VLOOKUP($B2254,所属・種目コード!$E$3:$F$68,2)))</f>
        <v>盛岡第四</v>
      </c>
      <c r="K2254" s="26" t="e">
        <f>IF($B2254="","",(VLOOKUP($B2254,所属・種目コード!O2237:P2337,2)))</f>
        <v>#N/A</v>
      </c>
      <c r="L2254" s="23" t="e">
        <f>IF($B2254="","",(VLOOKUP($B2254,所属・種目コード!$L$3:$M$59,2)))</f>
        <v>#N/A</v>
      </c>
    </row>
    <row r="2255" spans="1:12">
      <c r="A2255" s="11">
        <v>3178</v>
      </c>
      <c r="B2255" s="11">
        <v>1113</v>
      </c>
      <c r="C2255" s="11">
        <v>813</v>
      </c>
      <c r="E2255" s="11" t="s">
        <v>4718</v>
      </c>
      <c r="F2255" s="11" t="s">
        <v>4719</v>
      </c>
      <c r="G2255" s="11">
        <v>1</v>
      </c>
      <c r="I2255" s="24" t="str">
        <f>IF($B2255="","",(VLOOKUP($B2255,所属・種目コード!$E$3:$F$68,2)))</f>
        <v>盛岡第四</v>
      </c>
      <c r="K2255" s="26" t="e">
        <f>IF($B2255="","",(VLOOKUP($B2255,所属・種目コード!O2238:P2338,2)))</f>
        <v>#N/A</v>
      </c>
      <c r="L2255" s="23" t="e">
        <f>IF($B2255="","",(VLOOKUP($B2255,所属・種目コード!$L$3:$M$59,2)))</f>
        <v>#N/A</v>
      </c>
    </row>
    <row r="2256" spans="1:12">
      <c r="A2256" s="11">
        <v>3179</v>
      </c>
      <c r="B2256" s="11">
        <v>1113</v>
      </c>
      <c r="C2256" s="11">
        <v>411</v>
      </c>
      <c r="E2256" s="11" t="s">
        <v>4720</v>
      </c>
      <c r="F2256" s="11" t="s">
        <v>4721</v>
      </c>
      <c r="G2256" s="11">
        <v>1</v>
      </c>
      <c r="I2256" s="24" t="str">
        <f>IF($B2256="","",(VLOOKUP($B2256,所属・種目コード!$E$3:$F$68,2)))</f>
        <v>盛岡第四</v>
      </c>
      <c r="K2256" s="26" t="e">
        <f>IF($B2256="","",(VLOOKUP($B2256,所属・種目コード!O2239:P2339,2)))</f>
        <v>#N/A</v>
      </c>
      <c r="L2256" s="23" t="e">
        <f>IF($B2256="","",(VLOOKUP($B2256,所属・種目コード!$L$3:$M$59,2)))</f>
        <v>#N/A</v>
      </c>
    </row>
    <row r="2257" spans="1:12">
      <c r="A2257" s="11">
        <v>3180</v>
      </c>
      <c r="B2257" s="11">
        <v>1113</v>
      </c>
      <c r="C2257" s="11">
        <v>295</v>
      </c>
      <c r="E2257" s="11" t="s">
        <v>4722</v>
      </c>
      <c r="F2257" s="11" t="s">
        <v>4723</v>
      </c>
      <c r="G2257" s="11">
        <v>2</v>
      </c>
      <c r="I2257" s="24" t="str">
        <f>IF($B2257="","",(VLOOKUP($B2257,所属・種目コード!$E$3:$F$68,2)))</f>
        <v>盛岡第四</v>
      </c>
      <c r="K2257" s="26" t="e">
        <f>IF($B2257="","",(VLOOKUP($B2257,所属・種目コード!O2240:P2340,2)))</f>
        <v>#N/A</v>
      </c>
      <c r="L2257" s="23" t="e">
        <f>IF($B2257="","",(VLOOKUP($B2257,所属・種目コード!$L$3:$M$59,2)))</f>
        <v>#N/A</v>
      </c>
    </row>
    <row r="2258" spans="1:12">
      <c r="A2258" s="11">
        <v>3181</v>
      </c>
      <c r="B2258" s="11">
        <v>1113</v>
      </c>
      <c r="C2258" s="11">
        <v>394</v>
      </c>
      <c r="E2258" s="11" t="s">
        <v>4724</v>
      </c>
      <c r="F2258" s="11" t="s">
        <v>4725</v>
      </c>
      <c r="G2258" s="11">
        <v>1</v>
      </c>
      <c r="I2258" s="24" t="str">
        <f>IF($B2258="","",(VLOOKUP($B2258,所属・種目コード!$E$3:$F$68,2)))</f>
        <v>盛岡第四</v>
      </c>
      <c r="K2258" s="26" t="e">
        <f>IF($B2258="","",(VLOOKUP($B2258,所属・種目コード!O2241:P2341,2)))</f>
        <v>#N/A</v>
      </c>
      <c r="L2258" s="23" t="e">
        <f>IF($B2258="","",(VLOOKUP($B2258,所属・種目コード!$L$3:$M$59,2)))</f>
        <v>#N/A</v>
      </c>
    </row>
    <row r="2259" spans="1:12">
      <c r="A2259" s="11">
        <v>3182</v>
      </c>
      <c r="B2259" s="11">
        <v>1113</v>
      </c>
      <c r="C2259" s="11">
        <v>296</v>
      </c>
      <c r="E2259" s="11" t="s">
        <v>4726</v>
      </c>
      <c r="F2259" s="11" t="s">
        <v>4727</v>
      </c>
      <c r="G2259" s="11">
        <v>2</v>
      </c>
      <c r="I2259" s="24" t="str">
        <f>IF($B2259="","",(VLOOKUP($B2259,所属・種目コード!$E$3:$F$68,2)))</f>
        <v>盛岡第四</v>
      </c>
      <c r="K2259" s="26" t="e">
        <f>IF($B2259="","",(VLOOKUP($B2259,所属・種目コード!O2242:P2342,2)))</f>
        <v>#N/A</v>
      </c>
      <c r="L2259" s="23" t="e">
        <f>IF($B2259="","",(VLOOKUP($B2259,所属・種目コード!$L$3:$M$59,2)))</f>
        <v>#N/A</v>
      </c>
    </row>
    <row r="2260" spans="1:12">
      <c r="A2260" s="11">
        <v>3183</v>
      </c>
      <c r="B2260" s="11">
        <v>1113</v>
      </c>
      <c r="C2260" s="11">
        <v>303</v>
      </c>
      <c r="E2260" s="11" t="s">
        <v>4728</v>
      </c>
      <c r="F2260" s="11" t="s">
        <v>4729</v>
      </c>
      <c r="G2260" s="11">
        <v>2</v>
      </c>
      <c r="I2260" s="24" t="str">
        <f>IF($B2260="","",(VLOOKUP($B2260,所属・種目コード!$E$3:$F$68,2)))</f>
        <v>盛岡第四</v>
      </c>
      <c r="K2260" s="26" t="e">
        <f>IF($B2260="","",(VLOOKUP($B2260,所属・種目コード!O2243:P2343,2)))</f>
        <v>#N/A</v>
      </c>
      <c r="L2260" s="23" t="e">
        <f>IF($B2260="","",(VLOOKUP($B2260,所属・種目コード!$L$3:$M$59,2)))</f>
        <v>#N/A</v>
      </c>
    </row>
    <row r="2261" spans="1:12">
      <c r="A2261" s="11">
        <v>3184</v>
      </c>
      <c r="B2261" s="11">
        <v>1113</v>
      </c>
      <c r="C2261" s="11">
        <v>304</v>
      </c>
      <c r="E2261" s="11" t="s">
        <v>4730</v>
      </c>
      <c r="F2261" s="11" t="s">
        <v>4731</v>
      </c>
      <c r="G2261" s="11">
        <v>2</v>
      </c>
      <c r="I2261" s="24" t="str">
        <f>IF($B2261="","",(VLOOKUP($B2261,所属・種目コード!$E$3:$F$68,2)))</f>
        <v>盛岡第四</v>
      </c>
      <c r="K2261" s="26" t="e">
        <f>IF($B2261="","",(VLOOKUP($B2261,所属・種目コード!O2244:P2344,2)))</f>
        <v>#N/A</v>
      </c>
      <c r="L2261" s="23" t="e">
        <f>IF($B2261="","",(VLOOKUP($B2261,所属・種目コード!$L$3:$M$59,2)))</f>
        <v>#N/A</v>
      </c>
    </row>
    <row r="2262" spans="1:12">
      <c r="A2262" s="11">
        <v>3185</v>
      </c>
      <c r="B2262" s="11">
        <v>1113</v>
      </c>
      <c r="C2262" s="11">
        <v>311</v>
      </c>
      <c r="E2262" s="11" t="s">
        <v>4732</v>
      </c>
      <c r="F2262" s="11" t="s">
        <v>4733</v>
      </c>
      <c r="G2262" s="11">
        <v>2</v>
      </c>
      <c r="I2262" s="24" t="str">
        <f>IF($B2262="","",(VLOOKUP($B2262,所属・種目コード!$E$3:$F$68,2)))</f>
        <v>盛岡第四</v>
      </c>
      <c r="K2262" s="26" t="e">
        <f>IF($B2262="","",(VLOOKUP($B2262,所属・種目コード!O2245:P2345,2)))</f>
        <v>#N/A</v>
      </c>
      <c r="L2262" s="23" t="e">
        <f>IF($B2262="","",(VLOOKUP($B2262,所属・種目コード!$L$3:$M$59,2)))</f>
        <v>#N/A</v>
      </c>
    </row>
    <row r="2263" spans="1:12">
      <c r="A2263" s="11">
        <v>3186</v>
      </c>
      <c r="B2263" s="11">
        <v>1113</v>
      </c>
      <c r="C2263" s="11">
        <v>395</v>
      </c>
      <c r="E2263" s="11" t="s">
        <v>4734</v>
      </c>
      <c r="F2263" s="11" t="s">
        <v>4735</v>
      </c>
      <c r="G2263" s="11">
        <v>1</v>
      </c>
      <c r="I2263" s="24" t="str">
        <f>IF($B2263="","",(VLOOKUP($B2263,所属・種目コード!$E$3:$F$68,2)))</f>
        <v>盛岡第四</v>
      </c>
      <c r="K2263" s="26" t="e">
        <f>IF($B2263="","",(VLOOKUP($B2263,所属・種目コード!O2246:P2346,2)))</f>
        <v>#N/A</v>
      </c>
      <c r="L2263" s="23" t="e">
        <f>IF($B2263="","",(VLOOKUP($B2263,所属・種目コード!$L$3:$M$59,2)))</f>
        <v>#N/A</v>
      </c>
    </row>
    <row r="2264" spans="1:12">
      <c r="A2264" s="11">
        <v>3187</v>
      </c>
      <c r="B2264" s="11">
        <v>1113</v>
      </c>
      <c r="C2264" s="11">
        <v>305</v>
      </c>
      <c r="E2264" s="11" t="s">
        <v>4736</v>
      </c>
      <c r="F2264" s="11" t="s">
        <v>4737</v>
      </c>
      <c r="G2264" s="11">
        <v>2</v>
      </c>
      <c r="I2264" s="24" t="str">
        <f>IF($B2264="","",(VLOOKUP($B2264,所属・種目コード!$E$3:$F$68,2)))</f>
        <v>盛岡第四</v>
      </c>
      <c r="K2264" s="26" t="e">
        <f>IF($B2264="","",(VLOOKUP($B2264,所属・種目コード!O2247:P2347,2)))</f>
        <v>#N/A</v>
      </c>
      <c r="L2264" s="23" t="e">
        <f>IF($B2264="","",(VLOOKUP($B2264,所属・種目コード!$L$3:$M$59,2)))</f>
        <v>#N/A</v>
      </c>
    </row>
    <row r="2265" spans="1:12">
      <c r="A2265" s="11">
        <v>3188</v>
      </c>
      <c r="B2265" s="11">
        <v>1113</v>
      </c>
      <c r="C2265" s="11">
        <v>306</v>
      </c>
      <c r="E2265" s="11" t="s">
        <v>4738</v>
      </c>
      <c r="F2265" s="11" t="s">
        <v>4739</v>
      </c>
      <c r="G2265" s="11">
        <v>2</v>
      </c>
      <c r="I2265" s="24" t="str">
        <f>IF($B2265="","",(VLOOKUP($B2265,所属・種目コード!$E$3:$F$68,2)))</f>
        <v>盛岡第四</v>
      </c>
      <c r="K2265" s="26" t="e">
        <f>IF($B2265="","",(VLOOKUP($B2265,所属・種目コード!O2248:P2348,2)))</f>
        <v>#N/A</v>
      </c>
      <c r="L2265" s="23" t="e">
        <f>IF($B2265="","",(VLOOKUP($B2265,所属・種目コード!$L$3:$M$59,2)))</f>
        <v>#N/A</v>
      </c>
    </row>
    <row r="2266" spans="1:12">
      <c r="A2266" s="11">
        <v>3189</v>
      </c>
      <c r="B2266" s="11">
        <v>1113</v>
      </c>
      <c r="C2266" s="11">
        <v>396</v>
      </c>
      <c r="E2266" s="11" t="s">
        <v>4740</v>
      </c>
      <c r="F2266" s="11" t="s">
        <v>4741</v>
      </c>
      <c r="G2266" s="11">
        <v>1</v>
      </c>
      <c r="I2266" s="24" t="str">
        <f>IF($B2266="","",(VLOOKUP($B2266,所属・種目コード!$E$3:$F$68,2)))</f>
        <v>盛岡第四</v>
      </c>
      <c r="K2266" s="26" t="e">
        <f>IF($B2266="","",(VLOOKUP($B2266,所属・種目コード!O2249:P2349,2)))</f>
        <v>#N/A</v>
      </c>
      <c r="L2266" s="23" t="e">
        <f>IF($B2266="","",(VLOOKUP($B2266,所属・種目コード!$L$3:$M$59,2)))</f>
        <v>#N/A</v>
      </c>
    </row>
    <row r="2267" spans="1:12">
      <c r="A2267" s="11">
        <v>3190</v>
      </c>
      <c r="B2267" s="11">
        <v>1113</v>
      </c>
      <c r="C2267" s="11">
        <v>312</v>
      </c>
      <c r="E2267" s="11" t="s">
        <v>533</v>
      </c>
      <c r="F2267" s="11" t="s">
        <v>4742</v>
      </c>
      <c r="G2267" s="11">
        <v>2</v>
      </c>
      <c r="I2267" s="24" t="str">
        <f>IF($B2267="","",(VLOOKUP($B2267,所属・種目コード!$E$3:$F$68,2)))</f>
        <v>盛岡第四</v>
      </c>
      <c r="K2267" s="26" t="e">
        <f>IF($B2267="","",(VLOOKUP($B2267,所属・種目コード!O2250:P2350,2)))</f>
        <v>#N/A</v>
      </c>
      <c r="L2267" s="23" t="e">
        <f>IF($B2267="","",(VLOOKUP($B2267,所属・種目コード!$L$3:$M$59,2)))</f>
        <v>#N/A</v>
      </c>
    </row>
    <row r="2268" spans="1:12">
      <c r="A2268" s="11">
        <v>3191</v>
      </c>
      <c r="B2268" s="11">
        <v>1113</v>
      </c>
      <c r="C2268" s="11">
        <v>397</v>
      </c>
      <c r="E2268" s="11" t="s">
        <v>4743</v>
      </c>
      <c r="F2268" s="11" t="s">
        <v>4744</v>
      </c>
      <c r="G2268" s="11">
        <v>1</v>
      </c>
      <c r="I2268" s="24" t="str">
        <f>IF($B2268="","",(VLOOKUP($B2268,所属・種目コード!$E$3:$F$68,2)))</f>
        <v>盛岡第四</v>
      </c>
      <c r="K2268" s="26" t="e">
        <f>IF($B2268="","",(VLOOKUP($B2268,所属・種目コード!O2251:P2351,2)))</f>
        <v>#N/A</v>
      </c>
      <c r="L2268" s="23" t="e">
        <f>IF($B2268="","",(VLOOKUP($B2268,所属・種目コード!$L$3:$M$59,2)))</f>
        <v>#N/A</v>
      </c>
    </row>
    <row r="2269" spans="1:12">
      <c r="A2269" s="11">
        <v>3192</v>
      </c>
      <c r="B2269" s="11">
        <v>1113</v>
      </c>
      <c r="C2269" s="11">
        <v>398</v>
      </c>
      <c r="E2269" s="11" t="s">
        <v>4745</v>
      </c>
      <c r="F2269" s="11" t="s">
        <v>3540</v>
      </c>
      <c r="G2269" s="11">
        <v>1</v>
      </c>
      <c r="I2269" s="24" t="str">
        <f>IF($B2269="","",(VLOOKUP($B2269,所属・種目コード!$E$3:$F$68,2)))</f>
        <v>盛岡第四</v>
      </c>
      <c r="K2269" s="26" t="e">
        <f>IF($B2269="","",(VLOOKUP($B2269,所属・種目コード!O2252:P2352,2)))</f>
        <v>#N/A</v>
      </c>
      <c r="L2269" s="23" t="e">
        <f>IF($B2269="","",(VLOOKUP($B2269,所属・種目コード!$L$3:$M$59,2)))</f>
        <v>#N/A</v>
      </c>
    </row>
    <row r="2270" spans="1:12">
      <c r="A2270" s="11">
        <v>3193</v>
      </c>
      <c r="B2270" s="11">
        <v>1113</v>
      </c>
      <c r="C2270" s="11">
        <v>399</v>
      </c>
      <c r="E2270" s="11" t="s">
        <v>4746</v>
      </c>
      <c r="F2270" s="11" t="s">
        <v>4051</v>
      </c>
      <c r="G2270" s="11">
        <v>1</v>
      </c>
      <c r="I2270" s="24" t="str">
        <f>IF($B2270="","",(VLOOKUP($B2270,所属・種目コード!$E$3:$F$68,2)))</f>
        <v>盛岡第四</v>
      </c>
      <c r="K2270" s="26" t="e">
        <f>IF($B2270="","",(VLOOKUP($B2270,所属・種目コード!O2253:P2353,2)))</f>
        <v>#N/A</v>
      </c>
      <c r="L2270" s="23" t="e">
        <f>IF($B2270="","",(VLOOKUP($B2270,所属・種目コード!$L$3:$M$59,2)))</f>
        <v>#N/A</v>
      </c>
    </row>
    <row r="2271" spans="1:12">
      <c r="A2271" s="11">
        <v>3194</v>
      </c>
      <c r="B2271" s="11">
        <v>1113</v>
      </c>
      <c r="C2271" s="11">
        <v>404</v>
      </c>
      <c r="E2271" s="11" t="s">
        <v>576</v>
      </c>
      <c r="F2271" s="11" t="s">
        <v>4747</v>
      </c>
      <c r="G2271" s="11">
        <v>1</v>
      </c>
      <c r="I2271" s="24" t="str">
        <f>IF($B2271="","",(VLOOKUP($B2271,所属・種目コード!$E$3:$F$68,2)))</f>
        <v>盛岡第四</v>
      </c>
      <c r="K2271" s="26" t="e">
        <f>IF($B2271="","",(VLOOKUP($B2271,所属・種目コード!O2254:P2354,2)))</f>
        <v>#N/A</v>
      </c>
      <c r="L2271" s="23" t="e">
        <f>IF($B2271="","",(VLOOKUP($B2271,所属・種目コード!$L$3:$M$59,2)))</f>
        <v>#N/A</v>
      </c>
    </row>
    <row r="2272" spans="1:12">
      <c r="A2272" s="11">
        <v>3195</v>
      </c>
      <c r="B2272" s="11">
        <v>1113</v>
      </c>
      <c r="C2272" s="11">
        <v>297</v>
      </c>
      <c r="E2272" s="11" t="s">
        <v>4748</v>
      </c>
      <c r="F2272" s="11" t="s">
        <v>4749</v>
      </c>
      <c r="G2272" s="11">
        <v>2</v>
      </c>
      <c r="I2272" s="24" t="str">
        <f>IF($B2272="","",(VLOOKUP($B2272,所属・種目コード!$E$3:$F$68,2)))</f>
        <v>盛岡第四</v>
      </c>
      <c r="K2272" s="26" t="e">
        <f>IF($B2272="","",(VLOOKUP($B2272,所属・種目コード!O2255:P2355,2)))</f>
        <v>#N/A</v>
      </c>
      <c r="L2272" s="23" t="e">
        <f>IF($B2272="","",(VLOOKUP($B2272,所属・種目コード!$L$3:$M$59,2)))</f>
        <v>#N/A</v>
      </c>
    </row>
    <row r="2273" spans="1:12">
      <c r="A2273" s="11">
        <v>3196</v>
      </c>
      <c r="B2273" s="11">
        <v>1113</v>
      </c>
      <c r="C2273" s="11">
        <v>298</v>
      </c>
      <c r="E2273" s="11" t="s">
        <v>4750</v>
      </c>
      <c r="F2273" s="11" t="s">
        <v>4751</v>
      </c>
      <c r="G2273" s="11">
        <v>2</v>
      </c>
      <c r="I2273" s="24" t="str">
        <f>IF($B2273="","",(VLOOKUP($B2273,所属・種目コード!$E$3:$F$68,2)))</f>
        <v>盛岡第四</v>
      </c>
      <c r="K2273" s="26" t="e">
        <f>IF($B2273="","",(VLOOKUP($B2273,所属・種目コード!O2256:P2356,2)))</f>
        <v>#N/A</v>
      </c>
      <c r="L2273" s="23" t="e">
        <f>IF($B2273="","",(VLOOKUP($B2273,所属・種目コード!$L$3:$M$59,2)))</f>
        <v>#N/A</v>
      </c>
    </row>
    <row r="2274" spans="1:12">
      <c r="A2274" s="11">
        <v>3197</v>
      </c>
      <c r="B2274" s="11">
        <v>1113</v>
      </c>
      <c r="C2274" s="11">
        <v>707</v>
      </c>
      <c r="E2274" s="11" t="s">
        <v>4752</v>
      </c>
      <c r="F2274" s="11" t="s">
        <v>4753</v>
      </c>
      <c r="G2274" s="11">
        <v>2</v>
      </c>
      <c r="I2274" s="24" t="str">
        <f>IF($B2274="","",(VLOOKUP($B2274,所属・種目コード!$E$3:$F$68,2)))</f>
        <v>盛岡第四</v>
      </c>
      <c r="K2274" s="26" t="e">
        <f>IF($B2274="","",(VLOOKUP($B2274,所属・種目コード!O2257:P2357,2)))</f>
        <v>#N/A</v>
      </c>
      <c r="L2274" s="23" t="e">
        <f>IF($B2274="","",(VLOOKUP($B2274,所属・種目コード!$L$3:$M$59,2)))</f>
        <v>#N/A</v>
      </c>
    </row>
    <row r="2275" spans="1:12">
      <c r="A2275" s="11">
        <v>3198</v>
      </c>
      <c r="B2275" s="11">
        <v>1113</v>
      </c>
      <c r="C2275" s="11">
        <v>405</v>
      </c>
      <c r="E2275" s="11" t="s">
        <v>574</v>
      </c>
      <c r="F2275" s="11" t="s">
        <v>4754</v>
      </c>
      <c r="G2275" s="11">
        <v>1</v>
      </c>
      <c r="I2275" s="24" t="str">
        <f>IF($B2275="","",(VLOOKUP($B2275,所属・種目コード!$E$3:$F$68,2)))</f>
        <v>盛岡第四</v>
      </c>
      <c r="K2275" s="26" t="e">
        <f>IF($B2275="","",(VLOOKUP($B2275,所属・種目コード!O2258:P2358,2)))</f>
        <v>#N/A</v>
      </c>
      <c r="L2275" s="23" t="e">
        <f>IF($B2275="","",(VLOOKUP($B2275,所属・種目コード!$L$3:$M$59,2)))</f>
        <v>#N/A</v>
      </c>
    </row>
    <row r="2276" spans="1:12">
      <c r="A2276" s="11">
        <v>3199</v>
      </c>
      <c r="B2276" s="11">
        <v>1113</v>
      </c>
      <c r="C2276" s="11">
        <v>299</v>
      </c>
      <c r="E2276" s="11" t="s">
        <v>4755</v>
      </c>
      <c r="F2276" s="11" t="s">
        <v>4756</v>
      </c>
      <c r="G2276" s="11">
        <v>2</v>
      </c>
      <c r="I2276" s="24" t="str">
        <f>IF($B2276="","",(VLOOKUP($B2276,所属・種目コード!$E$3:$F$68,2)))</f>
        <v>盛岡第四</v>
      </c>
      <c r="K2276" s="26" t="e">
        <f>IF($B2276="","",(VLOOKUP($B2276,所属・種目コード!O2259:P2359,2)))</f>
        <v>#N/A</v>
      </c>
      <c r="L2276" s="23" t="e">
        <f>IF($B2276="","",(VLOOKUP($B2276,所属・種目コード!$L$3:$M$59,2)))</f>
        <v>#N/A</v>
      </c>
    </row>
    <row r="2277" spans="1:12">
      <c r="A2277" s="11">
        <v>3200</v>
      </c>
      <c r="B2277" s="11">
        <v>1113</v>
      </c>
      <c r="C2277" s="11">
        <v>300</v>
      </c>
      <c r="E2277" s="11" t="s">
        <v>4757</v>
      </c>
      <c r="F2277" s="11" t="s">
        <v>4758</v>
      </c>
      <c r="G2277" s="11">
        <v>2</v>
      </c>
      <c r="I2277" s="24" t="str">
        <f>IF($B2277="","",(VLOOKUP($B2277,所属・種目コード!$E$3:$F$68,2)))</f>
        <v>盛岡第四</v>
      </c>
      <c r="K2277" s="26" t="e">
        <f>IF($B2277="","",(VLOOKUP($B2277,所属・種目コード!O2260:P2360,2)))</f>
        <v>#N/A</v>
      </c>
      <c r="L2277" s="23" t="e">
        <f>IF($B2277="","",(VLOOKUP($B2277,所属・種目コード!$L$3:$M$59,2)))</f>
        <v>#N/A</v>
      </c>
    </row>
    <row r="2278" spans="1:12">
      <c r="A2278" s="11">
        <v>3201</v>
      </c>
      <c r="B2278" s="11">
        <v>1113</v>
      </c>
      <c r="C2278" s="11">
        <v>307</v>
      </c>
      <c r="E2278" s="11" t="s">
        <v>531</v>
      </c>
      <c r="F2278" s="11" t="s">
        <v>4759</v>
      </c>
      <c r="G2278" s="11">
        <v>2</v>
      </c>
      <c r="I2278" s="24" t="str">
        <f>IF($B2278="","",(VLOOKUP($B2278,所属・種目コード!$E$3:$F$68,2)))</f>
        <v>盛岡第四</v>
      </c>
      <c r="K2278" s="26" t="e">
        <f>IF($B2278="","",(VLOOKUP($B2278,所属・種目コード!O2261:P2361,2)))</f>
        <v>#N/A</v>
      </c>
      <c r="L2278" s="23" t="e">
        <f>IF($B2278="","",(VLOOKUP($B2278,所属・種目コード!$L$3:$M$59,2)))</f>
        <v>#N/A</v>
      </c>
    </row>
    <row r="2279" spans="1:12">
      <c r="A2279" s="11">
        <v>3202</v>
      </c>
      <c r="B2279" s="11">
        <v>1113</v>
      </c>
      <c r="C2279" s="11">
        <v>412</v>
      </c>
      <c r="E2279" s="11" t="s">
        <v>577</v>
      </c>
      <c r="F2279" s="11" t="s">
        <v>4760</v>
      </c>
      <c r="G2279" s="11">
        <v>1</v>
      </c>
      <c r="I2279" s="24" t="str">
        <f>IF($B2279="","",(VLOOKUP($B2279,所属・種目コード!$E$3:$F$68,2)))</f>
        <v>盛岡第四</v>
      </c>
      <c r="K2279" s="26" t="e">
        <f>IF($B2279="","",(VLOOKUP($B2279,所属・種目コード!O2262:P2362,2)))</f>
        <v>#N/A</v>
      </c>
      <c r="L2279" s="23" t="e">
        <f>IF($B2279="","",(VLOOKUP($B2279,所属・種目コード!$L$3:$M$59,2)))</f>
        <v>#N/A</v>
      </c>
    </row>
    <row r="2280" spans="1:12">
      <c r="A2280" s="11">
        <v>3203</v>
      </c>
      <c r="B2280" s="11">
        <v>1113</v>
      </c>
      <c r="C2280" s="11">
        <v>308</v>
      </c>
      <c r="E2280" s="11" t="s">
        <v>532</v>
      </c>
      <c r="F2280" s="11" t="s">
        <v>4761</v>
      </c>
      <c r="G2280" s="11">
        <v>2</v>
      </c>
      <c r="I2280" s="24" t="str">
        <f>IF($B2280="","",(VLOOKUP($B2280,所属・種目コード!$E$3:$F$68,2)))</f>
        <v>盛岡第四</v>
      </c>
      <c r="K2280" s="26" t="e">
        <f>IF($B2280="","",(VLOOKUP($B2280,所属・種目コード!O2263:P2363,2)))</f>
        <v>#N/A</v>
      </c>
      <c r="L2280" s="23" t="e">
        <f>IF($B2280="","",(VLOOKUP($B2280,所属・種目コード!$L$3:$M$59,2)))</f>
        <v>#N/A</v>
      </c>
    </row>
    <row r="2281" spans="1:12">
      <c r="A2281" s="11">
        <v>3204</v>
      </c>
      <c r="B2281" s="11">
        <v>1113</v>
      </c>
      <c r="C2281" s="11">
        <v>708</v>
      </c>
      <c r="E2281" s="11" t="s">
        <v>4762</v>
      </c>
      <c r="F2281" s="11" t="s">
        <v>4763</v>
      </c>
      <c r="G2281" s="11">
        <v>2</v>
      </c>
      <c r="I2281" s="24" t="str">
        <f>IF($B2281="","",(VLOOKUP($B2281,所属・種目コード!$E$3:$F$68,2)))</f>
        <v>盛岡第四</v>
      </c>
      <c r="K2281" s="26" t="e">
        <f>IF($B2281="","",(VLOOKUP($B2281,所属・種目コード!O2264:P2364,2)))</f>
        <v>#N/A</v>
      </c>
      <c r="L2281" s="23" t="e">
        <f>IF($B2281="","",(VLOOKUP($B2281,所属・種目コード!$L$3:$M$59,2)))</f>
        <v>#N/A</v>
      </c>
    </row>
    <row r="2282" spans="1:12">
      <c r="A2282" s="11">
        <v>3205</v>
      </c>
      <c r="B2282" s="11">
        <v>1113</v>
      </c>
      <c r="C2282" s="11">
        <v>406</v>
      </c>
      <c r="E2282" s="11" t="s">
        <v>4764</v>
      </c>
      <c r="F2282" s="11" t="s">
        <v>4765</v>
      </c>
      <c r="G2282" s="11">
        <v>1</v>
      </c>
      <c r="I2282" s="24" t="str">
        <f>IF($B2282="","",(VLOOKUP($B2282,所属・種目コード!$E$3:$F$68,2)))</f>
        <v>盛岡第四</v>
      </c>
      <c r="K2282" s="26" t="e">
        <f>IF($B2282="","",(VLOOKUP($B2282,所属・種目コード!O2265:P2365,2)))</f>
        <v>#N/A</v>
      </c>
      <c r="L2282" s="23" t="e">
        <f>IF($B2282="","",(VLOOKUP($B2282,所属・種目コード!$L$3:$M$59,2)))</f>
        <v>#N/A</v>
      </c>
    </row>
    <row r="2283" spans="1:12">
      <c r="A2283" s="11">
        <v>3206</v>
      </c>
      <c r="B2283" s="11">
        <v>1113</v>
      </c>
      <c r="C2283" s="11">
        <v>407</v>
      </c>
      <c r="E2283" s="11" t="s">
        <v>4766</v>
      </c>
      <c r="F2283" s="11" t="s">
        <v>4767</v>
      </c>
      <c r="G2283" s="11">
        <v>1</v>
      </c>
      <c r="I2283" s="24" t="str">
        <f>IF($B2283="","",(VLOOKUP($B2283,所属・種目コード!$E$3:$F$68,2)))</f>
        <v>盛岡第四</v>
      </c>
      <c r="K2283" s="26" t="e">
        <f>IF($B2283="","",(VLOOKUP($B2283,所属・種目コード!O2266:P2366,2)))</f>
        <v>#N/A</v>
      </c>
      <c r="L2283" s="23" t="e">
        <f>IF($B2283="","",(VLOOKUP($B2283,所属・種目コード!$L$3:$M$59,2)))</f>
        <v>#N/A</v>
      </c>
    </row>
    <row r="2284" spans="1:12">
      <c r="A2284" s="11">
        <v>3207</v>
      </c>
      <c r="B2284" s="11">
        <v>1113</v>
      </c>
      <c r="C2284" s="11">
        <v>400</v>
      </c>
      <c r="E2284" s="11" t="s">
        <v>4768</v>
      </c>
      <c r="F2284" s="11" t="s">
        <v>4769</v>
      </c>
      <c r="G2284" s="11">
        <v>1</v>
      </c>
      <c r="I2284" s="24" t="str">
        <f>IF($B2284="","",(VLOOKUP($B2284,所属・種目コード!$E$3:$F$68,2)))</f>
        <v>盛岡第四</v>
      </c>
      <c r="K2284" s="26" t="e">
        <f>IF($B2284="","",(VLOOKUP($B2284,所属・種目コード!O2267:P2367,2)))</f>
        <v>#N/A</v>
      </c>
      <c r="L2284" s="23" t="e">
        <f>IF($B2284="","",(VLOOKUP($B2284,所属・種目コード!$L$3:$M$59,2)))</f>
        <v>#N/A</v>
      </c>
    </row>
    <row r="2285" spans="1:12">
      <c r="A2285" s="11">
        <v>3208</v>
      </c>
      <c r="B2285" s="11">
        <v>1113</v>
      </c>
      <c r="C2285" s="11">
        <v>600</v>
      </c>
      <c r="E2285" s="11" t="s">
        <v>4770</v>
      </c>
      <c r="F2285" s="11" t="s">
        <v>4771</v>
      </c>
      <c r="G2285" s="11">
        <v>2</v>
      </c>
      <c r="I2285" s="24" t="str">
        <f>IF($B2285="","",(VLOOKUP($B2285,所属・種目コード!$E$3:$F$68,2)))</f>
        <v>盛岡第四</v>
      </c>
      <c r="K2285" s="26" t="e">
        <f>IF($B2285="","",(VLOOKUP($B2285,所属・種目コード!O2268:P2368,2)))</f>
        <v>#N/A</v>
      </c>
      <c r="L2285" s="23" t="e">
        <f>IF($B2285="","",(VLOOKUP($B2285,所属・種目コード!$L$3:$M$59,2)))</f>
        <v>#N/A</v>
      </c>
    </row>
    <row r="2286" spans="1:12">
      <c r="A2286" s="11">
        <v>3209</v>
      </c>
      <c r="B2286" s="11">
        <v>1113</v>
      </c>
      <c r="C2286" s="11">
        <v>709</v>
      </c>
      <c r="E2286" s="11" t="s">
        <v>536</v>
      </c>
      <c r="F2286" s="11" t="s">
        <v>4772</v>
      </c>
      <c r="G2286" s="11">
        <v>2</v>
      </c>
      <c r="I2286" s="24" t="str">
        <f>IF($B2286="","",(VLOOKUP($B2286,所属・種目コード!$E$3:$F$68,2)))</f>
        <v>盛岡第四</v>
      </c>
      <c r="K2286" s="26" t="e">
        <f>IF($B2286="","",(VLOOKUP($B2286,所属・種目コード!O2269:P2369,2)))</f>
        <v>#N/A</v>
      </c>
      <c r="L2286" s="23" t="e">
        <f>IF($B2286="","",(VLOOKUP($B2286,所属・種目コード!$L$3:$M$59,2)))</f>
        <v>#N/A</v>
      </c>
    </row>
    <row r="2287" spans="1:12">
      <c r="A2287" s="11">
        <v>3210</v>
      </c>
      <c r="B2287" s="11">
        <v>1113</v>
      </c>
      <c r="C2287" s="11">
        <v>408</v>
      </c>
      <c r="E2287" s="11" t="s">
        <v>573</v>
      </c>
      <c r="F2287" s="11" t="s">
        <v>4773</v>
      </c>
      <c r="G2287" s="11">
        <v>1</v>
      </c>
      <c r="I2287" s="24" t="str">
        <f>IF($B2287="","",(VLOOKUP($B2287,所属・種目コード!$E$3:$F$68,2)))</f>
        <v>盛岡第四</v>
      </c>
      <c r="K2287" s="26" t="e">
        <f>IF($B2287="","",(VLOOKUP($B2287,所属・種目コード!O2270:P2370,2)))</f>
        <v>#N/A</v>
      </c>
      <c r="L2287" s="23" t="e">
        <f>IF($B2287="","",(VLOOKUP($B2287,所属・種目コード!$L$3:$M$59,2)))</f>
        <v>#N/A</v>
      </c>
    </row>
    <row r="2288" spans="1:12">
      <c r="A2288" s="11">
        <v>3211</v>
      </c>
      <c r="B2288" s="11">
        <v>1113</v>
      </c>
      <c r="C2288" s="11">
        <v>409</v>
      </c>
      <c r="E2288" s="11" t="s">
        <v>4774</v>
      </c>
      <c r="F2288" s="11" t="s">
        <v>4775</v>
      </c>
      <c r="G2288" s="11">
        <v>1</v>
      </c>
      <c r="I2288" s="24" t="str">
        <f>IF($B2288="","",(VLOOKUP($B2288,所属・種目コード!$E$3:$F$68,2)))</f>
        <v>盛岡第四</v>
      </c>
      <c r="K2288" s="26" t="e">
        <f>IF($B2288="","",(VLOOKUP($B2288,所属・種目コード!O2271:P2371,2)))</f>
        <v>#N/A</v>
      </c>
      <c r="L2288" s="23" t="e">
        <f>IF($B2288="","",(VLOOKUP($B2288,所属・種目コード!$L$3:$M$59,2)))</f>
        <v>#N/A</v>
      </c>
    </row>
    <row r="2289" spans="1:12">
      <c r="A2289" s="11">
        <v>3212</v>
      </c>
      <c r="B2289" s="11">
        <v>1113</v>
      </c>
      <c r="C2289" s="11">
        <v>410</v>
      </c>
      <c r="E2289" s="11" t="s">
        <v>575</v>
      </c>
      <c r="F2289" s="11" t="s">
        <v>4776</v>
      </c>
      <c r="G2289" s="11">
        <v>1</v>
      </c>
      <c r="I2289" s="24" t="str">
        <f>IF($B2289="","",(VLOOKUP($B2289,所属・種目コード!$E$3:$F$68,2)))</f>
        <v>盛岡第四</v>
      </c>
      <c r="K2289" s="26" t="e">
        <f>IF($B2289="","",(VLOOKUP($B2289,所属・種目コード!O2272:P2372,2)))</f>
        <v>#N/A</v>
      </c>
      <c r="L2289" s="23" t="e">
        <f>IF($B2289="","",(VLOOKUP($B2289,所属・種目コード!$L$3:$M$59,2)))</f>
        <v>#N/A</v>
      </c>
    </row>
    <row r="2290" spans="1:12">
      <c r="A2290" s="11">
        <v>3213</v>
      </c>
      <c r="B2290" s="11">
        <v>1113</v>
      </c>
      <c r="C2290" s="11">
        <v>309</v>
      </c>
      <c r="E2290" s="11" t="s">
        <v>535</v>
      </c>
      <c r="F2290" s="11" t="s">
        <v>4777</v>
      </c>
      <c r="G2290" s="11">
        <v>2</v>
      </c>
      <c r="I2290" s="24" t="str">
        <f>IF($B2290="","",(VLOOKUP($B2290,所属・種目コード!$E$3:$F$68,2)))</f>
        <v>盛岡第四</v>
      </c>
      <c r="K2290" s="26" t="e">
        <f>IF($B2290="","",(VLOOKUP($B2290,所属・種目コード!O2273:P2373,2)))</f>
        <v>#N/A</v>
      </c>
      <c r="L2290" s="23" t="e">
        <f>IF($B2290="","",(VLOOKUP($B2290,所属・種目コード!$L$3:$M$59,2)))</f>
        <v>#N/A</v>
      </c>
    </row>
    <row r="2291" spans="1:12">
      <c r="A2291" s="11">
        <v>3214</v>
      </c>
      <c r="B2291" s="11">
        <v>1113</v>
      </c>
      <c r="C2291" s="11">
        <v>310</v>
      </c>
      <c r="E2291" s="11" t="s">
        <v>4778</v>
      </c>
      <c r="F2291" s="11" t="s">
        <v>4779</v>
      </c>
      <c r="G2291" s="11">
        <v>2</v>
      </c>
      <c r="I2291" s="24" t="str">
        <f>IF($B2291="","",(VLOOKUP($B2291,所属・種目コード!$E$3:$F$68,2)))</f>
        <v>盛岡第四</v>
      </c>
      <c r="K2291" s="26" t="e">
        <f>IF($B2291="","",(VLOOKUP($B2291,所属・種目コード!O2274:P2374,2)))</f>
        <v>#N/A</v>
      </c>
      <c r="L2291" s="23" t="e">
        <f>IF($B2291="","",(VLOOKUP($B2291,所属・種目コード!$L$3:$M$59,2)))</f>
        <v>#N/A</v>
      </c>
    </row>
    <row r="2292" spans="1:12">
      <c r="A2292" s="11">
        <v>3215</v>
      </c>
      <c r="B2292" s="11">
        <v>1113</v>
      </c>
      <c r="C2292" s="11">
        <v>301</v>
      </c>
      <c r="E2292" s="11" t="s">
        <v>4780</v>
      </c>
      <c r="F2292" s="11" t="s">
        <v>4781</v>
      </c>
      <c r="G2292" s="11">
        <v>2</v>
      </c>
      <c r="I2292" s="24" t="str">
        <f>IF($B2292="","",(VLOOKUP($B2292,所属・種目コード!$E$3:$F$68,2)))</f>
        <v>盛岡第四</v>
      </c>
      <c r="K2292" s="26" t="e">
        <f>IF($B2292="","",(VLOOKUP($B2292,所属・種目コード!O2275:P2375,2)))</f>
        <v>#N/A</v>
      </c>
      <c r="L2292" s="23" t="e">
        <f>IF($B2292="","",(VLOOKUP($B2292,所属・種目コード!$L$3:$M$59,2)))</f>
        <v>#N/A</v>
      </c>
    </row>
    <row r="2293" spans="1:12">
      <c r="A2293" s="11">
        <v>3216</v>
      </c>
      <c r="B2293" s="11">
        <v>1113</v>
      </c>
      <c r="C2293" s="11">
        <v>401</v>
      </c>
      <c r="E2293" s="11" t="s">
        <v>4782</v>
      </c>
      <c r="F2293" s="11" t="s">
        <v>4783</v>
      </c>
      <c r="G2293" s="11">
        <v>1</v>
      </c>
      <c r="I2293" s="24" t="str">
        <f>IF($B2293="","",(VLOOKUP($B2293,所属・種目コード!$E$3:$F$68,2)))</f>
        <v>盛岡第四</v>
      </c>
      <c r="K2293" s="26" t="e">
        <f>IF($B2293="","",(VLOOKUP($B2293,所属・種目コード!O2276:P2376,2)))</f>
        <v>#N/A</v>
      </c>
      <c r="L2293" s="23" t="e">
        <f>IF($B2293="","",(VLOOKUP($B2293,所属・種目コード!$L$3:$M$59,2)))</f>
        <v>#N/A</v>
      </c>
    </row>
    <row r="2294" spans="1:12">
      <c r="A2294" s="11">
        <v>3217</v>
      </c>
      <c r="B2294" s="11">
        <v>1113</v>
      </c>
      <c r="C2294" s="11">
        <v>413</v>
      </c>
      <c r="E2294" s="11" t="s">
        <v>4784</v>
      </c>
      <c r="F2294" s="11" t="s">
        <v>4785</v>
      </c>
      <c r="G2294" s="11">
        <v>1</v>
      </c>
      <c r="I2294" s="24" t="str">
        <f>IF($B2294="","",(VLOOKUP($B2294,所属・種目コード!$E$3:$F$68,2)))</f>
        <v>盛岡第四</v>
      </c>
      <c r="K2294" s="26" t="e">
        <f>IF($B2294="","",(VLOOKUP($B2294,所属・種目コード!O2277:P2377,2)))</f>
        <v>#N/A</v>
      </c>
      <c r="L2294" s="23" t="e">
        <f>IF($B2294="","",(VLOOKUP($B2294,所属・種目コード!$L$3:$M$59,2)))</f>
        <v>#N/A</v>
      </c>
    </row>
    <row r="2295" spans="1:12">
      <c r="A2295" s="11">
        <v>3218</v>
      </c>
      <c r="B2295" s="11">
        <v>1113</v>
      </c>
      <c r="C2295" s="11">
        <v>302</v>
      </c>
      <c r="E2295" s="11" t="s">
        <v>4786</v>
      </c>
      <c r="F2295" s="11" t="s">
        <v>4787</v>
      </c>
      <c r="G2295" s="11">
        <v>2</v>
      </c>
      <c r="I2295" s="24" t="str">
        <f>IF($B2295="","",(VLOOKUP($B2295,所属・種目コード!$E$3:$F$68,2)))</f>
        <v>盛岡第四</v>
      </c>
      <c r="K2295" s="26" t="e">
        <f>IF($B2295="","",(VLOOKUP($B2295,所属・種目コード!O2278:P2378,2)))</f>
        <v>#N/A</v>
      </c>
      <c r="L2295" s="23" t="e">
        <f>IF($B2295="","",(VLOOKUP($B2295,所属・種目コード!$L$3:$M$59,2)))</f>
        <v>#N/A</v>
      </c>
    </row>
    <row r="2296" spans="1:12">
      <c r="A2296" s="11">
        <v>3219</v>
      </c>
      <c r="B2296" s="11">
        <v>1113</v>
      </c>
      <c r="C2296" s="11">
        <v>313</v>
      </c>
      <c r="E2296" s="11" t="s">
        <v>534</v>
      </c>
      <c r="F2296" s="11" t="s">
        <v>4788</v>
      </c>
      <c r="G2296" s="11">
        <v>2</v>
      </c>
      <c r="I2296" s="24" t="str">
        <f>IF($B2296="","",(VLOOKUP($B2296,所属・種目コード!$E$3:$F$68,2)))</f>
        <v>盛岡第四</v>
      </c>
      <c r="K2296" s="26" t="e">
        <f>IF($B2296="","",(VLOOKUP($B2296,所属・種目コード!O2279:P2379,2)))</f>
        <v>#N/A</v>
      </c>
      <c r="L2296" s="23" t="e">
        <f>IF($B2296="","",(VLOOKUP($B2296,所属・種目コード!$L$3:$M$59,2)))</f>
        <v>#N/A</v>
      </c>
    </row>
    <row r="2297" spans="1:12">
      <c r="A2297" s="11">
        <v>3220</v>
      </c>
      <c r="B2297" s="11">
        <v>1113</v>
      </c>
      <c r="C2297" s="11">
        <v>601</v>
      </c>
      <c r="E2297" s="11" t="s">
        <v>4789</v>
      </c>
      <c r="F2297" s="11" t="s">
        <v>4790</v>
      </c>
      <c r="G2297" s="11">
        <v>2</v>
      </c>
      <c r="I2297" s="24" t="str">
        <f>IF($B2297="","",(VLOOKUP($B2297,所属・種目コード!$E$3:$F$68,2)))</f>
        <v>盛岡第四</v>
      </c>
      <c r="K2297" s="26" t="e">
        <f>IF($B2297="","",(VLOOKUP($B2297,所属・種目コード!O2280:P2380,2)))</f>
        <v>#N/A</v>
      </c>
      <c r="L2297" s="23" t="e">
        <f>IF($B2297="","",(VLOOKUP($B2297,所属・種目コード!$L$3:$M$59,2)))</f>
        <v>#N/A</v>
      </c>
    </row>
    <row r="2298" spans="1:12">
      <c r="A2298" s="11">
        <v>3221</v>
      </c>
      <c r="B2298" s="11">
        <v>1113</v>
      </c>
      <c r="C2298" s="11">
        <v>402</v>
      </c>
      <c r="E2298" s="11" t="s">
        <v>4791</v>
      </c>
      <c r="F2298" s="11" t="s">
        <v>4792</v>
      </c>
      <c r="G2298" s="11">
        <v>1</v>
      </c>
      <c r="I2298" s="24" t="str">
        <f>IF($B2298="","",(VLOOKUP($B2298,所属・種目コード!$E$3:$F$68,2)))</f>
        <v>盛岡第四</v>
      </c>
      <c r="K2298" s="26" t="e">
        <f>IF($B2298="","",(VLOOKUP($B2298,所属・種目コード!O2281:P2381,2)))</f>
        <v>#N/A</v>
      </c>
      <c r="L2298" s="23" t="e">
        <f>IF($B2298="","",(VLOOKUP($B2298,所属・種目コード!$L$3:$M$59,2)))</f>
        <v>#N/A</v>
      </c>
    </row>
    <row r="2299" spans="1:12">
      <c r="A2299" s="11">
        <v>5274</v>
      </c>
      <c r="B2299" s="11">
        <v>1113</v>
      </c>
      <c r="C2299" s="11">
        <v>412</v>
      </c>
      <c r="E2299" s="11" t="s">
        <v>577</v>
      </c>
      <c r="F2299" s="11" t="s">
        <v>4760</v>
      </c>
      <c r="G2299" s="11">
        <v>1</v>
      </c>
      <c r="I2299" s="24" t="str">
        <f>IF($B2299="","",(VLOOKUP($B2299,所属・種目コード!$E$3:$F$68,2)))</f>
        <v>盛岡第四</v>
      </c>
      <c r="K2299" s="26" t="e">
        <f>IF($B2299="","",(VLOOKUP($B2299,所属・種目コード!O2282:P2382,2)))</f>
        <v>#N/A</v>
      </c>
      <c r="L2299" s="23" t="e">
        <f>IF($B2299="","",(VLOOKUP($B2299,所属・種目コード!$L$3:$M$59,2)))</f>
        <v>#N/A</v>
      </c>
    </row>
    <row r="2300" spans="1:12">
      <c r="A2300" s="11">
        <v>3222</v>
      </c>
      <c r="B2300" s="11">
        <v>1114</v>
      </c>
      <c r="C2300" s="11">
        <v>561</v>
      </c>
      <c r="E2300" s="11" t="s">
        <v>4793</v>
      </c>
      <c r="F2300" s="11" t="s">
        <v>4794</v>
      </c>
      <c r="G2300" s="11">
        <v>2</v>
      </c>
      <c r="I2300" s="24" t="str">
        <f>IF($B2300="","",(VLOOKUP($B2300,所属・種目コード!$E$3:$F$68,2)))</f>
        <v>盛岡第二</v>
      </c>
      <c r="K2300" s="26" t="e">
        <f>IF($B2300="","",(VLOOKUP($B2300,所属・種目コード!O2283:P2383,2)))</f>
        <v>#N/A</v>
      </c>
      <c r="L2300" s="23" t="e">
        <f>IF($B2300="","",(VLOOKUP($B2300,所属・種目コード!$L$3:$M$59,2)))</f>
        <v>#N/A</v>
      </c>
    </row>
    <row r="2301" spans="1:12">
      <c r="A2301" s="11">
        <v>3223</v>
      </c>
      <c r="B2301" s="11">
        <v>1114</v>
      </c>
      <c r="C2301" s="11">
        <v>499</v>
      </c>
      <c r="E2301" s="11" t="s">
        <v>468</v>
      </c>
      <c r="F2301" s="11" t="s">
        <v>4795</v>
      </c>
      <c r="G2301" s="11">
        <v>2</v>
      </c>
      <c r="I2301" s="24" t="str">
        <f>IF($B2301="","",(VLOOKUP($B2301,所属・種目コード!$E$3:$F$68,2)))</f>
        <v>盛岡第二</v>
      </c>
      <c r="K2301" s="26" t="e">
        <f>IF($B2301="","",(VLOOKUP($B2301,所属・種目コード!O2284:P2384,2)))</f>
        <v>#N/A</v>
      </c>
      <c r="L2301" s="23" t="e">
        <f>IF($B2301="","",(VLOOKUP($B2301,所属・種目コード!$L$3:$M$59,2)))</f>
        <v>#N/A</v>
      </c>
    </row>
    <row r="2302" spans="1:12">
      <c r="A2302" s="11">
        <v>3224</v>
      </c>
      <c r="B2302" s="11">
        <v>1114</v>
      </c>
      <c r="C2302" s="11">
        <v>277</v>
      </c>
      <c r="E2302" s="11" t="s">
        <v>4796</v>
      </c>
      <c r="F2302" s="11" t="s">
        <v>4797</v>
      </c>
      <c r="G2302" s="11">
        <v>2</v>
      </c>
      <c r="I2302" s="24" t="str">
        <f>IF($B2302="","",(VLOOKUP($B2302,所属・種目コード!$E$3:$F$68,2)))</f>
        <v>盛岡第二</v>
      </c>
      <c r="K2302" s="26" t="e">
        <f>IF($B2302="","",(VLOOKUP($B2302,所属・種目コード!O2285:P2385,2)))</f>
        <v>#N/A</v>
      </c>
      <c r="L2302" s="23" t="e">
        <f>IF($B2302="","",(VLOOKUP($B2302,所属・種目コード!$L$3:$M$59,2)))</f>
        <v>#N/A</v>
      </c>
    </row>
    <row r="2303" spans="1:12">
      <c r="A2303" s="11">
        <v>3225</v>
      </c>
      <c r="B2303" s="11">
        <v>1114</v>
      </c>
      <c r="C2303" s="11">
        <v>280</v>
      </c>
      <c r="E2303" s="11" t="s">
        <v>4798</v>
      </c>
      <c r="F2303" s="11" t="s">
        <v>4799</v>
      </c>
      <c r="G2303" s="11">
        <v>2</v>
      </c>
      <c r="I2303" s="24" t="str">
        <f>IF($B2303="","",(VLOOKUP($B2303,所属・種目コード!$E$3:$F$68,2)))</f>
        <v>盛岡第二</v>
      </c>
      <c r="K2303" s="26" t="e">
        <f>IF($B2303="","",(VLOOKUP($B2303,所属・種目コード!O2286:P2386,2)))</f>
        <v>#N/A</v>
      </c>
      <c r="L2303" s="23" t="e">
        <f>IF($B2303="","",(VLOOKUP($B2303,所属・種目コード!$L$3:$M$59,2)))</f>
        <v>#N/A</v>
      </c>
    </row>
    <row r="2304" spans="1:12">
      <c r="A2304" s="11">
        <v>3226</v>
      </c>
      <c r="B2304" s="11">
        <v>1114</v>
      </c>
      <c r="C2304" s="11">
        <v>281</v>
      </c>
      <c r="E2304" s="11" t="s">
        <v>4800</v>
      </c>
      <c r="F2304" s="11" t="s">
        <v>4801</v>
      </c>
      <c r="G2304" s="11">
        <v>2</v>
      </c>
      <c r="I2304" s="24" t="str">
        <f>IF($B2304="","",(VLOOKUP($B2304,所属・種目コード!$E$3:$F$68,2)))</f>
        <v>盛岡第二</v>
      </c>
      <c r="K2304" s="26" t="e">
        <f>IF($B2304="","",(VLOOKUP($B2304,所属・種目コード!O2287:P2387,2)))</f>
        <v>#N/A</v>
      </c>
      <c r="L2304" s="23" t="e">
        <f>IF($B2304="","",(VLOOKUP($B2304,所属・種目コード!$L$3:$M$59,2)))</f>
        <v>#N/A</v>
      </c>
    </row>
    <row r="2305" spans="1:12">
      <c r="A2305" s="11">
        <v>3227</v>
      </c>
      <c r="B2305" s="11">
        <v>1114</v>
      </c>
      <c r="C2305" s="11">
        <v>500</v>
      </c>
      <c r="E2305" s="11" t="s">
        <v>469</v>
      </c>
      <c r="F2305" s="11" t="s">
        <v>4802</v>
      </c>
      <c r="G2305" s="11">
        <v>2</v>
      </c>
      <c r="I2305" s="24" t="str">
        <f>IF($B2305="","",(VLOOKUP($B2305,所属・種目コード!$E$3:$F$68,2)))</f>
        <v>盛岡第二</v>
      </c>
      <c r="K2305" s="26" t="e">
        <f>IF($B2305="","",(VLOOKUP($B2305,所属・種目コード!O2288:P2388,2)))</f>
        <v>#N/A</v>
      </c>
      <c r="L2305" s="23" t="e">
        <f>IF($B2305="","",(VLOOKUP($B2305,所属・種目コード!$L$3:$M$59,2)))</f>
        <v>#N/A</v>
      </c>
    </row>
    <row r="2306" spans="1:12">
      <c r="A2306" s="11">
        <v>3228</v>
      </c>
      <c r="B2306" s="11">
        <v>1114</v>
      </c>
      <c r="C2306" s="11">
        <v>282</v>
      </c>
      <c r="E2306" s="11" t="s">
        <v>4803</v>
      </c>
      <c r="F2306" s="11" t="s">
        <v>4804</v>
      </c>
      <c r="G2306" s="11">
        <v>2</v>
      </c>
      <c r="I2306" s="24" t="str">
        <f>IF($B2306="","",(VLOOKUP($B2306,所属・種目コード!$E$3:$F$68,2)))</f>
        <v>盛岡第二</v>
      </c>
      <c r="K2306" s="26" t="e">
        <f>IF($B2306="","",(VLOOKUP($B2306,所属・種目コード!O2289:P2389,2)))</f>
        <v>#N/A</v>
      </c>
      <c r="L2306" s="23" t="e">
        <f>IF($B2306="","",(VLOOKUP($B2306,所属・種目コード!$L$3:$M$59,2)))</f>
        <v>#N/A</v>
      </c>
    </row>
    <row r="2307" spans="1:12">
      <c r="A2307" s="11">
        <v>3229</v>
      </c>
      <c r="B2307" s="11">
        <v>1114</v>
      </c>
      <c r="C2307" s="11">
        <v>283</v>
      </c>
      <c r="E2307" s="11" t="s">
        <v>464</v>
      </c>
      <c r="F2307" s="11" t="s">
        <v>4805</v>
      </c>
      <c r="G2307" s="11">
        <v>2</v>
      </c>
      <c r="I2307" s="24" t="str">
        <f>IF($B2307="","",(VLOOKUP($B2307,所属・種目コード!$E$3:$F$68,2)))</f>
        <v>盛岡第二</v>
      </c>
      <c r="K2307" s="26" t="e">
        <f>IF($B2307="","",(VLOOKUP($B2307,所属・種目コード!O2290:P2390,2)))</f>
        <v>#N/A</v>
      </c>
      <c r="L2307" s="23" t="e">
        <f>IF($B2307="","",(VLOOKUP($B2307,所属・種目コード!$L$3:$M$59,2)))</f>
        <v>#N/A</v>
      </c>
    </row>
    <row r="2308" spans="1:12">
      <c r="A2308" s="11">
        <v>3230</v>
      </c>
      <c r="B2308" s="11">
        <v>1114</v>
      </c>
      <c r="C2308" s="11">
        <v>278</v>
      </c>
      <c r="E2308" s="11" t="s">
        <v>4806</v>
      </c>
      <c r="F2308" s="11" t="s">
        <v>4807</v>
      </c>
      <c r="G2308" s="11">
        <v>2</v>
      </c>
      <c r="I2308" s="24" t="str">
        <f>IF($B2308="","",(VLOOKUP($B2308,所属・種目コード!$E$3:$F$68,2)))</f>
        <v>盛岡第二</v>
      </c>
      <c r="K2308" s="26" t="e">
        <f>IF($B2308="","",(VLOOKUP($B2308,所属・種目コード!O2291:P2391,2)))</f>
        <v>#N/A</v>
      </c>
      <c r="L2308" s="23" t="e">
        <f>IF($B2308="","",(VLOOKUP($B2308,所属・種目コード!$L$3:$M$59,2)))</f>
        <v>#N/A</v>
      </c>
    </row>
    <row r="2309" spans="1:12">
      <c r="A2309" s="11">
        <v>3231</v>
      </c>
      <c r="B2309" s="11">
        <v>1114</v>
      </c>
      <c r="C2309" s="11">
        <v>284</v>
      </c>
      <c r="E2309" s="11" t="s">
        <v>4808</v>
      </c>
      <c r="F2309" s="11" t="s">
        <v>4809</v>
      </c>
      <c r="G2309" s="11">
        <v>2</v>
      </c>
      <c r="I2309" s="24" t="str">
        <f>IF($B2309="","",(VLOOKUP($B2309,所属・種目コード!$E$3:$F$68,2)))</f>
        <v>盛岡第二</v>
      </c>
      <c r="K2309" s="26" t="e">
        <f>IF($B2309="","",(VLOOKUP($B2309,所属・種目コード!O2292:P2392,2)))</f>
        <v>#N/A</v>
      </c>
      <c r="L2309" s="23" t="e">
        <f>IF($B2309="","",(VLOOKUP($B2309,所属・種目コード!$L$3:$M$59,2)))</f>
        <v>#N/A</v>
      </c>
    </row>
    <row r="2310" spans="1:12">
      <c r="A2310" s="11">
        <v>3232</v>
      </c>
      <c r="B2310" s="11">
        <v>1114</v>
      </c>
      <c r="C2310" s="11">
        <v>558</v>
      </c>
      <c r="E2310" s="11" t="s">
        <v>4810</v>
      </c>
      <c r="F2310" s="11" t="s">
        <v>4811</v>
      </c>
      <c r="G2310" s="11">
        <v>2</v>
      </c>
      <c r="I2310" s="24" t="str">
        <f>IF($B2310="","",(VLOOKUP($B2310,所属・種目コード!$E$3:$F$68,2)))</f>
        <v>盛岡第二</v>
      </c>
      <c r="K2310" s="26" t="e">
        <f>IF($B2310="","",(VLOOKUP($B2310,所属・種目コード!O2293:P2393,2)))</f>
        <v>#N/A</v>
      </c>
      <c r="L2310" s="23" t="e">
        <f>IF($B2310="","",(VLOOKUP($B2310,所属・種目コード!$L$3:$M$59,2)))</f>
        <v>#N/A</v>
      </c>
    </row>
    <row r="2311" spans="1:12">
      <c r="A2311" s="11">
        <v>3233</v>
      </c>
      <c r="B2311" s="11">
        <v>1114</v>
      </c>
      <c r="C2311" s="11">
        <v>285</v>
      </c>
      <c r="E2311" s="11" t="s">
        <v>467</v>
      </c>
      <c r="F2311" s="11" t="s">
        <v>4812</v>
      </c>
      <c r="G2311" s="11">
        <v>2</v>
      </c>
      <c r="I2311" s="24" t="str">
        <f>IF($B2311="","",(VLOOKUP($B2311,所属・種目コード!$E$3:$F$68,2)))</f>
        <v>盛岡第二</v>
      </c>
      <c r="K2311" s="26" t="e">
        <f>IF($B2311="","",(VLOOKUP($B2311,所属・種目コード!O2294:P2394,2)))</f>
        <v>#N/A</v>
      </c>
      <c r="L2311" s="23" t="e">
        <f>IF($B2311="","",(VLOOKUP($B2311,所属・種目コード!$L$3:$M$59,2)))</f>
        <v>#N/A</v>
      </c>
    </row>
    <row r="2312" spans="1:12">
      <c r="A2312" s="11">
        <v>3234</v>
      </c>
      <c r="B2312" s="11">
        <v>1114</v>
      </c>
      <c r="C2312" s="11">
        <v>289</v>
      </c>
      <c r="E2312" s="11" t="s">
        <v>4813</v>
      </c>
      <c r="F2312" s="11" t="s">
        <v>4814</v>
      </c>
      <c r="G2312" s="11">
        <v>2</v>
      </c>
      <c r="I2312" s="24" t="str">
        <f>IF($B2312="","",(VLOOKUP($B2312,所属・種目コード!$E$3:$F$68,2)))</f>
        <v>盛岡第二</v>
      </c>
      <c r="K2312" s="26" t="e">
        <f>IF($B2312="","",(VLOOKUP($B2312,所属・種目コード!O2295:P2395,2)))</f>
        <v>#N/A</v>
      </c>
      <c r="L2312" s="23" t="e">
        <f>IF($B2312="","",(VLOOKUP($B2312,所属・種目コード!$L$3:$M$59,2)))</f>
        <v>#N/A</v>
      </c>
    </row>
    <row r="2313" spans="1:12">
      <c r="A2313" s="11">
        <v>3235</v>
      </c>
      <c r="B2313" s="11">
        <v>1114</v>
      </c>
      <c r="C2313" s="11">
        <v>286</v>
      </c>
      <c r="E2313" s="11" t="s">
        <v>465</v>
      </c>
      <c r="F2313" s="11" t="s">
        <v>4815</v>
      </c>
      <c r="G2313" s="11">
        <v>2</v>
      </c>
      <c r="I2313" s="24" t="str">
        <f>IF($B2313="","",(VLOOKUP($B2313,所属・種目コード!$E$3:$F$68,2)))</f>
        <v>盛岡第二</v>
      </c>
      <c r="K2313" s="26" t="e">
        <f>IF($B2313="","",(VLOOKUP($B2313,所属・種目コード!O2296:P2396,2)))</f>
        <v>#N/A</v>
      </c>
      <c r="L2313" s="23" t="e">
        <f>IF($B2313="","",(VLOOKUP($B2313,所属・種目コード!$L$3:$M$59,2)))</f>
        <v>#N/A</v>
      </c>
    </row>
    <row r="2314" spans="1:12">
      <c r="A2314" s="11">
        <v>3236</v>
      </c>
      <c r="B2314" s="11">
        <v>1114</v>
      </c>
      <c r="C2314" s="11">
        <v>287</v>
      </c>
      <c r="E2314" s="11" t="s">
        <v>4816</v>
      </c>
      <c r="F2314" s="11" t="s">
        <v>4817</v>
      </c>
      <c r="G2314" s="11">
        <v>2</v>
      </c>
      <c r="I2314" s="24" t="str">
        <f>IF($B2314="","",(VLOOKUP($B2314,所属・種目コード!$E$3:$F$68,2)))</f>
        <v>盛岡第二</v>
      </c>
      <c r="K2314" s="26" t="e">
        <f>IF($B2314="","",(VLOOKUP($B2314,所属・種目コード!O2297:P2397,2)))</f>
        <v>#N/A</v>
      </c>
      <c r="L2314" s="23" t="e">
        <f>IF($B2314="","",(VLOOKUP($B2314,所属・種目コード!$L$3:$M$59,2)))</f>
        <v>#N/A</v>
      </c>
    </row>
    <row r="2315" spans="1:12">
      <c r="A2315" s="11">
        <v>3237</v>
      </c>
      <c r="B2315" s="11">
        <v>1114</v>
      </c>
      <c r="C2315" s="11">
        <v>279</v>
      </c>
      <c r="E2315" s="11" t="s">
        <v>4818</v>
      </c>
      <c r="F2315" s="11" t="s">
        <v>4819</v>
      </c>
      <c r="G2315" s="11">
        <v>2</v>
      </c>
      <c r="I2315" s="24" t="str">
        <f>IF($B2315="","",(VLOOKUP($B2315,所属・種目コード!$E$3:$F$68,2)))</f>
        <v>盛岡第二</v>
      </c>
      <c r="K2315" s="26" t="e">
        <f>IF($B2315="","",(VLOOKUP($B2315,所属・種目コード!O2298:P2398,2)))</f>
        <v>#N/A</v>
      </c>
      <c r="L2315" s="23" t="e">
        <f>IF($B2315="","",(VLOOKUP($B2315,所属・種目コード!$L$3:$M$59,2)))</f>
        <v>#N/A</v>
      </c>
    </row>
    <row r="2316" spans="1:12">
      <c r="A2316" s="11">
        <v>3238</v>
      </c>
      <c r="B2316" s="11">
        <v>1114</v>
      </c>
      <c r="C2316" s="11">
        <v>290</v>
      </c>
      <c r="E2316" s="11" t="s">
        <v>4820</v>
      </c>
      <c r="F2316" s="11" t="s">
        <v>4821</v>
      </c>
      <c r="G2316" s="11">
        <v>2</v>
      </c>
      <c r="I2316" s="24" t="str">
        <f>IF($B2316="","",(VLOOKUP($B2316,所属・種目コード!$E$3:$F$68,2)))</f>
        <v>盛岡第二</v>
      </c>
      <c r="K2316" s="26" t="e">
        <f>IF($B2316="","",(VLOOKUP($B2316,所属・種目コード!O2299:P2399,2)))</f>
        <v>#N/A</v>
      </c>
      <c r="L2316" s="23" t="e">
        <f>IF($B2316="","",(VLOOKUP($B2316,所属・種目コード!$L$3:$M$59,2)))</f>
        <v>#N/A</v>
      </c>
    </row>
    <row r="2317" spans="1:12">
      <c r="A2317" s="11">
        <v>3239</v>
      </c>
      <c r="B2317" s="11">
        <v>1114</v>
      </c>
      <c r="C2317" s="11">
        <v>559</v>
      </c>
      <c r="E2317" s="11" t="s">
        <v>4822</v>
      </c>
      <c r="F2317" s="11" t="s">
        <v>4823</v>
      </c>
      <c r="G2317" s="11">
        <v>2</v>
      </c>
      <c r="I2317" s="24" t="str">
        <f>IF($B2317="","",(VLOOKUP($B2317,所属・種目コード!$E$3:$F$68,2)))</f>
        <v>盛岡第二</v>
      </c>
      <c r="K2317" s="26" t="e">
        <f>IF($B2317="","",(VLOOKUP($B2317,所属・種目コード!O2300:P2400,2)))</f>
        <v>#N/A</v>
      </c>
      <c r="L2317" s="23" t="e">
        <f>IF($B2317="","",(VLOOKUP($B2317,所属・種目コード!$L$3:$M$59,2)))</f>
        <v>#N/A</v>
      </c>
    </row>
    <row r="2318" spans="1:12">
      <c r="A2318" s="11">
        <v>3240</v>
      </c>
      <c r="B2318" s="11">
        <v>1114</v>
      </c>
      <c r="C2318" s="11">
        <v>288</v>
      </c>
      <c r="E2318" s="11" t="s">
        <v>466</v>
      </c>
      <c r="F2318" s="11" t="s">
        <v>4824</v>
      </c>
      <c r="G2318" s="11">
        <v>2</v>
      </c>
      <c r="I2318" s="24" t="str">
        <f>IF($B2318="","",(VLOOKUP($B2318,所属・種目コード!$E$3:$F$68,2)))</f>
        <v>盛岡第二</v>
      </c>
      <c r="K2318" s="26" t="e">
        <f>IF($B2318="","",(VLOOKUP($B2318,所属・種目コード!O2301:P2401,2)))</f>
        <v>#N/A</v>
      </c>
      <c r="L2318" s="23" t="e">
        <f>IF($B2318="","",(VLOOKUP($B2318,所属・種目コード!$L$3:$M$59,2)))</f>
        <v>#N/A</v>
      </c>
    </row>
    <row r="2319" spans="1:12">
      <c r="A2319" s="11">
        <v>3241</v>
      </c>
      <c r="B2319" s="11">
        <v>1114</v>
      </c>
      <c r="C2319" s="11">
        <v>560</v>
      </c>
      <c r="E2319" s="11" t="s">
        <v>4825</v>
      </c>
      <c r="F2319" s="11" t="s">
        <v>4826</v>
      </c>
      <c r="G2319" s="11">
        <v>2</v>
      </c>
      <c r="I2319" s="24" t="str">
        <f>IF($B2319="","",(VLOOKUP($B2319,所属・種目コード!$E$3:$F$68,2)))</f>
        <v>盛岡第二</v>
      </c>
      <c r="K2319" s="26" t="e">
        <f>IF($B2319="","",(VLOOKUP($B2319,所属・種目コード!O2302:P2402,2)))</f>
        <v>#N/A</v>
      </c>
      <c r="L2319" s="23" t="e">
        <f>IF($B2319="","",(VLOOKUP($B2319,所属・種目コード!$L$3:$M$59,2)))</f>
        <v>#N/A</v>
      </c>
    </row>
    <row r="2320" spans="1:12">
      <c r="A2320" s="11">
        <v>3242</v>
      </c>
      <c r="B2320" s="11">
        <v>1114</v>
      </c>
      <c r="C2320" s="11">
        <v>501</v>
      </c>
      <c r="E2320" s="11" t="s">
        <v>4827</v>
      </c>
      <c r="F2320" s="11" t="s">
        <v>4828</v>
      </c>
      <c r="G2320" s="11">
        <v>2</v>
      </c>
      <c r="I2320" s="24" t="str">
        <f>IF($B2320="","",(VLOOKUP($B2320,所属・種目コード!$E$3:$F$68,2)))</f>
        <v>盛岡第二</v>
      </c>
      <c r="K2320" s="26" t="e">
        <f>IF($B2320="","",(VLOOKUP($B2320,所属・種目コード!O2303:P2403,2)))</f>
        <v>#N/A</v>
      </c>
      <c r="L2320" s="23" t="e">
        <f>IF($B2320="","",(VLOOKUP($B2320,所属・種目コード!$L$3:$M$59,2)))</f>
        <v>#N/A</v>
      </c>
    </row>
    <row r="2321" spans="1:12">
      <c r="A2321" s="11">
        <v>3243</v>
      </c>
      <c r="B2321" s="11">
        <v>1115</v>
      </c>
      <c r="C2321" s="11">
        <v>53</v>
      </c>
      <c r="E2321" s="11" t="s">
        <v>515</v>
      </c>
      <c r="F2321" s="11" t="s">
        <v>4829</v>
      </c>
      <c r="G2321" s="11">
        <v>2</v>
      </c>
      <c r="I2321" s="24" t="str">
        <f>IF($B2321="","",(VLOOKUP($B2321,所属・種目コード!$E$3:$F$68,2)))</f>
        <v>盛岡中央</v>
      </c>
      <c r="K2321" s="26" t="e">
        <f>IF($B2321="","",(VLOOKUP($B2321,所属・種目コード!O2304:P2404,2)))</f>
        <v>#N/A</v>
      </c>
      <c r="L2321" s="23" t="e">
        <f>IF($B2321="","",(VLOOKUP($B2321,所属・種目コード!$L$3:$M$59,2)))</f>
        <v>#N/A</v>
      </c>
    </row>
    <row r="2322" spans="1:12">
      <c r="A2322" s="11">
        <v>3244</v>
      </c>
      <c r="B2322" s="11">
        <v>1115</v>
      </c>
      <c r="C2322" s="11">
        <v>744</v>
      </c>
      <c r="E2322" s="11" t="s">
        <v>4830</v>
      </c>
      <c r="F2322" s="11" t="s">
        <v>4831</v>
      </c>
      <c r="G2322" s="11">
        <v>1</v>
      </c>
      <c r="I2322" s="24" t="str">
        <f>IF($B2322="","",(VLOOKUP($B2322,所属・種目コード!$E$3:$F$68,2)))</f>
        <v>盛岡中央</v>
      </c>
      <c r="K2322" s="26" t="e">
        <f>IF($B2322="","",(VLOOKUP($B2322,所属・種目コード!O2305:P2405,2)))</f>
        <v>#N/A</v>
      </c>
      <c r="L2322" s="23" t="e">
        <f>IF($B2322="","",(VLOOKUP($B2322,所属・種目コード!$L$3:$M$59,2)))</f>
        <v>#N/A</v>
      </c>
    </row>
    <row r="2323" spans="1:12">
      <c r="A2323" s="11">
        <v>3245</v>
      </c>
      <c r="B2323" s="11">
        <v>1115</v>
      </c>
      <c r="C2323" s="11">
        <v>90</v>
      </c>
      <c r="E2323" s="11" t="s">
        <v>4832</v>
      </c>
      <c r="F2323" s="11" t="s">
        <v>4833</v>
      </c>
      <c r="G2323" s="11">
        <v>1</v>
      </c>
      <c r="I2323" s="24" t="str">
        <f>IF($B2323="","",(VLOOKUP($B2323,所属・種目コード!$E$3:$F$68,2)))</f>
        <v>盛岡中央</v>
      </c>
      <c r="K2323" s="26" t="e">
        <f>IF($B2323="","",(VLOOKUP($B2323,所属・種目コード!O2306:P2406,2)))</f>
        <v>#N/A</v>
      </c>
      <c r="L2323" s="23" t="e">
        <f>IF($B2323="","",(VLOOKUP($B2323,所属・種目コード!$L$3:$M$59,2)))</f>
        <v>#N/A</v>
      </c>
    </row>
    <row r="2324" spans="1:12">
      <c r="A2324" s="11">
        <v>3246</v>
      </c>
      <c r="B2324" s="11">
        <v>1115</v>
      </c>
      <c r="C2324" s="11">
        <v>91</v>
      </c>
      <c r="E2324" s="11" t="s">
        <v>4834</v>
      </c>
      <c r="F2324" s="11" t="s">
        <v>4835</v>
      </c>
      <c r="G2324" s="11">
        <v>1</v>
      </c>
      <c r="I2324" s="24" t="str">
        <f>IF($B2324="","",(VLOOKUP($B2324,所属・種目コード!$E$3:$F$68,2)))</f>
        <v>盛岡中央</v>
      </c>
      <c r="K2324" s="26" t="e">
        <f>IF($B2324="","",(VLOOKUP($B2324,所属・種目コード!O2307:P2407,2)))</f>
        <v>#N/A</v>
      </c>
      <c r="L2324" s="23" t="e">
        <f>IF($B2324="","",(VLOOKUP($B2324,所属・種目コード!$L$3:$M$59,2)))</f>
        <v>#N/A</v>
      </c>
    </row>
    <row r="2325" spans="1:12">
      <c r="A2325" s="11">
        <v>3247</v>
      </c>
      <c r="B2325" s="11">
        <v>1115</v>
      </c>
      <c r="C2325" s="11">
        <v>96</v>
      </c>
      <c r="E2325" s="11" t="s">
        <v>4836</v>
      </c>
      <c r="F2325" s="11" t="s">
        <v>4837</v>
      </c>
      <c r="G2325" s="11">
        <v>1</v>
      </c>
      <c r="I2325" s="24" t="str">
        <f>IF($B2325="","",(VLOOKUP($B2325,所属・種目コード!$E$3:$F$68,2)))</f>
        <v>盛岡中央</v>
      </c>
      <c r="K2325" s="26" t="e">
        <f>IF($B2325="","",(VLOOKUP($B2325,所属・種目コード!O2308:P2408,2)))</f>
        <v>#N/A</v>
      </c>
      <c r="L2325" s="23" t="e">
        <f>IF($B2325="","",(VLOOKUP($B2325,所属・種目コード!$L$3:$M$59,2)))</f>
        <v>#N/A</v>
      </c>
    </row>
    <row r="2326" spans="1:12">
      <c r="A2326" s="11">
        <v>3248</v>
      </c>
      <c r="B2326" s="11">
        <v>1115</v>
      </c>
      <c r="C2326" s="11">
        <v>54</v>
      </c>
      <c r="E2326" s="11" t="s">
        <v>516</v>
      </c>
      <c r="F2326" s="11" t="s">
        <v>4838</v>
      </c>
      <c r="G2326" s="11">
        <v>2</v>
      </c>
      <c r="I2326" s="24" t="str">
        <f>IF($B2326="","",(VLOOKUP($B2326,所属・種目コード!$E$3:$F$68,2)))</f>
        <v>盛岡中央</v>
      </c>
      <c r="K2326" s="26" t="e">
        <f>IF($B2326="","",(VLOOKUP($B2326,所属・種目コード!O2309:P2409,2)))</f>
        <v>#N/A</v>
      </c>
      <c r="L2326" s="23" t="e">
        <f>IF($B2326="","",(VLOOKUP($B2326,所属・種目コード!$L$3:$M$59,2)))</f>
        <v>#N/A</v>
      </c>
    </row>
    <row r="2327" spans="1:12">
      <c r="A2327" s="11">
        <v>3249</v>
      </c>
      <c r="B2327" s="11">
        <v>1115</v>
      </c>
      <c r="C2327" s="11">
        <v>745</v>
      </c>
      <c r="E2327" s="11" t="s">
        <v>4839</v>
      </c>
      <c r="F2327" s="11" t="s">
        <v>4840</v>
      </c>
      <c r="G2327" s="11">
        <v>1</v>
      </c>
      <c r="I2327" s="24" t="str">
        <f>IF($B2327="","",(VLOOKUP($B2327,所属・種目コード!$E$3:$F$68,2)))</f>
        <v>盛岡中央</v>
      </c>
      <c r="K2327" s="26" t="e">
        <f>IF($B2327="","",(VLOOKUP($B2327,所属・種目コード!O2310:P2410,2)))</f>
        <v>#N/A</v>
      </c>
      <c r="L2327" s="23" t="e">
        <f>IF($B2327="","",(VLOOKUP($B2327,所属・種目コード!$L$3:$M$59,2)))</f>
        <v>#N/A</v>
      </c>
    </row>
    <row r="2328" spans="1:12">
      <c r="A2328" s="11">
        <v>3250</v>
      </c>
      <c r="B2328" s="11">
        <v>1115</v>
      </c>
      <c r="C2328" s="11">
        <v>97</v>
      </c>
      <c r="E2328" s="11" t="s">
        <v>3716</v>
      </c>
      <c r="F2328" s="11" t="s">
        <v>3717</v>
      </c>
      <c r="G2328" s="11">
        <v>1</v>
      </c>
      <c r="I2328" s="24" t="str">
        <f>IF($B2328="","",(VLOOKUP($B2328,所属・種目コード!$E$3:$F$68,2)))</f>
        <v>盛岡中央</v>
      </c>
      <c r="K2328" s="26" t="e">
        <f>IF($B2328="","",(VLOOKUP($B2328,所属・種目コード!O2311:P2411,2)))</f>
        <v>#N/A</v>
      </c>
      <c r="L2328" s="23" t="e">
        <f>IF($B2328="","",(VLOOKUP($B2328,所属・種目コード!$L$3:$M$59,2)))</f>
        <v>#N/A</v>
      </c>
    </row>
    <row r="2329" spans="1:12">
      <c r="A2329" s="11">
        <v>3251</v>
      </c>
      <c r="B2329" s="11">
        <v>1115</v>
      </c>
      <c r="C2329" s="11">
        <v>55</v>
      </c>
      <c r="E2329" s="11" t="s">
        <v>4841</v>
      </c>
      <c r="F2329" s="11" t="s">
        <v>4842</v>
      </c>
      <c r="G2329" s="11">
        <v>2</v>
      </c>
      <c r="I2329" s="24" t="str">
        <f>IF($B2329="","",(VLOOKUP($B2329,所属・種目コード!$E$3:$F$68,2)))</f>
        <v>盛岡中央</v>
      </c>
      <c r="K2329" s="26" t="e">
        <f>IF($B2329="","",(VLOOKUP($B2329,所属・種目コード!O2312:P2412,2)))</f>
        <v>#N/A</v>
      </c>
      <c r="L2329" s="23" t="e">
        <f>IF($B2329="","",(VLOOKUP($B2329,所属・種目コード!$L$3:$M$59,2)))</f>
        <v>#N/A</v>
      </c>
    </row>
    <row r="2330" spans="1:12">
      <c r="A2330" s="11">
        <v>3252</v>
      </c>
      <c r="B2330" s="11">
        <v>1115</v>
      </c>
      <c r="C2330" s="11">
        <v>746</v>
      </c>
      <c r="E2330" s="11" t="s">
        <v>4843</v>
      </c>
      <c r="F2330" s="11" t="s">
        <v>4844</v>
      </c>
      <c r="G2330" s="11">
        <v>1</v>
      </c>
      <c r="I2330" s="24" t="str">
        <f>IF($B2330="","",(VLOOKUP($B2330,所属・種目コード!$E$3:$F$68,2)))</f>
        <v>盛岡中央</v>
      </c>
      <c r="K2330" s="26" t="e">
        <f>IF($B2330="","",(VLOOKUP($B2330,所属・種目コード!O2313:P2413,2)))</f>
        <v>#N/A</v>
      </c>
      <c r="L2330" s="23" t="e">
        <f>IF($B2330="","",(VLOOKUP($B2330,所属・種目コード!$L$3:$M$59,2)))</f>
        <v>#N/A</v>
      </c>
    </row>
    <row r="2331" spans="1:12">
      <c r="A2331" s="11">
        <v>3253</v>
      </c>
      <c r="B2331" s="11">
        <v>1115</v>
      </c>
      <c r="C2331" s="11">
        <v>515</v>
      </c>
      <c r="E2331" s="11" t="s">
        <v>518</v>
      </c>
      <c r="F2331" s="11" t="s">
        <v>4845</v>
      </c>
      <c r="G2331" s="11">
        <v>2</v>
      </c>
      <c r="I2331" s="24" t="str">
        <f>IF($B2331="","",(VLOOKUP($B2331,所属・種目コード!$E$3:$F$68,2)))</f>
        <v>盛岡中央</v>
      </c>
      <c r="K2331" s="26" t="e">
        <f>IF($B2331="","",(VLOOKUP($B2331,所属・種目コード!O2314:P2414,2)))</f>
        <v>#N/A</v>
      </c>
      <c r="L2331" s="23" t="e">
        <f>IF($B2331="","",(VLOOKUP($B2331,所属・種目コード!$L$3:$M$59,2)))</f>
        <v>#N/A</v>
      </c>
    </row>
    <row r="2332" spans="1:12">
      <c r="A2332" s="11">
        <v>3254</v>
      </c>
      <c r="B2332" s="11">
        <v>1115</v>
      </c>
      <c r="C2332" s="11">
        <v>98</v>
      </c>
      <c r="E2332" s="11" t="s">
        <v>4846</v>
      </c>
      <c r="F2332" s="11" t="s">
        <v>4847</v>
      </c>
      <c r="G2332" s="11">
        <v>1</v>
      </c>
      <c r="I2332" s="24" t="str">
        <f>IF($B2332="","",(VLOOKUP($B2332,所属・種目コード!$E$3:$F$68,2)))</f>
        <v>盛岡中央</v>
      </c>
      <c r="K2332" s="26" t="e">
        <f>IF($B2332="","",(VLOOKUP($B2332,所属・種目コード!O2315:P2415,2)))</f>
        <v>#N/A</v>
      </c>
      <c r="L2332" s="23" t="e">
        <f>IF($B2332="","",(VLOOKUP($B2332,所属・種目コード!$L$3:$M$59,2)))</f>
        <v>#N/A</v>
      </c>
    </row>
    <row r="2333" spans="1:12">
      <c r="A2333" s="11">
        <v>3255</v>
      </c>
      <c r="B2333" s="11">
        <v>1115</v>
      </c>
      <c r="C2333" s="11">
        <v>56</v>
      </c>
      <c r="E2333" s="11" t="s">
        <v>517</v>
      </c>
      <c r="F2333" s="11" t="s">
        <v>4848</v>
      </c>
      <c r="G2333" s="11">
        <v>2</v>
      </c>
      <c r="I2333" s="24" t="str">
        <f>IF($B2333="","",(VLOOKUP($B2333,所属・種目コード!$E$3:$F$68,2)))</f>
        <v>盛岡中央</v>
      </c>
      <c r="K2333" s="26" t="e">
        <f>IF($B2333="","",(VLOOKUP($B2333,所属・種目コード!O2316:P2416,2)))</f>
        <v>#N/A</v>
      </c>
      <c r="L2333" s="23" t="e">
        <f>IF($B2333="","",(VLOOKUP($B2333,所属・種目コード!$L$3:$M$59,2)))</f>
        <v>#N/A</v>
      </c>
    </row>
    <row r="2334" spans="1:12">
      <c r="A2334" s="11">
        <v>3256</v>
      </c>
      <c r="B2334" s="11">
        <v>1115</v>
      </c>
      <c r="C2334" s="11">
        <v>52</v>
      </c>
      <c r="E2334" s="11" t="s">
        <v>4849</v>
      </c>
      <c r="F2334" s="11" t="s">
        <v>4850</v>
      </c>
      <c r="G2334" s="11">
        <v>2</v>
      </c>
      <c r="I2334" s="24" t="str">
        <f>IF($B2334="","",(VLOOKUP($B2334,所属・種目コード!$E$3:$F$68,2)))</f>
        <v>盛岡中央</v>
      </c>
      <c r="K2334" s="26" t="e">
        <f>IF($B2334="","",(VLOOKUP($B2334,所属・種目コード!O2317:P2417,2)))</f>
        <v>#N/A</v>
      </c>
      <c r="L2334" s="23" t="e">
        <f>IF($B2334="","",(VLOOKUP($B2334,所属・種目コード!$L$3:$M$59,2)))</f>
        <v>#N/A</v>
      </c>
    </row>
    <row r="2335" spans="1:12">
      <c r="A2335" s="11">
        <v>3257</v>
      </c>
      <c r="B2335" s="11">
        <v>1115</v>
      </c>
      <c r="C2335" s="11">
        <v>747</v>
      </c>
      <c r="E2335" s="11" t="s">
        <v>4851</v>
      </c>
      <c r="F2335" s="11" t="s">
        <v>4852</v>
      </c>
      <c r="G2335" s="11">
        <v>1</v>
      </c>
      <c r="I2335" s="24" t="str">
        <f>IF($B2335="","",(VLOOKUP($B2335,所属・種目コード!$E$3:$F$68,2)))</f>
        <v>盛岡中央</v>
      </c>
      <c r="K2335" s="26" t="e">
        <f>IF($B2335="","",(VLOOKUP($B2335,所属・種目コード!O2318:P2418,2)))</f>
        <v>#N/A</v>
      </c>
      <c r="L2335" s="23" t="e">
        <f>IF($B2335="","",(VLOOKUP($B2335,所属・種目コード!$L$3:$M$59,2)))</f>
        <v>#N/A</v>
      </c>
    </row>
    <row r="2336" spans="1:12">
      <c r="A2336" s="11">
        <v>3258</v>
      </c>
      <c r="B2336" s="11">
        <v>1115</v>
      </c>
      <c r="C2336" s="11">
        <v>99</v>
      </c>
      <c r="E2336" s="11" t="s">
        <v>4853</v>
      </c>
      <c r="F2336" s="11" t="s">
        <v>4854</v>
      </c>
      <c r="G2336" s="11">
        <v>1</v>
      </c>
      <c r="I2336" s="24" t="str">
        <f>IF($B2336="","",(VLOOKUP($B2336,所属・種目コード!$E$3:$F$68,2)))</f>
        <v>盛岡中央</v>
      </c>
      <c r="K2336" s="26" t="e">
        <f>IF($B2336="","",(VLOOKUP($B2336,所属・種目コード!O2319:P2419,2)))</f>
        <v>#N/A</v>
      </c>
      <c r="L2336" s="23" t="e">
        <f>IF($B2336="","",(VLOOKUP($B2336,所属・種目コード!$L$3:$M$59,2)))</f>
        <v>#N/A</v>
      </c>
    </row>
    <row r="2337" spans="1:12">
      <c r="A2337" s="11">
        <v>3259</v>
      </c>
      <c r="B2337" s="11">
        <v>1115</v>
      </c>
      <c r="C2337" s="11">
        <v>92</v>
      </c>
      <c r="E2337" s="11" t="s">
        <v>4855</v>
      </c>
      <c r="F2337" s="11" t="s">
        <v>4856</v>
      </c>
      <c r="G2337" s="11">
        <v>1</v>
      </c>
      <c r="I2337" s="24" t="str">
        <f>IF($B2337="","",(VLOOKUP($B2337,所属・種目コード!$E$3:$F$68,2)))</f>
        <v>盛岡中央</v>
      </c>
      <c r="K2337" s="26" t="e">
        <f>IF($B2337="","",(VLOOKUP($B2337,所属・種目コード!O2320:P2420,2)))</f>
        <v>#N/A</v>
      </c>
      <c r="L2337" s="23" t="e">
        <f>IF($B2337="","",(VLOOKUP($B2337,所属・種目コード!$L$3:$M$59,2)))</f>
        <v>#N/A</v>
      </c>
    </row>
    <row r="2338" spans="1:12">
      <c r="A2338" s="11">
        <v>3260</v>
      </c>
      <c r="B2338" s="11">
        <v>1115</v>
      </c>
      <c r="C2338" s="11">
        <v>93</v>
      </c>
      <c r="E2338" s="11" t="s">
        <v>4857</v>
      </c>
      <c r="F2338" s="11" t="s">
        <v>4858</v>
      </c>
      <c r="G2338" s="11">
        <v>1</v>
      </c>
      <c r="I2338" s="24" t="str">
        <f>IF($B2338="","",(VLOOKUP($B2338,所属・種目コード!$E$3:$F$68,2)))</f>
        <v>盛岡中央</v>
      </c>
      <c r="K2338" s="26" t="e">
        <f>IF($B2338="","",(VLOOKUP($B2338,所属・種目コード!O2321:P2421,2)))</f>
        <v>#N/A</v>
      </c>
      <c r="L2338" s="23" t="e">
        <f>IF($B2338="","",(VLOOKUP($B2338,所属・種目コード!$L$3:$M$59,2)))</f>
        <v>#N/A</v>
      </c>
    </row>
    <row r="2339" spans="1:12">
      <c r="A2339" s="11">
        <v>3261</v>
      </c>
      <c r="B2339" s="11">
        <v>1115</v>
      </c>
      <c r="C2339" s="11">
        <v>94</v>
      </c>
      <c r="E2339" s="11" t="s">
        <v>4859</v>
      </c>
      <c r="F2339" s="11" t="s">
        <v>4860</v>
      </c>
      <c r="G2339" s="11">
        <v>1</v>
      </c>
      <c r="I2339" s="24" t="str">
        <f>IF($B2339="","",(VLOOKUP($B2339,所属・種目コード!$E$3:$F$68,2)))</f>
        <v>盛岡中央</v>
      </c>
      <c r="K2339" s="26" t="e">
        <f>IF($B2339="","",(VLOOKUP($B2339,所属・種目コード!O2322:P2422,2)))</f>
        <v>#N/A</v>
      </c>
      <c r="L2339" s="23" t="e">
        <f>IF($B2339="","",(VLOOKUP($B2339,所属・種目コード!$L$3:$M$59,2)))</f>
        <v>#N/A</v>
      </c>
    </row>
    <row r="2340" spans="1:12">
      <c r="A2340" s="11">
        <v>3262</v>
      </c>
      <c r="B2340" s="11">
        <v>1115</v>
      </c>
      <c r="C2340" s="11">
        <v>748</v>
      </c>
      <c r="E2340" s="11" t="s">
        <v>4861</v>
      </c>
      <c r="F2340" s="11" t="s">
        <v>4862</v>
      </c>
      <c r="G2340" s="11">
        <v>1</v>
      </c>
      <c r="I2340" s="24" t="str">
        <f>IF($B2340="","",(VLOOKUP($B2340,所属・種目コード!$E$3:$F$68,2)))</f>
        <v>盛岡中央</v>
      </c>
      <c r="K2340" s="26" t="e">
        <f>IF($B2340="","",(VLOOKUP($B2340,所属・種目コード!O2323:P2423,2)))</f>
        <v>#N/A</v>
      </c>
      <c r="L2340" s="23" t="e">
        <f>IF($B2340="","",(VLOOKUP($B2340,所属・種目コード!$L$3:$M$59,2)))</f>
        <v>#N/A</v>
      </c>
    </row>
    <row r="2341" spans="1:12">
      <c r="A2341" s="11">
        <v>3263</v>
      </c>
      <c r="B2341" s="11">
        <v>1115</v>
      </c>
      <c r="C2341" s="11">
        <v>100</v>
      </c>
      <c r="E2341" s="11" t="s">
        <v>4863</v>
      </c>
      <c r="F2341" s="11" t="s">
        <v>4864</v>
      </c>
      <c r="G2341" s="11">
        <v>1</v>
      </c>
      <c r="I2341" s="24" t="str">
        <f>IF($B2341="","",(VLOOKUP($B2341,所属・種目コード!$E$3:$F$68,2)))</f>
        <v>盛岡中央</v>
      </c>
      <c r="K2341" s="26" t="e">
        <f>IF($B2341="","",(VLOOKUP($B2341,所属・種目コード!O2324:P2424,2)))</f>
        <v>#N/A</v>
      </c>
      <c r="L2341" s="23" t="e">
        <f>IF($B2341="","",(VLOOKUP($B2341,所属・種目コード!$L$3:$M$59,2)))</f>
        <v>#N/A</v>
      </c>
    </row>
    <row r="2342" spans="1:12">
      <c r="A2342" s="11">
        <v>3264</v>
      </c>
      <c r="B2342" s="11">
        <v>1115</v>
      </c>
      <c r="C2342" s="11">
        <v>749</v>
      </c>
      <c r="E2342" s="11" t="s">
        <v>4865</v>
      </c>
      <c r="F2342" s="11" t="s">
        <v>1174</v>
      </c>
      <c r="G2342" s="11">
        <v>1</v>
      </c>
      <c r="I2342" s="24" t="str">
        <f>IF($B2342="","",(VLOOKUP($B2342,所属・種目コード!$E$3:$F$68,2)))</f>
        <v>盛岡中央</v>
      </c>
      <c r="K2342" s="26" t="e">
        <f>IF($B2342="","",(VLOOKUP($B2342,所属・種目コード!O2325:P2425,2)))</f>
        <v>#N/A</v>
      </c>
      <c r="L2342" s="23" t="e">
        <f>IF($B2342="","",(VLOOKUP($B2342,所属・種目コード!$L$3:$M$59,2)))</f>
        <v>#N/A</v>
      </c>
    </row>
    <row r="2343" spans="1:12">
      <c r="A2343" s="11">
        <v>3265</v>
      </c>
      <c r="B2343" s="11">
        <v>1115</v>
      </c>
      <c r="C2343" s="11">
        <v>95</v>
      </c>
      <c r="E2343" s="11" t="s">
        <v>4866</v>
      </c>
      <c r="F2343" s="11" t="s">
        <v>4867</v>
      </c>
      <c r="G2343" s="11">
        <v>1</v>
      </c>
      <c r="I2343" s="24" t="str">
        <f>IF($B2343="","",(VLOOKUP($B2343,所属・種目コード!$E$3:$F$68,2)))</f>
        <v>盛岡中央</v>
      </c>
      <c r="K2343" s="26" t="e">
        <f>IF($B2343="","",(VLOOKUP($B2343,所属・種目コード!O2326:P2426,2)))</f>
        <v>#N/A</v>
      </c>
      <c r="L2343" s="23" t="e">
        <f>IF($B2343="","",(VLOOKUP($B2343,所属・種目コード!$L$3:$M$59,2)))</f>
        <v>#N/A</v>
      </c>
    </row>
    <row r="2344" spans="1:12">
      <c r="A2344" s="11">
        <v>3266</v>
      </c>
      <c r="B2344" s="11">
        <v>1116</v>
      </c>
      <c r="C2344" s="11">
        <v>731</v>
      </c>
      <c r="E2344" s="11" t="s">
        <v>4868</v>
      </c>
      <c r="F2344" s="11" t="s">
        <v>4869</v>
      </c>
      <c r="G2344" s="11">
        <v>1</v>
      </c>
      <c r="I2344" s="24" t="str">
        <f>IF($B2344="","",(VLOOKUP($B2344,所属・種目コード!$E$3:$F$68,2)))</f>
        <v>盛岡聴覚支援</v>
      </c>
      <c r="K2344" s="26" t="e">
        <f>IF($B2344="","",(VLOOKUP($B2344,所属・種目コード!O2327:P2427,2)))</f>
        <v>#N/A</v>
      </c>
      <c r="L2344" s="23" t="e">
        <f>IF($B2344="","",(VLOOKUP($B2344,所属・種目コード!$L$3:$M$59,2)))</f>
        <v>#N/A</v>
      </c>
    </row>
    <row r="2345" spans="1:12">
      <c r="A2345" s="11">
        <v>3267</v>
      </c>
      <c r="B2345" s="11">
        <v>1116</v>
      </c>
      <c r="C2345" s="11">
        <v>735</v>
      </c>
      <c r="E2345" s="11" t="s">
        <v>4870</v>
      </c>
      <c r="F2345" s="11" t="s">
        <v>4871</v>
      </c>
      <c r="G2345" s="11">
        <v>1</v>
      </c>
      <c r="I2345" s="24" t="str">
        <f>IF($B2345="","",(VLOOKUP($B2345,所属・種目コード!$E$3:$F$68,2)))</f>
        <v>盛岡聴覚支援</v>
      </c>
      <c r="K2345" s="26" t="e">
        <f>IF($B2345="","",(VLOOKUP($B2345,所属・種目コード!O2328:P2428,2)))</f>
        <v>#N/A</v>
      </c>
      <c r="L2345" s="23" t="e">
        <f>IF($B2345="","",(VLOOKUP($B2345,所属・種目コード!$L$3:$M$59,2)))</f>
        <v>#N/A</v>
      </c>
    </row>
    <row r="2346" spans="1:12">
      <c r="A2346" s="11">
        <v>3268</v>
      </c>
      <c r="B2346" s="11">
        <v>1116</v>
      </c>
      <c r="C2346" s="11">
        <v>732</v>
      </c>
      <c r="E2346" s="11" t="s">
        <v>4872</v>
      </c>
      <c r="F2346" s="11" t="s">
        <v>4873</v>
      </c>
      <c r="G2346" s="11">
        <v>1</v>
      </c>
      <c r="I2346" s="24" t="str">
        <f>IF($B2346="","",(VLOOKUP($B2346,所属・種目コード!$E$3:$F$68,2)))</f>
        <v>盛岡聴覚支援</v>
      </c>
      <c r="K2346" s="26" t="e">
        <f>IF($B2346="","",(VLOOKUP($B2346,所属・種目コード!O2329:P2429,2)))</f>
        <v>#N/A</v>
      </c>
      <c r="L2346" s="23" t="e">
        <f>IF($B2346="","",(VLOOKUP($B2346,所属・種目コード!$L$3:$M$59,2)))</f>
        <v>#N/A</v>
      </c>
    </row>
    <row r="2347" spans="1:12">
      <c r="A2347" s="11">
        <v>3269</v>
      </c>
      <c r="B2347" s="11">
        <v>1116</v>
      </c>
      <c r="C2347" s="11">
        <v>509</v>
      </c>
      <c r="E2347" s="11" t="s">
        <v>4874</v>
      </c>
      <c r="F2347" s="11" t="s">
        <v>4875</v>
      </c>
      <c r="G2347" s="11">
        <v>2</v>
      </c>
      <c r="I2347" s="24" t="str">
        <f>IF($B2347="","",(VLOOKUP($B2347,所属・種目コード!$E$3:$F$68,2)))</f>
        <v>盛岡聴覚支援</v>
      </c>
      <c r="K2347" s="26" t="e">
        <f>IF($B2347="","",(VLOOKUP($B2347,所属・種目コード!O2330:P2430,2)))</f>
        <v>#N/A</v>
      </c>
      <c r="L2347" s="23" t="e">
        <f>IF($B2347="","",(VLOOKUP($B2347,所属・種目コード!$L$3:$M$59,2)))</f>
        <v>#N/A</v>
      </c>
    </row>
    <row r="2348" spans="1:12">
      <c r="A2348" s="11">
        <v>3270</v>
      </c>
      <c r="B2348" s="11">
        <v>1116</v>
      </c>
      <c r="C2348" s="11">
        <v>511</v>
      </c>
      <c r="E2348" s="11" t="s">
        <v>4876</v>
      </c>
      <c r="F2348" s="11" t="s">
        <v>4877</v>
      </c>
      <c r="G2348" s="11">
        <v>2</v>
      </c>
      <c r="I2348" s="24" t="str">
        <f>IF($B2348="","",(VLOOKUP($B2348,所属・種目コード!$E$3:$F$68,2)))</f>
        <v>盛岡聴覚支援</v>
      </c>
      <c r="K2348" s="26" t="e">
        <f>IF($B2348="","",(VLOOKUP($B2348,所属・種目コード!O2331:P2431,2)))</f>
        <v>#N/A</v>
      </c>
      <c r="L2348" s="23" t="e">
        <f>IF($B2348="","",(VLOOKUP($B2348,所属・種目コード!$L$3:$M$59,2)))</f>
        <v>#N/A</v>
      </c>
    </row>
    <row r="2349" spans="1:12">
      <c r="A2349" s="11">
        <v>3271</v>
      </c>
      <c r="B2349" s="11">
        <v>1116</v>
      </c>
      <c r="C2349" s="11">
        <v>512</v>
      </c>
      <c r="E2349" s="11" t="s">
        <v>4878</v>
      </c>
      <c r="F2349" s="11" t="s">
        <v>4879</v>
      </c>
      <c r="G2349" s="11">
        <v>2</v>
      </c>
      <c r="I2349" s="24" t="str">
        <f>IF($B2349="","",(VLOOKUP($B2349,所属・種目コード!$E$3:$F$68,2)))</f>
        <v>盛岡聴覚支援</v>
      </c>
      <c r="K2349" s="26" t="e">
        <f>IF($B2349="","",(VLOOKUP($B2349,所属・種目コード!O2332:P2432,2)))</f>
        <v>#N/A</v>
      </c>
      <c r="L2349" s="23" t="e">
        <f>IF($B2349="","",(VLOOKUP($B2349,所属・種目コード!$L$3:$M$59,2)))</f>
        <v>#N/A</v>
      </c>
    </row>
    <row r="2350" spans="1:12">
      <c r="A2350" s="11">
        <v>3272</v>
      </c>
      <c r="B2350" s="11">
        <v>1116</v>
      </c>
      <c r="C2350" s="11">
        <v>510</v>
      </c>
      <c r="E2350" s="11" t="s">
        <v>4880</v>
      </c>
      <c r="F2350" s="11" t="s">
        <v>4881</v>
      </c>
      <c r="G2350" s="11">
        <v>2</v>
      </c>
      <c r="I2350" s="24" t="str">
        <f>IF($B2350="","",(VLOOKUP($B2350,所属・種目コード!$E$3:$F$68,2)))</f>
        <v>盛岡聴覚支援</v>
      </c>
      <c r="K2350" s="26" t="e">
        <f>IF($B2350="","",(VLOOKUP($B2350,所属・種目コード!O2333:P2433,2)))</f>
        <v>#N/A</v>
      </c>
      <c r="L2350" s="23" t="e">
        <f>IF($B2350="","",(VLOOKUP($B2350,所属・種目コード!$L$3:$M$59,2)))</f>
        <v>#N/A</v>
      </c>
    </row>
    <row r="2351" spans="1:12">
      <c r="A2351" s="11">
        <v>3273</v>
      </c>
      <c r="B2351" s="11">
        <v>1116</v>
      </c>
      <c r="C2351" s="11">
        <v>733</v>
      </c>
      <c r="E2351" s="11" t="s">
        <v>4882</v>
      </c>
      <c r="F2351" s="11" t="s">
        <v>4883</v>
      </c>
      <c r="G2351" s="11">
        <v>1</v>
      </c>
      <c r="I2351" s="24" t="str">
        <f>IF($B2351="","",(VLOOKUP($B2351,所属・種目コード!$E$3:$F$68,2)))</f>
        <v>盛岡聴覚支援</v>
      </c>
      <c r="K2351" s="26" t="e">
        <f>IF($B2351="","",(VLOOKUP($B2351,所属・種目コード!O2334:P2434,2)))</f>
        <v>#N/A</v>
      </c>
      <c r="L2351" s="23" t="e">
        <f>IF($B2351="","",(VLOOKUP($B2351,所属・種目コード!$L$3:$M$59,2)))</f>
        <v>#N/A</v>
      </c>
    </row>
    <row r="2352" spans="1:12">
      <c r="A2352" s="11">
        <v>3274</v>
      </c>
      <c r="B2352" s="11">
        <v>1116</v>
      </c>
      <c r="C2352" s="11">
        <v>734</v>
      </c>
      <c r="E2352" s="11" t="s">
        <v>4884</v>
      </c>
      <c r="F2352" s="11" t="s">
        <v>4885</v>
      </c>
      <c r="G2352" s="11">
        <v>1</v>
      </c>
      <c r="I2352" s="24" t="str">
        <f>IF($B2352="","",(VLOOKUP($B2352,所属・種目コード!$E$3:$F$68,2)))</f>
        <v>盛岡聴覚支援</v>
      </c>
      <c r="K2352" s="26" t="e">
        <f>IF($B2352="","",(VLOOKUP($B2352,所属・種目コード!O2335:P2435,2)))</f>
        <v>#N/A</v>
      </c>
      <c r="L2352" s="23" t="e">
        <f>IF($B2352="","",(VLOOKUP($B2352,所属・種目コード!$L$3:$M$59,2)))</f>
        <v>#N/A</v>
      </c>
    </row>
    <row r="2353" spans="1:12">
      <c r="A2353" s="11">
        <v>3275</v>
      </c>
      <c r="B2353" s="11">
        <v>1116</v>
      </c>
      <c r="C2353" s="11">
        <v>513</v>
      </c>
      <c r="E2353" s="11" t="s">
        <v>4886</v>
      </c>
      <c r="F2353" s="11" t="s">
        <v>4887</v>
      </c>
      <c r="G2353" s="11">
        <v>2</v>
      </c>
      <c r="I2353" s="24" t="str">
        <f>IF($B2353="","",(VLOOKUP($B2353,所属・種目コード!$E$3:$F$68,2)))</f>
        <v>盛岡聴覚支援</v>
      </c>
      <c r="K2353" s="26" t="e">
        <f>IF($B2353="","",(VLOOKUP($B2353,所属・種目コード!O2336:P2436,2)))</f>
        <v>#N/A</v>
      </c>
      <c r="L2353" s="23" t="e">
        <f>IF($B2353="","",(VLOOKUP($B2353,所属・種目コード!$L$3:$M$59,2)))</f>
        <v>#N/A</v>
      </c>
    </row>
    <row r="2354" spans="1:12">
      <c r="A2354" s="11">
        <v>3276</v>
      </c>
      <c r="B2354" s="11">
        <v>1117</v>
      </c>
      <c r="C2354" s="11">
        <v>357</v>
      </c>
      <c r="E2354" s="11" t="s">
        <v>4888</v>
      </c>
      <c r="F2354" s="11" t="s">
        <v>4889</v>
      </c>
      <c r="G2354" s="11">
        <v>2</v>
      </c>
      <c r="I2354" s="24" t="str">
        <f>IF($B2354="","",(VLOOKUP($B2354,所属・種目コード!$E$3:$F$68,2)))</f>
        <v>盛岡農</v>
      </c>
      <c r="K2354" s="26" t="e">
        <f>IF($B2354="","",(VLOOKUP($B2354,所属・種目コード!O2337:P2437,2)))</f>
        <v>#N/A</v>
      </c>
      <c r="L2354" s="23" t="e">
        <f>IF($B2354="","",(VLOOKUP($B2354,所属・種目コード!$L$3:$M$59,2)))</f>
        <v>#N/A</v>
      </c>
    </row>
    <row r="2355" spans="1:12">
      <c r="A2355" s="11">
        <v>3277</v>
      </c>
      <c r="B2355" s="11">
        <v>1117</v>
      </c>
      <c r="C2355" s="11">
        <v>353</v>
      </c>
      <c r="E2355" s="11" t="s">
        <v>4890</v>
      </c>
      <c r="F2355" s="11" t="s">
        <v>4891</v>
      </c>
      <c r="G2355" s="11">
        <v>2</v>
      </c>
      <c r="I2355" s="24" t="str">
        <f>IF($B2355="","",(VLOOKUP($B2355,所属・種目コード!$E$3:$F$68,2)))</f>
        <v>盛岡農</v>
      </c>
      <c r="K2355" s="26" t="e">
        <f>IF($B2355="","",(VLOOKUP($B2355,所属・種目コード!O2338:P2438,2)))</f>
        <v>#N/A</v>
      </c>
      <c r="L2355" s="23" t="e">
        <f>IF($B2355="","",(VLOOKUP($B2355,所属・種目コード!$L$3:$M$59,2)))</f>
        <v>#N/A</v>
      </c>
    </row>
    <row r="2356" spans="1:12">
      <c r="A2356" s="11">
        <v>3278</v>
      </c>
      <c r="B2356" s="11">
        <v>1117</v>
      </c>
      <c r="C2356" s="11">
        <v>354</v>
      </c>
      <c r="E2356" s="11" t="s">
        <v>4892</v>
      </c>
      <c r="F2356" s="11" t="s">
        <v>4893</v>
      </c>
      <c r="G2356" s="11">
        <v>2</v>
      </c>
      <c r="I2356" s="24" t="str">
        <f>IF($B2356="","",(VLOOKUP($B2356,所属・種目コード!$E$3:$F$68,2)))</f>
        <v>盛岡農</v>
      </c>
      <c r="K2356" s="26" t="e">
        <f>IF($B2356="","",(VLOOKUP($B2356,所属・種目コード!O2339:P2439,2)))</f>
        <v>#N/A</v>
      </c>
      <c r="L2356" s="23" t="e">
        <f>IF($B2356="","",(VLOOKUP($B2356,所属・種目コード!$L$3:$M$59,2)))</f>
        <v>#N/A</v>
      </c>
    </row>
    <row r="2357" spans="1:12">
      <c r="A2357" s="11">
        <v>3279</v>
      </c>
      <c r="B2357" s="11">
        <v>1117</v>
      </c>
      <c r="C2357" s="11">
        <v>358</v>
      </c>
      <c r="E2357" s="11" t="s">
        <v>4894</v>
      </c>
      <c r="F2357" s="11" t="s">
        <v>4895</v>
      </c>
      <c r="G2357" s="11">
        <v>2</v>
      </c>
      <c r="I2357" s="24" t="str">
        <f>IF($B2357="","",(VLOOKUP($B2357,所属・種目コード!$E$3:$F$68,2)))</f>
        <v>盛岡農</v>
      </c>
      <c r="K2357" s="26" t="e">
        <f>IF($B2357="","",(VLOOKUP($B2357,所属・種目コード!O2340:P2440,2)))</f>
        <v>#N/A</v>
      </c>
      <c r="L2357" s="23" t="e">
        <f>IF($B2357="","",(VLOOKUP($B2357,所属・種目コード!$L$3:$M$59,2)))</f>
        <v>#N/A</v>
      </c>
    </row>
    <row r="2358" spans="1:12">
      <c r="A2358" s="11">
        <v>3280</v>
      </c>
      <c r="B2358" s="11">
        <v>1117</v>
      </c>
      <c r="C2358" s="11">
        <v>500</v>
      </c>
      <c r="E2358" s="11" t="s">
        <v>4896</v>
      </c>
      <c r="F2358" s="11" t="s">
        <v>4897</v>
      </c>
      <c r="G2358" s="11">
        <v>1</v>
      </c>
      <c r="I2358" s="24" t="str">
        <f>IF($B2358="","",(VLOOKUP($B2358,所属・種目コード!$E$3:$F$68,2)))</f>
        <v>盛岡農</v>
      </c>
      <c r="K2358" s="26" t="e">
        <f>IF($B2358="","",(VLOOKUP($B2358,所属・種目コード!O2341:P2441,2)))</f>
        <v>#N/A</v>
      </c>
      <c r="L2358" s="23" t="e">
        <f>IF($B2358="","",(VLOOKUP($B2358,所属・種目コード!$L$3:$M$59,2)))</f>
        <v>#N/A</v>
      </c>
    </row>
    <row r="2359" spans="1:12">
      <c r="A2359" s="11">
        <v>3281</v>
      </c>
      <c r="B2359" s="11">
        <v>1117</v>
      </c>
      <c r="C2359" s="11">
        <v>700</v>
      </c>
      <c r="E2359" s="11" t="s">
        <v>4898</v>
      </c>
      <c r="F2359" s="11" t="s">
        <v>4899</v>
      </c>
      <c r="G2359" s="11">
        <v>2</v>
      </c>
      <c r="I2359" s="24" t="str">
        <f>IF($B2359="","",(VLOOKUP($B2359,所属・種目コード!$E$3:$F$68,2)))</f>
        <v>盛岡農</v>
      </c>
      <c r="K2359" s="26" t="e">
        <f>IF($B2359="","",(VLOOKUP($B2359,所属・種目コード!O2342:P2442,2)))</f>
        <v>#N/A</v>
      </c>
      <c r="L2359" s="23" t="e">
        <f>IF($B2359="","",(VLOOKUP($B2359,所属・種目コード!$L$3:$M$59,2)))</f>
        <v>#N/A</v>
      </c>
    </row>
    <row r="2360" spans="1:12">
      <c r="A2360" s="11">
        <v>3282</v>
      </c>
      <c r="B2360" s="11">
        <v>1117</v>
      </c>
      <c r="C2360" s="11">
        <v>502</v>
      </c>
      <c r="E2360" s="11" t="s">
        <v>4900</v>
      </c>
      <c r="F2360" s="11" t="s">
        <v>2176</v>
      </c>
      <c r="G2360" s="11">
        <v>1</v>
      </c>
      <c r="I2360" s="24" t="str">
        <f>IF($B2360="","",(VLOOKUP($B2360,所属・種目コード!$E$3:$F$68,2)))</f>
        <v>盛岡農</v>
      </c>
      <c r="K2360" s="26" t="e">
        <f>IF($B2360="","",(VLOOKUP($B2360,所属・種目コード!O2343:P2443,2)))</f>
        <v>#N/A</v>
      </c>
      <c r="L2360" s="23" t="e">
        <f>IF($B2360="","",(VLOOKUP($B2360,所属・種目コード!$L$3:$M$59,2)))</f>
        <v>#N/A</v>
      </c>
    </row>
    <row r="2361" spans="1:12">
      <c r="A2361" s="11">
        <v>3283</v>
      </c>
      <c r="B2361" s="11">
        <v>1117</v>
      </c>
      <c r="C2361" s="11">
        <v>503</v>
      </c>
      <c r="E2361" s="11" t="s">
        <v>4901</v>
      </c>
      <c r="F2361" s="11" t="s">
        <v>4902</v>
      </c>
      <c r="G2361" s="11">
        <v>1</v>
      </c>
      <c r="I2361" s="24" t="str">
        <f>IF($B2361="","",(VLOOKUP($B2361,所属・種目コード!$E$3:$F$68,2)))</f>
        <v>盛岡農</v>
      </c>
      <c r="K2361" s="26" t="e">
        <f>IF($B2361="","",(VLOOKUP($B2361,所属・種目コード!O2344:P2444,2)))</f>
        <v>#N/A</v>
      </c>
      <c r="L2361" s="23" t="e">
        <f>IF($B2361="","",(VLOOKUP($B2361,所属・種目コード!$L$3:$M$59,2)))</f>
        <v>#N/A</v>
      </c>
    </row>
    <row r="2362" spans="1:12">
      <c r="A2362" s="11">
        <v>3284</v>
      </c>
      <c r="B2362" s="11">
        <v>1117</v>
      </c>
      <c r="C2362" s="11">
        <v>359</v>
      </c>
      <c r="E2362" s="11" t="s">
        <v>4903</v>
      </c>
      <c r="F2362" s="11" t="s">
        <v>4904</v>
      </c>
      <c r="G2362" s="11">
        <v>2</v>
      </c>
      <c r="I2362" s="24" t="str">
        <f>IF($B2362="","",(VLOOKUP($B2362,所属・種目コード!$E$3:$F$68,2)))</f>
        <v>盛岡農</v>
      </c>
      <c r="K2362" s="26" t="e">
        <f>IF($B2362="","",(VLOOKUP($B2362,所属・種目コード!O2345:P2445,2)))</f>
        <v>#N/A</v>
      </c>
      <c r="L2362" s="23" t="e">
        <f>IF($B2362="","",(VLOOKUP($B2362,所属・種目コード!$L$3:$M$59,2)))</f>
        <v>#N/A</v>
      </c>
    </row>
    <row r="2363" spans="1:12">
      <c r="A2363" s="11">
        <v>3285</v>
      </c>
      <c r="B2363" s="11">
        <v>1117</v>
      </c>
      <c r="C2363" s="11">
        <v>504</v>
      </c>
      <c r="E2363" s="11" t="s">
        <v>4905</v>
      </c>
      <c r="F2363" s="11" t="s">
        <v>4906</v>
      </c>
      <c r="G2363" s="11">
        <v>1</v>
      </c>
      <c r="I2363" s="24" t="str">
        <f>IF($B2363="","",(VLOOKUP($B2363,所属・種目コード!$E$3:$F$68,2)))</f>
        <v>盛岡農</v>
      </c>
      <c r="K2363" s="26" t="e">
        <f>IF($B2363="","",(VLOOKUP($B2363,所属・種目コード!O2346:P2446,2)))</f>
        <v>#N/A</v>
      </c>
      <c r="L2363" s="23" t="e">
        <f>IF($B2363="","",(VLOOKUP($B2363,所属・種目コード!$L$3:$M$59,2)))</f>
        <v>#N/A</v>
      </c>
    </row>
    <row r="2364" spans="1:12">
      <c r="A2364" s="11">
        <v>3286</v>
      </c>
      <c r="B2364" s="11">
        <v>1117</v>
      </c>
      <c r="C2364" s="11">
        <v>360</v>
      </c>
      <c r="E2364" s="11" t="s">
        <v>4907</v>
      </c>
      <c r="F2364" s="11" t="s">
        <v>4908</v>
      </c>
      <c r="G2364" s="11">
        <v>2</v>
      </c>
      <c r="I2364" s="24" t="str">
        <f>IF($B2364="","",(VLOOKUP($B2364,所属・種目コード!$E$3:$F$68,2)))</f>
        <v>盛岡農</v>
      </c>
      <c r="K2364" s="26" t="e">
        <f>IF($B2364="","",(VLOOKUP($B2364,所属・種目コード!O2347:P2447,2)))</f>
        <v>#N/A</v>
      </c>
      <c r="L2364" s="23" t="e">
        <f>IF($B2364="","",(VLOOKUP($B2364,所属・種目コード!$L$3:$M$59,2)))</f>
        <v>#N/A</v>
      </c>
    </row>
    <row r="2365" spans="1:12">
      <c r="A2365" s="11">
        <v>3287</v>
      </c>
      <c r="B2365" s="11">
        <v>1117</v>
      </c>
      <c r="C2365" s="11">
        <v>355</v>
      </c>
      <c r="E2365" s="11" t="s">
        <v>4909</v>
      </c>
      <c r="F2365" s="11" t="s">
        <v>2802</v>
      </c>
      <c r="G2365" s="11">
        <v>2</v>
      </c>
      <c r="I2365" s="24" t="str">
        <f>IF($B2365="","",(VLOOKUP($B2365,所属・種目コード!$E$3:$F$68,2)))</f>
        <v>盛岡農</v>
      </c>
      <c r="K2365" s="26" t="e">
        <f>IF($B2365="","",(VLOOKUP($B2365,所属・種目コード!O2348:P2448,2)))</f>
        <v>#N/A</v>
      </c>
      <c r="L2365" s="23" t="e">
        <f>IF($B2365="","",(VLOOKUP($B2365,所属・種目コード!$L$3:$M$59,2)))</f>
        <v>#N/A</v>
      </c>
    </row>
    <row r="2366" spans="1:12">
      <c r="A2366" s="11">
        <v>3288</v>
      </c>
      <c r="B2366" s="11">
        <v>1117</v>
      </c>
      <c r="C2366" s="11">
        <v>356</v>
      </c>
      <c r="E2366" s="11" t="s">
        <v>4910</v>
      </c>
      <c r="F2366" s="11" t="s">
        <v>3556</v>
      </c>
      <c r="G2366" s="11">
        <v>2</v>
      </c>
      <c r="I2366" s="24" t="str">
        <f>IF($B2366="","",(VLOOKUP($B2366,所属・種目コード!$E$3:$F$68,2)))</f>
        <v>盛岡農</v>
      </c>
      <c r="K2366" s="26" t="e">
        <f>IF($B2366="","",(VLOOKUP($B2366,所属・種目コード!O2349:P2449,2)))</f>
        <v>#N/A</v>
      </c>
      <c r="L2366" s="23" t="e">
        <f>IF($B2366="","",(VLOOKUP($B2366,所属・種目コード!$L$3:$M$59,2)))</f>
        <v>#N/A</v>
      </c>
    </row>
    <row r="2367" spans="1:12">
      <c r="A2367" s="11">
        <v>3289</v>
      </c>
      <c r="B2367" s="11">
        <v>1117</v>
      </c>
      <c r="C2367" s="11">
        <v>505</v>
      </c>
      <c r="E2367" s="11" t="s">
        <v>4911</v>
      </c>
      <c r="F2367" s="11" t="s">
        <v>4912</v>
      </c>
      <c r="G2367" s="11">
        <v>1</v>
      </c>
      <c r="I2367" s="24" t="str">
        <f>IF($B2367="","",(VLOOKUP($B2367,所属・種目コード!$E$3:$F$68,2)))</f>
        <v>盛岡農</v>
      </c>
      <c r="K2367" s="26" t="e">
        <f>IF($B2367="","",(VLOOKUP($B2367,所属・種目コード!O2350:P2450,2)))</f>
        <v>#N/A</v>
      </c>
      <c r="L2367" s="23" t="e">
        <f>IF($B2367="","",(VLOOKUP($B2367,所属・種目コード!$L$3:$M$59,2)))</f>
        <v>#N/A</v>
      </c>
    </row>
    <row r="2368" spans="1:12">
      <c r="A2368" s="11">
        <v>3290</v>
      </c>
      <c r="B2368" s="11">
        <v>1117</v>
      </c>
      <c r="C2368" s="11">
        <v>501</v>
      </c>
      <c r="E2368" s="11" t="s">
        <v>4913</v>
      </c>
      <c r="F2368" s="11" t="s">
        <v>4914</v>
      </c>
      <c r="G2368" s="11">
        <v>1</v>
      </c>
      <c r="I2368" s="24" t="str">
        <f>IF($B2368="","",(VLOOKUP($B2368,所属・種目コード!$E$3:$F$68,2)))</f>
        <v>盛岡農</v>
      </c>
      <c r="K2368" s="26" t="e">
        <f>IF($B2368="","",(VLOOKUP($B2368,所属・種目コード!O2351:P2451,2)))</f>
        <v>#N/A</v>
      </c>
      <c r="L2368" s="23" t="e">
        <f>IF($B2368="","",(VLOOKUP($B2368,所属・種目コード!$L$3:$M$59,2)))</f>
        <v>#N/A</v>
      </c>
    </row>
    <row r="2369" spans="1:12">
      <c r="A2369" s="11">
        <v>3291</v>
      </c>
      <c r="B2369" s="11">
        <v>1117</v>
      </c>
      <c r="C2369" s="11">
        <v>952</v>
      </c>
      <c r="E2369" s="11" t="s">
        <v>4915</v>
      </c>
      <c r="F2369" s="11" t="s">
        <v>4916</v>
      </c>
      <c r="G2369" s="11">
        <v>1</v>
      </c>
      <c r="I2369" s="24" t="str">
        <f>IF($B2369="","",(VLOOKUP($B2369,所属・種目コード!$E$3:$F$68,2)))</f>
        <v>盛岡農</v>
      </c>
      <c r="K2369" s="26" t="e">
        <f>IF($B2369="","",(VLOOKUP($B2369,所属・種目コード!O2352:P2452,2)))</f>
        <v>#N/A</v>
      </c>
      <c r="L2369" s="23" t="e">
        <f>IF($B2369="","",(VLOOKUP($B2369,所属・種目コード!$L$3:$M$59,2)))</f>
        <v>#N/A</v>
      </c>
    </row>
    <row r="2370" spans="1:12">
      <c r="A2370" s="11">
        <v>3292</v>
      </c>
      <c r="B2370" s="11">
        <v>1117</v>
      </c>
      <c r="C2370" s="11">
        <v>506</v>
      </c>
      <c r="E2370" s="11" t="s">
        <v>4917</v>
      </c>
      <c r="F2370" s="11" t="s">
        <v>4918</v>
      </c>
      <c r="G2370" s="11">
        <v>1</v>
      </c>
      <c r="I2370" s="24" t="str">
        <f>IF($B2370="","",(VLOOKUP($B2370,所属・種目コード!$E$3:$F$68,2)))</f>
        <v>盛岡農</v>
      </c>
      <c r="K2370" s="26" t="e">
        <f>IF($B2370="","",(VLOOKUP($B2370,所属・種目コード!O2353:P2453,2)))</f>
        <v>#N/A</v>
      </c>
      <c r="L2370" s="23" t="e">
        <f>IF($B2370="","",(VLOOKUP($B2370,所属・種目コード!$L$3:$M$59,2)))</f>
        <v>#N/A</v>
      </c>
    </row>
    <row r="2371" spans="1:12">
      <c r="A2371" s="11">
        <v>5288</v>
      </c>
      <c r="B2371" s="11">
        <v>1117</v>
      </c>
      <c r="C2371" s="11">
        <v>506</v>
      </c>
      <c r="E2371" s="11" t="s">
        <v>8472</v>
      </c>
      <c r="F2371" s="11" t="s">
        <v>4918</v>
      </c>
      <c r="G2371" s="11">
        <v>1</v>
      </c>
      <c r="I2371" s="24" t="str">
        <f>IF($B2371="","",(VLOOKUP($B2371,所属・種目コード!$E$3:$F$68,2)))</f>
        <v>盛岡農</v>
      </c>
      <c r="K2371" s="26" t="e">
        <f>IF($B2371="","",(VLOOKUP($B2371,所属・種目コード!O2354:P2454,2)))</f>
        <v>#N/A</v>
      </c>
      <c r="L2371" s="23" t="e">
        <f>IF($B2371="","",(VLOOKUP($B2371,所属・種目コード!$L$3:$M$59,2)))</f>
        <v>#N/A</v>
      </c>
    </row>
    <row r="2372" spans="1:12">
      <c r="A2372" s="11">
        <v>3293</v>
      </c>
      <c r="B2372" s="11">
        <v>1118</v>
      </c>
      <c r="C2372" s="11">
        <v>602</v>
      </c>
      <c r="E2372" s="11" t="s">
        <v>4919</v>
      </c>
      <c r="F2372" s="11" t="s">
        <v>4920</v>
      </c>
      <c r="G2372" s="11">
        <v>2</v>
      </c>
      <c r="I2372" s="24" t="str">
        <f>IF($B2372="","",(VLOOKUP($B2372,所属・種目コード!$E$3:$F$68,2)))</f>
        <v>盛岡南</v>
      </c>
      <c r="K2372" s="26" t="e">
        <f>IF($B2372="","",(VLOOKUP($B2372,所属・種目コード!O2355:P2455,2)))</f>
        <v>#N/A</v>
      </c>
      <c r="L2372" s="23" t="e">
        <f>IF($B2372="","",(VLOOKUP($B2372,所属・種目コード!$L$3:$M$59,2)))</f>
        <v>#N/A</v>
      </c>
    </row>
    <row r="2373" spans="1:12">
      <c r="A2373" s="11">
        <v>3294</v>
      </c>
      <c r="B2373" s="11">
        <v>1118</v>
      </c>
      <c r="C2373" s="11">
        <v>336</v>
      </c>
      <c r="E2373" s="11" t="s">
        <v>4921</v>
      </c>
      <c r="F2373" s="11" t="s">
        <v>4140</v>
      </c>
      <c r="G2373" s="11">
        <v>1</v>
      </c>
      <c r="I2373" s="24" t="str">
        <f>IF($B2373="","",(VLOOKUP($B2373,所属・種目コード!$E$3:$F$68,2)))</f>
        <v>盛岡南</v>
      </c>
      <c r="K2373" s="26" t="e">
        <f>IF($B2373="","",(VLOOKUP($B2373,所属・種目コード!O2356:P2456,2)))</f>
        <v>#N/A</v>
      </c>
      <c r="L2373" s="23" t="e">
        <f>IF($B2373="","",(VLOOKUP($B2373,所属・種目コード!$L$3:$M$59,2)))</f>
        <v>#N/A</v>
      </c>
    </row>
    <row r="2374" spans="1:12">
      <c r="A2374" s="11">
        <v>3295</v>
      </c>
      <c r="B2374" s="11">
        <v>1118</v>
      </c>
      <c r="C2374" s="11">
        <v>360</v>
      </c>
      <c r="E2374" s="11" t="s">
        <v>4922</v>
      </c>
      <c r="F2374" s="11" t="s">
        <v>4923</v>
      </c>
      <c r="G2374" s="11">
        <v>1</v>
      </c>
      <c r="I2374" s="24" t="str">
        <f>IF($B2374="","",(VLOOKUP($B2374,所属・種目コード!$E$3:$F$68,2)))</f>
        <v>盛岡南</v>
      </c>
      <c r="K2374" s="26" t="e">
        <f>IF($B2374="","",(VLOOKUP($B2374,所属・種目コード!O2357:P2457,2)))</f>
        <v>#N/A</v>
      </c>
      <c r="L2374" s="23" t="e">
        <f>IF($B2374="","",(VLOOKUP($B2374,所属・種目コード!$L$3:$M$59,2)))</f>
        <v>#N/A</v>
      </c>
    </row>
    <row r="2375" spans="1:12">
      <c r="A2375" s="11">
        <v>3296</v>
      </c>
      <c r="B2375" s="11">
        <v>1118</v>
      </c>
      <c r="C2375" s="11">
        <v>361</v>
      </c>
      <c r="E2375" s="11" t="s">
        <v>4924</v>
      </c>
      <c r="F2375" s="11" t="s">
        <v>4925</v>
      </c>
      <c r="G2375" s="11">
        <v>1</v>
      </c>
      <c r="I2375" s="24" t="str">
        <f>IF($B2375="","",(VLOOKUP($B2375,所属・種目コード!$E$3:$F$68,2)))</f>
        <v>盛岡南</v>
      </c>
      <c r="K2375" s="26" t="e">
        <f>IF($B2375="","",(VLOOKUP($B2375,所属・種目コード!O2358:P2458,2)))</f>
        <v>#N/A</v>
      </c>
      <c r="L2375" s="23" t="e">
        <f>IF($B2375="","",(VLOOKUP($B2375,所属・種目コード!$L$3:$M$59,2)))</f>
        <v>#N/A</v>
      </c>
    </row>
    <row r="2376" spans="1:12">
      <c r="A2376" s="11">
        <v>3297</v>
      </c>
      <c r="B2376" s="11">
        <v>1118</v>
      </c>
      <c r="C2376" s="11">
        <v>373</v>
      </c>
      <c r="E2376" s="11" t="s">
        <v>4926</v>
      </c>
      <c r="F2376" s="11" t="s">
        <v>4927</v>
      </c>
      <c r="G2376" s="11">
        <v>1</v>
      </c>
      <c r="I2376" s="24" t="str">
        <f>IF($B2376="","",(VLOOKUP($B2376,所属・種目コード!$E$3:$F$68,2)))</f>
        <v>盛岡南</v>
      </c>
      <c r="K2376" s="26" t="e">
        <f>IF($B2376="","",(VLOOKUP($B2376,所属・種目コード!O2359:P2459,2)))</f>
        <v>#N/A</v>
      </c>
      <c r="L2376" s="23" t="e">
        <f>IF($B2376="","",(VLOOKUP($B2376,所属・種目コード!$L$3:$M$59,2)))</f>
        <v>#N/A</v>
      </c>
    </row>
    <row r="2377" spans="1:12">
      <c r="A2377" s="11">
        <v>3298</v>
      </c>
      <c r="B2377" s="11">
        <v>1118</v>
      </c>
      <c r="C2377" s="11">
        <v>267</v>
      </c>
      <c r="E2377" s="11" t="s">
        <v>4928</v>
      </c>
      <c r="F2377" s="11" t="s">
        <v>4929</v>
      </c>
      <c r="G2377" s="11">
        <v>2</v>
      </c>
      <c r="I2377" s="24" t="str">
        <f>IF($B2377="","",(VLOOKUP($B2377,所属・種目コード!$E$3:$F$68,2)))</f>
        <v>盛岡南</v>
      </c>
      <c r="K2377" s="26" t="e">
        <f>IF($B2377="","",(VLOOKUP($B2377,所属・種目コード!O2360:P2460,2)))</f>
        <v>#N/A</v>
      </c>
      <c r="L2377" s="23" t="e">
        <f>IF($B2377="","",(VLOOKUP($B2377,所属・種目コード!$L$3:$M$59,2)))</f>
        <v>#N/A</v>
      </c>
    </row>
    <row r="2378" spans="1:12">
      <c r="A2378" s="11">
        <v>3299</v>
      </c>
      <c r="B2378" s="11">
        <v>1118</v>
      </c>
      <c r="C2378" s="11">
        <v>337</v>
      </c>
      <c r="E2378" s="11" t="s">
        <v>4930</v>
      </c>
      <c r="F2378" s="11" t="s">
        <v>4931</v>
      </c>
      <c r="G2378" s="11">
        <v>1</v>
      </c>
      <c r="I2378" s="24" t="str">
        <f>IF($B2378="","",(VLOOKUP($B2378,所属・種目コード!$E$3:$F$68,2)))</f>
        <v>盛岡南</v>
      </c>
      <c r="K2378" s="26" t="e">
        <f>IF($B2378="","",(VLOOKUP($B2378,所属・種目コード!O2361:P2461,2)))</f>
        <v>#N/A</v>
      </c>
      <c r="L2378" s="23" t="e">
        <f>IF($B2378="","",(VLOOKUP($B2378,所属・種目コード!$L$3:$M$59,2)))</f>
        <v>#N/A</v>
      </c>
    </row>
    <row r="2379" spans="1:12">
      <c r="A2379" s="11">
        <v>3300</v>
      </c>
      <c r="B2379" s="11">
        <v>1118</v>
      </c>
      <c r="C2379" s="11">
        <v>374</v>
      </c>
      <c r="E2379" s="11" t="s">
        <v>4932</v>
      </c>
      <c r="F2379" s="11" t="s">
        <v>4933</v>
      </c>
      <c r="G2379" s="11">
        <v>1</v>
      </c>
      <c r="I2379" s="24" t="str">
        <f>IF($B2379="","",(VLOOKUP($B2379,所属・種目コード!$E$3:$F$68,2)))</f>
        <v>盛岡南</v>
      </c>
      <c r="K2379" s="26" t="e">
        <f>IF($B2379="","",(VLOOKUP($B2379,所属・種目コード!O2362:P2462,2)))</f>
        <v>#N/A</v>
      </c>
      <c r="L2379" s="23" t="e">
        <f>IF($B2379="","",(VLOOKUP($B2379,所属・種目コード!$L$3:$M$59,2)))</f>
        <v>#N/A</v>
      </c>
    </row>
    <row r="2380" spans="1:12">
      <c r="A2380" s="11">
        <v>3301</v>
      </c>
      <c r="B2380" s="11">
        <v>1118</v>
      </c>
      <c r="C2380" s="11">
        <v>362</v>
      </c>
      <c r="E2380" s="11" t="s">
        <v>4934</v>
      </c>
      <c r="F2380" s="11" t="s">
        <v>4935</v>
      </c>
      <c r="G2380" s="11">
        <v>1</v>
      </c>
      <c r="I2380" s="24" t="str">
        <f>IF($B2380="","",(VLOOKUP($B2380,所属・種目コード!$E$3:$F$68,2)))</f>
        <v>盛岡南</v>
      </c>
      <c r="K2380" s="26" t="e">
        <f>IF($B2380="","",(VLOOKUP($B2380,所属・種目コード!O2363:P2463,2)))</f>
        <v>#N/A</v>
      </c>
      <c r="L2380" s="23" t="e">
        <f>IF($B2380="","",(VLOOKUP($B2380,所属・種目コード!$L$3:$M$59,2)))</f>
        <v>#N/A</v>
      </c>
    </row>
    <row r="2381" spans="1:12">
      <c r="A2381" s="11">
        <v>3302</v>
      </c>
      <c r="B2381" s="11">
        <v>1118</v>
      </c>
      <c r="C2381" s="11">
        <v>338</v>
      </c>
      <c r="E2381" s="11" t="s">
        <v>4936</v>
      </c>
      <c r="F2381" s="11" t="s">
        <v>4937</v>
      </c>
      <c r="G2381" s="11">
        <v>1</v>
      </c>
      <c r="I2381" s="24" t="str">
        <f>IF($B2381="","",(VLOOKUP($B2381,所属・種目コード!$E$3:$F$68,2)))</f>
        <v>盛岡南</v>
      </c>
      <c r="K2381" s="26" t="e">
        <f>IF($B2381="","",(VLOOKUP($B2381,所属・種目コード!O2364:P2464,2)))</f>
        <v>#N/A</v>
      </c>
      <c r="L2381" s="23" t="e">
        <f>IF($B2381="","",(VLOOKUP($B2381,所属・種目コード!$L$3:$M$59,2)))</f>
        <v>#N/A</v>
      </c>
    </row>
    <row r="2382" spans="1:12">
      <c r="A2382" s="11">
        <v>3303</v>
      </c>
      <c r="B2382" s="11">
        <v>1118</v>
      </c>
      <c r="C2382" s="11">
        <v>814</v>
      </c>
      <c r="E2382" s="11" t="s">
        <v>4938</v>
      </c>
      <c r="F2382" s="11" t="s">
        <v>4939</v>
      </c>
      <c r="G2382" s="11">
        <v>1</v>
      </c>
      <c r="I2382" s="24" t="str">
        <f>IF($B2382="","",(VLOOKUP($B2382,所属・種目コード!$E$3:$F$68,2)))</f>
        <v>盛岡南</v>
      </c>
      <c r="K2382" s="26" t="e">
        <f>IF($B2382="","",(VLOOKUP($B2382,所属・種目コード!O2365:P2465,2)))</f>
        <v>#N/A</v>
      </c>
      <c r="L2382" s="23" t="e">
        <f>IF($B2382="","",(VLOOKUP($B2382,所属・種目コード!$L$3:$M$59,2)))</f>
        <v>#N/A</v>
      </c>
    </row>
    <row r="2383" spans="1:12">
      <c r="A2383" s="11">
        <v>3304</v>
      </c>
      <c r="B2383" s="11">
        <v>1118</v>
      </c>
      <c r="C2383" s="11">
        <v>268</v>
      </c>
      <c r="E2383" s="11" t="s">
        <v>4940</v>
      </c>
      <c r="F2383" s="11" t="s">
        <v>4941</v>
      </c>
      <c r="G2383" s="11">
        <v>2</v>
      </c>
      <c r="I2383" s="24" t="str">
        <f>IF($B2383="","",(VLOOKUP($B2383,所属・種目コード!$E$3:$F$68,2)))</f>
        <v>盛岡南</v>
      </c>
      <c r="K2383" s="26" t="e">
        <f>IF($B2383="","",(VLOOKUP($B2383,所属・種目コード!O2366:P2466,2)))</f>
        <v>#N/A</v>
      </c>
      <c r="L2383" s="23" t="e">
        <f>IF($B2383="","",(VLOOKUP($B2383,所属・種目コード!$L$3:$M$59,2)))</f>
        <v>#N/A</v>
      </c>
    </row>
    <row r="2384" spans="1:12">
      <c r="A2384" s="11">
        <v>3305</v>
      </c>
      <c r="B2384" s="11">
        <v>1118</v>
      </c>
      <c r="C2384" s="11">
        <v>375</v>
      </c>
      <c r="E2384" s="11" t="s">
        <v>4942</v>
      </c>
      <c r="F2384" s="11" t="s">
        <v>4943</v>
      </c>
      <c r="G2384" s="11">
        <v>1</v>
      </c>
      <c r="I2384" s="24" t="str">
        <f>IF($B2384="","",(VLOOKUP($B2384,所属・種目コード!$E$3:$F$68,2)))</f>
        <v>盛岡南</v>
      </c>
      <c r="K2384" s="26" t="e">
        <f>IF($B2384="","",(VLOOKUP($B2384,所属・種目コード!O2367:P2467,2)))</f>
        <v>#N/A</v>
      </c>
      <c r="L2384" s="23" t="e">
        <f>IF($B2384="","",(VLOOKUP($B2384,所属・種目コード!$L$3:$M$59,2)))</f>
        <v>#N/A</v>
      </c>
    </row>
    <row r="2385" spans="1:12">
      <c r="A2385" s="11">
        <v>3306</v>
      </c>
      <c r="B2385" s="11">
        <v>1118</v>
      </c>
      <c r="C2385" s="11">
        <v>339</v>
      </c>
      <c r="E2385" s="11" t="s">
        <v>4944</v>
      </c>
      <c r="F2385" s="11" t="s">
        <v>4945</v>
      </c>
      <c r="G2385" s="11">
        <v>1</v>
      </c>
      <c r="I2385" s="24" t="str">
        <f>IF($B2385="","",(VLOOKUP($B2385,所属・種目コード!$E$3:$F$68,2)))</f>
        <v>盛岡南</v>
      </c>
      <c r="K2385" s="26" t="e">
        <f>IF($B2385="","",(VLOOKUP($B2385,所属・種目コード!O2368:P2468,2)))</f>
        <v>#N/A</v>
      </c>
      <c r="L2385" s="23" t="e">
        <f>IF($B2385="","",(VLOOKUP($B2385,所属・種目コード!$L$3:$M$59,2)))</f>
        <v>#N/A</v>
      </c>
    </row>
    <row r="2386" spans="1:12">
      <c r="A2386" s="11">
        <v>3307</v>
      </c>
      <c r="B2386" s="11">
        <v>1118</v>
      </c>
      <c r="C2386" s="11">
        <v>340</v>
      </c>
      <c r="E2386" s="11" t="s">
        <v>4946</v>
      </c>
      <c r="F2386" s="11" t="s">
        <v>4947</v>
      </c>
      <c r="G2386" s="11">
        <v>1</v>
      </c>
      <c r="I2386" s="24" t="str">
        <f>IF($B2386="","",(VLOOKUP($B2386,所属・種目コード!$E$3:$F$68,2)))</f>
        <v>盛岡南</v>
      </c>
      <c r="K2386" s="26" t="e">
        <f>IF($B2386="","",(VLOOKUP($B2386,所属・種目コード!O2369:P2469,2)))</f>
        <v>#N/A</v>
      </c>
      <c r="L2386" s="23" t="e">
        <f>IF($B2386="","",(VLOOKUP($B2386,所属・種目コード!$L$3:$M$59,2)))</f>
        <v>#N/A</v>
      </c>
    </row>
    <row r="2387" spans="1:12">
      <c r="A2387" s="11">
        <v>3308</v>
      </c>
      <c r="B2387" s="11">
        <v>1118</v>
      </c>
      <c r="C2387" s="11">
        <v>341</v>
      </c>
      <c r="E2387" s="11" t="s">
        <v>4948</v>
      </c>
      <c r="F2387" s="11" t="s">
        <v>4949</v>
      </c>
      <c r="G2387" s="11">
        <v>1</v>
      </c>
      <c r="I2387" s="24" t="str">
        <f>IF($B2387="","",(VLOOKUP($B2387,所属・種目コード!$E$3:$F$68,2)))</f>
        <v>盛岡南</v>
      </c>
      <c r="K2387" s="26" t="e">
        <f>IF($B2387="","",(VLOOKUP($B2387,所属・種目コード!O2370:P2470,2)))</f>
        <v>#N/A</v>
      </c>
      <c r="L2387" s="23" t="e">
        <f>IF($B2387="","",(VLOOKUP($B2387,所属・種目コード!$L$3:$M$59,2)))</f>
        <v>#N/A</v>
      </c>
    </row>
    <row r="2388" spans="1:12">
      <c r="A2388" s="11">
        <v>3309</v>
      </c>
      <c r="B2388" s="11">
        <v>1118</v>
      </c>
      <c r="C2388" s="11">
        <v>342</v>
      </c>
      <c r="E2388" s="11" t="s">
        <v>4950</v>
      </c>
      <c r="F2388" s="11" t="s">
        <v>4951</v>
      </c>
      <c r="G2388" s="11">
        <v>1</v>
      </c>
      <c r="I2388" s="24" t="str">
        <f>IF($B2388="","",(VLOOKUP($B2388,所属・種目コード!$E$3:$F$68,2)))</f>
        <v>盛岡南</v>
      </c>
      <c r="K2388" s="26" t="e">
        <f>IF($B2388="","",(VLOOKUP($B2388,所属・種目コード!O2371:P2471,2)))</f>
        <v>#N/A</v>
      </c>
      <c r="L2388" s="23" t="e">
        <f>IF($B2388="","",(VLOOKUP($B2388,所属・種目コード!$L$3:$M$59,2)))</f>
        <v>#N/A</v>
      </c>
    </row>
    <row r="2389" spans="1:12">
      <c r="A2389" s="11">
        <v>3310</v>
      </c>
      <c r="B2389" s="11">
        <v>1118</v>
      </c>
      <c r="C2389" s="11">
        <v>815</v>
      </c>
      <c r="E2389" s="11" t="s">
        <v>4952</v>
      </c>
      <c r="F2389" s="11" t="s">
        <v>4953</v>
      </c>
      <c r="G2389" s="11">
        <v>1</v>
      </c>
      <c r="I2389" s="24" t="str">
        <f>IF($B2389="","",(VLOOKUP($B2389,所属・種目コード!$E$3:$F$68,2)))</f>
        <v>盛岡南</v>
      </c>
      <c r="K2389" s="26" t="e">
        <f>IF($B2389="","",(VLOOKUP($B2389,所属・種目コード!O2372:P2472,2)))</f>
        <v>#N/A</v>
      </c>
      <c r="L2389" s="23" t="e">
        <f>IF($B2389="","",(VLOOKUP($B2389,所属・種目コード!$L$3:$M$59,2)))</f>
        <v>#N/A</v>
      </c>
    </row>
    <row r="2390" spans="1:12">
      <c r="A2390" s="11">
        <v>3311</v>
      </c>
      <c r="B2390" s="11">
        <v>1118</v>
      </c>
      <c r="C2390" s="11">
        <v>603</v>
      </c>
      <c r="E2390" s="11" t="s">
        <v>4954</v>
      </c>
      <c r="F2390" s="11" t="s">
        <v>4955</v>
      </c>
      <c r="G2390" s="11">
        <v>2</v>
      </c>
      <c r="I2390" s="24" t="str">
        <f>IF($B2390="","",(VLOOKUP($B2390,所属・種目コード!$E$3:$F$68,2)))</f>
        <v>盛岡南</v>
      </c>
      <c r="K2390" s="26" t="e">
        <f>IF($B2390="","",(VLOOKUP($B2390,所属・種目コード!O2373:P2473,2)))</f>
        <v>#N/A</v>
      </c>
      <c r="L2390" s="23" t="e">
        <f>IF($B2390="","",(VLOOKUP($B2390,所属・種目コード!$L$3:$M$59,2)))</f>
        <v>#N/A</v>
      </c>
    </row>
    <row r="2391" spans="1:12">
      <c r="A2391" s="11">
        <v>3312</v>
      </c>
      <c r="B2391" s="11">
        <v>1118</v>
      </c>
      <c r="C2391" s="11">
        <v>816</v>
      </c>
      <c r="E2391" s="11" t="s">
        <v>4956</v>
      </c>
      <c r="F2391" s="11" t="s">
        <v>4957</v>
      </c>
      <c r="G2391" s="11">
        <v>1</v>
      </c>
      <c r="I2391" s="24" t="str">
        <f>IF($B2391="","",(VLOOKUP($B2391,所属・種目コード!$E$3:$F$68,2)))</f>
        <v>盛岡南</v>
      </c>
      <c r="K2391" s="26" t="e">
        <f>IF($B2391="","",(VLOOKUP($B2391,所属・種目コード!O2374:P2474,2)))</f>
        <v>#N/A</v>
      </c>
      <c r="L2391" s="23" t="e">
        <f>IF($B2391="","",(VLOOKUP($B2391,所属・種目コード!$L$3:$M$59,2)))</f>
        <v>#N/A</v>
      </c>
    </row>
    <row r="2392" spans="1:12">
      <c r="A2392" s="11">
        <v>3313</v>
      </c>
      <c r="B2392" s="11">
        <v>1118</v>
      </c>
      <c r="C2392" s="11">
        <v>343</v>
      </c>
      <c r="E2392" s="11" t="s">
        <v>4958</v>
      </c>
      <c r="F2392" s="11" t="s">
        <v>4959</v>
      </c>
      <c r="G2392" s="11">
        <v>1</v>
      </c>
      <c r="I2392" s="24" t="str">
        <f>IF($B2392="","",(VLOOKUP($B2392,所属・種目コード!$E$3:$F$68,2)))</f>
        <v>盛岡南</v>
      </c>
      <c r="K2392" s="26" t="e">
        <f>IF($B2392="","",(VLOOKUP($B2392,所属・種目コード!O2375:P2475,2)))</f>
        <v>#N/A</v>
      </c>
      <c r="L2392" s="23" t="e">
        <f>IF($B2392="","",(VLOOKUP($B2392,所属・種目コード!$L$3:$M$59,2)))</f>
        <v>#N/A</v>
      </c>
    </row>
    <row r="2393" spans="1:12">
      <c r="A2393" s="11">
        <v>3314</v>
      </c>
      <c r="B2393" s="11">
        <v>1118</v>
      </c>
      <c r="C2393" s="11">
        <v>344</v>
      </c>
      <c r="E2393" s="11" t="s">
        <v>4960</v>
      </c>
      <c r="F2393" s="11" t="s">
        <v>4961</v>
      </c>
      <c r="G2393" s="11">
        <v>1</v>
      </c>
      <c r="I2393" s="24" t="str">
        <f>IF($B2393="","",(VLOOKUP($B2393,所属・種目コード!$E$3:$F$68,2)))</f>
        <v>盛岡南</v>
      </c>
      <c r="K2393" s="26" t="e">
        <f>IF($B2393="","",(VLOOKUP($B2393,所属・種目コード!O2376:P2476,2)))</f>
        <v>#N/A</v>
      </c>
      <c r="L2393" s="23" t="e">
        <f>IF($B2393="","",(VLOOKUP($B2393,所属・種目コード!$L$3:$M$59,2)))</f>
        <v>#N/A</v>
      </c>
    </row>
    <row r="2394" spans="1:12">
      <c r="A2394" s="11">
        <v>3315</v>
      </c>
      <c r="B2394" s="11">
        <v>1118</v>
      </c>
      <c r="C2394" s="11">
        <v>345</v>
      </c>
      <c r="E2394" s="11" t="s">
        <v>4962</v>
      </c>
      <c r="F2394" s="11" t="s">
        <v>4963</v>
      </c>
      <c r="G2394" s="11">
        <v>1</v>
      </c>
      <c r="I2394" s="24" t="str">
        <f>IF($B2394="","",(VLOOKUP($B2394,所属・種目コード!$E$3:$F$68,2)))</f>
        <v>盛岡南</v>
      </c>
      <c r="K2394" s="26" t="e">
        <f>IF($B2394="","",(VLOOKUP($B2394,所属・種目コード!O2377:P2477,2)))</f>
        <v>#N/A</v>
      </c>
      <c r="L2394" s="23" t="e">
        <f>IF($B2394="","",(VLOOKUP($B2394,所属・種目コード!$L$3:$M$59,2)))</f>
        <v>#N/A</v>
      </c>
    </row>
    <row r="2395" spans="1:12">
      <c r="A2395" s="11">
        <v>3316</v>
      </c>
      <c r="B2395" s="11">
        <v>1118</v>
      </c>
      <c r="C2395" s="11">
        <v>604</v>
      </c>
      <c r="E2395" s="11" t="s">
        <v>4964</v>
      </c>
      <c r="F2395" s="11" t="s">
        <v>4965</v>
      </c>
      <c r="G2395" s="11">
        <v>2</v>
      </c>
      <c r="I2395" s="24" t="str">
        <f>IF($B2395="","",(VLOOKUP($B2395,所属・種目コード!$E$3:$F$68,2)))</f>
        <v>盛岡南</v>
      </c>
      <c r="K2395" s="26" t="e">
        <f>IF($B2395="","",(VLOOKUP($B2395,所属・種目コード!O2378:P2478,2)))</f>
        <v>#N/A</v>
      </c>
      <c r="L2395" s="23" t="e">
        <f>IF($B2395="","",(VLOOKUP($B2395,所属・種目コード!$L$3:$M$59,2)))</f>
        <v>#N/A</v>
      </c>
    </row>
    <row r="2396" spans="1:12">
      <c r="A2396" s="11">
        <v>3317</v>
      </c>
      <c r="B2396" s="11">
        <v>1118</v>
      </c>
      <c r="C2396" s="11">
        <v>363</v>
      </c>
      <c r="E2396" s="11" t="s">
        <v>4966</v>
      </c>
      <c r="F2396" s="11" t="s">
        <v>4967</v>
      </c>
      <c r="G2396" s="11">
        <v>1</v>
      </c>
      <c r="I2396" s="24" t="str">
        <f>IF($B2396="","",(VLOOKUP($B2396,所属・種目コード!$E$3:$F$68,2)))</f>
        <v>盛岡南</v>
      </c>
      <c r="K2396" s="26" t="e">
        <f>IF($B2396="","",(VLOOKUP($B2396,所属・種目コード!O2379:P2479,2)))</f>
        <v>#N/A</v>
      </c>
      <c r="L2396" s="23" t="e">
        <f>IF($B2396="","",(VLOOKUP($B2396,所属・種目コード!$L$3:$M$59,2)))</f>
        <v>#N/A</v>
      </c>
    </row>
    <row r="2397" spans="1:12">
      <c r="A2397" s="11">
        <v>3318</v>
      </c>
      <c r="B2397" s="11">
        <v>1118</v>
      </c>
      <c r="C2397" s="11">
        <v>817</v>
      </c>
      <c r="E2397" s="11" t="s">
        <v>4968</v>
      </c>
      <c r="F2397" s="11" t="s">
        <v>4969</v>
      </c>
      <c r="G2397" s="11">
        <v>1</v>
      </c>
      <c r="I2397" s="24" t="str">
        <f>IF($B2397="","",(VLOOKUP($B2397,所属・種目コード!$E$3:$F$68,2)))</f>
        <v>盛岡南</v>
      </c>
      <c r="K2397" s="26" t="e">
        <f>IF($B2397="","",(VLOOKUP($B2397,所属・種目コード!O2380:P2480,2)))</f>
        <v>#N/A</v>
      </c>
      <c r="L2397" s="23" t="e">
        <f>IF($B2397="","",(VLOOKUP($B2397,所属・種目コード!$L$3:$M$59,2)))</f>
        <v>#N/A</v>
      </c>
    </row>
    <row r="2398" spans="1:12">
      <c r="A2398" s="11">
        <v>3319</v>
      </c>
      <c r="B2398" s="11">
        <v>1118</v>
      </c>
      <c r="C2398" s="11">
        <v>346</v>
      </c>
      <c r="E2398" s="11" t="s">
        <v>4970</v>
      </c>
      <c r="F2398" s="11" t="s">
        <v>4971</v>
      </c>
      <c r="G2398" s="11">
        <v>1</v>
      </c>
      <c r="I2398" s="24" t="str">
        <f>IF($B2398="","",(VLOOKUP($B2398,所属・種目コード!$E$3:$F$68,2)))</f>
        <v>盛岡南</v>
      </c>
      <c r="K2398" s="26" t="e">
        <f>IF($B2398="","",(VLOOKUP($B2398,所属・種目コード!O2381:P2481,2)))</f>
        <v>#N/A</v>
      </c>
      <c r="L2398" s="23" t="e">
        <f>IF($B2398="","",(VLOOKUP($B2398,所属・種目コード!$L$3:$M$59,2)))</f>
        <v>#N/A</v>
      </c>
    </row>
    <row r="2399" spans="1:12">
      <c r="A2399" s="11">
        <v>3320</v>
      </c>
      <c r="B2399" s="11">
        <v>1118</v>
      </c>
      <c r="C2399" s="11">
        <v>605</v>
      </c>
      <c r="E2399" s="11" t="s">
        <v>4972</v>
      </c>
      <c r="F2399" s="11" t="s">
        <v>4973</v>
      </c>
      <c r="G2399" s="11">
        <v>2</v>
      </c>
      <c r="I2399" s="24" t="str">
        <f>IF($B2399="","",(VLOOKUP($B2399,所属・種目コード!$E$3:$F$68,2)))</f>
        <v>盛岡南</v>
      </c>
      <c r="K2399" s="26" t="e">
        <f>IF($B2399="","",(VLOOKUP($B2399,所属・種目コード!O2382:P2482,2)))</f>
        <v>#N/A</v>
      </c>
      <c r="L2399" s="23" t="e">
        <f>IF($B2399="","",(VLOOKUP($B2399,所属・種目コード!$L$3:$M$59,2)))</f>
        <v>#N/A</v>
      </c>
    </row>
    <row r="2400" spans="1:12">
      <c r="A2400" s="11">
        <v>3321</v>
      </c>
      <c r="B2400" s="11">
        <v>1118</v>
      </c>
      <c r="C2400" s="11">
        <v>364</v>
      </c>
      <c r="E2400" s="11" t="s">
        <v>4974</v>
      </c>
      <c r="F2400" s="11" t="s">
        <v>4975</v>
      </c>
      <c r="G2400" s="11">
        <v>1</v>
      </c>
      <c r="I2400" s="24" t="str">
        <f>IF($B2400="","",(VLOOKUP($B2400,所属・種目コード!$E$3:$F$68,2)))</f>
        <v>盛岡南</v>
      </c>
      <c r="K2400" s="26" t="e">
        <f>IF($B2400="","",(VLOOKUP($B2400,所属・種目コード!O2383:P2483,2)))</f>
        <v>#N/A</v>
      </c>
      <c r="L2400" s="23" t="e">
        <f>IF($B2400="","",(VLOOKUP($B2400,所属・種目コード!$L$3:$M$59,2)))</f>
        <v>#N/A</v>
      </c>
    </row>
    <row r="2401" spans="1:12">
      <c r="A2401" s="11">
        <v>3322</v>
      </c>
      <c r="B2401" s="11">
        <v>1118</v>
      </c>
      <c r="C2401" s="11">
        <v>606</v>
      </c>
      <c r="E2401" s="11" t="s">
        <v>4976</v>
      </c>
      <c r="F2401" s="11" t="s">
        <v>4977</v>
      </c>
      <c r="G2401" s="11">
        <v>2</v>
      </c>
      <c r="I2401" s="24" t="str">
        <f>IF($B2401="","",(VLOOKUP($B2401,所属・種目コード!$E$3:$F$68,2)))</f>
        <v>盛岡南</v>
      </c>
      <c r="K2401" s="26" t="e">
        <f>IF($B2401="","",(VLOOKUP($B2401,所属・種目コード!O2384:P2484,2)))</f>
        <v>#N/A</v>
      </c>
      <c r="L2401" s="23" t="e">
        <f>IF($B2401="","",(VLOOKUP($B2401,所属・種目コード!$L$3:$M$59,2)))</f>
        <v>#N/A</v>
      </c>
    </row>
    <row r="2402" spans="1:12">
      <c r="A2402" s="11">
        <v>3323</v>
      </c>
      <c r="B2402" s="11">
        <v>1118</v>
      </c>
      <c r="C2402" s="11">
        <v>818</v>
      </c>
      <c r="E2402" s="11" t="s">
        <v>4978</v>
      </c>
      <c r="F2402" s="11" t="s">
        <v>4979</v>
      </c>
      <c r="G2402" s="11">
        <v>1</v>
      </c>
      <c r="I2402" s="24" t="str">
        <f>IF($B2402="","",(VLOOKUP($B2402,所属・種目コード!$E$3:$F$68,2)))</f>
        <v>盛岡南</v>
      </c>
      <c r="K2402" s="26" t="e">
        <f>IF($B2402="","",(VLOOKUP($B2402,所属・種目コード!O2385:P2485,2)))</f>
        <v>#N/A</v>
      </c>
      <c r="L2402" s="23" t="e">
        <f>IF($B2402="","",(VLOOKUP($B2402,所属・種目コード!$L$3:$M$59,2)))</f>
        <v>#N/A</v>
      </c>
    </row>
    <row r="2403" spans="1:12">
      <c r="A2403" s="11">
        <v>3324</v>
      </c>
      <c r="B2403" s="11">
        <v>1118</v>
      </c>
      <c r="C2403" s="11">
        <v>347</v>
      </c>
      <c r="E2403" s="11" t="s">
        <v>4980</v>
      </c>
      <c r="F2403" s="11" t="s">
        <v>4981</v>
      </c>
      <c r="G2403" s="11">
        <v>1</v>
      </c>
      <c r="I2403" s="24" t="str">
        <f>IF($B2403="","",(VLOOKUP($B2403,所属・種目コード!$E$3:$F$68,2)))</f>
        <v>盛岡南</v>
      </c>
      <c r="K2403" s="26" t="e">
        <f>IF($B2403="","",(VLOOKUP($B2403,所属・種目コード!O2386:P2486,2)))</f>
        <v>#N/A</v>
      </c>
      <c r="L2403" s="23" t="e">
        <f>IF($B2403="","",(VLOOKUP($B2403,所属・種目コード!$L$3:$M$59,2)))</f>
        <v>#N/A</v>
      </c>
    </row>
    <row r="2404" spans="1:12">
      <c r="A2404" s="11">
        <v>3325</v>
      </c>
      <c r="B2404" s="11">
        <v>1118</v>
      </c>
      <c r="C2404" s="11">
        <v>348</v>
      </c>
      <c r="E2404" s="11" t="s">
        <v>4982</v>
      </c>
      <c r="F2404" s="11" t="s">
        <v>2326</v>
      </c>
      <c r="G2404" s="11">
        <v>1</v>
      </c>
      <c r="I2404" s="24" t="str">
        <f>IF($B2404="","",(VLOOKUP($B2404,所属・種目コード!$E$3:$F$68,2)))</f>
        <v>盛岡南</v>
      </c>
      <c r="K2404" s="26" t="e">
        <f>IF($B2404="","",(VLOOKUP($B2404,所属・種目コード!O2387:P2487,2)))</f>
        <v>#N/A</v>
      </c>
      <c r="L2404" s="23" t="e">
        <f>IF($B2404="","",(VLOOKUP($B2404,所属・種目コード!$L$3:$M$59,2)))</f>
        <v>#N/A</v>
      </c>
    </row>
    <row r="2405" spans="1:12">
      <c r="A2405" s="11">
        <v>3326</v>
      </c>
      <c r="B2405" s="11">
        <v>1118</v>
      </c>
      <c r="C2405" s="11">
        <v>272</v>
      </c>
      <c r="E2405" s="11" t="s">
        <v>4983</v>
      </c>
      <c r="F2405" s="11" t="s">
        <v>4984</v>
      </c>
      <c r="G2405" s="11">
        <v>2</v>
      </c>
      <c r="I2405" s="24" t="str">
        <f>IF($B2405="","",(VLOOKUP($B2405,所属・種目コード!$E$3:$F$68,2)))</f>
        <v>盛岡南</v>
      </c>
      <c r="K2405" s="26" t="e">
        <f>IF($B2405="","",(VLOOKUP($B2405,所属・種目コード!O2388:P2488,2)))</f>
        <v>#N/A</v>
      </c>
      <c r="L2405" s="23" t="e">
        <f>IF($B2405="","",(VLOOKUP($B2405,所属・種目コード!$L$3:$M$59,2)))</f>
        <v>#N/A</v>
      </c>
    </row>
    <row r="2406" spans="1:12">
      <c r="A2406" s="11">
        <v>3327</v>
      </c>
      <c r="B2406" s="11">
        <v>1118</v>
      </c>
      <c r="C2406" s="11">
        <v>349</v>
      </c>
      <c r="E2406" s="11" t="s">
        <v>4985</v>
      </c>
      <c r="F2406" s="11" t="s">
        <v>4986</v>
      </c>
      <c r="G2406" s="11">
        <v>1</v>
      </c>
      <c r="I2406" s="24" t="str">
        <f>IF($B2406="","",(VLOOKUP($B2406,所属・種目コード!$E$3:$F$68,2)))</f>
        <v>盛岡南</v>
      </c>
      <c r="K2406" s="26" t="e">
        <f>IF($B2406="","",(VLOOKUP($B2406,所属・種目コード!O2389:P2489,2)))</f>
        <v>#N/A</v>
      </c>
      <c r="L2406" s="23" t="e">
        <f>IF($B2406="","",(VLOOKUP($B2406,所属・種目コード!$L$3:$M$59,2)))</f>
        <v>#N/A</v>
      </c>
    </row>
    <row r="2407" spans="1:12">
      <c r="A2407" s="11">
        <v>3328</v>
      </c>
      <c r="B2407" s="11">
        <v>1118</v>
      </c>
      <c r="C2407" s="11">
        <v>365</v>
      </c>
      <c r="E2407" s="11" t="s">
        <v>4987</v>
      </c>
      <c r="F2407" s="11" t="s">
        <v>4988</v>
      </c>
      <c r="G2407" s="11">
        <v>1</v>
      </c>
      <c r="I2407" s="24" t="str">
        <f>IF($B2407="","",(VLOOKUP($B2407,所属・種目コード!$E$3:$F$68,2)))</f>
        <v>盛岡南</v>
      </c>
      <c r="K2407" s="26" t="e">
        <f>IF($B2407="","",(VLOOKUP($B2407,所属・種目コード!O2390:P2490,2)))</f>
        <v>#N/A</v>
      </c>
      <c r="L2407" s="23" t="e">
        <f>IF($B2407="","",(VLOOKUP($B2407,所属・種目コード!$L$3:$M$59,2)))</f>
        <v>#N/A</v>
      </c>
    </row>
    <row r="2408" spans="1:12">
      <c r="A2408" s="11">
        <v>3329</v>
      </c>
      <c r="B2408" s="11">
        <v>1118</v>
      </c>
      <c r="C2408" s="11">
        <v>819</v>
      </c>
      <c r="E2408" s="11" t="s">
        <v>4989</v>
      </c>
      <c r="F2408" s="11" t="s">
        <v>4990</v>
      </c>
      <c r="G2408" s="11">
        <v>1</v>
      </c>
      <c r="I2408" s="24" t="str">
        <f>IF($B2408="","",(VLOOKUP($B2408,所属・種目コード!$E$3:$F$68,2)))</f>
        <v>盛岡南</v>
      </c>
      <c r="K2408" s="26" t="e">
        <f>IF($B2408="","",(VLOOKUP($B2408,所属・種目コード!O2391:P2491,2)))</f>
        <v>#N/A</v>
      </c>
      <c r="L2408" s="23" t="e">
        <f>IF($B2408="","",(VLOOKUP($B2408,所属・種目コード!$L$3:$M$59,2)))</f>
        <v>#N/A</v>
      </c>
    </row>
    <row r="2409" spans="1:12">
      <c r="A2409" s="11">
        <v>3330</v>
      </c>
      <c r="B2409" s="11">
        <v>1118</v>
      </c>
      <c r="C2409" s="11">
        <v>350</v>
      </c>
      <c r="E2409" s="11" t="s">
        <v>4991</v>
      </c>
      <c r="F2409" s="11" t="s">
        <v>4992</v>
      </c>
      <c r="G2409" s="11">
        <v>1</v>
      </c>
      <c r="I2409" s="24" t="str">
        <f>IF($B2409="","",(VLOOKUP($B2409,所属・種目コード!$E$3:$F$68,2)))</f>
        <v>盛岡南</v>
      </c>
      <c r="K2409" s="26" t="e">
        <f>IF($B2409="","",(VLOOKUP($B2409,所属・種目コード!O2392:P2492,2)))</f>
        <v>#N/A</v>
      </c>
      <c r="L2409" s="23" t="e">
        <f>IF($B2409="","",(VLOOKUP($B2409,所属・種目コード!$L$3:$M$59,2)))</f>
        <v>#N/A</v>
      </c>
    </row>
    <row r="2410" spans="1:12">
      <c r="A2410" s="11">
        <v>3331</v>
      </c>
      <c r="B2410" s="11">
        <v>1118</v>
      </c>
      <c r="C2410" s="11">
        <v>351</v>
      </c>
      <c r="E2410" s="11" t="s">
        <v>4993</v>
      </c>
      <c r="F2410" s="11" t="s">
        <v>4994</v>
      </c>
      <c r="G2410" s="11">
        <v>1</v>
      </c>
      <c r="I2410" s="24" t="str">
        <f>IF($B2410="","",(VLOOKUP($B2410,所属・種目コード!$E$3:$F$68,2)))</f>
        <v>盛岡南</v>
      </c>
      <c r="K2410" s="26" t="e">
        <f>IF($B2410="","",(VLOOKUP($B2410,所属・種目コード!O2393:P2493,2)))</f>
        <v>#N/A</v>
      </c>
      <c r="L2410" s="23" t="e">
        <f>IF($B2410="","",(VLOOKUP($B2410,所属・種目コード!$L$3:$M$59,2)))</f>
        <v>#N/A</v>
      </c>
    </row>
    <row r="2411" spans="1:12">
      <c r="A2411" s="11">
        <v>3332</v>
      </c>
      <c r="B2411" s="11">
        <v>1118</v>
      </c>
      <c r="C2411" s="11">
        <v>352</v>
      </c>
      <c r="E2411" s="11" t="s">
        <v>4995</v>
      </c>
      <c r="F2411" s="11" t="s">
        <v>4996</v>
      </c>
      <c r="G2411" s="11">
        <v>1</v>
      </c>
      <c r="I2411" s="24" t="str">
        <f>IF($B2411="","",(VLOOKUP($B2411,所属・種目コード!$E$3:$F$68,2)))</f>
        <v>盛岡南</v>
      </c>
      <c r="K2411" s="26" t="e">
        <f>IF($B2411="","",(VLOOKUP($B2411,所属・種目コード!O2394:P2494,2)))</f>
        <v>#N/A</v>
      </c>
      <c r="L2411" s="23" t="e">
        <f>IF($B2411="","",(VLOOKUP($B2411,所属・種目コード!$L$3:$M$59,2)))</f>
        <v>#N/A</v>
      </c>
    </row>
    <row r="2412" spans="1:12">
      <c r="A2412" s="11">
        <v>3333</v>
      </c>
      <c r="B2412" s="11">
        <v>1118</v>
      </c>
      <c r="C2412" s="11">
        <v>376</v>
      </c>
      <c r="E2412" s="11" t="s">
        <v>4997</v>
      </c>
      <c r="F2412" s="11" t="s">
        <v>4998</v>
      </c>
      <c r="G2412" s="11">
        <v>1</v>
      </c>
      <c r="I2412" s="24" t="str">
        <f>IF($B2412="","",(VLOOKUP($B2412,所属・種目コード!$E$3:$F$68,2)))</f>
        <v>盛岡南</v>
      </c>
      <c r="K2412" s="26" t="e">
        <f>IF($B2412="","",(VLOOKUP($B2412,所属・種目コード!O2395:P2495,2)))</f>
        <v>#N/A</v>
      </c>
      <c r="L2412" s="23" t="e">
        <f>IF($B2412="","",(VLOOKUP($B2412,所属・種目コード!$L$3:$M$59,2)))</f>
        <v>#N/A</v>
      </c>
    </row>
    <row r="2413" spans="1:12">
      <c r="A2413" s="11">
        <v>3334</v>
      </c>
      <c r="B2413" s="11">
        <v>1118</v>
      </c>
      <c r="C2413" s="11">
        <v>366</v>
      </c>
      <c r="E2413" s="11" t="s">
        <v>4999</v>
      </c>
      <c r="F2413" s="11" t="s">
        <v>5000</v>
      </c>
      <c r="G2413" s="11">
        <v>1</v>
      </c>
      <c r="I2413" s="24" t="str">
        <f>IF($B2413="","",(VLOOKUP($B2413,所属・種目コード!$E$3:$F$68,2)))</f>
        <v>盛岡南</v>
      </c>
      <c r="K2413" s="26" t="e">
        <f>IF($B2413="","",(VLOOKUP($B2413,所属・種目コード!O2396:P2496,2)))</f>
        <v>#N/A</v>
      </c>
      <c r="L2413" s="23" t="e">
        <f>IF($B2413="","",(VLOOKUP($B2413,所属・種目コード!$L$3:$M$59,2)))</f>
        <v>#N/A</v>
      </c>
    </row>
    <row r="2414" spans="1:12">
      <c r="A2414" s="11">
        <v>3335</v>
      </c>
      <c r="B2414" s="11">
        <v>1118</v>
      </c>
      <c r="C2414" s="11">
        <v>607</v>
      </c>
      <c r="E2414" s="11" t="s">
        <v>5001</v>
      </c>
      <c r="F2414" s="11" t="s">
        <v>5002</v>
      </c>
      <c r="G2414" s="11">
        <v>2</v>
      </c>
      <c r="I2414" s="24" t="str">
        <f>IF($B2414="","",(VLOOKUP($B2414,所属・種目コード!$E$3:$F$68,2)))</f>
        <v>盛岡南</v>
      </c>
      <c r="K2414" s="26" t="e">
        <f>IF($B2414="","",(VLOOKUP($B2414,所属・種目コード!O2397:P2497,2)))</f>
        <v>#N/A</v>
      </c>
      <c r="L2414" s="23" t="e">
        <f>IF($B2414="","",(VLOOKUP($B2414,所属・種目コード!$L$3:$M$59,2)))</f>
        <v>#N/A</v>
      </c>
    </row>
    <row r="2415" spans="1:12">
      <c r="A2415" s="11">
        <v>3336</v>
      </c>
      <c r="B2415" s="11">
        <v>1118</v>
      </c>
      <c r="C2415" s="11">
        <v>367</v>
      </c>
      <c r="E2415" s="11" t="s">
        <v>5003</v>
      </c>
      <c r="F2415" s="11" t="s">
        <v>5004</v>
      </c>
      <c r="G2415" s="11">
        <v>1</v>
      </c>
      <c r="I2415" s="24" t="str">
        <f>IF($B2415="","",(VLOOKUP($B2415,所属・種目コード!$E$3:$F$68,2)))</f>
        <v>盛岡南</v>
      </c>
      <c r="K2415" s="26" t="e">
        <f>IF($B2415="","",(VLOOKUP($B2415,所属・種目コード!O2398:P2498,2)))</f>
        <v>#N/A</v>
      </c>
      <c r="L2415" s="23" t="e">
        <f>IF($B2415="","",(VLOOKUP($B2415,所属・種目コード!$L$3:$M$59,2)))</f>
        <v>#N/A</v>
      </c>
    </row>
    <row r="2416" spans="1:12">
      <c r="A2416" s="11">
        <v>3337</v>
      </c>
      <c r="B2416" s="11">
        <v>1118</v>
      </c>
      <c r="C2416" s="11">
        <v>353</v>
      </c>
      <c r="E2416" s="11" t="s">
        <v>5005</v>
      </c>
      <c r="F2416" s="11" t="s">
        <v>5006</v>
      </c>
      <c r="G2416" s="11">
        <v>1</v>
      </c>
      <c r="I2416" s="24" t="str">
        <f>IF($B2416="","",(VLOOKUP($B2416,所属・種目コード!$E$3:$F$68,2)))</f>
        <v>盛岡南</v>
      </c>
      <c r="K2416" s="26" t="e">
        <f>IF($B2416="","",(VLOOKUP($B2416,所属・種目コード!O2399:P2499,2)))</f>
        <v>#N/A</v>
      </c>
      <c r="L2416" s="23" t="e">
        <f>IF($B2416="","",(VLOOKUP($B2416,所属・種目コード!$L$3:$M$59,2)))</f>
        <v>#N/A</v>
      </c>
    </row>
    <row r="2417" spans="1:12">
      <c r="A2417" s="11">
        <v>3338</v>
      </c>
      <c r="B2417" s="11">
        <v>1118</v>
      </c>
      <c r="C2417" s="11">
        <v>269</v>
      </c>
      <c r="E2417" s="11" t="s">
        <v>5007</v>
      </c>
      <c r="F2417" s="11" t="s">
        <v>5008</v>
      </c>
      <c r="G2417" s="11">
        <v>2</v>
      </c>
      <c r="I2417" s="24" t="str">
        <f>IF($B2417="","",(VLOOKUP($B2417,所属・種目コード!$E$3:$F$68,2)))</f>
        <v>盛岡南</v>
      </c>
      <c r="K2417" s="26" t="e">
        <f>IF($B2417="","",(VLOOKUP($B2417,所属・種目コード!O2400:P2500,2)))</f>
        <v>#N/A</v>
      </c>
      <c r="L2417" s="23" t="e">
        <f>IF($B2417="","",(VLOOKUP($B2417,所属・種目コード!$L$3:$M$59,2)))</f>
        <v>#N/A</v>
      </c>
    </row>
    <row r="2418" spans="1:12">
      <c r="A2418" s="11">
        <v>3339</v>
      </c>
      <c r="B2418" s="11">
        <v>1118</v>
      </c>
      <c r="C2418" s="11">
        <v>368</v>
      </c>
      <c r="E2418" s="11" t="s">
        <v>5009</v>
      </c>
      <c r="F2418" s="11" t="s">
        <v>5010</v>
      </c>
      <c r="G2418" s="11">
        <v>1</v>
      </c>
      <c r="I2418" s="24" t="str">
        <f>IF($B2418="","",(VLOOKUP($B2418,所属・種目コード!$E$3:$F$68,2)))</f>
        <v>盛岡南</v>
      </c>
      <c r="K2418" s="26" t="e">
        <f>IF($B2418="","",(VLOOKUP($B2418,所属・種目コード!O2401:P2501,2)))</f>
        <v>#N/A</v>
      </c>
      <c r="L2418" s="23" t="e">
        <f>IF($B2418="","",(VLOOKUP($B2418,所属・種目コード!$L$3:$M$59,2)))</f>
        <v>#N/A</v>
      </c>
    </row>
    <row r="2419" spans="1:12">
      <c r="A2419" s="11">
        <v>3340</v>
      </c>
      <c r="B2419" s="11">
        <v>1118</v>
      </c>
      <c r="C2419" s="11">
        <v>608</v>
      </c>
      <c r="E2419" s="11" t="s">
        <v>5011</v>
      </c>
      <c r="F2419" s="11" t="s">
        <v>5012</v>
      </c>
      <c r="G2419" s="11">
        <v>2</v>
      </c>
      <c r="I2419" s="24" t="str">
        <f>IF($B2419="","",(VLOOKUP($B2419,所属・種目コード!$E$3:$F$68,2)))</f>
        <v>盛岡南</v>
      </c>
      <c r="K2419" s="26" t="e">
        <f>IF($B2419="","",(VLOOKUP($B2419,所属・種目コード!O2402:P2502,2)))</f>
        <v>#N/A</v>
      </c>
      <c r="L2419" s="23" t="e">
        <f>IF($B2419="","",(VLOOKUP($B2419,所属・種目コード!$L$3:$M$59,2)))</f>
        <v>#N/A</v>
      </c>
    </row>
    <row r="2420" spans="1:12">
      <c r="A2420" s="11">
        <v>3341</v>
      </c>
      <c r="B2420" s="11">
        <v>1118</v>
      </c>
      <c r="C2420" s="11">
        <v>354</v>
      </c>
      <c r="E2420" s="11" t="s">
        <v>5013</v>
      </c>
      <c r="F2420" s="11" t="s">
        <v>5014</v>
      </c>
      <c r="G2420" s="11">
        <v>1</v>
      </c>
      <c r="I2420" s="24" t="str">
        <f>IF($B2420="","",(VLOOKUP($B2420,所属・種目コード!$E$3:$F$68,2)))</f>
        <v>盛岡南</v>
      </c>
      <c r="K2420" s="26" t="e">
        <f>IF($B2420="","",(VLOOKUP($B2420,所属・種目コード!O2403:P2503,2)))</f>
        <v>#N/A</v>
      </c>
      <c r="L2420" s="23" t="e">
        <f>IF($B2420="","",(VLOOKUP($B2420,所属・種目コード!$L$3:$M$59,2)))</f>
        <v>#N/A</v>
      </c>
    </row>
    <row r="2421" spans="1:12">
      <c r="A2421" s="11">
        <v>3342</v>
      </c>
      <c r="B2421" s="11">
        <v>1118</v>
      </c>
      <c r="C2421" s="11">
        <v>355</v>
      </c>
      <c r="E2421" s="11" t="s">
        <v>5015</v>
      </c>
      <c r="F2421" s="11" t="s">
        <v>5016</v>
      </c>
      <c r="G2421" s="11">
        <v>1</v>
      </c>
      <c r="I2421" s="24" t="str">
        <f>IF($B2421="","",(VLOOKUP($B2421,所属・種目コード!$E$3:$F$68,2)))</f>
        <v>盛岡南</v>
      </c>
      <c r="K2421" s="26" t="e">
        <f>IF($B2421="","",(VLOOKUP($B2421,所属・種目コード!O2404:P2504,2)))</f>
        <v>#N/A</v>
      </c>
      <c r="L2421" s="23" t="e">
        <f>IF($B2421="","",(VLOOKUP($B2421,所属・種目コード!$L$3:$M$59,2)))</f>
        <v>#N/A</v>
      </c>
    </row>
    <row r="2422" spans="1:12">
      <c r="A2422" s="11">
        <v>3343</v>
      </c>
      <c r="B2422" s="11">
        <v>1118</v>
      </c>
      <c r="C2422" s="11">
        <v>356</v>
      </c>
      <c r="E2422" s="11" t="s">
        <v>5017</v>
      </c>
      <c r="F2422" s="11" t="s">
        <v>5018</v>
      </c>
      <c r="G2422" s="11">
        <v>1</v>
      </c>
      <c r="I2422" s="24" t="str">
        <f>IF($B2422="","",(VLOOKUP($B2422,所属・種目コード!$E$3:$F$68,2)))</f>
        <v>盛岡南</v>
      </c>
      <c r="K2422" s="26" t="e">
        <f>IF($B2422="","",(VLOOKUP($B2422,所属・種目コード!O2405:P2505,2)))</f>
        <v>#N/A</v>
      </c>
      <c r="L2422" s="23" t="e">
        <f>IF($B2422="","",(VLOOKUP($B2422,所属・種目コード!$L$3:$M$59,2)))</f>
        <v>#N/A</v>
      </c>
    </row>
    <row r="2423" spans="1:12">
      <c r="A2423" s="11">
        <v>3344</v>
      </c>
      <c r="B2423" s="11">
        <v>1118</v>
      </c>
      <c r="C2423" s="11">
        <v>357</v>
      </c>
      <c r="E2423" s="11" t="s">
        <v>5019</v>
      </c>
      <c r="F2423" s="11" t="s">
        <v>5020</v>
      </c>
      <c r="G2423" s="11">
        <v>1</v>
      </c>
      <c r="I2423" s="24" t="str">
        <f>IF($B2423="","",(VLOOKUP($B2423,所属・種目コード!$E$3:$F$68,2)))</f>
        <v>盛岡南</v>
      </c>
      <c r="K2423" s="26" t="e">
        <f>IF($B2423="","",(VLOOKUP($B2423,所属・種目コード!O2406:P2506,2)))</f>
        <v>#N/A</v>
      </c>
      <c r="L2423" s="23" t="e">
        <f>IF($B2423="","",(VLOOKUP($B2423,所属・種目コード!$L$3:$M$59,2)))</f>
        <v>#N/A</v>
      </c>
    </row>
    <row r="2424" spans="1:12">
      <c r="A2424" s="11">
        <v>3345</v>
      </c>
      <c r="B2424" s="11">
        <v>1118</v>
      </c>
      <c r="C2424" s="11">
        <v>273</v>
      </c>
      <c r="E2424" s="11" t="s">
        <v>5021</v>
      </c>
      <c r="F2424" s="11" t="s">
        <v>5022</v>
      </c>
      <c r="G2424" s="11">
        <v>2</v>
      </c>
      <c r="I2424" s="24" t="str">
        <f>IF($B2424="","",(VLOOKUP($B2424,所属・種目コード!$E$3:$F$68,2)))</f>
        <v>盛岡南</v>
      </c>
      <c r="K2424" s="26" t="e">
        <f>IF($B2424="","",(VLOOKUP($B2424,所属・種目コード!O2407:P2507,2)))</f>
        <v>#N/A</v>
      </c>
      <c r="L2424" s="23" t="e">
        <f>IF($B2424="","",(VLOOKUP($B2424,所属・種目コード!$L$3:$M$59,2)))</f>
        <v>#N/A</v>
      </c>
    </row>
    <row r="2425" spans="1:12">
      <c r="A2425" s="11">
        <v>3346</v>
      </c>
      <c r="B2425" s="11">
        <v>1118</v>
      </c>
      <c r="C2425" s="11">
        <v>369</v>
      </c>
      <c r="E2425" s="11" t="s">
        <v>5023</v>
      </c>
      <c r="F2425" s="11" t="s">
        <v>5024</v>
      </c>
      <c r="G2425" s="11">
        <v>1</v>
      </c>
      <c r="I2425" s="24" t="str">
        <f>IF($B2425="","",(VLOOKUP($B2425,所属・種目コード!$E$3:$F$68,2)))</f>
        <v>盛岡南</v>
      </c>
      <c r="K2425" s="26" t="e">
        <f>IF($B2425="","",(VLOOKUP($B2425,所属・種目コード!O2408:P2508,2)))</f>
        <v>#N/A</v>
      </c>
      <c r="L2425" s="23" t="e">
        <f>IF($B2425="","",(VLOOKUP($B2425,所属・種目コード!$L$3:$M$59,2)))</f>
        <v>#N/A</v>
      </c>
    </row>
    <row r="2426" spans="1:12">
      <c r="A2426" s="11">
        <v>3347</v>
      </c>
      <c r="B2426" s="11">
        <v>1118</v>
      </c>
      <c r="C2426" s="11">
        <v>270</v>
      </c>
      <c r="E2426" s="11" t="s">
        <v>5025</v>
      </c>
      <c r="F2426" s="11" t="s">
        <v>5026</v>
      </c>
      <c r="G2426" s="11">
        <v>2</v>
      </c>
      <c r="I2426" s="24" t="str">
        <f>IF($B2426="","",(VLOOKUP($B2426,所属・種目コード!$E$3:$F$68,2)))</f>
        <v>盛岡南</v>
      </c>
      <c r="K2426" s="26" t="e">
        <f>IF($B2426="","",(VLOOKUP($B2426,所属・種目コード!O2409:P2509,2)))</f>
        <v>#N/A</v>
      </c>
      <c r="L2426" s="23" t="e">
        <f>IF($B2426="","",(VLOOKUP($B2426,所属・種目コード!$L$3:$M$59,2)))</f>
        <v>#N/A</v>
      </c>
    </row>
    <row r="2427" spans="1:12">
      <c r="A2427" s="11">
        <v>3348</v>
      </c>
      <c r="B2427" s="11">
        <v>1118</v>
      </c>
      <c r="C2427" s="11">
        <v>820</v>
      </c>
      <c r="E2427" s="11" t="s">
        <v>5027</v>
      </c>
      <c r="F2427" s="11" t="s">
        <v>5028</v>
      </c>
      <c r="G2427" s="11">
        <v>1</v>
      </c>
      <c r="I2427" s="24" t="str">
        <f>IF($B2427="","",(VLOOKUP($B2427,所属・種目コード!$E$3:$F$68,2)))</f>
        <v>盛岡南</v>
      </c>
      <c r="K2427" s="26" t="e">
        <f>IF($B2427="","",(VLOOKUP($B2427,所属・種目コード!O2410:P2510,2)))</f>
        <v>#N/A</v>
      </c>
      <c r="L2427" s="23" t="e">
        <f>IF($B2427="","",(VLOOKUP($B2427,所属・種目コード!$L$3:$M$59,2)))</f>
        <v>#N/A</v>
      </c>
    </row>
    <row r="2428" spans="1:12">
      <c r="A2428" s="11">
        <v>3349</v>
      </c>
      <c r="B2428" s="11">
        <v>1118</v>
      </c>
      <c r="C2428" s="11">
        <v>271</v>
      </c>
      <c r="E2428" s="11" t="s">
        <v>5029</v>
      </c>
      <c r="F2428" s="11" t="s">
        <v>5030</v>
      </c>
      <c r="G2428" s="11">
        <v>2</v>
      </c>
      <c r="I2428" s="24" t="str">
        <f>IF($B2428="","",(VLOOKUP($B2428,所属・種目コード!$E$3:$F$68,2)))</f>
        <v>盛岡南</v>
      </c>
      <c r="K2428" s="26" t="e">
        <f>IF($B2428="","",(VLOOKUP($B2428,所属・種目コード!O2411:P2511,2)))</f>
        <v>#N/A</v>
      </c>
      <c r="L2428" s="23" t="e">
        <f>IF($B2428="","",(VLOOKUP($B2428,所属・種目コード!$L$3:$M$59,2)))</f>
        <v>#N/A</v>
      </c>
    </row>
    <row r="2429" spans="1:12">
      <c r="A2429" s="11">
        <v>3350</v>
      </c>
      <c r="B2429" s="11">
        <v>1118</v>
      </c>
      <c r="C2429" s="11">
        <v>358</v>
      </c>
      <c r="E2429" s="11" t="s">
        <v>5031</v>
      </c>
      <c r="F2429" s="11" t="s">
        <v>5032</v>
      </c>
      <c r="G2429" s="11">
        <v>1</v>
      </c>
      <c r="I2429" s="24" t="str">
        <f>IF($B2429="","",(VLOOKUP($B2429,所属・種目コード!$E$3:$F$68,2)))</f>
        <v>盛岡南</v>
      </c>
      <c r="K2429" s="26" t="e">
        <f>IF($B2429="","",(VLOOKUP($B2429,所属・種目コード!O2412:P2512,2)))</f>
        <v>#N/A</v>
      </c>
      <c r="L2429" s="23" t="e">
        <f>IF($B2429="","",(VLOOKUP($B2429,所属・種目コード!$L$3:$M$59,2)))</f>
        <v>#N/A</v>
      </c>
    </row>
    <row r="2430" spans="1:12">
      <c r="A2430" s="11">
        <v>3351</v>
      </c>
      <c r="B2430" s="11">
        <v>1118</v>
      </c>
      <c r="C2430" s="11">
        <v>370</v>
      </c>
      <c r="E2430" s="11" t="s">
        <v>5033</v>
      </c>
      <c r="F2430" s="11" t="s">
        <v>5034</v>
      </c>
      <c r="G2430" s="11">
        <v>1</v>
      </c>
      <c r="I2430" s="24" t="str">
        <f>IF($B2430="","",(VLOOKUP($B2430,所属・種目コード!$E$3:$F$68,2)))</f>
        <v>盛岡南</v>
      </c>
      <c r="K2430" s="26" t="e">
        <f>IF($B2430="","",(VLOOKUP($B2430,所属・種目コード!O2413:P2513,2)))</f>
        <v>#N/A</v>
      </c>
      <c r="L2430" s="23" t="e">
        <f>IF($B2430="","",(VLOOKUP($B2430,所属・種目コード!$L$3:$M$59,2)))</f>
        <v>#N/A</v>
      </c>
    </row>
    <row r="2431" spans="1:12">
      <c r="A2431" s="11">
        <v>3352</v>
      </c>
      <c r="B2431" s="11">
        <v>1118</v>
      </c>
      <c r="C2431" s="11">
        <v>821</v>
      </c>
      <c r="E2431" s="11" t="s">
        <v>5035</v>
      </c>
      <c r="F2431" s="11" t="s">
        <v>5036</v>
      </c>
      <c r="G2431" s="11">
        <v>1</v>
      </c>
      <c r="I2431" s="24" t="str">
        <f>IF($B2431="","",(VLOOKUP($B2431,所属・種目コード!$E$3:$F$68,2)))</f>
        <v>盛岡南</v>
      </c>
      <c r="K2431" s="26" t="e">
        <f>IF($B2431="","",(VLOOKUP($B2431,所属・種目コード!O2414:P2514,2)))</f>
        <v>#N/A</v>
      </c>
      <c r="L2431" s="23" t="e">
        <f>IF($B2431="","",(VLOOKUP($B2431,所属・種目コード!$L$3:$M$59,2)))</f>
        <v>#N/A</v>
      </c>
    </row>
    <row r="2432" spans="1:12">
      <c r="A2432" s="11">
        <v>3353</v>
      </c>
      <c r="B2432" s="11">
        <v>1118</v>
      </c>
      <c r="C2432" s="11">
        <v>371</v>
      </c>
      <c r="E2432" s="11" t="s">
        <v>5037</v>
      </c>
      <c r="F2432" s="11" t="s">
        <v>5038</v>
      </c>
      <c r="G2432" s="11">
        <v>1</v>
      </c>
      <c r="I2432" s="24" t="str">
        <f>IF($B2432="","",(VLOOKUP($B2432,所属・種目コード!$E$3:$F$68,2)))</f>
        <v>盛岡南</v>
      </c>
      <c r="K2432" s="26" t="e">
        <f>IF($B2432="","",(VLOOKUP($B2432,所属・種目コード!O2415:P2515,2)))</f>
        <v>#N/A</v>
      </c>
      <c r="L2432" s="23" t="e">
        <f>IF($B2432="","",(VLOOKUP($B2432,所属・種目コード!$L$3:$M$59,2)))</f>
        <v>#N/A</v>
      </c>
    </row>
    <row r="2433" spans="1:12">
      <c r="A2433" s="11">
        <v>3354</v>
      </c>
      <c r="B2433" s="11">
        <v>1118</v>
      </c>
      <c r="C2433" s="11">
        <v>822</v>
      </c>
      <c r="E2433" s="11" t="s">
        <v>5039</v>
      </c>
      <c r="F2433" s="11" t="s">
        <v>5040</v>
      </c>
      <c r="G2433" s="11">
        <v>1</v>
      </c>
      <c r="I2433" s="24" t="str">
        <f>IF($B2433="","",(VLOOKUP($B2433,所属・種目コード!$E$3:$F$68,2)))</f>
        <v>盛岡南</v>
      </c>
      <c r="K2433" s="26" t="e">
        <f>IF($B2433="","",(VLOOKUP($B2433,所属・種目コード!O2416:P2516,2)))</f>
        <v>#N/A</v>
      </c>
      <c r="L2433" s="23" t="e">
        <f>IF($B2433="","",(VLOOKUP($B2433,所属・種目コード!$L$3:$M$59,2)))</f>
        <v>#N/A</v>
      </c>
    </row>
    <row r="2434" spans="1:12">
      <c r="A2434" s="11">
        <v>3355</v>
      </c>
      <c r="B2434" s="11">
        <v>1118</v>
      </c>
      <c r="C2434" s="11">
        <v>359</v>
      </c>
      <c r="E2434" s="11" t="s">
        <v>5041</v>
      </c>
      <c r="F2434" s="11" t="s">
        <v>5042</v>
      </c>
      <c r="G2434" s="11">
        <v>1</v>
      </c>
      <c r="I2434" s="24" t="str">
        <f>IF($B2434="","",(VLOOKUP($B2434,所属・種目コード!$E$3:$F$68,2)))</f>
        <v>盛岡南</v>
      </c>
      <c r="K2434" s="26" t="e">
        <f>IF($B2434="","",(VLOOKUP($B2434,所属・種目コード!$O$3:$P$102,2)))</f>
        <v>#N/A</v>
      </c>
      <c r="L2434" s="23" t="e">
        <f>IF($B2434="","",(VLOOKUP($B2434,所属・種目コード!$L$3:$M$59,2)))</f>
        <v>#N/A</v>
      </c>
    </row>
    <row r="2435" spans="1:12">
      <c r="A2435" s="11">
        <v>3356</v>
      </c>
      <c r="B2435" s="11">
        <v>1118</v>
      </c>
      <c r="C2435" s="11">
        <v>372</v>
      </c>
      <c r="E2435" s="11" t="s">
        <v>5043</v>
      </c>
      <c r="F2435" s="11" t="s">
        <v>5044</v>
      </c>
      <c r="G2435" s="11">
        <v>1</v>
      </c>
      <c r="I2435" s="24" t="str">
        <f>IF($B2435="","",(VLOOKUP($B2435,所属・種目コード!$E$3:$F$68,2)))</f>
        <v>盛岡南</v>
      </c>
      <c r="K2435" s="26" t="e">
        <f>IF($B2435="","",(VLOOKUP($B2435,所属・種目コード!$O$3:$P$102,2)))</f>
        <v>#N/A</v>
      </c>
      <c r="L2435" s="23" t="e">
        <f>IF($B2435="","",(VLOOKUP($B2435,所属・種目コード!$L$3:$M$59,2)))</f>
        <v>#N/A</v>
      </c>
    </row>
    <row r="2436" spans="1:12">
      <c r="A2436" s="11">
        <v>5271</v>
      </c>
      <c r="B2436" s="11">
        <v>1118</v>
      </c>
      <c r="C2436" s="11">
        <v>367</v>
      </c>
      <c r="E2436" s="11" t="s">
        <v>8447</v>
      </c>
      <c r="F2436" s="11" t="s">
        <v>5004</v>
      </c>
      <c r="G2436" s="11">
        <v>1</v>
      </c>
      <c r="I2436" s="24" t="str">
        <f>IF($B2436="","",(VLOOKUP($B2436,所属・種目コード!$E$3:$F$68,2)))</f>
        <v>盛岡南</v>
      </c>
      <c r="K2436" s="26" t="e">
        <f>IF($B2436="","",(VLOOKUP($B2436,所属・種目コード!$O$3:$P$102,2)))</f>
        <v>#N/A</v>
      </c>
      <c r="L2436" s="23" t="e">
        <f>IF($B2436="","",(VLOOKUP($B2436,所属・種目コード!$L$3:$M$59,2)))</f>
        <v>#N/A</v>
      </c>
    </row>
    <row r="2437" spans="1:12">
      <c r="A2437" s="11">
        <v>3357</v>
      </c>
      <c r="B2437" s="11">
        <v>1119</v>
      </c>
      <c r="C2437" s="11">
        <v>826</v>
      </c>
      <c r="E2437" s="11" t="s">
        <v>5045</v>
      </c>
      <c r="F2437" s="11" t="s">
        <v>5046</v>
      </c>
      <c r="G2437" s="11">
        <v>1</v>
      </c>
      <c r="I2437" s="24" t="str">
        <f>IF($B2437="","",(VLOOKUP($B2437,所属・種目コード!$E$3:$F$68,2)))</f>
        <v>山田</v>
      </c>
      <c r="K2437" s="26" t="e">
        <f>IF($B2437="","",(VLOOKUP($B2437,所属・種目コード!$O$3:$P$127,2)))</f>
        <v>#N/A</v>
      </c>
      <c r="L2437" s="23" t="e">
        <f>IF($B2437="","",(VLOOKUP($B2437,所属・種目コード!$L$3:$M$59,2)))</f>
        <v>#N/A</v>
      </c>
    </row>
    <row r="2438" spans="1:12">
      <c r="A2438" s="11">
        <v>3358</v>
      </c>
      <c r="B2438" s="11">
        <v>1119</v>
      </c>
      <c r="C2438" s="11">
        <v>827</v>
      </c>
      <c r="E2438" s="11" t="s">
        <v>5047</v>
      </c>
      <c r="F2438" s="11" t="s">
        <v>5048</v>
      </c>
      <c r="G2438" s="11">
        <v>1</v>
      </c>
      <c r="I2438" s="24" t="str">
        <f>IF($B2438="","",(VLOOKUP($B2438,所属・種目コード!$E$3:$F$68,2)))</f>
        <v>山田</v>
      </c>
      <c r="K2438" s="26" t="e">
        <f>IF($B2438="","",(VLOOKUP($B2438,所属・種目コード!$O$3:$P$127,2)))</f>
        <v>#N/A</v>
      </c>
      <c r="L2438" s="23" t="e">
        <f>IF($B2438="","",(VLOOKUP($B2438,所属・種目コード!$L$3:$M$59,2)))</f>
        <v>#N/A</v>
      </c>
    </row>
    <row r="2439" spans="1:12">
      <c r="A2439" s="11">
        <v>3359</v>
      </c>
      <c r="B2439" s="11">
        <v>1119</v>
      </c>
      <c r="C2439" s="11">
        <v>823</v>
      </c>
      <c r="E2439" s="11" t="s">
        <v>4005</v>
      </c>
      <c r="F2439" s="11" t="s">
        <v>4006</v>
      </c>
      <c r="G2439" s="11">
        <v>1</v>
      </c>
      <c r="I2439" s="24" t="str">
        <f>IF($B2439="","",(VLOOKUP($B2439,所属・種目コード!$E$3:$F$68,2)))</f>
        <v>山田</v>
      </c>
      <c r="K2439" s="26" t="e">
        <f>IF($B2439="","",(VLOOKUP($B2439,所属・種目コード!$O$3:$P$127,2)))</f>
        <v>#N/A</v>
      </c>
      <c r="L2439" s="23" t="e">
        <f>IF($B2439="","",(VLOOKUP($B2439,所属・種目コード!$L$3:$M$59,2)))</f>
        <v>#N/A</v>
      </c>
    </row>
    <row r="2440" spans="1:12">
      <c r="A2440" s="11">
        <v>3360</v>
      </c>
      <c r="B2440" s="11">
        <v>1119</v>
      </c>
      <c r="C2440" s="11">
        <v>824</v>
      </c>
      <c r="E2440" s="11" t="s">
        <v>5049</v>
      </c>
      <c r="F2440" s="11" t="s">
        <v>5050</v>
      </c>
      <c r="G2440" s="11">
        <v>1</v>
      </c>
      <c r="I2440" s="24" t="str">
        <f>IF($B2440="","",(VLOOKUP($B2440,所属・種目コード!$E$3:$F$68,2)))</f>
        <v>山田</v>
      </c>
      <c r="K2440" s="26" t="e">
        <f>IF($B2440="","",(VLOOKUP($B2440,所属・種目コード!$O$3:$P$127,2)))</f>
        <v>#N/A</v>
      </c>
      <c r="L2440" s="23" t="e">
        <f>IF($B2440="","",(VLOOKUP($B2440,所属・種目コード!$L$3:$M$59,2)))</f>
        <v>#N/A</v>
      </c>
    </row>
    <row r="2441" spans="1:12">
      <c r="A2441" s="11">
        <v>3361</v>
      </c>
      <c r="B2441" s="11">
        <v>1119</v>
      </c>
      <c r="C2441" s="11">
        <v>825</v>
      </c>
      <c r="E2441" s="11" t="s">
        <v>5051</v>
      </c>
      <c r="F2441" s="11" t="s">
        <v>5052</v>
      </c>
      <c r="G2441" s="11">
        <v>1</v>
      </c>
      <c r="I2441" s="24" t="str">
        <f>IF($B2441="","",(VLOOKUP($B2441,所属・種目コード!$E$3:$F$68,2)))</f>
        <v>山田</v>
      </c>
      <c r="K2441" s="26" t="e">
        <f>IF($B2441="","",(VLOOKUP($B2441,所属・種目コード!$O$3:$P$127,2)))</f>
        <v>#N/A</v>
      </c>
      <c r="L2441" s="23" t="e">
        <f>IF($B2441="","",(VLOOKUP($B2441,所属・種目コード!$L$3:$M$59,2)))</f>
        <v>#N/A</v>
      </c>
    </row>
    <row r="2442" spans="1:12">
      <c r="A2442" s="11">
        <v>3362</v>
      </c>
      <c r="B2442" s="11">
        <v>1120</v>
      </c>
      <c r="C2442" s="11">
        <v>232</v>
      </c>
      <c r="E2442" s="11" t="s">
        <v>5053</v>
      </c>
      <c r="F2442" s="11" t="s">
        <v>5054</v>
      </c>
      <c r="G2442" s="11">
        <v>2</v>
      </c>
      <c r="K2442" s="26" t="str">
        <f>IF($B2442="","",(VLOOKUP($B2442,所属・種目コード!$O$3:$P$127,2)))</f>
        <v>磐井中</v>
      </c>
      <c r="L2442" s="23" t="e">
        <f>IF($B2442="","",(VLOOKUP($B2442,所属・種目コード!$L$3:$M$59,2)))</f>
        <v>#N/A</v>
      </c>
    </row>
    <row r="2443" spans="1:12">
      <c r="A2443" s="11">
        <v>3363</v>
      </c>
      <c r="B2443" s="11">
        <v>1126</v>
      </c>
      <c r="C2443" s="11">
        <v>977</v>
      </c>
      <c r="E2443" s="11" t="s">
        <v>5055</v>
      </c>
      <c r="F2443" s="11" t="s">
        <v>5056</v>
      </c>
      <c r="G2443" s="11">
        <v>2</v>
      </c>
      <c r="K2443" s="26" t="str">
        <f>IF($B2443="","",(VLOOKUP($B2443,所属・種目コード!$O$3:$P$127,2)))</f>
        <v>桜町中</v>
      </c>
      <c r="L2443" s="23" t="e">
        <f>IF($B2443="","",(VLOOKUP($B2443,所属・種目コード!$L$3:$M$59,2)))</f>
        <v>#N/A</v>
      </c>
    </row>
    <row r="2444" spans="1:12">
      <c r="A2444" s="11">
        <v>3364</v>
      </c>
      <c r="B2444" s="11">
        <v>1126</v>
      </c>
      <c r="C2444" s="11">
        <v>981</v>
      </c>
      <c r="E2444" s="11" t="s">
        <v>5057</v>
      </c>
      <c r="F2444" s="11" t="s">
        <v>5058</v>
      </c>
      <c r="G2444" s="11">
        <v>2</v>
      </c>
      <c r="K2444" s="26" t="str">
        <f>IF($B2444="","",(VLOOKUP($B2444,所属・種目コード!$O$3:$P$127,2)))</f>
        <v>桜町中</v>
      </c>
      <c r="L2444" s="23" t="e">
        <f>IF($B2444="","",(VLOOKUP($B2444,所属・種目コード!$L$3:$M$59,2)))</f>
        <v>#N/A</v>
      </c>
    </row>
    <row r="2445" spans="1:12">
      <c r="A2445" s="11">
        <v>3365</v>
      </c>
      <c r="B2445" s="11">
        <v>1126</v>
      </c>
      <c r="C2445" s="11">
        <v>982</v>
      </c>
      <c r="E2445" s="11" t="s">
        <v>5059</v>
      </c>
      <c r="F2445" s="11" t="s">
        <v>5060</v>
      </c>
      <c r="G2445" s="11">
        <v>2</v>
      </c>
      <c r="K2445" s="26" t="str">
        <f>IF($B2445="","",(VLOOKUP($B2445,所属・種目コード!$O$3:$P$127,2)))</f>
        <v>桜町中</v>
      </c>
      <c r="L2445" s="23" t="e">
        <f>IF($B2445="","",(VLOOKUP($B2445,所属・種目コード!$L$3:$M$59,2)))</f>
        <v>#N/A</v>
      </c>
    </row>
    <row r="2446" spans="1:12">
      <c r="A2446" s="11">
        <v>3366</v>
      </c>
      <c r="B2446" s="11">
        <v>1126</v>
      </c>
      <c r="C2446" s="11">
        <v>1177</v>
      </c>
      <c r="E2446" s="11" t="s">
        <v>5061</v>
      </c>
      <c r="F2446" s="11" t="s">
        <v>3713</v>
      </c>
      <c r="G2446" s="11">
        <v>1</v>
      </c>
      <c r="K2446" s="26" t="str">
        <f>IF($B2446="","",(VLOOKUP($B2446,所属・種目コード!$O$3:$P$127,2)))</f>
        <v>桜町中</v>
      </c>
      <c r="L2446" s="23" t="e">
        <f>IF($B2446="","",(VLOOKUP($B2446,所属・種目コード!$L$3:$M$59,2)))</f>
        <v>#N/A</v>
      </c>
    </row>
    <row r="2447" spans="1:12">
      <c r="A2447" s="11">
        <v>3367</v>
      </c>
      <c r="B2447" s="11">
        <v>1126</v>
      </c>
      <c r="C2447" s="11">
        <v>1182</v>
      </c>
      <c r="E2447" s="11" t="s">
        <v>5062</v>
      </c>
      <c r="F2447" s="11" t="s">
        <v>5063</v>
      </c>
      <c r="G2447" s="11">
        <v>1</v>
      </c>
      <c r="K2447" s="26" t="str">
        <f>IF($B2447="","",(VLOOKUP($B2447,所属・種目コード!$O$3:$P$127,2)))</f>
        <v>桜町中</v>
      </c>
      <c r="L2447" s="23" t="e">
        <f>IF($B2447="","",(VLOOKUP($B2447,所属・種目コード!$L$3:$M$59,2)))</f>
        <v>#N/A</v>
      </c>
    </row>
    <row r="2448" spans="1:12">
      <c r="A2448" s="11">
        <v>3368</v>
      </c>
      <c r="B2448" s="11">
        <v>1126</v>
      </c>
      <c r="C2448" s="11">
        <v>1178</v>
      </c>
      <c r="E2448" s="11" t="s">
        <v>5064</v>
      </c>
      <c r="F2448" s="11" t="s">
        <v>5065</v>
      </c>
      <c r="G2448" s="11">
        <v>1</v>
      </c>
      <c r="K2448" s="26" t="str">
        <f>IF($B2448="","",(VLOOKUP($B2448,所属・種目コード!$O$3:$P$127,2)))</f>
        <v>桜町中</v>
      </c>
      <c r="L2448" s="23" t="e">
        <f>IF($B2448="","",(VLOOKUP($B2448,所属・種目コード!$L$3:$M$59,2)))</f>
        <v>#N/A</v>
      </c>
    </row>
    <row r="2449" spans="1:12">
      <c r="A2449" s="11">
        <v>3369</v>
      </c>
      <c r="B2449" s="11">
        <v>1126</v>
      </c>
      <c r="C2449" s="11">
        <v>1183</v>
      </c>
      <c r="E2449" s="11" t="s">
        <v>5066</v>
      </c>
      <c r="F2449" s="11" t="s">
        <v>5067</v>
      </c>
      <c r="G2449" s="11">
        <v>1</v>
      </c>
      <c r="K2449" s="26" t="str">
        <f>IF($B2449="","",(VLOOKUP($B2449,所属・種目コード!$O$3:$P$127,2)))</f>
        <v>桜町中</v>
      </c>
      <c r="L2449" s="23" t="e">
        <f>IF($B2449="","",(VLOOKUP($B2449,所属・種目コード!$L$3:$M$59,2)))</f>
        <v>#N/A</v>
      </c>
    </row>
    <row r="2450" spans="1:12">
      <c r="A2450" s="11">
        <v>3370</v>
      </c>
      <c r="B2450" s="11">
        <v>1126</v>
      </c>
      <c r="C2450" s="11">
        <v>1179</v>
      </c>
      <c r="E2450" s="11" t="s">
        <v>5068</v>
      </c>
      <c r="F2450" s="11" t="s">
        <v>5069</v>
      </c>
      <c r="G2450" s="11">
        <v>1</v>
      </c>
      <c r="K2450" s="26" t="str">
        <f>IF($B2450="","",(VLOOKUP($B2450,所属・種目コード!$O$3:$P$127,2)))</f>
        <v>桜町中</v>
      </c>
      <c r="L2450" s="23" t="e">
        <f>IF($B2450="","",(VLOOKUP($B2450,所属・種目コード!$L$3:$M$59,2)))</f>
        <v>#N/A</v>
      </c>
    </row>
    <row r="2451" spans="1:12">
      <c r="A2451" s="11">
        <v>3371</v>
      </c>
      <c r="B2451" s="11">
        <v>1126</v>
      </c>
      <c r="C2451" s="11">
        <v>1180</v>
      </c>
      <c r="E2451" s="11" t="s">
        <v>5070</v>
      </c>
      <c r="F2451" s="11" t="s">
        <v>3848</v>
      </c>
      <c r="G2451" s="11">
        <v>1</v>
      </c>
      <c r="K2451" s="26" t="str">
        <f>IF($B2451="","",(VLOOKUP($B2451,所属・種目コード!$O$3:$P$127,2)))</f>
        <v>桜町中</v>
      </c>
      <c r="L2451" s="23" t="e">
        <f>IF($B2451="","",(VLOOKUP($B2451,所属・種目コード!$L$3:$M$59,2)))</f>
        <v>#N/A</v>
      </c>
    </row>
    <row r="2452" spans="1:12">
      <c r="A2452" s="11">
        <v>3372</v>
      </c>
      <c r="B2452" s="11">
        <v>1126</v>
      </c>
      <c r="C2452" s="11">
        <v>978</v>
      </c>
      <c r="E2452" s="11" t="s">
        <v>5071</v>
      </c>
      <c r="F2452" s="11" t="s">
        <v>5072</v>
      </c>
      <c r="G2452" s="11">
        <v>2</v>
      </c>
      <c r="K2452" s="26" t="str">
        <f>IF($B2452="","",(VLOOKUP($B2452,所属・種目コード!$O$3:$P$127,2)))</f>
        <v>桜町中</v>
      </c>
      <c r="L2452" s="23" t="e">
        <f>IF($B2452="","",(VLOOKUP($B2452,所属・種目コード!$L$3:$M$59,2)))</f>
        <v>#N/A</v>
      </c>
    </row>
    <row r="2453" spans="1:12">
      <c r="A2453" s="11">
        <v>3373</v>
      </c>
      <c r="B2453" s="11">
        <v>1126</v>
      </c>
      <c r="C2453" s="11">
        <v>979</v>
      </c>
      <c r="E2453" s="11" t="s">
        <v>5073</v>
      </c>
      <c r="F2453" s="11" t="s">
        <v>5074</v>
      </c>
      <c r="G2453" s="11">
        <v>2</v>
      </c>
      <c r="K2453" s="26" t="str">
        <f>IF($B2453="","",(VLOOKUP($B2453,所属・種目コード!$O$3:$P$127,2)))</f>
        <v>桜町中</v>
      </c>
      <c r="L2453" s="23" t="e">
        <f>IF($B2453="","",(VLOOKUP($B2453,所属・種目コード!$L$3:$M$59,2)))</f>
        <v>#N/A</v>
      </c>
    </row>
    <row r="2454" spans="1:12">
      <c r="A2454" s="11">
        <v>3374</v>
      </c>
      <c r="B2454" s="11">
        <v>1126</v>
      </c>
      <c r="C2454" s="11">
        <v>983</v>
      </c>
      <c r="E2454" s="11" t="s">
        <v>5075</v>
      </c>
      <c r="F2454" s="11" t="s">
        <v>5076</v>
      </c>
      <c r="G2454" s="11">
        <v>2</v>
      </c>
      <c r="K2454" s="26" t="str">
        <f>IF($B2454="","",(VLOOKUP($B2454,所属・種目コード!$O$3:$P$127,2)))</f>
        <v>桜町中</v>
      </c>
      <c r="L2454" s="23" t="e">
        <f>IF($B2454="","",(VLOOKUP($B2454,所属・種目コード!$L$3:$M$59,2)))</f>
        <v>#N/A</v>
      </c>
    </row>
    <row r="2455" spans="1:12">
      <c r="A2455" s="11">
        <v>3375</v>
      </c>
      <c r="B2455" s="11">
        <v>1126</v>
      </c>
      <c r="C2455" s="11">
        <v>1181</v>
      </c>
      <c r="E2455" s="11" t="s">
        <v>5077</v>
      </c>
      <c r="F2455" s="11" t="s">
        <v>5078</v>
      </c>
      <c r="G2455" s="11">
        <v>1</v>
      </c>
      <c r="K2455" s="26" t="str">
        <f>IF($B2455="","",(VLOOKUP($B2455,所属・種目コード!$O$3:$P$127,2)))</f>
        <v>桜町中</v>
      </c>
      <c r="L2455" s="23" t="e">
        <f>IF($B2455="","",(VLOOKUP($B2455,所属・種目コード!$L$3:$M$59,2)))</f>
        <v>#N/A</v>
      </c>
    </row>
    <row r="2456" spans="1:12">
      <c r="A2456" s="11">
        <v>3376</v>
      </c>
      <c r="B2456" s="11">
        <v>1126</v>
      </c>
      <c r="C2456" s="11">
        <v>1184</v>
      </c>
      <c r="E2456" s="11" t="s">
        <v>5079</v>
      </c>
      <c r="F2456" s="11" t="s">
        <v>5080</v>
      </c>
      <c r="G2456" s="11">
        <v>1</v>
      </c>
      <c r="K2456" s="26" t="str">
        <f>IF($B2456="","",(VLOOKUP($B2456,所属・種目コード!$O$3:$P$127,2)))</f>
        <v>桜町中</v>
      </c>
      <c r="L2456" s="23" t="e">
        <f>IF($B2456="","",(VLOOKUP($B2456,所属・種目コード!$L$3:$M$59,2)))</f>
        <v>#N/A</v>
      </c>
    </row>
    <row r="2457" spans="1:12">
      <c r="A2457" s="11">
        <v>3377</v>
      </c>
      <c r="B2457" s="11">
        <v>1126</v>
      </c>
      <c r="C2457" s="11">
        <v>980</v>
      </c>
      <c r="E2457" s="11" t="s">
        <v>5081</v>
      </c>
      <c r="F2457" s="11" t="s">
        <v>5082</v>
      </c>
      <c r="G2457" s="11">
        <v>2</v>
      </c>
      <c r="K2457" s="26" t="str">
        <f>IF($B2457="","",(VLOOKUP($B2457,所属・種目コード!$O$3:$P$127,2)))</f>
        <v>桜町中</v>
      </c>
      <c r="L2457" s="23" t="e">
        <f>IF($B2457="","",(VLOOKUP($B2457,所属・種目コード!$L$3:$M$59,2)))</f>
        <v>#N/A</v>
      </c>
    </row>
    <row r="2458" spans="1:12">
      <c r="A2458" s="11">
        <v>3378</v>
      </c>
      <c r="B2458" s="11">
        <v>1128</v>
      </c>
      <c r="C2458" s="11">
        <v>993</v>
      </c>
      <c r="E2458" s="11" t="s">
        <v>5083</v>
      </c>
      <c r="F2458" s="11" t="s">
        <v>5084</v>
      </c>
      <c r="G2458" s="11">
        <v>1</v>
      </c>
      <c r="K2458" s="26" t="str">
        <f>IF($B2458="","",(VLOOKUP($B2458,所属・種目コード!$O$3:$P$127,2)))</f>
        <v>奥中山中</v>
      </c>
      <c r="L2458" s="23" t="e">
        <f>IF($B2458="","",(VLOOKUP($B2458,所属・種目コード!$L$3:$M$59,2)))</f>
        <v>#N/A</v>
      </c>
    </row>
    <row r="2459" spans="1:12">
      <c r="A2459" s="11">
        <v>3379</v>
      </c>
      <c r="B2459" s="11">
        <v>1128</v>
      </c>
      <c r="C2459" s="11">
        <v>994</v>
      </c>
      <c r="E2459" s="11" t="s">
        <v>5085</v>
      </c>
      <c r="F2459" s="11" t="s">
        <v>5086</v>
      </c>
      <c r="G2459" s="11">
        <v>1</v>
      </c>
      <c r="K2459" s="26" t="str">
        <f>IF($B2459="","",(VLOOKUP($B2459,所属・種目コード!$O$3:$P$127,2)))</f>
        <v>奥中山中</v>
      </c>
      <c r="L2459" s="23" t="e">
        <f>IF($B2459="","",(VLOOKUP($B2459,所属・種目コード!$L$3:$M$59,2)))</f>
        <v>#N/A</v>
      </c>
    </row>
    <row r="2460" spans="1:12">
      <c r="A2460" s="11">
        <v>3380</v>
      </c>
      <c r="B2460" s="11">
        <v>1128</v>
      </c>
      <c r="C2460" s="11">
        <v>838</v>
      </c>
      <c r="E2460" s="11" t="s">
        <v>5087</v>
      </c>
      <c r="F2460" s="11" t="s">
        <v>5088</v>
      </c>
      <c r="G2460" s="11">
        <v>2</v>
      </c>
      <c r="K2460" s="26" t="str">
        <f>IF($B2460="","",(VLOOKUP($B2460,所属・種目コード!$O$3:$P$127,2)))</f>
        <v>奥中山中</v>
      </c>
      <c r="L2460" s="23" t="e">
        <f>IF($B2460="","",(VLOOKUP($B2460,所属・種目コード!$L$3:$M$59,2)))</f>
        <v>#N/A</v>
      </c>
    </row>
    <row r="2461" spans="1:12">
      <c r="A2461" s="11">
        <v>3381</v>
      </c>
      <c r="B2461" s="11">
        <v>1128</v>
      </c>
      <c r="C2461" s="11">
        <v>985</v>
      </c>
      <c r="E2461" s="11" t="s">
        <v>5089</v>
      </c>
      <c r="F2461" s="11" t="s">
        <v>5090</v>
      </c>
      <c r="G2461" s="11">
        <v>1</v>
      </c>
      <c r="K2461" s="26" t="str">
        <f>IF($B2461="","",(VLOOKUP($B2461,所属・種目コード!$O$3:$P$127,2)))</f>
        <v>奥中山中</v>
      </c>
      <c r="L2461" s="23" t="e">
        <f>IF($B2461="","",(VLOOKUP($B2461,所属・種目コード!$L$3:$M$59,2)))</f>
        <v>#N/A</v>
      </c>
    </row>
    <row r="2462" spans="1:12">
      <c r="A2462" s="11">
        <v>3382</v>
      </c>
      <c r="B2462" s="11">
        <v>1128</v>
      </c>
      <c r="C2462" s="11">
        <v>986</v>
      </c>
      <c r="E2462" s="11" t="s">
        <v>5091</v>
      </c>
      <c r="F2462" s="11" t="s">
        <v>5092</v>
      </c>
      <c r="G2462" s="11">
        <v>1</v>
      </c>
      <c r="K2462" s="26" t="str">
        <f>IF($B2462="","",(VLOOKUP($B2462,所属・種目コード!$O$3:$P$127,2)))</f>
        <v>奥中山中</v>
      </c>
      <c r="L2462" s="23" t="e">
        <f>IF($B2462="","",(VLOOKUP($B2462,所属・種目コード!$L$3:$M$59,2)))</f>
        <v>#N/A</v>
      </c>
    </row>
    <row r="2463" spans="1:12">
      <c r="A2463" s="11">
        <v>3383</v>
      </c>
      <c r="B2463" s="11">
        <v>1128</v>
      </c>
      <c r="C2463" s="11">
        <v>987</v>
      </c>
      <c r="E2463" s="11" t="s">
        <v>5093</v>
      </c>
      <c r="F2463" s="11" t="s">
        <v>5094</v>
      </c>
      <c r="G2463" s="11">
        <v>1</v>
      </c>
      <c r="K2463" s="26" t="str">
        <f>IF($B2463="","",(VLOOKUP($B2463,所属・種目コード!$O$3:$P$127,2)))</f>
        <v>奥中山中</v>
      </c>
      <c r="L2463" s="23" t="e">
        <f>IF($B2463="","",(VLOOKUP($B2463,所属・種目コード!$L$3:$M$59,2)))</f>
        <v>#N/A</v>
      </c>
    </row>
    <row r="2464" spans="1:12">
      <c r="A2464" s="11">
        <v>3384</v>
      </c>
      <c r="B2464" s="11">
        <v>1128</v>
      </c>
      <c r="C2464" s="11">
        <v>988</v>
      </c>
      <c r="E2464" s="11" t="s">
        <v>5095</v>
      </c>
      <c r="F2464" s="11" t="s">
        <v>5096</v>
      </c>
      <c r="G2464" s="11">
        <v>1</v>
      </c>
      <c r="K2464" s="26" t="str">
        <f>IF($B2464="","",(VLOOKUP($B2464,所属・種目コード!$O$3:$P$127,2)))</f>
        <v>奥中山中</v>
      </c>
      <c r="L2464" s="23" t="e">
        <f>IF($B2464="","",(VLOOKUP($B2464,所属・種目コード!$L$3:$M$59,2)))</f>
        <v>#N/A</v>
      </c>
    </row>
    <row r="2465" spans="1:12">
      <c r="A2465" s="11">
        <v>3385</v>
      </c>
      <c r="B2465" s="11">
        <v>1128</v>
      </c>
      <c r="C2465" s="11">
        <v>989</v>
      </c>
      <c r="E2465" s="11" t="s">
        <v>5097</v>
      </c>
      <c r="F2465" s="11" t="s">
        <v>5098</v>
      </c>
      <c r="G2465" s="11">
        <v>1</v>
      </c>
      <c r="K2465" s="26" t="str">
        <f>IF($B2465="","",(VLOOKUP($B2465,所属・種目コード!$O$3:$P$127,2)))</f>
        <v>奥中山中</v>
      </c>
      <c r="L2465" s="23" t="e">
        <f>IF($B2465="","",(VLOOKUP($B2465,所属・種目コード!$L$3:$M$59,2)))</f>
        <v>#N/A</v>
      </c>
    </row>
    <row r="2466" spans="1:12">
      <c r="A2466" s="11">
        <v>3386</v>
      </c>
      <c r="B2466" s="11">
        <v>1128</v>
      </c>
      <c r="C2466" s="11">
        <v>995</v>
      </c>
      <c r="E2466" s="11" t="s">
        <v>5099</v>
      </c>
      <c r="F2466" s="11" t="s">
        <v>3459</v>
      </c>
      <c r="G2466" s="11">
        <v>1</v>
      </c>
      <c r="K2466" s="26" t="str">
        <f>IF($B2466="","",(VLOOKUP($B2466,所属・種目コード!$O$3:$P$127,2)))</f>
        <v>奥中山中</v>
      </c>
      <c r="L2466" s="23" t="e">
        <f>IF($B2466="","",(VLOOKUP($B2466,所属・種目コード!$L$3:$M$59,2)))</f>
        <v>#N/A</v>
      </c>
    </row>
    <row r="2467" spans="1:12">
      <c r="A2467" s="11">
        <v>3387</v>
      </c>
      <c r="B2467" s="11">
        <v>1128</v>
      </c>
      <c r="C2467" s="11">
        <v>996</v>
      </c>
      <c r="E2467" s="11" t="s">
        <v>5100</v>
      </c>
      <c r="F2467" s="11" t="s">
        <v>5101</v>
      </c>
      <c r="G2467" s="11">
        <v>1</v>
      </c>
      <c r="K2467" s="26" t="str">
        <f>IF($B2467="","",(VLOOKUP($B2467,所属・種目コード!$O$3:$P$127,2)))</f>
        <v>奥中山中</v>
      </c>
      <c r="L2467" s="23" t="e">
        <f>IF($B2467="","",(VLOOKUP($B2467,所属・種目コード!$L$3:$M$59,2)))</f>
        <v>#N/A</v>
      </c>
    </row>
    <row r="2468" spans="1:12">
      <c r="A2468" s="11">
        <v>3388</v>
      </c>
      <c r="B2468" s="11">
        <v>1128</v>
      </c>
      <c r="C2468" s="11">
        <v>840</v>
      </c>
      <c r="E2468" s="11" t="s">
        <v>5102</v>
      </c>
      <c r="F2468" s="11" t="s">
        <v>5103</v>
      </c>
      <c r="G2468" s="11">
        <v>2</v>
      </c>
      <c r="K2468" s="26" t="str">
        <f>IF($B2468="","",(VLOOKUP($B2468,所属・種目コード!$O$3:$P$127,2)))</f>
        <v>奥中山中</v>
      </c>
      <c r="L2468" s="23" t="e">
        <f>IF($B2468="","",(VLOOKUP($B2468,所属・種目コード!$L$3:$M$59,2)))</f>
        <v>#N/A</v>
      </c>
    </row>
    <row r="2469" spans="1:12">
      <c r="A2469" s="11">
        <v>3389</v>
      </c>
      <c r="B2469" s="11">
        <v>1128</v>
      </c>
      <c r="C2469" s="11">
        <v>841</v>
      </c>
      <c r="E2469" s="11" t="s">
        <v>5104</v>
      </c>
      <c r="F2469" s="11" t="s">
        <v>5105</v>
      </c>
      <c r="G2469" s="11">
        <v>2</v>
      </c>
      <c r="K2469" s="26" t="str">
        <f>IF($B2469="","",(VLOOKUP($B2469,所属・種目コード!$O$3:$P$127,2)))</f>
        <v>奥中山中</v>
      </c>
      <c r="L2469" s="23" t="e">
        <f>IF($B2469="","",(VLOOKUP($B2469,所属・種目コード!$L$3:$M$59,2)))</f>
        <v>#N/A</v>
      </c>
    </row>
    <row r="2470" spans="1:12">
      <c r="A2470" s="11">
        <v>3390</v>
      </c>
      <c r="B2470" s="11">
        <v>1128</v>
      </c>
      <c r="C2470" s="11">
        <v>997</v>
      </c>
      <c r="E2470" s="11" t="s">
        <v>5106</v>
      </c>
      <c r="F2470" s="11" t="s">
        <v>5107</v>
      </c>
      <c r="G2470" s="11">
        <v>1</v>
      </c>
      <c r="K2470" s="26" t="str">
        <f>IF($B2470="","",(VLOOKUP($B2470,所属・種目コード!$O$3:$P$127,2)))</f>
        <v>奥中山中</v>
      </c>
      <c r="L2470" s="23" t="e">
        <f>IF($B2470="","",(VLOOKUP($B2470,所属・種目コード!$L$3:$M$59,2)))</f>
        <v>#N/A</v>
      </c>
    </row>
    <row r="2471" spans="1:12">
      <c r="A2471" s="11">
        <v>3391</v>
      </c>
      <c r="B2471" s="11">
        <v>1128</v>
      </c>
      <c r="C2471" s="11">
        <v>842</v>
      </c>
      <c r="E2471" s="11" t="s">
        <v>5108</v>
      </c>
      <c r="F2471" s="11" t="s">
        <v>5109</v>
      </c>
      <c r="G2471" s="11">
        <v>2</v>
      </c>
      <c r="K2471" s="26" t="str">
        <f>IF($B2471="","",(VLOOKUP($B2471,所属・種目コード!$O$3:$P$127,2)))</f>
        <v>奥中山中</v>
      </c>
      <c r="L2471" s="23" t="e">
        <f>IF($B2471="","",(VLOOKUP($B2471,所属・種目コード!$L$3:$M$59,2)))</f>
        <v>#N/A</v>
      </c>
    </row>
    <row r="2472" spans="1:12">
      <c r="A2472" s="11">
        <v>3392</v>
      </c>
      <c r="B2472" s="11">
        <v>1128</v>
      </c>
      <c r="C2472" s="11">
        <v>990</v>
      </c>
      <c r="E2472" s="11" t="s">
        <v>5110</v>
      </c>
      <c r="F2472" s="11" t="s">
        <v>5111</v>
      </c>
      <c r="G2472" s="11">
        <v>1</v>
      </c>
      <c r="K2472" s="26" t="str">
        <f>IF($B2472="","",(VLOOKUP($B2472,所属・種目コード!$O$3:$P$127,2)))</f>
        <v>奥中山中</v>
      </c>
      <c r="L2472" s="23" t="e">
        <f>IF($B2472="","",(VLOOKUP($B2472,所属・種目コード!$L$3:$M$59,2)))</f>
        <v>#N/A</v>
      </c>
    </row>
    <row r="2473" spans="1:12">
      <c r="A2473" s="11">
        <v>3393</v>
      </c>
      <c r="B2473" s="11">
        <v>1128</v>
      </c>
      <c r="C2473" s="11">
        <v>991</v>
      </c>
      <c r="E2473" s="11" t="s">
        <v>5112</v>
      </c>
      <c r="F2473" s="11" t="s">
        <v>5113</v>
      </c>
      <c r="G2473" s="11">
        <v>1</v>
      </c>
      <c r="K2473" s="26" t="str">
        <f>IF($B2473="","",(VLOOKUP($B2473,所属・種目コード!$O$3:$P$127,2)))</f>
        <v>奥中山中</v>
      </c>
      <c r="L2473" s="23" t="e">
        <f>IF($B2473="","",(VLOOKUP($B2473,所属・種目コード!$L$3:$M$59,2)))</f>
        <v>#N/A</v>
      </c>
    </row>
    <row r="2474" spans="1:12">
      <c r="A2474" s="11">
        <v>3394</v>
      </c>
      <c r="B2474" s="11">
        <v>1128</v>
      </c>
      <c r="C2474" s="11">
        <v>843</v>
      </c>
      <c r="E2474" s="11" t="s">
        <v>5114</v>
      </c>
      <c r="F2474" s="11" t="s">
        <v>4117</v>
      </c>
      <c r="G2474" s="11">
        <v>2</v>
      </c>
      <c r="K2474" s="26" t="str">
        <f>IF($B2474="","",(VLOOKUP($B2474,所属・種目コード!$O$3:$P$127,2)))</f>
        <v>奥中山中</v>
      </c>
      <c r="L2474" s="23" t="e">
        <f>IF($B2474="","",(VLOOKUP($B2474,所属・種目コード!$L$3:$M$59,2)))</f>
        <v>#N/A</v>
      </c>
    </row>
    <row r="2475" spans="1:12">
      <c r="A2475" s="11">
        <v>3395</v>
      </c>
      <c r="B2475" s="11">
        <v>1128</v>
      </c>
      <c r="C2475" s="11">
        <v>992</v>
      </c>
      <c r="E2475" s="11" t="s">
        <v>5115</v>
      </c>
      <c r="F2475" s="11" t="s">
        <v>5116</v>
      </c>
      <c r="G2475" s="11">
        <v>1</v>
      </c>
      <c r="K2475" s="26" t="str">
        <f>IF($B2475="","",(VLOOKUP($B2475,所属・種目コード!$O$3:$P$127,2)))</f>
        <v>奥中山中</v>
      </c>
      <c r="L2475" s="23" t="e">
        <f>IF($B2475="","",(VLOOKUP($B2475,所属・種目コード!$L$3:$M$59,2)))</f>
        <v>#N/A</v>
      </c>
    </row>
    <row r="2476" spans="1:12">
      <c r="A2476" s="11">
        <v>3396</v>
      </c>
      <c r="B2476" s="11">
        <v>1128</v>
      </c>
      <c r="C2476" s="11">
        <v>844</v>
      </c>
      <c r="E2476" s="11" t="s">
        <v>5117</v>
      </c>
      <c r="F2476" s="11" t="s">
        <v>5118</v>
      </c>
      <c r="G2476" s="11">
        <v>2</v>
      </c>
      <c r="K2476" s="26" t="str">
        <f>IF($B2476="","",(VLOOKUP($B2476,所属・種目コード!$O$3:$P$127,2)))</f>
        <v>奥中山中</v>
      </c>
      <c r="L2476" s="23" t="e">
        <f>IF($B2476="","",(VLOOKUP($B2476,所属・種目コード!$L$3:$M$59,2)))</f>
        <v>#N/A</v>
      </c>
    </row>
    <row r="2477" spans="1:12">
      <c r="A2477" s="11">
        <v>3397</v>
      </c>
      <c r="B2477" s="11">
        <v>1128</v>
      </c>
      <c r="C2477" s="11">
        <v>839</v>
      </c>
      <c r="E2477" s="11" t="s">
        <v>5119</v>
      </c>
      <c r="F2477" s="11" t="s">
        <v>5120</v>
      </c>
      <c r="G2477" s="11">
        <v>2</v>
      </c>
      <c r="K2477" s="26" t="str">
        <f>IF($B2477="","",(VLOOKUP($B2477,所属・種目コード!$O$3:$P$127,2)))</f>
        <v>奥中山中</v>
      </c>
      <c r="L2477" s="23" t="e">
        <f>IF($B2477="","",(VLOOKUP($B2477,所属・種目コード!$L$3:$M$59,2)))</f>
        <v>#N/A</v>
      </c>
    </row>
    <row r="2478" spans="1:12">
      <c r="A2478" s="11">
        <v>3398</v>
      </c>
      <c r="B2478" s="11">
        <v>1129</v>
      </c>
      <c r="C2478" s="11">
        <v>770</v>
      </c>
      <c r="E2478" s="11" t="s">
        <v>5121</v>
      </c>
      <c r="F2478" s="11" t="s">
        <v>5122</v>
      </c>
      <c r="G2478" s="11">
        <v>1</v>
      </c>
      <c r="K2478" s="26" t="str">
        <f>IF($B2478="","",(VLOOKUP($B2478,所属・種目コード!$O$3:$P$127,2)))</f>
        <v>岩泉中</v>
      </c>
      <c r="L2478" s="23" t="e">
        <f>IF($B2478="","",(VLOOKUP($B2478,所属・種目コード!$L$3:$M$59,2)))</f>
        <v>#N/A</v>
      </c>
    </row>
    <row r="2479" spans="1:12">
      <c r="A2479" s="11">
        <v>3399</v>
      </c>
      <c r="B2479" s="11">
        <v>1129</v>
      </c>
      <c r="C2479" s="11">
        <v>651</v>
      </c>
      <c r="E2479" s="11" t="s">
        <v>5123</v>
      </c>
      <c r="F2479" s="11" t="s">
        <v>5124</v>
      </c>
      <c r="G2479" s="11">
        <v>2</v>
      </c>
      <c r="K2479" s="26" t="str">
        <f>IF($B2479="","",(VLOOKUP($B2479,所属・種目コード!$O$3:$P$127,2)))</f>
        <v>岩泉中</v>
      </c>
      <c r="L2479" s="23" t="e">
        <f>IF($B2479="","",(VLOOKUP($B2479,所属・種目コード!$L$3:$M$59,2)))</f>
        <v>#N/A</v>
      </c>
    </row>
    <row r="2480" spans="1:12">
      <c r="A2480" s="11">
        <v>3400</v>
      </c>
      <c r="B2480" s="11">
        <v>1129</v>
      </c>
      <c r="C2480" s="11">
        <v>652</v>
      </c>
      <c r="E2480" s="11" t="s">
        <v>5125</v>
      </c>
      <c r="F2480" s="11" t="s">
        <v>5126</v>
      </c>
      <c r="G2480" s="11">
        <v>2</v>
      </c>
      <c r="K2480" s="26" t="str">
        <f>IF($B2480="","",(VLOOKUP($B2480,所属・種目コード!$O$3:$P$127,2)))</f>
        <v>岩泉中</v>
      </c>
      <c r="L2480" s="23" t="e">
        <f>IF($B2480="","",(VLOOKUP($B2480,所属・種目コード!$L$3:$M$59,2)))</f>
        <v>#N/A</v>
      </c>
    </row>
    <row r="2481" spans="1:12">
      <c r="A2481" s="11">
        <v>3401</v>
      </c>
      <c r="B2481" s="11">
        <v>1129</v>
      </c>
      <c r="C2481" s="11">
        <v>775</v>
      </c>
      <c r="E2481" s="11" t="s">
        <v>5127</v>
      </c>
      <c r="F2481" s="11" t="s">
        <v>5128</v>
      </c>
      <c r="G2481" s="11">
        <v>1</v>
      </c>
      <c r="K2481" s="26" t="str">
        <f>IF($B2481="","",(VLOOKUP($B2481,所属・種目コード!$O$3:$P$127,2)))</f>
        <v>岩泉中</v>
      </c>
      <c r="L2481" s="23" t="e">
        <f>IF($B2481="","",(VLOOKUP($B2481,所属・種目コード!$L$3:$M$59,2)))</f>
        <v>#N/A</v>
      </c>
    </row>
    <row r="2482" spans="1:12">
      <c r="A2482" s="11">
        <v>3402</v>
      </c>
      <c r="B2482" s="11">
        <v>1129</v>
      </c>
      <c r="C2482" s="11">
        <v>653</v>
      </c>
      <c r="E2482" s="11" t="s">
        <v>5129</v>
      </c>
      <c r="F2482" s="11" t="s">
        <v>5130</v>
      </c>
      <c r="G2482" s="11">
        <v>2</v>
      </c>
      <c r="K2482" s="26" t="str">
        <f>IF($B2482="","",(VLOOKUP($B2482,所属・種目コード!$O$3:$P$127,2)))</f>
        <v>岩泉中</v>
      </c>
      <c r="L2482" s="23" t="e">
        <f>IF($B2482="","",(VLOOKUP($B2482,所属・種目コード!$L$3:$M$59,2)))</f>
        <v>#N/A</v>
      </c>
    </row>
    <row r="2483" spans="1:12">
      <c r="A2483" s="11">
        <v>3403</v>
      </c>
      <c r="B2483" s="11">
        <v>1129</v>
      </c>
      <c r="C2483" s="11">
        <v>771</v>
      </c>
      <c r="E2483" s="11" t="s">
        <v>5131</v>
      </c>
      <c r="F2483" s="11" t="s">
        <v>5132</v>
      </c>
      <c r="G2483" s="11">
        <v>1</v>
      </c>
      <c r="K2483" s="26" t="str">
        <f>IF($B2483="","",(VLOOKUP($B2483,所属・種目コード!$O$3:$P$127,2)))</f>
        <v>岩泉中</v>
      </c>
      <c r="L2483" s="23" t="e">
        <f>IF($B2483="","",(VLOOKUP($B2483,所属・種目コード!$L$3:$M$59,2)))</f>
        <v>#N/A</v>
      </c>
    </row>
    <row r="2484" spans="1:12">
      <c r="A2484" s="11">
        <v>3404</v>
      </c>
      <c r="B2484" s="11">
        <v>1129</v>
      </c>
      <c r="C2484" s="11">
        <v>655</v>
      </c>
      <c r="E2484" s="11" t="s">
        <v>5133</v>
      </c>
      <c r="F2484" s="11" t="s">
        <v>5134</v>
      </c>
      <c r="G2484" s="11">
        <v>2</v>
      </c>
      <c r="K2484" s="26" t="str">
        <f>IF($B2484="","",(VLOOKUP($B2484,所属・種目コード!$O$3:$P$127,2)))</f>
        <v>岩泉中</v>
      </c>
      <c r="L2484" s="23" t="e">
        <f>IF($B2484="","",(VLOOKUP($B2484,所属・種目コード!$L$3:$M$59,2)))</f>
        <v>#N/A</v>
      </c>
    </row>
    <row r="2485" spans="1:12">
      <c r="A2485" s="11">
        <v>3405</v>
      </c>
      <c r="B2485" s="11">
        <v>1129</v>
      </c>
      <c r="C2485" s="11">
        <v>772</v>
      </c>
      <c r="E2485" s="11" t="s">
        <v>5135</v>
      </c>
      <c r="F2485" s="11" t="s">
        <v>5136</v>
      </c>
      <c r="G2485" s="11">
        <v>1</v>
      </c>
      <c r="K2485" s="26" t="str">
        <f>IF($B2485="","",(VLOOKUP($B2485,所属・種目コード!$O$3:$P$127,2)))</f>
        <v>岩泉中</v>
      </c>
      <c r="L2485" s="23" t="e">
        <f>IF($B2485="","",(VLOOKUP($B2485,所属・種目コード!$L$3:$M$59,2)))</f>
        <v>#N/A</v>
      </c>
    </row>
    <row r="2486" spans="1:12">
      <c r="A2486" s="11">
        <v>3406</v>
      </c>
      <c r="B2486" s="11">
        <v>1129</v>
      </c>
      <c r="C2486" s="11">
        <v>654</v>
      </c>
      <c r="E2486" s="11" t="s">
        <v>5137</v>
      </c>
      <c r="F2486" s="11" t="s">
        <v>5138</v>
      </c>
      <c r="G2486" s="11">
        <v>2</v>
      </c>
      <c r="K2486" s="26" t="str">
        <f>IF($B2486="","",(VLOOKUP($B2486,所属・種目コード!$O$3:$P$127,2)))</f>
        <v>岩泉中</v>
      </c>
      <c r="L2486" s="23" t="e">
        <f>IF($B2486="","",(VLOOKUP($B2486,所属・種目コード!$L$3:$M$59,2)))</f>
        <v>#N/A</v>
      </c>
    </row>
    <row r="2487" spans="1:12">
      <c r="A2487" s="11">
        <v>3407</v>
      </c>
      <c r="B2487" s="11">
        <v>1129</v>
      </c>
      <c r="C2487" s="11">
        <v>776</v>
      </c>
      <c r="E2487" s="11" t="s">
        <v>5139</v>
      </c>
      <c r="F2487" s="11" t="s">
        <v>5140</v>
      </c>
      <c r="G2487" s="11">
        <v>1</v>
      </c>
      <c r="K2487" s="26" t="str">
        <f>IF($B2487="","",(VLOOKUP($B2487,所属・種目コード!$O$3:$P$127,2)))</f>
        <v>岩泉中</v>
      </c>
      <c r="L2487" s="23" t="e">
        <f>IF($B2487="","",(VLOOKUP($B2487,所属・種目コード!$L$3:$M$59,2)))</f>
        <v>#N/A</v>
      </c>
    </row>
    <row r="2488" spans="1:12">
      <c r="A2488" s="11">
        <v>3408</v>
      </c>
      <c r="B2488" s="11">
        <v>1129</v>
      </c>
      <c r="C2488" s="11">
        <v>773</v>
      </c>
      <c r="E2488" s="11" t="s">
        <v>5141</v>
      </c>
      <c r="F2488" s="11" t="s">
        <v>5142</v>
      </c>
      <c r="G2488" s="11">
        <v>1</v>
      </c>
      <c r="K2488" s="26" t="str">
        <f>IF($B2488="","",(VLOOKUP($B2488,所属・種目コード!$O$3:$P$127,2)))</f>
        <v>岩泉中</v>
      </c>
      <c r="L2488" s="23" t="e">
        <f>IF($B2488="","",(VLOOKUP($B2488,所属・種目コード!$L$3:$M$59,2)))</f>
        <v>#N/A</v>
      </c>
    </row>
    <row r="2489" spans="1:12">
      <c r="A2489" s="11">
        <v>3409</v>
      </c>
      <c r="B2489" s="11">
        <v>1129</v>
      </c>
      <c r="C2489" s="11">
        <v>656</v>
      </c>
      <c r="E2489" s="11" t="s">
        <v>5143</v>
      </c>
      <c r="F2489" s="11" t="s">
        <v>5144</v>
      </c>
      <c r="G2489" s="11">
        <v>2</v>
      </c>
      <c r="K2489" s="26" t="str">
        <f>IF($B2489="","",(VLOOKUP($B2489,所属・種目コード!$O$3:$P$127,2)))</f>
        <v>岩泉中</v>
      </c>
      <c r="L2489" s="23" t="e">
        <f>IF($B2489="","",(VLOOKUP($B2489,所属・種目コード!$L$3:$M$59,2)))</f>
        <v>#N/A</v>
      </c>
    </row>
    <row r="2490" spans="1:12">
      <c r="A2490" s="11">
        <v>3410</v>
      </c>
      <c r="B2490" s="11">
        <v>1129</v>
      </c>
      <c r="C2490" s="11">
        <v>777</v>
      </c>
      <c r="E2490" s="11" t="s">
        <v>5145</v>
      </c>
      <c r="F2490" s="11" t="s">
        <v>5146</v>
      </c>
      <c r="G2490" s="11">
        <v>1</v>
      </c>
      <c r="K2490" s="26" t="str">
        <f>IF($B2490="","",(VLOOKUP($B2490,所属・種目コード!$O$3:$P$127,2)))</f>
        <v>岩泉中</v>
      </c>
      <c r="L2490" s="23" t="e">
        <f>IF($B2490="","",(VLOOKUP($B2490,所属・種目コード!$L$3:$M$59,2)))</f>
        <v>#N/A</v>
      </c>
    </row>
    <row r="2491" spans="1:12">
      <c r="A2491" s="11">
        <v>3411</v>
      </c>
      <c r="B2491" s="11">
        <v>1129</v>
      </c>
      <c r="C2491" s="11">
        <v>657</v>
      </c>
      <c r="E2491" s="11" t="s">
        <v>5147</v>
      </c>
      <c r="F2491" s="11" t="s">
        <v>5148</v>
      </c>
      <c r="G2491" s="11">
        <v>2</v>
      </c>
      <c r="K2491" s="26" t="str">
        <f>IF($B2491="","",(VLOOKUP($B2491,所属・種目コード!$O$3:$P$127,2)))</f>
        <v>岩泉中</v>
      </c>
      <c r="L2491" s="23" t="e">
        <f>IF($B2491="","",(VLOOKUP($B2491,所属・種目コード!$L$3:$M$59,2)))</f>
        <v>#N/A</v>
      </c>
    </row>
    <row r="2492" spans="1:12">
      <c r="A2492" s="11">
        <v>3412</v>
      </c>
      <c r="B2492" s="11">
        <v>1129</v>
      </c>
      <c r="C2492" s="11">
        <v>774</v>
      </c>
      <c r="E2492" s="11" t="s">
        <v>5149</v>
      </c>
      <c r="F2492" s="11" t="s">
        <v>5150</v>
      </c>
      <c r="G2492" s="11">
        <v>1</v>
      </c>
      <c r="K2492" s="26" t="str">
        <f>IF($B2492="","",(VLOOKUP($B2492,所属・種目コード!$O$3:$P$127,2)))</f>
        <v>岩泉中</v>
      </c>
      <c r="L2492" s="23" t="e">
        <f>IF($B2492="","",(VLOOKUP($B2492,所属・種目コード!$L$3:$M$59,2)))</f>
        <v>#N/A</v>
      </c>
    </row>
    <row r="2493" spans="1:12">
      <c r="A2493" s="11">
        <v>3413</v>
      </c>
      <c r="B2493" s="11">
        <v>1130</v>
      </c>
      <c r="C2493" s="11">
        <v>632</v>
      </c>
      <c r="E2493" s="11" t="s">
        <v>5151</v>
      </c>
      <c r="F2493" s="11" t="s">
        <v>5152</v>
      </c>
      <c r="G2493" s="11">
        <v>1</v>
      </c>
      <c r="K2493" s="26" t="str">
        <f>IF($B2493="","",(VLOOKUP($B2493,所属・種目コード!$O$3:$P$127,2)))</f>
        <v>小本中</v>
      </c>
      <c r="L2493" s="23" t="e">
        <f>IF($B2493="","",(VLOOKUP($B2493,所属・種目コード!$L$3:$M$59,2)))</f>
        <v>#N/A</v>
      </c>
    </row>
    <row r="2494" spans="1:12">
      <c r="A2494" s="11">
        <v>3414</v>
      </c>
      <c r="B2494" s="11">
        <v>1130</v>
      </c>
      <c r="C2494" s="11">
        <v>636</v>
      </c>
      <c r="E2494" s="11" t="s">
        <v>5153</v>
      </c>
      <c r="F2494" s="11" t="s">
        <v>5154</v>
      </c>
      <c r="G2494" s="11">
        <v>1</v>
      </c>
      <c r="K2494" s="26" t="str">
        <f>IF($B2494="","",(VLOOKUP($B2494,所属・種目コード!$O$3:$P$127,2)))</f>
        <v>小本中</v>
      </c>
      <c r="L2494" s="23" t="e">
        <f>IF($B2494="","",(VLOOKUP($B2494,所属・種目コード!$L$3:$M$59,2)))</f>
        <v>#N/A</v>
      </c>
    </row>
    <row r="2495" spans="1:12">
      <c r="A2495" s="11">
        <v>3415</v>
      </c>
      <c r="B2495" s="11">
        <v>1130</v>
      </c>
      <c r="C2495" s="11">
        <v>633</v>
      </c>
      <c r="E2495" s="11" t="s">
        <v>4050</v>
      </c>
      <c r="F2495" s="11" t="s">
        <v>4051</v>
      </c>
      <c r="G2495" s="11">
        <v>1</v>
      </c>
      <c r="K2495" s="26" t="str">
        <f>IF($B2495="","",(VLOOKUP($B2495,所属・種目コード!$O$3:$P$127,2)))</f>
        <v>小本中</v>
      </c>
      <c r="L2495" s="23" t="e">
        <f>IF($B2495="","",(VLOOKUP($B2495,所属・種目コード!$L$3:$M$59,2)))</f>
        <v>#N/A</v>
      </c>
    </row>
    <row r="2496" spans="1:12">
      <c r="A2496" s="11">
        <v>3416</v>
      </c>
      <c r="B2496" s="11">
        <v>1130</v>
      </c>
      <c r="C2496" s="11">
        <v>634</v>
      </c>
      <c r="E2496" s="11" t="s">
        <v>5155</v>
      </c>
      <c r="F2496" s="11" t="s">
        <v>5156</v>
      </c>
      <c r="G2496" s="11">
        <v>1</v>
      </c>
      <c r="K2496" s="26" t="str">
        <f>IF($B2496="","",(VLOOKUP($B2496,所属・種目コード!$O$3:$P$127,2)))</f>
        <v>小本中</v>
      </c>
      <c r="L2496" s="23" t="e">
        <f>IF($B2496="","",(VLOOKUP($B2496,所属・種目コード!$L$3:$M$59,2)))</f>
        <v>#N/A</v>
      </c>
    </row>
    <row r="2497" spans="1:12">
      <c r="A2497" s="11">
        <v>3417</v>
      </c>
      <c r="B2497" s="11">
        <v>1130</v>
      </c>
      <c r="C2497" s="11">
        <v>637</v>
      </c>
      <c r="E2497" s="11" t="s">
        <v>5157</v>
      </c>
      <c r="F2497" s="11" t="s">
        <v>5158</v>
      </c>
      <c r="G2497" s="11">
        <v>1</v>
      </c>
      <c r="K2497" s="26" t="str">
        <f>IF($B2497="","",(VLOOKUP($B2497,所属・種目コード!$O$3:$P$127,2)))</f>
        <v>小本中</v>
      </c>
      <c r="L2497" s="23" t="e">
        <f>IF($B2497="","",(VLOOKUP($B2497,所属・種目コード!$L$3:$M$59,2)))</f>
        <v>#N/A</v>
      </c>
    </row>
    <row r="2498" spans="1:12">
      <c r="A2498" s="11">
        <v>3418</v>
      </c>
      <c r="B2498" s="11">
        <v>1130</v>
      </c>
      <c r="C2498" s="11">
        <v>638</v>
      </c>
      <c r="E2498" s="11" t="s">
        <v>5159</v>
      </c>
      <c r="F2498" s="11" t="s">
        <v>5160</v>
      </c>
      <c r="G2498" s="11">
        <v>1</v>
      </c>
      <c r="K2498" s="26" t="str">
        <f>IF($B2498="","",(VLOOKUP($B2498,所属・種目コード!$O$3:$P$127,2)))</f>
        <v>小本中</v>
      </c>
      <c r="L2498" s="23" t="e">
        <f>IF($B2498="","",(VLOOKUP($B2498,所属・種目コード!$L$3:$M$59,2)))</f>
        <v>#N/A</v>
      </c>
    </row>
    <row r="2499" spans="1:12">
      <c r="A2499" s="11">
        <v>3419</v>
      </c>
      <c r="B2499" s="11">
        <v>1130</v>
      </c>
      <c r="C2499" s="11">
        <v>635</v>
      </c>
      <c r="E2499" s="11" t="s">
        <v>5161</v>
      </c>
      <c r="F2499" s="11" t="s">
        <v>5162</v>
      </c>
      <c r="G2499" s="11">
        <v>1</v>
      </c>
      <c r="K2499" s="26" t="str">
        <f>IF($B2499="","",(VLOOKUP($B2499,所属・種目コード!$O$3:$P$127,2)))</f>
        <v>小本中</v>
      </c>
      <c r="L2499" s="23" t="e">
        <f>IF($B2499="","",(VLOOKUP($B2499,所属・種目コード!$L$3:$M$59,2)))</f>
        <v>#N/A</v>
      </c>
    </row>
    <row r="2500" spans="1:12">
      <c r="A2500" s="11">
        <v>3420</v>
      </c>
      <c r="B2500" s="11">
        <v>1132</v>
      </c>
      <c r="C2500" s="11">
        <v>506</v>
      </c>
      <c r="E2500" s="11" t="s">
        <v>5163</v>
      </c>
      <c r="F2500" s="11" t="s">
        <v>5164</v>
      </c>
      <c r="G2500" s="11">
        <v>1</v>
      </c>
      <c r="K2500" s="26" t="str">
        <f>IF($B2500="","",(VLOOKUP($B2500,所属・種目コード!$O$3:$P$127,2)))</f>
        <v>一関一附属中</v>
      </c>
      <c r="L2500" s="23" t="e">
        <f>IF($B2500="","",(VLOOKUP($B2500,所属・種目コード!$L$3:$M$59,2)))</f>
        <v>#N/A</v>
      </c>
    </row>
    <row r="2501" spans="1:12">
      <c r="A2501" s="11">
        <v>3421</v>
      </c>
      <c r="B2501" s="11">
        <v>1132</v>
      </c>
      <c r="C2501" s="11">
        <v>507</v>
      </c>
      <c r="E2501" s="11" t="s">
        <v>5165</v>
      </c>
      <c r="F2501" s="11" t="s">
        <v>5166</v>
      </c>
      <c r="G2501" s="11">
        <v>1</v>
      </c>
      <c r="K2501" s="26" t="str">
        <f>IF($B2501="","",(VLOOKUP($B2501,所属・種目コード!$O$3:$P$127,2)))</f>
        <v>一関一附属中</v>
      </c>
      <c r="L2501" s="23" t="e">
        <f>IF($B2501="","",(VLOOKUP($B2501,所属・種目コード!$L$3:$M$59,2)))</f>
        <v>#N/A</v>
      </c>
    </row>
    <row r="2502" spans="1:12">
      <c r="A2502" s="11">
        <v>3422</v>
      </c>
      <c r="B2502" s="11">
        <v>1132</v>
      </c>
      <c r="C2502" s="11">
        <v>500</v>
      </c>
      <c r="E2502" s="11" t="s">
        <v>5167</v>
      </c>
      <c r="F2502" s="11" t="s">
        <v>5168</v>
      </c>
      <c r="G2502" s="11">
        <v>1</v>
      </c>
      <c r="K2502" s="26" t="str">
        <f>IF($B2502="","",(VLOOKUP($B2502,所属・種目コード!$O$3:$P$127,2)))</f>
        <v>一関一附属中</v>
      </c>
      <c r="L2502" s="23" t="e">
        <f>IF($B2502="","",(VLOOKUP($B2502,所属・種目コード!$L$3:$M$59,2)))</f>
        <v>#N/A</v>
      </c>
    </row>
    <row r="2503" spans="1:12">
      <c r="A2503" s="11">
        <v>3423</v>
      </c>
      <c r="B2503" s="11">
        <v>1132</v>
      </c>
      <c r="C2503" s="11">
        <v>424</v>
      </c>
      <c r="E2503" s="11" t="s">
        <v>5169</v>
      </c>
      <c r="F2503" s="11" t="s">
        <v>3641</v>
      </c>
      <c r="G2503" s="11">
        <v>2</v>
      </c>
      <c r="K2503" s="26" t="str">
        <f>IF($B2503="","",(VLOOKUP($B2503,所属・種目コード!$O$3:$P$127,2)))</f>
        <v>一関一附属中</v>
      </c>
      <c r="L2503" s="23" t="e">
        <f>IF($B2503="","",(VLOOKUP($B2503,所属・種目コード!$L$3:$M$59,2)))</f>
        <v>#N/A</v>
      </c>
    </row>
    <row r="2504" spans="1:12">
      <c r="A2504" s="11">
        <v>3424</v>
      </c>
      <c r="B2504" s="11">
        <v>1132</v>
      </c>
      <c r="C2504" s="11">
        <v>501</v>
      </c>
      <c r="E2504" s="11" t="s">
        <v>5170</v>
      </c>
      <c r="F2504" s="11" t="s">
        <v>5171</v>
      </c>
      <c r="G2504" s="11">
        <v>1</v>
      </c>
      <c r="K2504" s="26" t="str">
        <f>IF($B2504="","",(VLOOKUP($B2504,所属・種目コード!$O$3:$P$127,2)))</f>
        <v>一関一附属中</v>
      </c>
      <c r="L2504" s="23" t="e">
        <f>IF($B2504="","",(VLOOKUP($B2504,所属・種目コード!$L$3:$M$59,2)))</f>
        <v>#N/A</v>
      </c>
    </row>
    <row r="2505" spans="1:12">
      <c r="A2505" s="11">
        <v>3425</v>
      </c>
      <c r="B2505" s="11">
        <v>1132</v>
      </c>
      <c r="C2505" s="11">
        <v>502</v>
      </c>
      <c r="E2505" s="11" t="s">
        <v>5172</v>
      </c>
      <c r="F2505" s="11" t="s">
        <v>5173</v>
      </c>
      <c r="G2505" s="11">
        <v>1</v>
      </c>
      <c r="K2505" s="26" t="str">
        <f>IF($B2505="","",(VLOOKUP($B2505,所属・種目コード!$O$3:$P$127,2)))</f>
        <v>一関一附属中</v>
      </c>
      <c r="L2505" s="23" t="e">
        <f>IF($B2505="","",(VLOOKUP($B2505,所属・種目コード!$L$3:$M$59,2)))</f>
        <v>#N/A</v>
      </c>
    </row>
    <row r="2506" spans="1:12">
      <c r="A2506" s="11">
        <v>3426</v>
      </c>
      <c r="B2506" s="11">
        <v>1132</v>
      </c>
      <c r="C2506" s="11">
        <v>425</v>
      </c>
      <c r="E2506" s="11" t="s">
        <v>5174</v>
      </c>
      <c r="F2506" s="11" t="s">
        <v>5175</v>
      </c>
      <c r="G2506" s="11">
        <v>2</v>
      </c>
      <c r="K2506" s="26" t="str">
        <f>IF($B2506="","",(VLOOKUP($B2506,所属・種目コード!$O$3:$P$127,2)))</f>
        <v>一関一附属中</v>
      </c>
      <c r="L2506" s="23" t="e">
        <f>IF($B2506="","",(VLOOKUP($B2506,所属・種目コード!$L$3:$M$59,2)))</f>
        <v>#N/A</v>
      </c>
    </row>
    <row r="2507" spans="1:12">
      <c r="A2507" s="11">
        <v>3427</v>
      </c>
      <c r="B2507" s="11">
        <v>1132</v>
      </c>
      <c r="C2507" s="11">
        <v>429</v>
      </c>
      <c r="E2507" s="11" t="s">
        <v>5176</v>
      </c>
      <c r="F2507" s="11" t="s">
        <v>5177</v>
      </c>
      <c r="G2507" s="11">
        <v>2</v>
      </c>
      <c r="K2507" s="26" t="str">
        <f>IF($B2507="","",(VLOOKUP($B2507,所属・種目コード!$O$3:$P$127,2)))</f>
        <v>一関一附属中</v>
      </c>
      <c r="L2507" s="23" t="e">
        <f>IF($B2507="","",(VLOOKUP($B2507,所属・種目コード!$L$3:$M$59,2)))</f>
        <v>#N/A</v>
      </c>
    </row>
    <row r="2508" spans="1:12">
      <c r="A2508" s="11">
        <v>3428</v>
      </c>
      <c r="B2508" s="11">
        <v>1132</v>
      </c>
      <c r="C2508" s="11">
        <v>508</v>
      </c>
      <c r="E2508" s="11" t="s">
        <v>5178</v>
      </c>
      <c r="F2508" s="11" t="s">
        <v>4543</v>
      </c>
      <c r="G2508" s="11">
        <v>1</v>
      </c>
      <c r="K2508" s="26" t="str">
        <f>IF($B2508="","",(VLOOKUP($B2508,所属・種目コード!$O$3:$P$127,2)))</f>
        <v>一関一附属中</v>
      </c>
      <c r="L2508" s="23" t="e">
        <f>IF($B2508="","",(VLOOKUP($B2508,所属・種目コード!$L$3:$M$59,2)))</f>
        <v>#N/A</v>
      </c>
    </row>
    <row r="2509" spans="1:12">
      <c r="A2509" s="11">
        <v>3429</v>
      </c>
      <c r="B2509" s="11">
        <v>1132</v>
      </c>
      <c r="C2509" s="11">
        <v>426</v>
      </c>
      <c r="E2509" s="11" t="s">
        <v>5179</v>
      </c>
      <c r="F2509" s="11" t="s">
        <v>5180</v>
      </c>
      <c r="G2509" s="11">
        <v>2</v>
      </c>
      <c r="K2509" s="26" t="str">
        <f>IF($B2509="","",(VLOOKUP($B2509,所属・種目コード!$O$3:$P$127,2)))</f>
        <v>一関一附属中</v>
      </c>
      <c r="L2509" s="23" t="e">
        <f>IF($B2509="","",(VLOOKUP($B2509,所属・種目コード!$L$3:$M$59,2)))</f>
        <v>#N/A</v>
      </c>
    </row>
    <row r="2510" spans="1:12">
      <c r="A2510" s="11">
        <v>3430</v>
      </c>
      <c r="B2510" s="11">
        <v>1132</v>
      </c>
      <c r="C2510" s="11">
        <v>509</v>
      </c>
      <c r="E2510" s="11" t="s">
        <v>5181</v>
      </c>
      <c r="F2510" s="11" t="s">
        <v>5182</v>
      </c>
      <c r="G2510" s="11">
        <v>1</v>
      </c>
      <c r="K2510" s="26" t="str">
        <f>IF($B2510="","",(VLOOKUP($B2510,所属・種目コード!$O$3:$P$127,2)))</f>
        <v>一関一附属中</v>
      </c>
      <c r="L2510" s="23" t="e">
        <f>IF($B2510="","",(VLOOKUP($B2510,所属・種目コード!$L$3:$M$59,2)))</f>
        <v>#N/A</v>
      </c>
    </row>
    <row r="2511" spans="1:12">
      <c r="A2511" s="11">
        <v>3431</v>
      </c>
      <c r="B2511" s="11">
        <v>1132</v>
      </c>
      <c r="C2511" s="11">
        <v>503</v>
      </c>
      <c r="E2511" s="11" t="s">
        <v>5183</v>
      </c>
      <c r="F2511" s="11" t="s">
        <v>5184</v>
      </c>
      <c r="G2511" s="11">
        <v>1</v>
      </c>
      <c r="K2511" s="26" t="str">
        <f>IF($B2511="","",(VLOOKUP($B2511,所属・種目コード!$O$3:$P$127,2)))</f>
        <v>一関一附属中</v>
      </c>
      <c r="L2511" s="23" t="e">
        <f>IF($B2511="","",(VLOOKUP($B2511,所属・種目コード!$L$3:$M$59,2)))</f>
        <v>#N/A</v>
      </c>
    </row>
    <row r="2512" spans="1:12">
      <c r="A2512" s="11">
        <v>3432</v>
      </c>
      <c r="B2512" s="11">
        <v>1132</v>
      </c>
      <c r="C2512" s="11">
        <v>504</v>
      </c>
      <c r="E2512" s="11" t="s">
        <v>5185</v>
      </c>
      <c r="F2512" s="11" t="s">
        <v>5186</v>
      </c>
      <c r="G2512" s="11">
        <v>1</v>
      </c>
      <c r="K2512" s="26" t="str">
        <f>IF($B2512="","",(VLOOKUP($B2512,所属・種目コード!$O$3:$P$127,2)))</f>
        <v>一関一附属中</v>
      </c>
      <c r="L2512" s="23" t="e">
        <f>IF($B2512="","",(VLOOKUP($B2512,所属・種目コード!$L$3:$M$59,2)))</f>
        <v>#N/A</v>
      </c>
    </row>
    <row r="2513" spans="1:12">
      <c r="A2513" s="11">
        <v>3433</v>
      </c>
      <c r="B2513" s="11">
        <v>1132</v>
      </c>
      <c r="C2513" s="11">
        <v>427</v>
      </c>
      <c r="E2513" s="11" t="s">
        <v>5187</v>
      </c>
      <c r="F2513" s="11" t="s">
        <v>5188</v>
      </c>
      <c r="G2513" s="11">
        <v>2</v>
      </c>
      <c r="K2513" s="26" t="str">
        <f>IF($B2513="","",(VLOOKUP($B2513,所属・種目コード!$O$3:$P$127,2)))</f>
        <v>一関一附属中</v>
      </c>
      <c r="L2513" s="23" t="e">
        <f>IF($B2513="","",(VLOOKUP($B2513,所属・種目コード!$L$3:$M$59,2)))</f>
        <v>#N/A</v>
      </c>
    </row>
    <row r="2514" spans="1:12">
      <c r="A2514" s="11">
        <v>3434</v>
      </c>
      <c r="B2514" s="11">
        <v>1132</v>
      </c>
      <c r="C2514" s="11">
        <v>428</v>
      </c>
      <c r="E2514" s="11" t="s">
        <v>5189</v>
      </c>
      <c r="F2514" s="11" t="s">
        <v>5190</v>
      </c>
      <c r="G2514" s="11">
        <v>2</v>
      </c>
      <c r="K2514" s="26" t="str">
        <f>IF($B2514="","",(VLOOKUP($B2514,所属・種目コード!$O$3:$P$127,2)))</f>
        <v>一関一附属中</v>
      </c>
      <c r="L2514" s="23" t="e">
        <f>IF($B2514="","",(VLOOKUP($B2514,所属・種目コード!$L$3:$M$59,2)))</f>
        <v>#N/A</v>
      </c>
    </row>
    <row r="2515" spans="1:12">
      <c r="A2515" s="11">
        <v>3435</v>
      </c>
      <c r="B2515" s="11">
        <v>1132</v>
      </c>
      <c r="C2515" s="11">
        <v>505</v>
      </c>
      <c r="E2515" s="11" t="s">
        <v>5191</v>
      </c>
      <c r="F2515" s="11" t="s">
        <v>5192</v>
      </c>
      <c r="G2515" s="11">
        <v>1</v>
      </c>
      <c r="K2515" s="26" t="str">
        <f>IF($B2515="","",(VLOOKUP($B2515,所属・種目コード!$O$3:$P$127,2)))</f>
        <v>一関一附属中</v>
      </c>
      <c r="L2515" s="23" t="e">
        <f>IF($B2515="","",(VLOOKUP($B2515,所属・種目コード!$L$3:$M$59,2)))</f>
        <v>#N/A</v>
      </c>
    </row>
    <row r="2516" spans="1:12">
      <c r="A2516" s="11">
        <v>3436</v>
      </c>
      <c r="B2516" s="11">
        <v>1133</v>
      </c>
      <c r="C2516" s="11">
        <v>788</v>
      </c>
      <c r="E2516" s="11" t="s">
        <v>5193</v>
      </c>
      <c r="F2516" s="11" t="s">
        <v>5194</v>
      </c>
      <c r="G2516" s="11">
        <v>2</v>
      </c>
      <c r="K2516" s="26" t="str">
        <f>IF($B2516="","",(VLOOKUP($B2516,所属・種目コード!$O$3:$P$127,2)))</f>
        <v>岩大附属中</v>
      </c>
      <c r="L2516" s="23" t="e">
        <f>IF($B2516="","",(VLOOKUP($B2516,所属・種目コード!$L$3:$M$59,2)))</f>
        <v>#N/A</v>
      </c>
    </row>
    <row r="2517" spans="1:12">
      <c r="A2517" s="11">
        <v>3437</v>
      </c>
      <c r="B2517" s="11">
        <v>1133</v>
      </c>
      <c r="C2517" s="11">
        <v>789</v>
      </c>
      <c r="E2517" s="11" t="s">
        <v>5195</v>
      </c>
      <c r="F2517" s="11" t="s">
        <v>5196</v>
      </c>
      <c r="G2517" s="11">
        <v>2</v>
      </c>
      <c r="K2517" s="26" t="str">
        <f>IF($B2517="","",(VLOOKUP($B2517,所属・種目コード!$O$3:$P$127,2)))</f>
        <v>岩大附属中</v>
      </c>
      <c r="L2517" s="23" t="e">
        <f>IF($B2517="","",(VLOOKUP($B2517,所属・種目コード!$L$3:$M$59,2)))</f>
        <v>#N/A</v>
      </c>
    </row>
    <row r="2518" spans="1:12">
      <c r="A2518" s="11">
        <v>3438</v>
      </c>
      <c r="B2518" s="11">
        <v>1133</v>
      </c>
      <c r="C2518" s="11">
        <v>1151</v>
      </c>
      <c r="E2518" s="11" t="s">
        <v>5197</v>
      </c>
      <c r="F2518" s="11" t="s">
        <v>5198</v>
      </c>
      <c r="G2518" s="11">
        <v>2</v>
      </c>
      <c r="K2518" s="26" t="str">
        <f>IF($B2518="","",(VLOOKUP($B2518,所属・種目コード!$O$3:$P$127,2)))</f>
        <v>岩大附属中</v>
      </c>
      <c r="L2518" s="23" t="e">
        <f>IF($B2518="","",(VLOOKUP($B2518,所属・種目コード!$L$3:$M$59,2)))</f>
        <v>#N/A</v>
      </c>
    </row>
    <row r="2519" spans="1:12">
      <c r="A2519" s="11">
        <v>3439</v>
      </c>
      <c r="B2519" s="11">
        <v>1133</v>
      </c>
      <c r="C2519" s="11">
        <v>1152</v>
      </c>
      <c r="E2519" s="11" t="s">
        <v>5199</v>
      </c>
      <c r="F2519" s="11" t="s">
        <v>5200</v>
      </c>
      <c r="G2519" s="11">
        <v>2</v>
      </c>
      <c r="K2519" s="26" t="str">
        <f>IF($B2519="","",(VLOOKUP($B2519,所属・種目コード!$O$3:$P$127,2)))</f>
        <v>岩大附属中</v>
      </c>
      <c r="L2519" s="23" t="e">
        <f>IF($B2519="","",(VLOOKUP($B2519,所属・種目コード!$L$3:$M$59,2)))</f>
        <v>#N/A</v>
      </c>
    </row>
    <row r="2520" spans="1:12">
      <c r="A2520" s="11">
        <v>3440</v>
      </c>
      <c r="B2520" s="11">
        <v>1133</v>
      </c>
      <c r="C2520" s="11">
        <v>1153</v>
      </c>
      <c r="E2520" s="11" t="s">
        <v>5201</v>
      </c>
      <c r="F2520" s="11" t="s">
        <v>5202</v>
      </c>
      <c r="G2520" s="11">
        <v>2</v>
      </c>
      <c r="K2520" s="26" t="str">
        <f>IF($B2520="","",(VLOOKUP($B2520,所属・種目コード!$O$3:$P$127,2)))</f>
        <v>岩大附属中</v>
      </c>
      <c r="L2520" s="23" t="e">
        <f>IF($B2520="","",(VLOOKUP($B2520,所属・種目コード!$L$3:$M$59,2)))</f>
        <v>#N/A</v>
      </c>
    </row>
    <row r="2521" spans="1:12">
      <c r="A2521" s="11">
        <v>3441</v>
      </c>
      <c r="B2521" s="11">
        <v>1133</v>
      </c>
      <c r="C2521" s="11">
        <v>1154</v>
      </c>
      <c r="E2521" s="11" t="s">
        <v>5203</v>
      </c>
      <c r="F2521" s="11" t="s">
        <v>5204</v>
      </c>
      <c r="G2521" s="11">
        <v>2</v>
      </c>
      <c r="K2521" s="26" t="str">
        <f>IF($B2521="","",(VLOOKUP($B2521,所属・種目コード!$O$3:$P$127,2)))</f>
        <v>岩大附属中</v>
      </c>
      <c r="L2521" s="23" t="e">
        <f>IF($B2521="","",(VLOOKUP($B2521,所属・種目コード!$L$3:$M$59,2)))</f>
        <v>#N/A</v>
      </c>
    </row>
    <row r="2522" spans="1:12">
      <c r="A2522" s="11">
        <v>3442</v>
      </c>
      <c r="B2522" s="11">
        <v>1133</v>
      </c>
      <c r="C2522" s="11">
        <v>1155</v>
      </c>
      <c r="E2522" s="11" t="s">
        <v>5205</v>
      </c>
      <c r="F2522" s="11" t="s">
        <v>5206</v>
      </c>
      <c r="G2522" s="11">
        <v>2</v>
      </c>
      <c r="K2522" s="26" t="str">
        <f>IF($B2522="","",(VLOOKUP($B2522,所属・種目コード!$O$3:$P$127,2)))</f>
        <v>岩大附属中</v>
      </c>
      <c r="L2522" s="23" t="e">
        <f>IF($B2522="","",(VLOOKUP($B2522,所属・種目コード!$L$3:$M$59,2)))</f>
        <v>#N/A</v>
      </c>
    </row>
    <row r="2523" spans="1:12">
      <c r="A2523" s="11">
        <v>3443</v>
      </c>
      <c r="B2523" s="11">
        <v>1133</v>
      </c>
      <c r="C2523" s="11">
        <v>1156</v>
      </c>
      <c r="E2523" s="11" t="s">
        <v>5207</v>
      </c>
      <c r="F2523" s="11" t="s">
        <v>5208</v>
      </c>
      <c r="G2523" s="11">
        <v>2</v>
      </c>
      <c r="K2523" s="26" t="str">
        <f>IF($B2523="","",(VLOOKUP($B2523,所属・種目コード!$O$3:$P$127,2)))</f>
        <v>岩大附属中</v>
      </c>
      <c r="L2523" s="23" t="e">
        <f>IF($B2523="","",(VLOOKUP($B2523,所属・種目コード!$L$3:$M$59,2)))</f>
        <v>#N/A</v>
      </c>
    </row>
    <row r="2524" spans="1:12">
      <c r="A2524" s="11">
        <v>3444</v>
      </c>
      <c r="B2524" s="11">
        <v>1133</v>
      </c>
      <c r="C2524" s="11">
        <v>1157</v>
      </c>
      <c r="E2524" s="11" t="s">
        <v>4283</v>
      </c>
      <c r="F2524" s="11" t="s">
        <v>5209</v>
      </c>
      <c r="G2524" s="11">
        <v>2</v>
      </c>
      <c r="K2524" s="26" t="str">
        <f>IF($B2524="","",(VLOOKUP($B2524,所属・種目コード!$O$3:$P$127,2)))</f>
        <v>岩大附属中</v>
      </c>
      <c r="L2524" s="23" t="e">
        <f>IF($B2524="","",(VLOOKUP($B2524,所属・種目コード!$L$3:$M$59,2)))</f>
        <v>#N/A</v>
      </c>
    </row>
    <row r="2525" spans="1:12">
      <c r="A2525" s="11">
        <v>3445</v>
      </c>
      <c r="B2525" s="11">
        <v>1133</v>
      </c>
      <c r="C2525" s="11">
        <v>1158</v>
      </c>
      <c r="E2525" s="11" t="s">
        <v>5210</v>
      </c>
      <c r="F2525" s="11" t="s">
        <v>5211</v>
      </c>
      <c r="G2525" s="11">
        <v>2</v>
      </c>
      <c r="K2525" s="26" t="str">
        <f>IF($B2525="","",(VLOOKUP($B2525,所属・種目コード!$O$3:$P$127,2)))</f>
        <v>岩大附属中</v>
      </c>
      <c r="L2525" s="23" t="e">
        <f>IF($B2525="","",(VLOOKUP($B2525,所属・種目コード!$L$3:$M$59,2)))</f>
        <v>#N/A</v>
      </c>
    </row>
    <row r="2526" spans="1:12">
      <c r="A2526" s="11">
        <v>3446</v>
      </c>
      <c r="B2526" s="11">
        <v>1133</v>
      </c>
      <c r="C2526" s="11">
        <v>1314</v>
      </c>
      <c r="E2526" s="11" t="s">
        <v>5212</v>
      </c>
      <c r="F2526" s="11" t="s">
        <v>5213</v>
      </c>
      <c r="G2526" s="11">
        <v>1</v>
      </c>
      <c r="K2526" s="26" t="str">
        <f>IF($B2526="","",(VLOOKUP($B2526,所属・種目コード!$O$3:$P$127,2)))</f>
        <v>岩大附属中</v>
      </c>
      <c r="L2526" s="23" t="e">
        <f>IF($B2526="","",(VLOOKUP($B2526,所属・種目コード!$L$3:$M$59,2)))</f>
        <v>#N/A</v>
      </c>
    </row>
    <row r="2527" spans="1:12">
      <c r="A2527" s="11">
        <v>3447</v>
      </c>
      <c r="B2527" s="11">
        <v>1133</v>
      </c>
      <c r="C2527" s="11">
        <v>1315</v>
      </c>
      <c r="E2527" s="11" t="s">
        <v>5214</v>
      </c>
      <c r="F2527" s="11" t="s">
        <v>5215</v>
      </c>
      <c r="G2527" s="11">
        <v>1</v>
      </c>
      <c r="K2527" s="26" t="str">
        <f>IF($B2527="","",(VLOOKUP($B2527,所属・種目コード!$O$3:$P$127,2)))</f>
        <v>岩大附属中</v>
      </c>
      <c r="L2527" s="23" t="e">
        <f>IF($B2527="","",(VLOOKUP($B2527,所属・種目コード!$L$3:$M$59,2)))</f>
        <v>#N/A</v>
      </c>
    </row>
    <row r="2528" spans="1:12">
      <c r="A2528" s="11">
        <v>3448</v>
      </c>
      <c r="B2528" s="11">
        <v>1133</v>
      </c>
      <c r="C2528" s="11">
        <v>1316</v>
      </c>
      <c r="E2528" s="11" t="s">
        <v>5216</v>
      </c>
      <c r="F2528" s="11" t="s">
        <v>5217</v>
      </c>
      <c r="G2528" s="11">
        <v>1</v>
      </c>
      <c r="K2528" s="26" t="str">
        <f>IF($B2528="","",(VLOOKUP($B2528,所属・種目コード!$O$3:$P$127,2)))</f>
        <v>岩大附属中</v>
      </c>
      <c r="L2528" s="23" t="e">
        <f>IF($B2528="","",(VLOOKUP($B2528,所属・種目コード!$L$3:$M$59,2)))</f>
        <v>#N/A</v>
      </c>
    </row>
    <row r="2529" spans="1:12">
      <c r="A2529" s="11">
        <v>3449</v>
      </c>
      <c r="B2529" s="11">
        <v>1133</v>
      </c>
      <c r="C2529" s="11">
        <v>1317</v>
      </c>
      <c r="E2529" s="11" t="s">
        <v>5218</v>
      </c>
      <c r="F2529" s="11" t="s">
        <v>5219</v>
      </c>
      <c r="G2529" s="11">
        <v>1</v>
      </c>
      <c r="K2529" s="26" t="str">
        <f>IF($B2529="","",(VLOOKUP($B2529,所属・種目コード!$O$3:$P$127,2)))</f>
        <v>岩大附属中</v>
      </c>
      <c r="L2529" s="23" t="e">
        <f>IF($B2529="","",(VLOOKUP($B2529,所属・種目コード!$L$3:$M$59,2)))</f>
        <v>#N/A</v>
      </c>
    </row>
    <row r="2530" spans="1:12">
      <c r="A2530" s="11">
        <v>3450</v>
      </c>
      <c r="B2530" s="11">
        <v>1133</v>
      </c>
      <c r="C2530" s="11">
        <v>1318</v>
      </c>
      <c r="E2530" s="11" t="s">
        <v>5220</v>
      </c>
      <c r="F2530" s="11" t="s">
        <v>5221</v>
      </c>
      <c r="G2530" s="11">
        <v>1</v>
      </c>
      <c r="K2530" s="26" t="str">
        <f>IF($B2530="","",(VLOOKUP($B2530,所属・種目コード!$O$3:$P$127,2)))</f>
        <v>岩大附属中</v>
      </c>
      <c r="L2530" s="23" t="e">
        <f>IF($B2530="","",(VLOOKUP($B2530,所属・種目コード!$L$3:$M$59,2)))</f>
        <v>#N/A</v>
      </c>
    </row>
    <row r="2531" spans="1:12">
      <c r="A2531" s="11">
        <v>3451</v>
      </c>
      <c r="B2531" s="11">
        <v>1134</v>
      </c>
      <c r="C2531" s="11">
        <v>1296</v>
      </c>
      <c r="E2531" s="11" t="s">
        <v>5222</v>
      </c>
      <c r="F2531" s="11" t="s">
        <v>5223</v>
      </c>
      <c r="G2531" s="11">
        <v>1</v>
      </c>
      <c r="K2531" s="26" t="str">
        <f>IF($B2531="","",(VLOOKUP($B2531,所属・種目コード!$O$3:$P$127,2)))</f>
        <v>岩手中</v>
      </c>
      <c r="L2531" s="23" t="e">
        <f>IF($B2531="","",(VLOOKUP($B2531,所属・種目コード!$L$3:$M$59,2)))</f>
        <v>#N/A</v>
      </c>
    </row>
    <row r="2532" spans="1:12">
      <c r="A2532" s="11">
        <v>3452</v>
      </c>
      <c r="B2532" s="11">
        <v>1135</v>
      </c>
      <c r="C2532" s="11">
        <v>543</v>
      </c>
      <c r="E2532" s="11" t="s">
        <v>5224</v>
      </c>
      <c r="F2532" s="11" t="s">
        <v>5225</v>
      </c>
      <c r="G2532" s="11">
        <v>2</v>
      </c>
      <c r="K2532" s="26" t="str">
        <f>IF($B2532="","",(VLOOKUP($B2532,所属・種目コード!$O$3:$P$127,2)))</f>
        <v>一方井中</v>
      </c>
      <c r="L2532" s="23" t="e">
        <f>IF($B2532="","",(VLOOKUP($B2532,所属・種目コード!$L$3:$M$59,2)))</f>
        <v>#N/A</v>
      </c>
    </row>
    <row r="2533" spans="1:12">
      <c r="A2533" s="11">
        <v>3453</v>
      </c>
      <c r="B2533" s="11">
        <v>1135</v>
      </c>
      <c r="C2533" s="11">
        <v>544</v>
      </c>
      <c r="E2533" s="11" t="s">
        <v>5226</v>
      </c>
      <c r="F2533" s="11" t="s">
        <v>5227</v>
      </c>
      <c r="G2533" s="11">
        <v>2</v>
      </c>
      <c r="K2533" s="26" t="str">
        <f>IF($B2533="","",(VLOOKUP($B2533,所属・種目コード!$O$3:$P$127,2)))</f>
        <v>一方井中</v>
      </c>
      <c r="L2533" s="23" t="e">
        <f>IF($B2533="","",(VLOOKUP($B2533,所属・種目コード!$L$3:$M$59,2)))</f>
        <v>#N/A</v>
      </c>
    </row>
    <row r="2534" spans="1:12">
      <c r="A2534" s="11">
        <v>3454</v>
      </c>
      <c r="B2534" s="11">
        <v>1135</v>
      </c>
      <c r="C2534" s="11">
        <v>545</v>
      </c>
      <c r="E2534" s="11" t="s">
        <v>5228</v>
      </c>
      <c r="F2534" s="11" t="s">
        <v>5229</v>
      </c>
      <c r="G2534" s="11">
        <v>2</v>
      </c>
      <c r="K2534" s="26" t="str">
        <f>IF($B2534="","",(VLOOKUP($B2534,所属・種目コード!$O$3:$P$127,2)))</f>
        <v>一方井中</v>
      </c>
      <c r="L2534" s="23" t="e">
        <f>IF($B2534="","",(VLOOKUP($B2534,所属・種目コード!$L$3:$M$59,2)))</f>
        <v>#N/A</v>
      </c>
    </row>
    <row r="2535" spans="1:12">
      <c r="A2535" s="11">
        <v>3455</v>
      </c>
      <c r="B2535" s="11">
        <v>1135</v>
      </c>
      <c r="C2535" s="11">
        <v>627</v>
      </c>
      <c r="E2535" s="11" t="s">
        <v>5230</v>
      </c>
      <c r="F2535" s="11" t="s">
        <v>5231</v>
      </c>
      <c r="G2535" s="11">
        <v>1</v>
      </c>
      <c r="K2535" s="26" t="str">
        <f>IF($B2535="","",(VLOOKUP($B2535,所属・種目コード!$O$3:$P$127,2)))</f>
        <v>一方井中</v>
      </c>
      <c r="L2535" s="23" t="e">
        <f>IF($B2535="","",(VLOOKUP($B2535,所属・種目コード!$L$3:$M$59,2)))</f>
        <v>#N/A</v>
      </c>
    </row>
    <row r="2536" spans="1:12">
      <c r="A2536" s="11">
        <v>3456</v>
      </c>
      <c r="B2536" s="11">
        <v>1135</v>
      </c>
      <c r="C2536" s="11">
        <v>549</v>
      </c>
      <c r="E2536" s="11" t="s">
        <v>5232</v>
      </c>
      <c r="F2536" s="11" t="s">
        <v>5233</v>
      </c>
      <c r="G2536" s="11">
        <v>2</v>
      </c>
      <c r="K2536" s="26" t="str">
        <f>IF($B2536="","",(VLOOKUP($B2536,所属・種目コード!$O$3:$P$127,2)))</f>
        <v>一方井中</v>
      </c>
      <c r="L2536" s="23" t="e">
        <f>IF($B2536="","",(VLOOKUP($B2536,所属・種目コード!$L$3:$M$59,2)))</f>
        <v>#N/A</v>
      </c>
    </row>
    <row r="2537" spans="1:12">
      <c r="A2537" s="11">
        <v>3457</v>
      </c>
      <c r="B2537" s="11">
        <v>1135</v>
      </c>
      <c r="C2537" s="11">
        <v>628</v>
      </c>
      <c r="E2537" s="11" t="s">
        <v>5234</v>
      </c>
      <c r="F2537" s="11" t="s">
        <v>5235</v>
      </c>
      <c r="G2537" s="11">
        <v>1</v>
      </c>
      <c r="K2537" s="26" t="str">
        <f>IF($B2537="","",(VLOOKUP($B2537,所属・種目コード!$O$3:$P$127,2)))</f>
        <v>一方井中</v>
      </c>
      <c r="L2537" s="23" t="e">
        <f>IF($B2537="","",(VLOOKUP($B2537,所属・種目コード!$L$3:$M$59,2)))</f>
        <v>#N/A</v>
      </c>
    </row>
    <row r="2538" spans="1:12">
      <c r="A2538" s="11">
        <v>3458</v>
      </c>
      <c r="B2538" s="11">
        <v>1135</v>
      </c>
      <c r="C2538" s="11">
        <v>550</v>
      </c>
      <c r="E2538" s="11" t="s">
        <v>5236</v>
      </c>
      <c r="F2538" s="11" t="s">
        <v>5237</v>
      </c>
      <c r="G2538" s="11">
        <v>2</v>
      </c>
      <c r="K2538" s="26" t="str">
        <f>IF($B2538="","",(VLOOKUP($B2538,所属・種目コード!$O$3:$P$127,2)))</f>
        <v>一方井中</v>
      </c>
      <c r="L2538" s="23" t="e">
        <f>IF($B2538="","",(VLOOKUP($B2538,所属・種目コード!$L$3:$M$59,2)))</f>
        <v>#N/A</v>
      </c>
    </row>
    <row r="2539" spans="1:12">
      <c r="A2539" s="11">
        <v>3459</v>
      </c>
      <c r="B2539" s="11">
        <v>1135</v>
      </c>
      <c r="C2539" s="11">
        <v>546</v>
      </c>
      <c r="E2539" s="11" t="s">
        <v>5238</v>
      </c>
      <c r="F2539" s="11" t="s">
        <v>5239</v>
      </c>
      <c r="G2539" s="11">
        <v>2</v>
      </c>
      <c r="K2539" s="26" t="str">
        <f>IF($B2539="","",(VLOOKUP($B2539,所属・種目コード!$O$3:$P$127,2)))</f>
        <v>一方井中</v>
      </c>
      <c r="L2539" s="23" t="e">
        <f>IF($B2539="","",(VLOOKUP($B2539,所属・種目コード!$L$3:$M$59,2)))</f>
        <v>#N/A</v>
      </c>
    </row>
    <row r="2540" spans="1:12">
      <c r="A2540" s="11">
        <v>3460</v>
      </c>
      <c r="B2540" s="11">
        <v>1135</v>
      </c>
      <c r="C2540" s="11">
        <v>624</v>
      </c>
      <c r="E2540" s="11" t="s">
        <v>5240</v>
      </c>
      <c r="F2540" s="11" t="s">
        <v>5241</v>
      </c>
      <c r="G2540" s="11">
        <v>1</v>
      </c>
      <c r="K2540" s="26" t="str">
        <f>IF($B2540="","",(VLOOKUP($B2540,所属・種目コード!$O$3:$P$127,2)))</f>
        <v>一方井中</v>
      </c>
      <c r="L2540" s="23" t="e">
        <f>IF($B2540="","",(VLOOKUP($B2540,所属・種目コード!$L$3:$M$59,2)))</f>
        <v>#N/A</v>
      </c>
    </row>
    <row r="2541" spans="1:12">
      <c r="A2541" s="11">
        <v>3461</v>
      </c>
      <c r="B2541" s="11">
        <v>1135</v>
      </c>
      <c r="C2541" s="11">
        <v>625</v>
      </c>
      <c r="E2541" s="11" t="s">
        <v>5242</v>
      </c>
      <c r="F2541" s="11" t="s">
        <v>5243</v>
      </c>
      <c r="G2541" s="11">
        <v>1</v>
      </c>
      <c r="K2541" s="26" t="str">
        <f>IF($B2541="","",(VLOOKUP($B2541,所属・種目コード!$O$3:$P$127,2)))</f>
        <v>一方井中</v>
      </c>
      <c r="L2541" s="23" t="e">
        <f>IF($B2541="","",(VLOOKUP($B2541,所属・種目コード!$L$3:$M$59,2)))</f>
        <v>#N/A</v>
      </c>
    </row>
    <row r="2542" spans="1:12">
      <c r="A2542" s="11">
        <v>3462</v>
      </c>
      <c r="B2542" s="11">
        <v>1135</v>
      </c>
      <c r="C2542" s="11">
        <v>629</v>
      </c>
      <c r="E2542" s="11" t="s">
        <v>5244</v>
      </c>
      <c r="F2542" s="11" t="s">
        <v>5245</v>
      </c>
      <c r="G2542" s="11">
        <v>1</v>
      </c>
      <c r="K2542" s="26" t="str">
        <f>IF($B2542="","",(VLOOKUP($B2542,所属・種目コード!$O$3:$P$127,2)))</f>
        <v>一方井中</v>
      </c>
      <c r="L2542" s="23" t="e">
        <f>IF($B2542="","",(VLOOKUP($B2542,所属・種目コード!$L$3:$M$59,2)))</f>
        <v>#N/A</v>
      </c>
    </row>
    <row r="2543" spans="1:12">
      <c r="A2543" s="11">
        <v>3463</v>
      </c>
      <c r="B2543" s="11">
        <v>1135</v>
      </c>
      <c r="C2543" s="11">
        <v>626</v>
      </c>
      <c r="E2543" s="11" t="s">
        <v>5246</v>
      </c>
      <c r="F2543" s="11" t="s">
        <v>5247</v>
      </c>
      <c r="G2543" s="11">
        <v>1</v>
      </c>
      <c r="K2543" s="26" t="str">
        <f>IF($B2543="","",(VLOOKUP($B2543,所属・種目コード!$O$3:$P$127,2)))</f>
        <v>一方井中</v>
      </c>
      <c r="L2543" s="23" t="e">
        <f>IF($B2543="","",(VLOOKUP($B2543,所属・種目コード!$L$3:$M$59,2)))</f>
        <v>#N/A</v>
      </c>
    </row>
    <row r="2544" spans="1:12">
      <c r="A2544" s="11">
        <v>3464</v>
      </c>
      <c r="B2544" s="11">
        <v>1135</v>
      </c>
      <c r="C2544" s="11">
        <v>630</v>
      </c>
      <c r="E2544" s="11" t="s">
        <v>5248</v>
      </c>
      <c r="F2544" s="11" t="s">
        <v>5249</v>
      </c>
      <c r="G2544" s="11">
        <v>1</v>
      </c>
      <c r="K2544" s="26" t="str">
        <f>IF($B2544="","",(VLOOKUP($B2544,所属・種目コード!$O$3:$P$127,2)))</f>
        <v>一方井中</v>
      </c>
      <c r="L2544" s="23" t="e">
        <f>IF($B2544="","",(VLOOKUP($B2544,所属・種目コード!$L$3:$M$59,2)))</f>
        <v>#N/A</v>
      </c>
    </row>
    <row r="2545" spans="1:12">
      <c r="A2545" s="11">
        <v>3465</v>
      </c>
      <c r="B2545" s="11">
        <v>1135</v>
      </c>
      <c r="C2545" s="11">
        <v>547</v>
      </c>
      <c r="E2545" s="11" t="s">
        <v>5250</v>
      </c>
      <c r="F2545" s="11" t="s">
        <v>5251</v>
      </c>
      <c r="G2545" s="11">
        <v>2</v>
      </c>
      <c r="K2545" s="26" t="str">
        <f>IF($B2545="","",(VLOOKUP($B2545,所属・種目コード!$O$3:$P$127,2)))</f>
        <v>一方井中</v>
      </c>
      <c r="L2545" s="23" t="e">
        <f>IF($B2545="","",(VLOOKUP($B2545,所属・種目コード!$L$3:$M$59,2)))</f>
        <v>#N/A</v>
      </c>
    </row>
    <row r="2546" spans="1:12">
      <c r="A2546" s="11">
        <v>3466</v>
      </c>
      <c r="B2546" s="11">
        <v>1135</v>
      </c>
      <c r="C2546" s="11">
        <v>551</v>
      </c>
      <c r="E2546" s="11" t="s">
        <v>5252</v>
      </c>
      <c r="F2546" s="11" t="s">
        <v>5253</v>
      </c>
      <c r="G2546" s="11">
        <v>2</v>
      </c>
      <c r="K2546" s="26" t="str">
        <f>IF($B2546="","",(VLOOKUP($B2546,所属・種目コード!$O$3:$P$127,2)))</f>
        <v>一方井中</v>
      </c>
      <c r="L2546" s="23" t="e">
        <f>IF($B2546="","",(VLOOKUP($B2546,所属・種目コード!$L$3:$M$59,2)))</f>
        <v>#N/A</v>
      </c>
    </row>
    <row r="2547" spans="1:12">
      <c r="A2547" s="11">
        <v>3467</v>
      </c>
      <c r="B2547" s="11">
        <v>1135</v>
      </c>
      <c r="C2547" s="11">
        <v>631</v>
      </c>
      <c r="E2547" s="11" t="s">
        <v>5254</v>
      </c>
      <c r="F2547" s="11" t="s">
        <v>5255</v>
      </c>
      <c r="G2547" s="11">
        <v>1</v>
      </c>
      <c r="K2547" s="26" t="str">
        <f>IF($B2547="","",(VLOOKUP($B2547,所属・種目コード!$O$3:$P$127,2)))</f>
        <v>一方井中</v>
      </c>
      <c r="L2547" s="23" t="e">
        <f>IF($B2547="","",(VLOOKUP($B2547,所属・種目コード!$L$3:$M$59,2)))</f>
        <v>#N/A</v>
      </c>
    </row>
    <row r="2548" spans="1:12">
      <c r="A2548" s="11">
        <v>3468</v>
      </c>
      <c r="B2548" s="11">
        <v>1135</v>
      </c>
      <c r="C2548" s="11">
        <v>548</v>
      </c>
      <c r="E2548" s="11" t="s">
        <v>5256</v>
      </c>
      <c r="F2548" s="11" t="s">
        <v>5257</v>
      </c>
      <c r="G2548" s="11">
        <v>2</v>
      </c>
      <c r="K2548" s="26" t="str">
        <f>IF($B2548="","",(VLOOKUP($B2548,所属・種目コード!$O$3:$P$127,2)))</f>
        <v>一方井中</v>
      </c>
      <c r="L2548" s="23" t="e">
        <f>IF($B2548="","",(VLOOKUP($B2548,所属・種目コード!$L$3:$M$59,2)))</f>
        <v>#N/A</v>
      </c>
    </row>
    <row r="2549" spans="1:12">
      <c r="A2549" s="11">
        <v>3469</v>
      </c>
      <c r="B2549" s="11">
        <v>1135</v>
      </c>
      <c r="C2549" s="11">
        <v>552</v>
      </c>
      <c r="E2549" s="11" t="s">
        <v>5258</v>
      </c>
      <c r="F2549" s="11" t="s">
        <v>5259</v>
      </c>
      <c r="G2549" s="11">
        <v>2</v>
      </c>
      <c r="K2549" s="26" t="str">
        <f>IF($B2549="","",(VLOOKUP($B2549,所属・種目コード!$O$3:$P$127,2)))</f>
        <v>一方井中</v>
      </c>
      <c r="L2549" s="23" t="e">
        <f>IF($B2549="","",(VLOOKUP($B2549,所属・種目コード!$L$3:$M$59,2)))</f>
        <v>#N/A</v>
      </c>
    </row>
    <row r="2550" spans="1:12">
      <c r="A2550" s="11">
        <v>3470</v>
      </c>
      <c r="B2550" s="11">
        <v>1136</v>
      </c>
      <c r="C2550" s="11">
        <v>707</v>
      </c>
      <c r="E2550" s="11" t="s">
        <v>5260</v>
      </c>
      <c r="F2550" s="11" t="s">
        <v>5261</v>
      </c>
      <c r="G2550" s="11">
        <v>2</v>
      </c>
      <c r="K2550" s="26" t="str">
        <f>IF($B2550="","",(VLOOKUP($B2550,所属・種目コード!$O$3:$P$127,2)))</f>
        <v>川口中</v>
      </c>
      <c r="L2550" s="23" t="e">
        <f>IF($B2550="","",(VLOOKUP($B2550,所属・種目コード!$L$3:$M$59,2)))</f>
        <v>#N/A</v>
      </c>
    </row>
    <row r="2551" spans="1:12">
      <c r="A2551" s="11">
        <v>3471</v>
      </c>
      <c r="B2551" s="11">
        <v>1136</v>
      </c>
      <c r="C2551" s="11">
        <v>708</v>
      </c>
      <c r="E2551" s="11" t="s">
        <v>5262</v>
      </c>
      <c r="F2551" s="11" t="s">
        <v>5263</v>
      </c>
      <c r="G2551" s="11">
        <v>2</v>
      </c>
      <c r="K2551" s="26" t="str">
        <f>IF($B2551="","",(VLOOKUP($B2551,所属・種目コード!$O$3:$P$127,2)))</f>
        <v>川口中</v>
      </c>
      <c r="L2551" s="23" t="e">
        <f>IF($B2551="","",(VLOOKUP($B2551,所属・種目コード!$L$3:$M$59,2)))</f>
        <v>#N/A</v>
      </c>
    </row>
    <row r="2552" spans="1:12">
      <c r="A2552" s="11">
        <v>3472</v>
      </c>
      <c r="B2552" s="11">
        <v>1136</v>
      </c>
      <c r="C2552" s="11">
        <v>709</v>
      </c>
      <c r="E2552" s="11" t="s">
        <v>5264</v>
      </c>
      <c r="F2552" s="11" t="s">
        <v>5265</v>
      </c>
      <c r="G2552" s="11">
        <v>2</v>
      </c>
      <c r="K2552" s="26" t="str">
        <f>IF($B2552="","",(VLOOKUP($B2552,所属・種目コード!$O$3:$P$127,2)))</f>
        <v>川口中</v>
      </c>
      <c r="L2552" s="23" t="e">
        <f>IF($B2552="","",(VLOOKUP($B2552,所属・種目コード!$L$3:$M$59,2)))</f>
        <v>#N/A</v>
      </c>
    </row>
    <row r="2553" spans="1:12">
      <c r="A2553" s="11">
        <v>3473</v>
      </c>
      <c r="B2553" s="11">
        <v>1136</v>
      </c>
      <c r="C2553" s="11">
        <v>710</v>
      </c>
      <c r="E2553" s="11" t="s">
        <v>5266</v>
      </c>
      <c r="F2553" s="11" t="s">
        <v>5267</v>
      </c>
      <c r="G2553" s="11">
        <v>2</v>
      </c>
      <c r="K2553" s="26" t="str">
        <f>IF($B2553="","",(VLOOKUP($B2553,所属・種目コード!$O$3:$P$127,2)))</f>
        <v>川口中</v>
      </c>
      <c r="L2553" s="23" t="e">
        <f>IF($B2553="","",(VLOOKUP($B2553,所属・種目コード!$L$3:$M$59,2)))</f>
        <v>#N/A</v>
      </c>
    </row>
    <row r="2554" spans="1:12">
      <c r="A2554" s="11">
        <v>3474</v>
      </c>
      <c r="B2554" s="11">
        <v>1136</v>
      </c>
      <c r="C2554" s="11">
        <v>820</v>
      </c>
      <c r="E2554" s="11" t="s">
        <v>5268</v>
      </c>
      <c r="F2554" s="11" t="s">
        <v>5269</v>
      </c>
      <c r="G2554" s="11">
        <v>1</v>
      </c>
      <c r="K2554" s="26" t="str">
        <f>IF($B2554="","",(VLOOKUP($B2554,所属・種目コード!$O$3:$P$127,2)))</f>
        <v>川口中</v>
      </c>
      <c r="L2554" s="23" t="e">
        <f>IF($B2554="","",(VLOOKUP($B2554,所属・種目コード!$L$3:$M$59,2)))</f>
        <v>#N/A</v>
      </c>
    </row>
    <row r="2555" spans="1:12">
      <c r="A2555" s="11">
        <v>3475</v>
      </c>
      <c r="B2555" s="11">
        <v>1136</v>
      </c>
      <c r="C2555" s="11">
        <v>821</v>
      </c>
      <c r="E2555" s="11" t="s">
        <v>5270</v>
      </c>
      <c r="F2555" s="11" t="s">
        <v>5271</v>
      </c>
      <c r="G2555" s="11">
        <v>1</v>
      </c>
      <c r="K2555" s="26" t="str">
        <f>IF($B2555="","",(VLOOKUP($B2555,所属・種目コード!$O$3:$P$127,2)))</f>
        <v>川口中</v>
      </c>
      <c r="L2555" s="23" t="e">
        <f>IF($B2555="","",(VLOOKUP($B2555,所属・種目コード!$L$3:$M$59,2)))</f>
        <v>#N/A</v>
      </c>
    </row>
    <row r="2556" spans="1:12">
      <c r="A2556" s="11">
        <v>3476</v>
      </c>
      <c r="B2556" s="11">
        <v>1136</v>
      </c>
      <c r="C2556" s="11">
        <v>827</v>
      </c>
      <c r="E2556" s="11" t="s">
        <v>5272</v>
      </c>
      <c r="F2556" s="11" t="s">
        <v>5273</v>
      </c>
      <c r="G2556" s="11">
        <v>1</v>
      </c>
      <c r="K2556" s="26" t="str">
        <f>IF($B2556="","",(VLOOKUP($B2556,所属・種目コード!$O$3:$P$127,2)))</f>
        <v>川口中</v>
      </c>
      <c r="L2556" s="23" t="e">
        <f>IF($B2556="","",(VLOOKUP($B2556,所属・種目コード!$L$3:$M$59,2)))</f>
        <v>#N/A</v>
      </c>
    </row>
    <row r="2557" spans="1:12">
      <c r="A2557" s="11">
        <v>3477</v>
      </c>
      <c r="B2557" s="11">
        <v>1136</v>
      </c>
      <c r="C2557" s="11">
        <v>822</v>
      </c>
      <c r="E2557" s="11" t="s">
        <v>5274</v>
      </c>
      <c r="F2557" s="11" t="s">
        <v>5275</v>
      </c>
      <c r="G2557" s="11">
        <v>1</v>
      </c>
      <c r="K2557" s="26" t="str">
        <f>IF($B2557="","",(VLOOKUP($B2557,所属・種目コード!$O$3:$P$127,2)))</f>
        <v>川口中</v>
      </c>
      <c r="L2557" s="23" t="e">
        <f>IF($B2557="","",(VLOOKUP($B2557,所属・種目コード!$L$3:$M$59,2)))</f>
        <v>#N/A</v>
      </c>
    </row>
    <row r="2558" spans="1:12">
      <c r="A2558" s="11">
        <v>3478</v>
      </c>
      <c r="B2558" s="11">
        <v>1136</v>
      </c>
      <c r="C2558" s="11">
        <v>711</v>
      </c>
      <c r="E2558" s="11" t="s">
        <v>5276</v>
      </c>
      <c r="F2558" s="11" t="s">
        <v>5277</v>
      </c>
      <c r="G2558" s="11">
        <v>2</v>
      </c>
      <c r="K2558" s="26" t="str">
        <f>IF($B2558="","",(VLOOKUP($B2558,所属・種目コード!$O$3:$P$127,2)))</f>
        <v>川口中</v>
      </c>
      <c r="L2558" s="23" t="e">
        <f>IF($B2558="","",(VLOOKUP($B2558,所属・種目コード!$L$3:$M$59,2)))</f>
        <v>#N/A</v>
      </c>
    </row>
    <row r="2559" spans="1:12">
      <c r="A2559" s="11">
        <v>3479</v>
      </c>
      <c r="B2559" s="11">
        <v>1136</v>
      </c>
      <c r="C2559" s="11">
        <v>823</v>
      </c>
      <c r="E2559" s="11" t="s">
        <v>5278</v>
      </c>
      <c r="F2559" s="11" t="s">
        <v>5279</v>
      </c>
      <c r="G2559" s="11">
        <v>1</v>
      </c>
      <c r="K2559" s="26" t="str">
        <f>IF($B2559="","",(VLOOKUP($B2559,所属・種目コード!$O$3:$P$127,2)))</f>
        <v>川口中</v>
      </c>
      <c r="L2559" s="23" t="e">
        <f>IF($B2559="","",(VLOOKUP($B2559,所属・種目コード!$L$3:$M$59,2)))</f>
        <v>#N/A</v>
      </c>
    </row>
    <row r="2560" spans="1:12">
      <c r="A2560" s="11">
        <v>3480</v>
      </c>
      <c r="B2560" s="11">
        <v>1136</v>
      </c>
      <c r="C2560" s="11">
        <v>824</v>
      </c>
      <c r="E2560" s="11" t="s">
        <v>5280</v>
      </c>
      <c r="F2560" s="11" t="s">
        <v>5281</v>
      </c>
      <c r="G2560" s="11">
        <v>1</v>
      </c>
      <c r="K2560" s="26" t="str">
        <f>IF($B2560="","",(VLOOKUP($B2560,所属・種目コード!$O$3:$P$127,2)))</f>
        <v>川口中</v>
      </c>
      <c r="L2560" s="23" t="e">
        <f>IF($B2560="","",(VLOOKUP($B2560,所属・種目コード!$L$3:$M$59,2)))</f>
        <v>#N/A</v>
      </c>
    </row>
    <row r="2561" spans="1:12">
      <c r="A2561" s="11">
        <v>3481</v>
      </c>
      <c r="B2561" s="11">
        <v>1136</v>
      </c>
      <c r="C2561" s="11">
        <v>828</v>
      </c>
      <c r="E2561" s="11" t="s">
        <v>5282</v>
      </c>
      <c r="F2561" s="11" t="s">
        <v>5283</v>
      </c>
      <c r="G2561" s="11">
        <v>1</v>
      </c>
      <c r="K2561" s="26" t="str">
        <f>IF($B2561="","",(VLOOKUP($B2561,所属・種目コード!$O$3:$P$127,2)))</f>
        <v>川口中</v>
      </c>
      <c r="L2561" s="23" t="e">
        <f>IF($B2561="","",(VLOOKUP($B2561,所属・種目コード!$L$3:$M$59,2)))</f>
        <v>#N/A</v>
      </c>
    </row>
    <row r="2562" spans="1:12">
      <c r="A2562" s="11">
        <v>3482</v>
      </c>
      <c r="B2562" s="11">
        <v>1136</v>
      </c>
      <c r="C2562" s="11">
        <v>713</v>
      </c>
      <c r="E2562" s="11" t="s">
        <v>5284</v>
      </c>
      <c r="F2562" s="11" t="s">
        <v>5285</v>
      </c>
      <c r="G2562" s="11">
        <v>2</v>
      </c>
      <c r="K2562" s="26" t="str">
        <f>IF($B2562="","",(VLOOKUP($B2562,所属・種目コード!$O$3:$P$127,2)))</f>
        <v>川口中</v>
      </c>
      <c r="L2562" s="23" t="e">
        <f>IF($B2562="","",(VLOOKUP($B2562,所属・種目コード!$L$3:$M$59,2)))</f>
        <v>#N/A</v>
      </c>
    </row>
    <row r="2563" spans="1:12">
      <c r="A2563" s="11">
        <v>3483</v>
      </c>
      <c r="B2563" s="11">
        <v>1136</v>
      </c>
      <c r="C2563" s="11">
        <v>825</v>
      </c>
      <c r="E2563" s="11" t="s">
        <v>5286</v>
      </c>
      <c r="F2563" s="11" t="s">
        <v>5287</v>
      </c>
      <c r="G2563" s="11">
        <v>1</v>
      </c>
      <c r="K2563" s="26" t="str">
        <f>IF($B2563="","",(VLOOKUP($B2563,所属・種目コード!$O$3:$P$127,2)))</f>
        <v>川口中</v>
      </c>
      <c r="L2563" s="23" t="e">
        <f>IF($B2563="","",(VLOOKUP($B2563,所属・種目コード!$L$3:$M$59,2)))</f>
        <v>#N/A</v>
      </c>
    </row>
    <row r="2564" spans="1:12">
      <c r="A2564" s="11">
        <v>3484</v>
      </c>
      <c r="B2564" s="11">
        <v>1136</v>
      </c>
      <c r="C2564" s="11">
        <v>714</v>
      </c>
      <c r="E2564" s="11" t="s">
        <v>5288</v>
      </c>
      <c r="F2564" s="11" t="s">
        <v>5289</v>
      </c>
      <c r="G2564" s="11">
        <v>2</v>
      </c>
      <c r="K2564" s="26" t="str">
        <f>IF($B2564="","",(VLOOKUP($B2564,所属・種目コード!$O$3:$P$127,2)))</f>
        <v>川口中</v>
      </c>
      <c r="L2564" s="23" t="e">
        <f>IF($B2564="","",(VLOOKUP($B2564,所属・種目コード!$L$3:$M$59,2)))</f>
        <v>#N/A</v>
      </c>
    </row>
    <row r="2565" spans="1:12">
      <c r="A2565" s="11">
        <v>3485</v>
      </c>
      <c r="B2565" s="11">
        <v>1136</v>
      </c>
      <c r="C2565" s="11">
        <v>826</v>
      </c>
      <c r="E2565" s="11" t="s">
        <v>5290</v>
      </c>
      <c r="F2565" s="11" t="s">
        <v>5291</v>
      </c>
      <c r="G2565" s="11">
        <v>1</v>
      </c>
      <c r="K2565" s="26" t="str">
        <f>IF($B2565="","",(VLOOKUP($B2565,所属・種目コード!$O$3:$P$127,2)))</f>
        <v>川口中</v>
      </c>
      <c r="L2565" s="23" t="e">
        <f>IF($B2565="","",(VLOOKUP($B2565,所属・種目コード!$L$3:$M$59,2)))</f>
        <v>#N/A</v>
      </c>
    </row>
    <row r="2566" spans="1:12">
      <c r="A2566" s="11">
        <v>3486</v>
      </c>
      <c r="B2566" s="11">
        <v>1136</v>
      </c>
      <c r="C2566" s="11">
        <v>712</v>
      </c>
      <c r="E2566" s="11" t="s">
        <v>5292</v>
      </c>
      <c r="F2566" s="11" t="s">
        <v>5293</v>
      </c>
      <c r="G2566" s="11">
        <v>2</v>
      </c>
      <c r="K2566" s="26" t="str">
        <f>IF($B2566="","",(VLOOKUP($B2566,所属・種目コード!$O$3:$P$127,2)))</f>
        <v>川口中</v>
      </c>
      <c r="L2566" s="23" t="e">
        <f>IF($B2566="","",(VLOOKUP($B2566,所属・種目コード!$L$3:$M$59,2)))</f>
        <v>#N/A</v>
      </c>
    </row>
    <row r="2567" spans="1:12">
      <c r="A2567" s="11">
        <v>3487</v>
      </c>
      <c r="B2567" s="11">
        <v>1137</v>
      </c>
      <c r="C2567" s="11">
        <v>829</v>
      </c>
      <c r="E2567" s="11" t="s">
        <v>5294</v>
      </c>
      <c r="F2567" s="11" t="s">
        <v>5295</v>
      </c>
      <c r="G2567" s="11">
        <v>1</v>
      </c>
      <c r="K2567" s="26" t="str">
        <f>IF($B2567="","",(VLOOKUP($B2567,所属・種目コード!$O$3:$P$127,2)))</f>
        <v>沼宮内中</v>
      </c>
      <c r="L2567" s="23" t="e">
        <f>IF($B2567="","",(VLOOKUP($B2567,所属・種目コード!$L$3:$M$59,2)))</f>
        <v>#N/A</v>
      </c>
    </row>
    <row r="2568" spans="1:12">
      <c r="A2568" s="11">
        <v>3488</v>
      </c>
      <c r="B2568" s="11">
        <v>1137</v>
      </c>
      <c r="C2568" s="11">
        <v>830</v>
      </c>
      <c r="E2568" s="11" t="s">
        <v>5296</v>
      </c>
      <c r="F2568" s="11" t="s">
        <v>5297</v>
      </c>
      <c r="G2568" s="11">
        <v>1</v>
      </c>
      <c r="K2568" s="26" t="str">
        <f>IF($B2568="","",(VLOOKUP($B2568,所属・種目コード!$O$3:$P$127,2)))</f>
        <v>沼宮内中</v>
      </c>
      <c r="L2568" s="23" t="e">
        <f>IF($B2568="","",(VLOOKUP($B2568,所属・種目コード!$L$3:$M$59,2)))</f>
        <v>#N/A</v>
      </c>
    </row>
    <row r="2569" spans="1:12">
      <c r="A2569" s="11">
        <v>3489</v>
      </c>
      <c r="B2569" s="11">
        <v>1137</v>
      </c>
      <c r="C2569" s="11">
        <v>715</v>
      </c>
      <c r="E2569" s="11" t="s">
        <v>5298</v>
      </c>
      <c r="F2569" s="11" t="s">
        <v>5299</v>
      </c>
      <c r="G2569" s="11">
        <v>2</v>
      </c>
      <c r="K2569" s="26" t="str">
        <f>IF($B2569="","",(VLOOKUP($B2569,所属・種目コード!$O$3:$P$127,2)))</f>
        <v>沼宮内中</v>
      </c>
      <c r="L2569" s="23" t="e">
        <f>IF($B2569="","",(VLOOKUP($B2569,所属・種目コード!$L$3:$M$59,2)))</f>
        <v>#N/A</v>
      </c>
    </row>
    <row r="2570" spans="1:12">
      <c r="A2570" s="11">
        <v>3490</v>
      </c>
      <c r="B2570" s="11">
        <v>1137</v>
      </c>
      <c r="C2570" s="11">
        <v>716</v>
      </c>
      <c r="E2570" s="11" t="s">
        <v>5300</v>
      </c>
      <c r="F2570" s="11" t="s">
        <v>5301</v>
      </c>
      <c r="G2570" s="11">
        <v>2</v>
      </c>
      <c r="K2570" s="26" t="str">
        <f>IF($B2570="","",(VLOOKUP($B2570,所属・種目コード!$O$3:$P$127,2)))</f>
        <v>沼宮内中</v>
      </c>
      <c r="L2570" s="23" t="e">
        <f>IF($B2570="","",(VLOOKUP($B2570,所属・種目コード!$L$3:$M$59,2)))</f>
        <v>#N/A</v>
      </c>
    </row>
    <row r="2571" spans="1:12">
      <c r="A2571" s="11">
        <v>3491</v>
      </c>
      <c r="B2571" s="11">
        <v>1137</v>
      </c>
      <c r="C2571" s="11">
        <v>834</v>
      </c>
      <c r="E2571" s="11" t="s">
        <v>5302</v>
      </c>
      <c r="F2571" s="11" t="s">
        <v>5303</v>
      </c>
      <c r="G2571" s="11">
        <v>1</v>
      </c>
      <c r="K2571" s="26" t="str">
        <f>IF($B2571="","",(VLOOKUP($B2571,所属・種目コード!$O$3:$P$127,2)))</f>
        <v>沼宮内中</v>
      </c>
      <c r="L2571" s="23" t="e">
        <f>IF($B2571="","",(VLOOKUP($B2571,所属・種目コード!$L$3:$M$59,2)))</f>
        <v>#N/A</v>
      </c>
    </row>
    <row r="2572" spans="1:12">
      <c r="A2572" s="11">
        <v>3492</v>
      </c>
      <c r="B2572" s="11">
        <v>1137</v>
      </c>
      <c r="C2572" s="11">
        <v>719</v>
      </c>
      <c r="E2572" s="11" t="s">
        <v>5304</v>
      </c>
      <c r="F2572" s="11" t="s">
        <v>5305</v>
      </c>
      <c r="G2572" s="11">
        <v>2</v>
      </c>
      <c r="K2572" s="26" t="str">
        <f>IF($B2572="","",(VLOOKUP($B2572,所属・種目コード!$O$3:$P$127,2)))</f>
        <v>沼宮内中</v>
      </c>
      <c r="L2572" s="23" t="e">
        <f>IF($B2572="","",(VLOOKUP($B2572,所属・種目コード!$L$3:$M$59,2)))</f>
        <v>#N/A</v>
      </c>
    </row>
    <row r="2573" spans="1:12">
      <c r="A2573" s="11">
        <v>3493</v>
      </c>
      <c r="B2573" s="11">
        <v>1137</v>
      </c>
      <c r="C2573" s="11">
        <v>831</v>
      </c>
      <c r="E2573" s="11" t="s">
        <v>5306</v>
      </c>
      <c r="F2573" s="11" t="s">
        <v>5307</v>
      </c>
      <c r="G2573" s="11">
        <v>1</v>
      </c>
      <c r="K2573" s="26" t="str">
        <f>IF($B2573="","",(VLOOKUP($B2573,所属・種目コード!$O$3:$P$127,2)))</f>
        <v>沼宮内中</v>
      </c>
      <c r="L2573" s="23" t="e">
        <f>IF($B2573="","",(VLOOKUP($B2573,所属・種目コード!$L$3:$M$59,2)))</f>
        <v>#N/A</v>
      </c>
    </row>
    <row r="2574" spans="1:12">
      <c r="A2574" s="11">
        <v>3494</v>
      </c>
      <c r="B2574" s="11">
        <v>1137</v>
      </c>
      <c r="C2574" s="11">
        <v>832</v>
      </c>
      <c r="E2574" s="11" t="s">
        <v>5308</v>
      </c>
      <c r="F2574" s="11" t="s">
        <v>5309</v>
      </c>
      <c r="G2574" s="11">
        <v>1</v>
      </c>
      <c r="K2574" s="26" t="str">
        <f>IF($B2574="","",(VLOOKUP($B2574,所属・種目コード!$O$3:$P$127,2)))</f>
        <v>沼宮内中</v>
      </c>
      <c r="L2574" s="23" t="e">
        <f>IF($B2574="","",(VLOOKUP($B2574,所属・種目コード!$L$3:$M$59,2)))</f>
        <v>#N/A</v>
      </c>
    </row>
    <row r="2575" spans="1:12">
      <c r="A2575" s="11">
        <v>3495</v>
      </c>
      <c r="B2575" s="11">
        <v>1137</v>
      </c>
      <c r="C2575" s="11">
        <v>720</v>
      </c>
      <c r="E2575" s="11" t="s">
        <v>5310</v>
      </c>
      <c r="F2575" s="11" t="s">
        <v>5311</v>
      </c>
      <c r="G2575" s="11">
        <v>2</v>
      </c>
      <c r="K2575" s="26" t="str">
        <f>IF($B2575="","",(VLOOKUP($B2575,所属・種目コード!$O$3:$P$127,2)))</f>
        <v>沼宮内中</v>
      </c>
      <c r="L2575" s="23" t="e">
        <f>IF($B2575="","",(VLOOKUP($B2575,所属・種目コード!$L$3:$M$59,2)))</f>
        <v>#N/A</v>
      </c>
    </row>
    <row r="2576" spans="1:12">
      <c r="A2576" s="11">
        <v>3496</v>
      </c>
      <c r="B2576" s="11">
        <v>1137</v>
      </c>
      <c r="C2576" s="11">
        <v>835</v>
      </c>
      <c r="E2576" s="11" t="s">
        <v>5312</v>
      </c>
      <c r="F2576" s="11" t="s">
        <v>5313</v>
      </c>
      <c r="G2576" s="11">
        <v>1</v>
      </c>
      <c r="K2576" s="26" t="str">
        <f>IF($B2576="","",(VLOOKUP($B2576,所属・種目コード!$O$3:$P$127,2)))</f>
        <v>沼宮内中</v>
      </c>
      <c r="L2576" s="23" t="e">
        <f>IF($B2576="","",(VLOOKUP($B2576,所属・種目コード!$L$3:$M$59,2)))</f>
        <v>#N/A</v>
      </c>
    </row>
    <row r="2577" spans="1:12">
      <c r="A2577" s="11">
        <v>3497</v>
      </c>
      <c r="B2577" s="11">
        <v>1137</v>
      </c>
      <c r="C2577" s="11">
        <v>721</v>
      </c>
      <c r="E2577" s="11" t="s">
        <v>5314</v>
      </c>
      <c r="F2577" s="11" t="s">
        <v>5315</v>
      </c>
      <c r="G2577" s="11">
        <v>2</v>
      </c>
      <c r="K2577" s="26" t="str">
        <f>IF($B2577="","",(VLOOKUP($B2577,所属・種目コード!$O$3:$P$127,2)))</f>
        <v>沼宮内中</v>
      </c>
      <c r="L2577" s="23" t="e">
        <f>IF($B2577="","",(VLOOKUP($B2577,所属・種目コード!$L$3:$M$59,2)))</f>
        <v>#N/A</v>
      </c>
    </row>
    <row r="2578" spans="1:12">
      <c r="A2578" s="11">
        <v>3498</v>
      </c>
      <c r="B2578" s="11">
        <v>1137</v>
      </c>
      <c r="C2578" s="11">
        <v>717</v>
      </c>
      <c r="E2578" s="11" t="s">
        <v>5316</v>
      </c>
      <c r="F2578" s="11" t="s">
        <v>5317</v>
      </c>
      <c r="G2578" s="11">
        <v>2</v>
      </c>
      <c r="K2578" s="26" t="str">
        <f>IF($B2578="","",(VLOOKUP($B2578,所属・種目コード!$O$3:$P$127,2)))</f>
        <v>沼宮内中</v>
      </c>
      <c r="L2578" s="23" t="e">
        <f>IF($B2578="","",(VLOOKUP($B2578,所属・種目コード!$L$3:$M$59,2)))</f>
        <v>#N/A</v>
      </c>
    </row>
    <row r="2579" spans="1:12">
      <c r="A2579" s="11">
        <v>3499</v>
      </c>
      <c r="B2579" s="11">
        <v>1137</v>
      </c>
      <c r="C2579" s="11">
        <v>833</v>
      </c>
      <c r="E2579" s="11" t="s">
        <v>5318</v>
      </c>
      <c r="F2579" s="11" t="s">
        <v>5319</v>
      </c>
      <c r="G2579" s="11">
        <v>1</v>
      </c>
      <c r="K2579" s="26" t="str">
        <f>IF($B2579="","",(VLOOKUP($B2579,所属・種目コード!$O$3:$P$127,2)))</f>
        <v>沼宮内中</v>
      </c>
      <c r="L2579" s="23" t="e">
        <f>IF($B2579="","",(VLOOKUP($B2579,所属・種目コード!$L$3:$M$59,2)))</f>
        <v>#N/A</v>
      </c>
    </row>
    <row r="2580" spans="1:12">
      <c r="A2580" s="11">
        <v>3500</v>
      </c>
      <c r="B2580" s="11">
        <v>1137</v>
      </c>
      <c r="C2580" s="11">
        <v>718</v>
      </c>
      <c r="E2580" s="11" t="s">
        <v>5320</v>
      </c>
      <c r="F2580" s="11" t="s">
        <v>5321</v>
      </c>
      <c r="G2580" s="11">
        <v>2</v>
      </c>
      <c r="K2580" s="26" t="str">
        <f>IF($B2580="","",(VLOOKUP($B2580,所属・種目コード!$O$3:$P$127,2)))</f>
        <v>沼宮内中</v>
      </c>
      <c r="L2580" s="23" t="e">
        <f>IF($B2580="","",(VLOOKUP($B2580,所属・種目コード!$L$3:$M$59,2)))</f>
        <v>#N/A</v>
      </c>
    </row>
    <row r="2581" spans="1:12">
      <c r="A2581" s="11">
        <v>3501</v>
      </c>
      <c r="B2581" s="11">
        <v>1137</v>
      </c>
      <c r="C2581" s="11">
        <v>836</v>
      </c>
      <c r="E2581" s="11" t="s">
        <v>5322</v>
      </c>
      <c r="F2581" s="11" t="s">
        <v>5323</v>
      </c>
      <c r="G2581" s="11">
        <v>1</v>
      </c>
      <c r="K2581" s="26" t="str">
        <f>IF($B2581="","",(VLOOKUP($B2581,所属・種目コード!$O$3:$P$127,2)))</f>
        <v>沼宮内中</v>
      </c>
      <c r="L2581" s="23" t="e">
        <f>IF($B2581="","",(VLOOKUP($B2581,所属・種目コード!$L$3:$M$59,2)))</f>
        <v>#N/A</v>
      </c>
    </row>
    <row r="2582" spans="1:12">
      <c r="A2582" s="11">
        <v>3502</v>
      </c>
      <c r="B2582" s="11">
        <v>1138</v>
      </c>
      <c r="C2582" s="11">
        <v>1146</v>
      </c>
      <c r="E2582" s="11" t="s">
        <v>5324</v>
      </c>
      <c r="F2582" s="11" t="s">
        <v>5325</v>
      </c>
      <c r="G2582" s="11">
        <v>1</v>
      </c>
      <c r="K2582" s="26" t="str">
        <f>IF($B2582="","",(VLOOKUP($B2582,所属・種目コード!$O$3:$P$127,2)))</f>
        <v>奥州東水沢中</v>
      </c>
      <c r="L2582" s="23" t="e">
        <f>IF($B2582="","",(VLOOKUP($B2582,所属・種目コード!$L$3:$M$59,2)))</f>
        <v>#N/A</v>
      </c>
    </row>
    <row r="2583" spans="1:12">
      <c r="A2583" s="11">
        <v>3503</v>
      </c>
      <c r="B2583" s="11">
        <v>1138</v>
      </c>
      <c r="C2583" s="11">
        <v>1147</v>
      </c>
      <c r="E2583" s="11" t="s">
        <v>5326</v>
      </c>
      <c r="F2583" s="11" t="s">
        <v>5327</v>
      </c>
      <c r="G2583" s="11">
        <v>1</v>
      </c>
      <c r="K2583" s="26" t="str">
        <f>IF($B2583="","",(VLOOKUP($B2583,所属・種目コード!$O$3:$P$127,2)))</f>
        <v>奥州東水沢中</v>
      </c>
      <c r="L2583" s="23" t="e">
        <f>IF($B2583="","",(VLOOKUP($B2583,所属・種目コード!$L$3:$M$59,2)))</f>
        <v>#N/A</v>
      </c>
    </row>
    <row r="2584" spans="1:12">
      <c r="A2584" s="11">
        <v>3504</v>
      </c>
      <c r="B2584" s="11">
        <v>1138</v>
      </c>
      <c r="C2584" s="11">
        <v>960</v>
      </c>
      <c r="E2584" s="11" t="s">
        <v>5328</v>
      </c>
      <c r="F2584" s="11" t="s">
        <v>5329</v>
      </c>
      <c r="G2584" s="11">
        <v>2</v>
      </c>
      <c r="K2584" s="26" t="str">
        <f>IF($B2584="","",(VLOOKUP($B2584,所属・種目コード!$O$3:$P$127,2)))</f>
        <v>奥州東水沢中</v>
      </c>
      <c r="L2584" s="23" t="e">
        <f>IF($B2584="","",(VLOOKUP($B2584,所属・種目コード!$L$3:$M$59,2)))</f>
        <v>#N/A</v>
      </c>
    </row>
    <row r="2585" spans="1:12">
      <c r="A2585" s="11">
        <v>3505</v>
      </c>
      <c r="B2585" s="11">
        <v>1138</v>
      </c>
      <c r="C2585" s="11">
        <v>1134</v>
      </c>
      <c r="E2585" s="11" t="s">
        <v>5330</v>
      </c>
      <c r="F2585" s="11" t="s">
        <v>5331</v>
      </c>
      <c r="G2585" s="11">
        <v>1</v>
      </c>
      <c r="K2585" s="26" t="str">
        <f>IF($B2585="","",(VLOOKUP($B2585,所属・種目コード!$O$3:$P$127,2)))</f>
        <v>奥州東水沢中</v>
      </c>
      <c r="L2585" s="23" t="e">
        <f>IF($B2585="","",(VLOOKUP($B2585,所属・種目コード!$L$3:$M$59,2)))</f>
        <v>#N/A</v>
      </c>
    </row>
    <row r="2586" spans="1:12">
      <c r="A2586" s="11">
        <v>3506</v>
      </c>
      <c r="B2586" s="11">
        <v>1138</v>
      </c>
      <c r="C2586" s="11">
        <v>1135</v>
      </c>
      <c r="E2586" s="11" t="s">
        <v>5332</v>
      </c>
      <c r="F2586" s="11" t="s">
        <v>5333</v>
      </c>
      <c r="G2586" s="11">
        <v>1</v>
      </c>
      <c r="K2586" s="26" t="str">
        <f>IF($B2586="","",(VLOOKUP($B2586,所属・種目コード!$O$3:$P$127,2)))</f>
        <v>奥州東水沢中</v>
      </c>
      <c r="L2586" s="23" t="e">
        <f>IF($B2586="","",(VLOOKUP($B2586,所属・種目コード!$L$3:$M$59,2)))</f>
        <v>#N/A</v>
      </c>
    </row>
    <row r="2587" spans="1:12">
      <c r="A2587" s="11">
        <v>3507</v>
      </c>
      <c r="B2587" s="11">
        <v>1138</v>
      </c>
      <c r="C2587" s="11">
        <v>1148</v>
      </c>
      <c r="E2587" s="11" t="s">
        <v>5334</v>
      </c>
      <c r="F2587" s="11" t="s">
        <v>5335</v>
      </c>
      <c r="G2587" s="11">
        <v>1</v>
      </c>
      <c r="K2587" s="26" t="str">
        <f>IF($B2587="","",(VLOOKUP($B2587,所属・種目コード!$O$3:$P$127,2)))</f>
        <v>奥州東水沢中</v>
      </c>
      <c r="L2587" s="23" t="e">
        <f>IF($B2587="","",(VLOOKUP($B2587,所属・種目コード!$L$3:$M$59,2)))</f>
        <v>#N/A</v>
      </c>
    </row>
    <row r="2588" spans="1:12">
      <c r="A2588" s="11">
        <v>3508</v>
      </c>
      <c r="B2588" s="11">
        <v>1138</v>
      </c>
      <c r="C2588" s="11">
        <v>1149</v>
      </c>
      <c r="E2588" s="11" t="s">
        <v>5336</v>
      </c>
      <c r="F2588" s="11" t="s">
        <v>5337</v>
      </c>
      <c r="G2588" s="11">
        <v>1</v>
      </c>
      <c r="K2588" s="26" t="str">
        <f>IF($B2588="","",(VLOOKUP($B2588,所属・種目コード!$O$3:$P$127,2)))</f>
        <v>奥州東水沢中</v>
      </c>
      <c r="L2588" s="23" t="e">
        <f>IF($B2588="","",(VLOOKUP($B2588,所属・種目コード!$L$3:$M$59,2)))</f>
        <v>#N/A</v>
      </c>
    </row>
    <row r="2589" spans="1:12">
      <c r="A2589" s="11">
        <v>3509</v>
      </c>
      <c r="B2589" s="11">
        <v>1138</v>
      </c>
      <c r="C2589" s="11">
        <v>953</v>
      </c>
      <c r="E2589" s="11" t="s">
        <v>5338</v>
      </c>
      <c r="F2589" s="11" t="s">
        <v>5339</v>
      </c>
      <c r="G2589" s="11">
        <v>2</v>
      </c>
      <c r="K2589" s="26" t="str">
        <f>IF($B2589="","",(VLOOKUP($B2589,所属・種目コード!$O$3:$P$127,2)))</f>
        <v>奥州東水沢中</v>
      </c>
      <c r="L2589" s="23" t="e">
        <f>IF($B2589="","",(VLOOKUP($B2589,所属・種目コード!$L$3:$M$59,2)))</f>
        <v>#N/A</v>
      </c>
    </row>
    <row r="2590" spans="1:12">
      <c r="A2590" s="11">
        <v>3510</v>
      </c>
      <c r="B2590" s="11">
        <v>1138</v>
      </c>
      <c r="C2590" s="11">
        <v>1136</v>
      </c>
      <c r="E2590" s="11" t="s">
        <v>2395</v>
      </c>
      <c r="F2590" s="11" t="s">
        <v>2396</v>
      </c>
      <c r="G2590" s="11">
        <v>1</v>
      </c>
      <c r="K2590" s="26" t="str">
        <f>IF($B2590="","",(VLOOKUP($B2590,所属・種目コード!$O$3:$P$127,2)))</f>
        <v>奥州東水沢中</v>
      </c>
      <c r="L2590" s="23" t="e">
        <f>IF($B2590="","",(VLOOKUP($B2590,所属・種目コード!$L$3:$M$59,2)))</f>
        <v>#N/A</v>
      </c>
    </row>
    <row r="2591" spans="1:12">
      <c r="A2591" s="11">
        <v>3511</v>
      </c>
      <c r="B2591" s="11">
        <v>1138</v>
      </c>
      <c r="C2591" s="11">
        <v>1137</v>
      </c>
      <c r="E2591" s="11" t="s">
        <v>5340</v>
      </c>
      <c r="F2591" s="11" t="s">
        <v>5341</v>
      </c>
      <c r="G2591" s="11">
        <v>1</v>
      </c>
      <c r="K2591" s="26" t="str">
        <f>IF($B2591="","",(VLOOKUP($B2591,所属・種目コード!$O$3:$P$127,2)))</f>
        <v>奥州東水沢中</v>
      </c>
      <c r="L2591" s="23" t="e">
        <f>IF($B2591="","",(VLOOKUP($B2591,所属・種目コード!$L$3:$M$59,2)))</f>
        <v>#N/A</v>
      </c>
    </row>
    <row r="2592" spans="1:12">
      <c r="A2592" s="11">
        <v>3512</v>
      </c>
      <c r="B2592" s="11">
        <v>1138</v>
      </c>
      <c r="C2592" s="11">
        <v>1138</v>
      </c>
      <c r="E2592" s="11" t="s">
        <v>5342</v>
      </c>
      <c r="F2592" s="11" t="s">
        <v>5343</v>
      </c>
      <c r="G2592" s="11">
        <v>1</v>
      </c>
      <c r="K2592" s="26" t="str">
        <f>IF($B2592="","",(VLOOKUP($B2592,所属・種目コード!$O$3:$P$127,2)))</f>
        <v>奥州東水沢中</v>
      </c>
      <c r="L2592" s="23" t="e">
        <f>IF($B2592="","",(VLOOKUP($B2592,所属・種目コード!$L$3:$M$59,2)))</f>
        <v>#N/A</v>
      </c>
    </row>
    <row r="2593" spans="1:12">
      <c r="A2593" s="11">
        <v>3513</v>
      </c>
      <c r="B2593" s="11">
        <v>1138</v>
      </c>
      <c r="C2593" s="11">
        <v>1150</v>
      </c>
      <c r="E2593" s="11" t="s">
        <v>5344</v>
      </c>
      <c r="F2593" s="11" t="s">
        <v>5345</v>
      </c>
      <c r="G2593" s="11">
        <v>1</v>
      </c>
      <c r="K2593" s="26" t="str">
        <f>IF($B2593="","",(VLOOKUP($B2593,所属・種目コード!$O$3:$P$127,2)))</f>
        <v>奥州東水沢中</v>
      </c>
      <c r="L2593" s="23" t="e">
        <f>IF($B2593="","",(VLOOKUP($B2593,所属・種目コード!$L$3:$M$59,2)))</f>
        <v>#N/A</v>
      </c>
    </row>
    <row r="2594" spans="1:12">
      <c r="A2594" s="11">
        <v>3514</v>
      </c>
      <c r="B2594" s="11">
        <v>1138</v>
      </c>
      <c r="C2594" s="11">
        <v>1151</v>
      </c>
      <c r="E2594" s="11" t="s">
        <v>5346</v>
      </c>
      <c r="F2594" s="11" t="s">
        <v>5347</v>
      </c>
      <c r="G2594" s="11">
        <v>1</v>
      </c>
      <c r="K2594" s="26" t="str">
        <f>IF($B2594="","",(VLOOKUP($B2594,所属・種目コード!$O$3:$P$127,2)))</f>
        <v>奥州東水沢中</v>
      </c>
      <c r="L2594" s="23" t="e">
        <f>IF($B2594="","",(VLOOKUP($B2594,所属・種目コード!$L$3:$M$59,2)))</f>
        <v>#N/A</v>
      </c>
    </row>
    <row r="2595" spans="1:12">
      <c r="A2595" s="11">
        <v>3515</v>
      </c>
      <c r="B2595" s="11">
        <v>1138</v>
      </c>
      <c r="C2595" s="11">
        <v>1139</v>
      </c>
      <c r="E2595" s="11" t="s">
        <v>4007</v>
      </c>
      <c r="F2595" s="11" t="s">
        <v>1856</v>
      </c>
      <c r="G2595" s="11">
        <v>1</v>
      </c>
      <c r="K2595" s="26" t="str">
        <f>IF($B2595="","",(VLOOKUP($B2595,所属・種目コード!$O$3:$P$127,2)))</f>
        <v>奥州東水沢中</v>
      </c>
      <c r="L2595" s="23" t="e">
        <f>IF($B2595="","",(VLOOKUP($B2595,所属・種目コード!$L$3:$M$59,2)))</f>
        <v>#N/A</v>
      </c>
    </row>
    <row r="2596" spans="1:12">
      <c r="A2596" s="11">
        <v>3516</v>
      </c>
      <c r="B2596" s="11">
        <v>1138</v>
      </c>
      <c r="C2596" s="11">
        <v>1140</v>
      </c>
      <c r="E2596" s="11" t="s">
        <v>5348</v>
      </c>
      <c r="F2596" s="11" t="s">
        <v>5349</v>
      </c>
      <c r="G2596" s="11">
        <v>1</v>
      </c>
      <c r="K2596" s="26" t="str">
        <f>IF($B2596="","",(VLOOKUP($B2596,所属・種目コード!$O$3:$P$127,2)))</f>
        <v>奥州東水沢中</v>
      </c>
      <c r="L2596" s="23" t="e">
        <f>IF($B2596="","",(VLOOKUP($B2596,所属・種目コード!$L$3:$M$59,2)))</f>
        <v>#N/A</v>
      </c>
    </row>
    <row r="2597" spans="1:12">
      <c r="A2597" s="11">
        <v>3517</v>
      </c>
      <c r="B2597" s="11">
        <v>1138</v>
      </c>
      <c r="C2597" s="11">
        <v>954</v>
      </c>
      <c r="E2597" s="11" t="s">
        <v>5350</v>
      </c>
      <c r="F2597" s="11" t="s">
        <v>5351</v>
      </c>
      <c r="G2597" s="11">
        <v>2</v>
      </c>
      <c r="K2597" s="26" t="str">
        <f>IF($B2597="","",(VLOOKUP($B2597,所属・種目コード!$O$3:$P$127,2)))</f>
        <v>奥州東水沢中</v>
      </c>
      <c r="L2597" s="23" t="e">
        <f>IF($B2597="","",(VLOOKUP($B2597,所属・種目コード!$L$3:$M$59,2)))</f>
        <v>#N/A</v>
      </c>
    </row>
    <row r="2598" spans="1:12">
      <c r="A2598" s="11">
        <v>3518</v>
      </c>
      <c r="B2598" s="11">
        <v>1138</v>
      </c>
      <c r="C2598" s="11">
        <v>1141</v>
      </c>
      <c r="E2598" s="11" t="s">
        <v>5352</v>
      </c>
      <c r="F2598" s="11" t="s">
        <v>5353</v>
      </c>
      <c r="G2598" s="11">
        <v>1</v>
      </c>
      <c r="K2598" s="26" t="str">
        <f>IF($B2598="","",(VLOOKUP($B2598,所属・種目コード!$O$3:$P$127,2)))</f>
        <v>奥州東水沢中</v>
      </c>
      <c r="L2598" s="23" t="e">
        <f>IF($B2598="","",(VLOOKUP($B2598,所属・種目コード!$L$3:$M$59,2)))</f>
        <v>#N/A</v>
      </c>
    </row>
    <row r="2599" spans="1:12">
      <c r="A2599" s="11">
        <v>3519</v>
      </c>
      <c r="B2599" s="11">
        <v>1138</v>
      </c>
      <c r="C2599" s="11">
        <v>1142</v>
      </c>
      <c r="E2599" s="11" t="s">
        <v>5354</v>
      </c>
      <c r="F2599" s="11" t="s">
        <v>5355</v>
      </c>
      <c r="G2599" s="11">
        <v>1</v>
      </c>
      <c r="K2599" s="26" t="str">
        <f>IF($B2599="","",(VLOOKUP($B2599,所属・種目コード!$O$3:$P$127,2)))</f>
        <v>奥州東水沢中</v>
      </c>
      <c r="L2599" s="23" t="e">
        <f>IF($B2599="","",(VLOOKUP($B2599,所属・種目コード!$L$3:$M$59,2)))</f>
        <v>#N/A</v>
      </c>
    </row>
    <row r="2600" spans="1:12">
      <c r="A2600" s="11">
        <v>3520</v>
      </c>
      <c r="B2600" s="11">
        <v>1138</v>
      </c>
      <c r="C2600" s="11">
        <v>955</v>
      </c>
      <c r="E2600" s="11" t="s">
        <v>5356</v>
      </c>
      <c r="F2600" s="11" t="s">
        <v>4489</v>
      </c>
      <c r="G2600" s="11">
        <v>2</v>
      </c>
      <c r="K2600" s="26" t="str">
        <f>IF($B2600="","",(VLOOKUP($B2600,所属・種目コード!$O$3:$P$127,2)))</f>
        <v>奥州東水沢中</v>
      </c>
      <c r="L2600" s="23" t="e">
        <f>IF($B2600="","",(VLOOKUP($B2600,所属・種目コード!$L$3:$M$59,2)))</f>
        <v>#N/A</v>
      </c>
    </row>
    <row r="2601" spans="1:12">
      <c r="A2601" s="11">
        <v>3521</v>
      </c>
      <c r="B2601" s="11">
        <v>1138</v>
      </c>
      <c r="C2601" s="11">
        <v>1152</v>
      </c>
      <c r="E2601" s="11" t="s">
        <v>5357</v>
      </c>
      <c r="F2601" s="11" t="s">
        <v>5358</v>
      </c>
      <c r="G2601" s="11">
        <v>1</v>
      </c>
      <c r="K2601" s="26" t="str">
        <f>IF($B2601="","",(VLOOKUP($B2601,所属・種目コード!$O$3:$P$127,2)))</f>
        <v>奥州東水沢中</v>
      </c>
      <c r="L2601" s="23" t="e">
        <f>IF($B2601="","",(VLOOKUP($B2601,所属・種目コード!$L$3:$M$59,2)))</f>
        <v>#N/A</v>
      </c>
    </row>
    <row r="2602" spans="1:12">
      <c r="A2602" s="11">
        <v>3522</v>
      </c>
      <c r="B2602" s="11">
        <v>1138</v>
      </c>
      <c r="C2602" s="11">
        <v>956</v>
      </c>
      <c r="E2602" s="11" t="s">
        <v>5359</v>
      </c>
      <c r="F2602" s="11" t="s">
        <v>5360</v>
      </c>
      <c r="G2602" s="11">
        <v>2</v>
      </c>
      <c r="K2602" s="26" t="str">
        <f>IF($B2602="","",(VLOOKUP($B2602,所属・種目コード!$O$3:$P$127,2)))</f>
        <v>奥州東水沢中</v>
      </c>
      <c r="L2602" s="23" t="e">
        <f>IF($B2602="","",(VLOOKUP($B2602,所属・種目コード!$L$3:$M$59,2)))</f>
        <v>#N/A</v>
      </c>
    </row>
    <row r="2603" spans="1:12">
      <c r="A2603" s="11">
        <v>3523</v>
      </c>
      <c r="B2603" s="11">
        <v>1138</v>
      </c>
      <c r="C2603" s="11">
        <v>1153</v>
      </c>
      <c r="E2603" s="11" t="s">
        <v>5361</v>
      </c>
      <c r="F2603" s="11" t="s">
        <v>5362</v>
      </c>
      <c r="G2603" s="11">
        <v>1</v>
      </c>
      <c r="K2603" s="26" t="str">
        <f>IF($B2603="","",(VLOOKUP($B2603,所属・種目コード!$O$3:$P$127,2)))</f>
        <v>奥州東水沢中</v>
      </c>
      <c r="L2603" s="23" t="e">
        <f>IF($B2603="","",(VLOOKUP($B2603,所属・種目コード!$L$3:$M$59,2)))</f>
        <v>#N/A</v>
      </c>
    </row>
    <row r="2604" spans="1:12">
      <c r="A2604" s="11">
        <v>3524</v>
      </c>
      <c r="B2604" s="11">
        <v>1138</v>
      </c>
      <c r="C2604" s="11">
        <v>961</v>
      </c>
      <c r="E2604" s="11" t="s">
        <v>5363</v>
      </c>
      <c r="F2604" s="11" t="s">
        <v>5364</v>
      </c>
      <c r="G2604" s="11">
        <v>2</v>
      </c>
      <c r="K2604" s="26" t="str">
        <f>IF($B2604="","",(VLOOKUP($B2604,所属・種目コード!$O$3:$P$127,2)))</f>
        <v>奥州東水沢中</v>
      </c>
      <c r="L2604" s="23" t="e">
        <f>IF($B2604="","",(VLOOKUP($B2604,所属・種目コード!$L$3:$M$59,2)))</f>
        <v>#N/A</v>
      </c>
    </row>
    <row r="2605" spans="1:12">
      <c r="A2605" s="11">
        <v>3525</v>
      </c>
      <c r="B2605" s="11">
        <v>1138</v>
      </c>
      <c r="C2605" s="11">
        <v>962</v>
      </c>
      <c r="E2605" s="11" t="s">
        <v>5365</v>
      </c>
      <c r="F2605" s="11" t="s">
        <v>5366</v>
      </c>
      <c r="G2605" s="11">
        <v>2</v>
      </c>
      <c r="K2605" s="26" t="str">
        <f>IF($B2605="","",(VLOOKUP($B2605,所属・種目コード!$O$3:$P$127,2)))</f>
        <v>奥州東水沢中</v>
      </c>
      <c r="L2605" s="23" t="e">
        <f>IF($B2605="","",(VLOOKUP($B2605,所属・種目コード!$L$3:$M$59,2)))</f>
        <v>#N/A</v>
      </c>
    </row>
    <row r="2606" spans="1:12">
      <c r="A2606" s="11">
        <v>3526</v>
      </c>
      <c r="B2606" s="11">
        <v>1138</v>
      </c>
      <c r="C2606" s="11">
        <v>1154</v>
      </c>
      <c r="E2606" s="11" t="s">
        <v>5367</v>
      </c>
      <c r="F2606" s="11" t="s">
        <v>5368</v>
      </c>
      <c r="G2606" s="11">
        <v>1</v>
      </c>
      <c r="K2606" s="26" t="str">
        <f>IF($B2606="","",(VLOOKUP($B2606,所属・種目コード!$O$3:$P$127,2)))</f>
        <v>奥州東水沢中</v>
      </c>
      <c r="L2606" s="23" t="e">
        <f>IF($B2606="","",(VLOOKUP($B2606,所属・種目コード!$L$3:$M$59,2)))</f>
        <v>#N/A</v>
      </c>
    </row>
    <row r="2607" spans="1:12">
      <c r="A2607" s="11">
        <v>3527</v>
      </c>
      <c r="B2607" s="11">
        <v>1138</v>
      </c>
      <c r="C2607" s="11">
        <v>1155</v>
      </c>
      <c r="E2607" s="11" t="s">
        <v>5369</v>
      </c>
      <c r="F2607" s="11" t="s">
        <v>5370</v>
      </c>
      <c r="G2607" s="11">
        <v>1</v>
      </c>
      <c r="K2607" s="26" t="str">
        <f>IF($B2607="","",(VLOOKUP($B2607,所属・種目コード!$O$3:$P$127,2)))</f>
        <v>奥州東水沢中</v>
      </c>
      <c r="L2607" s="23" t="e">
        <f>IF($B2607="","",(VLOOKUP($B2607,所属・種目コード!$L$3:$M$59,2)))</f>
        <v>#N/A</v>
      </c>
    </row>
    <row r="2608" spans="1:12">
      <c r="A2608" s="11">
        <v>3528</v>
      </c>
      <c r="B2608" s="11">
        <v>1138</v>
      </c>
      <c r="C2608" s="11">
        <v>957</v>
      </c>
      <c r="E2608" s="11" t="s">
        <v>5371</v>
      </c>
      <c r="F2608" s="11" t="s">
        <v>5372</v>
      </c>
      <c r="G2608" s="11">
        <v>2</v>
      </c>
      <c r="K2608" s="26" t="str">
        <f>IF($B2608="","",(VLOOKUP($B2608,所属・種目コード!$O$3:$P$127,2)))</f>
        <v>奥州東水沢中</v>
      </c>
      <c r="L2608" s="23" t="e">
        <f>IF($B2608="","",(VLOOKUP($B2608,所属・種目コード!$L$3:$M$59,2)))</f>
        <v>#N/A</v>
      </c>
    </row>
    <row r="2609" spans="1:12">
      <c r="A2609" s="11">
        <v>3529</v>
      </c>
      <c r="B2609" s="11">
        <v>1138</v>
      </c>
      <c r="C2609" s="11">
        <v>963</v>
      </c>
      <c r="E2609" s="11" t="s">
        <v>5373</v>
      </c>
      <c r="F2609" s="11" t="s">
        <v>5374</v>
      </c>
      <c r="G2609" s="11">
        <v>2</v>
      </c>
      <c r="K2609" s="26" t="str">
        <f>IF($B2609="","",(VLOOKUP($B2609,所属・種目コード!$O$3:$P$127,2)))</f>
        <v>奥州東水沢中</v>
      </c>
      <c r="L2609" s="23" t="e">
        <f>IF($B2609="","",(VLOOKUP($B2609,所属・種目コード!$L$3:$M$59,2)))</f>
        <v>#N/A</v>
      </c>
    </row>
    <row r="2610" spans="1:12">
      <c r="A2610" s="11">
        <v>3530</v>
      </c>
      <c r="B2610" s="11">
        <v>1138</v>
      </c>
      <c r="C2610" s="11">
        <v>1143</v>
      </c>
      <c r="E2610" s="11" t="s">
        <v>5375</v>
      </c>
      <c r="F2610" s="11" t="s">
        <v>5376</v>
      </c>
      <c r="G2610" s="11">
        <v>1</v>
      </c>
      <c r="K2610" s="26" t="str">
        <f>IF($B2610="","",(VLOOKUP($B2610,所属・種目コード!$O$3:$P$127,2)))</f>
        <v>奥州東水沢中</v>
      </c>
      <c r="L2610" s="23" t="e">
        <f>IF($B2610="","",(VLOOKUP($B2610,所属・種目コード!$L$3:$M$59,2)))</f>
        <v>#N/A</v>
      </c>
    </row>
    <row r="2611" spans="1:12">
      <c r="A2611" s="11">
        <v>3531</v>
      </c>
      <c r="B2611" s="11">
        <v>1138</v>
      </c>
      <c r="C2611" s="11">
        <v>958</v>
      </c>
      <c r="E2611" s="11" t="s">
        <v>5377</v>
      </c>
      <c r="F2611" s="11" t="s">
        <v>5378</v>
      </c>
      <c r="G2611" s="11">
        <v>2</v>
      </c>
      <c r="K2611" s="26" t="str">
        <f>IF($B2611="","",(VLOOKUP($B2611,所属・種目コード!$O$3:$P$127,2)))</f>
        <v>奥州東水沢中</v>
      </c>
      <c r="L2611" s="23" t="e">
        <f>IF($B2611="","",(VLOOKUP($B2611,所属・種目コード!$L$3:$M$59,2)))</f>
        <v>#N/A</v>
      </c>
    </row>
    <row r="2612" spans="1:12">
      <c r="A2612" s="11">
        <v>3532</v>
      </c>
      <c r="B2612" s="11">
        <v>1138</v>
      </c>
      <c r="C2612" s="11">
        <v>964</v>
      </c>
      <c r="E2612" s="11" t="s">
        <v>5379</v>
      </c>
      <c r="F2612" s="11" t="s">
        <v>5380</v>
      </c>
      <c r="G2612" s="11">
        <v>2</v>
      </c>
      <c r="K2612" s="26" t="str">
        <f>IF($B2612="","",(VLOOKUP($B2612,所属・種目コード!$O$3:$P$127,2)))</f>
        <v>奥州東水沢中</v>
      </c>
      <c r="L2612" s="23" t="e">
        <f>IF($B2612="","",(VLOOKUP($B2612,所属・種目コード!$L$3:$M$59,2)))</f>
        <v>#N/A</v>
      </c>
    </row>
    <row r="2613" spans="1:12">
      <c r="A2613" s="11">
        <v>3533</v>
      </c>
      <c r="B2613" s="11">
        <v>1138</v>
      </c>
      <c r="C2613" s="11">
        <v>1144</v>
      </c>
      <c r="E2613" s="11" t="s">
        <v>5381</v>
      </c>
      <c r="F2613" s="11" t="s">
        <v>5382</v>
      </c>
      <c r="G2613" s="11">
        <v>1</v>
      </c>
      <c r="K2613" s="26" t="str">
        <f>IF($B2613="","",(VLOOKUP($B2613,所属・種目コード!$O$3:$P$127,2)))</f>
        <v>奥州東水沢中</v>
      </c>
      <c r="L2613" s="23" t="e">
        <f>IF($B2613="","",(VLOOKUP($B2613,所属・種目コード!$L$3:$M$59,2)))</f>
        <v>#N/A</v>
      </c>
    </row>
    <row r="2614" spans="1:12">
      <c r="A2614" s="11">
        <v>3534</v>
      </c>
      <c r="B2614" s="11">
        <v>1138</v>
      </c>
      <c r="C2614" s="11">
        <v>959</v>
      </c>
      <c r="E2614" s="11" t="s">
        <v>5383</v>
      </c>
      <c r="F2614" s="11" t="s">
        <v>5384</v>
      </c>
      <c r="G2614" s="11">
        <v>2</v>
      </c>
      <c r="K2614" s="26" t="str">
        <f>IF($B2614="","",(VLOOKUP($B2614,所属・種目コード!$O$3:$P$127,2)))</f>
        <v>奥州東水沢中</v>
      </c>
      <c r="L2614" s="23" t="e">
        <f>IF($B2614="","",(VLOOKUP($B2614,所属・種目コード!$L$3:$M$59,2)))</f>
        <v>#N/A</v>
      </c>
    </row>
    <row r="2615" spans="1:12">
      <c r="A2615" s="11">
        <v>3535</v>
      </c>
      <c r="B2615" s="11">
        <v>1138</v>
      </c>
      <c r="C2615" s="11">
        <v>1145</v>
      </c>
      <c r="E2615" s="11" t="s">
        <v>5385</v>
      </c>
      <c r="F2615" s="11" t="s">
        <v>5386</v>
      </c>
      <c r="G2615" s="11">
        <v>1</v>
      </c>
      <c r="K2615" s="26" t="str">
        <f>IF($B2615="","",(VLOOKUP($B2615,所属・種目コード!$O$3:$P$127,2)))</f>
        <v>奥州東水沢中</v>
      </c>
      <c r="L2615" s="23" t="e">
        <f>IF($B2615="","",(VLOOKUP($B2615,所属・種目コード!$L$3:$M$59,2)))</f>
        <v>#N/A</v>
      </c>
    </row>
    <row r="2616" spans="1:12">
      <c r="A2616" s="11">
        <v>3536</v>
      </c>
      <c r="B2616" s="11">
        <v>1138</v>
      </c>
      <c r="C2616" s="11">
        <v>965</v>
      </c>
      <c r="E2616" s="11" t="s">
        <v>5387</v>
      </c>
      <c r="F2616" s="11" t="s">
        <v>5388</v>
      </c>
      <c r="G2616" s="11">
        <v>2</v>
      </c>
      <c r="K2616" s="26" t="str">
        <f>IF($B2616="","",(VLOOKUP($B2616,所属・種目コード!$O$3:$P$127,2)))</f>
        <v>奥州東水沢中</v>
      </c>
      <c r="L2616" s="23" t="e">
        <f>IF($B2616="","",(VLOOKUP($B2616,所属・種目コード!$L$3:$M$59,2)))</f>
        <v>#N/A</v>
      </c>
    </row>
    <row r="2617" spans="1:12">
      <c r="A2617" s="11">
        <v>3537</v>
      </c>
      <c r="B2617" s="11">
        <v>1138</v>
      </c>
      <c r="C2617" s="11">
        <v>1156</v>
      </c>
      <c r="E2617" s="11" t="s">
        <v>5389</v>
      </c>
      <c r="F2617" s="11" t="s">
        <v>5390</v>
      </c>
      <c r="G2617" s="11">
        <v>1</v>
      </c>
      <c r="K2617" s="26" t="str">
        <f>IF($B2617="","",(VLOOKUP($B2617,所属・種目コード!$O$3:$P$127,2)))</f>
        <v>奥州東水沢中</v>
      </c>
      <c r="L2617" s="23" t="e">
        <f>IF($B2617="","",(VLOOKUP($B2617,所属・種目コード!$L$3:$M$59,2)))</f>
        <v>#N/A</v>
      </c>
    </row>
    <row r="2618" spans="1:12">
      <c r="A2618" s="11">
        <v>3538</v>
      </c>
      <c r="B2618" s="11">
        <v>1139</v>
      </c>
      <c r="C2618" s="11">
        <v>1285</v>
      </c>
      <c r="E2618" s="11" t="s">
        <v>5391</v>
      </c>
      <c r="F2618" s="11" t="s">
        <v>5392</v>
      </c>
      <c r="G2618" s="11">
        <v>1</v>
      </c>
      <c r="K2618" s="26" t="str">
        <f>IF($B2618="","",(VLOOKUP($B2618,所属・種目コード!$O$3:$P$127,2)))</f>
        <v>奥州前沢中</v>
      </c>
      <c r="L2618" s="23" t="e">
        <f>IF($B2618="","",(VLOOKUP($B2618,所属・種目コード!$L$3:$M$59,2)))</f>
        <v>#N/A</v>
      </c>
    </row>
    <row r="2619" spans="1:12">
      <c r="A2619" s="11">
        <v>3539</v>
      </c>
      <c r="B2619" s="11">
        <v>1141</v>
      </c>
      <c r="C2619" s="11">
        <v>639</v>
      </c>
      <c r="E2619" s="11" t="s">
        <v>5393</v>
      </c>
      <c r="F2619" s="11" t="s">
        <v>5394</v>
      </c>
      <c r="G2619" s="11">
        <v>1</v>
      </c>
      <c r="K2619" s="26" t="str">
        <f>IF($B2619="","",(VLOOKUP($B2619,所属・種目コード!$O$3:$P$127,2)))</f>
        <v>奥州水沢南中</v>
      </c>
      <c r="L2619" s="23" t="e">
        <f>IF($B2619="","",(VLOOKUP($B2619,所属・種目コード!$L$3:$M$59,2)))</f>
        <v>#N/A</v>
      </c>
    </row>
    <row r="2620" spans="1:12">
      <c r="A2620" s="11">
        <v>3540</v>
      </c>
      <c r="B2620" s="11">
        <v>1141</v>
      </c>
      <c r="C2620" s="11">
        <v>646</v>
      </c>
      <c r="E2620" s="11" t="s">
        <v>5395</v>
      </c>
      <c r="F2620" s="11" t="s">
        <v>5396</v>
      </c>
      <c r="G2620" s="11">
        <v>1</v>
      </c>
      <c r="K2620" s="26" t="str">
        <f>IF($B2620="","",(VLOOKUP($B2620,所属・種目コード!$O$3:$P$127,2)))</f>
        <v>奥州水沢南中</v>
      </c>
      <c r="L2620" s="23" t="e">
        <f>IF($B2620="","",(VLOOKUP($B2620,所属・種目コード!$L$3:$M$59,2)))</f>
        <v>#N/A</v>
      </c>
    </row>
    <row r="2621" spans="1:12">
      <c r="A2621" s="11">
        <v>3541</v>
      </c>
      <c r="B2621" s="11">
        <v>1141</v>
      </c>
      <c r="C2621" s="11">
        <v>653</v>
      </c>
      <c r="E2621" s="11" t="s">
        <v>5397</v>
      </c>
      <c r="F2621" s="11" t="s">
        <v>5398</v>
      </c>
      <c r="G2621" s="11">
        <v>1</v>
      </c>
      <c r="K2621" s="26" t="str">
        <f>IF($B2621="","",(VLOOKUP($B2621,所属・種目コード!$O$3:$P$127,2)))</f>
        <v>奥州水沢南中</v>
      </c>
      <c r="L2621" s="23" t="e">
        <f>IF($B2621="","",(VLOOKUP($B2621,所属・種目コード!$L$3:$M$59,2)))</f>
        <v>#N/A</v>
      </c>
    </row>
    <row r="2622" spans="1:12">
      <c r="A2622" s="11">
        <v>3542</v>
      </c>
      <c r="B2622" s="11">
        <v>1141</v>
      </c>
      <c r="C2622" s="11">
        <v>654</v>
      </c>
      <c r="E2622" s="11" t="s">
        <v>5399</v>
      </c>
      <c r="F2622" s="11" t="s">
        <v>5400</v>
      </c>
      <c r="G2622" s="11">
        <v>1</v>
      </c>
      <c r="K2622" s="26" t="str">
        <f>IF($B2622="","",(VLOOKUP($B2622,所属・種目コード!$O$3:$P$127,2)))</f>
        <v>奥州水沢南中</v>
      </c>
      <c r="L2622" s="23" t="e">
        <f>IF($B2622="","",(VLOOKUP($B2622,所属・種目コード!$L$3:$M$59,2)))</f>
        <v>#N/A</v>
      </c>
    </row>
    <row r="2623" spans="1:12">
      <c r="A2623" s="11">
        <v>3543</v>
      </c>
      <c r="B2623" s="11">
        <v>1144</v>
      </c>
      <c r="C2623" s="11">
        <v>1140</v>
      </c>
      <c r="E2623" s="11" t="s">
        <v>5401</v>
      </c>
      <c r="F2623" s="11" t="s">
        <v>5402</v>
      </c>
      <c r="G2623" s="11">
        <v>2</v>
      </c>
      <c r="K2623" s="26" t="str">
        <f>IF($B2623="","",(VLOOKUP($B2623,所属・種目コード!$O$3:$P$127,2)))</f>
        <v>大船渡一中</v>
      </c>
      <c r="L2623" s="23" t="e">
        <f>IF($B2623="","",(VLOOKUP($B2623,所属・種目コード!$L$3:$M$59,2)))</f>
        <v>#N/A</v>
      </c>
    </row>
    <row r="2624" spans="1:12">
      <c r="A2624" s="11">
        <v>3544</v>
      </c>
      <c r="B2624" s="11">
        <v>1144</v>
      </c>
      <c r="C2624" s="11">
        <v>1302</v>
      </c>
      <c r="E2624" s="11" t="s">
        <v>5403</v>
      </c>
      <c r="F2624" s="11" t="s">
        <v>5404</v>
      </c>
      <c r="G2624" s="11">
        <v>1</v>
      </c>
      <c r="K2624" s="26" t="str">
        <f>IF($B2624="","",(VLOOKUP($B2624,所属・種目コード!$O$3:$P$127,2)))</f>
        <v>大船渡一中</v>
      </c>
      <c r="L2624" s="23" t="e">
        <f>IF($B2624="","",(VLOOKUP($B2624,所属・種目コード!$L$3:$M$59,2)))</f>
        <v>#N/A</v>
      </c>
    </row>
    <row r="2625" spans="1:12">
      <c r="A2625" s="11">
        <v>3545</v>
      </c>
      <c r="B2625" s="11">
        <v>1144</v>
      </c>
      <c r="C2625" s="11">
        <v>1141</v>
      </c>
      <c r="E2625" s="11" t="s">
        <v>5405</v>
      </c>
      <c r="F2625" s="11" t="s">
        <v>5406</v>
      </c>
      <c r="G2625" s="11">
        <v>2</v>
      </c>
      <c r="K2625" s="26" t="str">
        <f>IF($B2625="","",(VLOOKUP($B2625,所属・種目コード!$O$3:$P$127,2)))</f>
        <v>大船渡一中</v>
      </c>
      <c r="L2625" s="23" t="e">
        <f>IF($B2625="","",(VLOOKUP($B2625,所属・種目コード!$L$3:$M$59,2)))</f>
        <v>#N/A</v>
      </c>
    </row>
    <row r="2626" spans="1:12">
      <c r="A2626" s="11">
        <v>3546</v>
      </c>
      <c r="B2626" s="11">
        <v>1145</v>
      </c>
      <c r="C2626" s="11">
        <v>1092</v>
      </c>
      <c r="E2626" s="11" t="s">
        <v>5407</v>
      </c>
      <c r="F2626" s="11" t="s">
        <v>5408</v>
      </c>
      <c r="G2626" s="11">
        <v>2</v>
      </c>
      <c r="K2626" s="26" t="str">
        <f>IF($B2626="","",(VLOOKUP($B2626,所属・種目コード!$O$3:$P$127,2)))</f>
        <v>金ケ崎中</v>
      </c>
      <c r="L2626" s="23" t="e">
        <f>IF($B2626="","",(VLOOKUP($B2626,所属・種目コード!$L$3:$M$59,2)))</f>
        <v>#N/A</v>
      </c>
    </row>
    <row r="2627" spans="1:12">
      <c r="A2627" s="11">
        <v>3547</v>
      </c>
      <c r="B2627" s="11">
        <v>1145</v>
      </c>
      <c r="C2627" s="11">
        <v>1795</v>
      </c>
      <c r="E2627" s="11" t="s">
        <v>5409</v>
      </c>
      <c r="F2627" s="11" t="s">
        <v>5410</v>
      </c>
      <c r="G2627" s="11">
        <v>1</v>
      </c>
      <c r="K2627" s="26" t="str">
        <f>IF($B2627="","",(VLOOKUP($B2627,所属・種目コード!$O$3:$P$127,2)))</f>
        <v>金ケ崎中</v>
      </c>
      <c r="L2627" s="23" t="e">
        <f>IF($B2627="","",(VLOOKUP($B2627,所属・種目コード!$L$3:$M$59,2)))</f>
        <v>#N/A</v>
      </c>
    </row>
    <row r="2628" spans="1:12">
      <c r="A2628" s="11">
        <v>3548</v>
      </c>
      <c r="B2628" s="11">
        <v>1145</v>
      </c>
      <c r="C2628" s="11">
        <v>1796</v>
      </c>
      <c r="E2628" s="11" t="s">
        <v>5411</v>
      </c>
      <c r="F2628" s="11" t="s">
        <v>5412</v>
      </c>
      <c r="G2628" s="11">
        <v>1</v>
      </c>
      <c r="K2628" s="26" t="str">
        <f>IF($B2628="","",(VLOOKUP($B2628,所属・種目コード!$O$3:$P$127,2)))</f>
        <v>金ケ崎中</v>
      </c>
      <c r="L2628" s="23" t="e">
        <f>IF($B2628="","",(VLOOKUP($B2628,所属・種目コード!$L$3:$M$59,2)))</f>
        <v>#N/A</v>
      </c>
    </row>
    <row r="2629" spans="1:12">
      <c r="A2629" s="11">
        <v>3549</v>
      </c>
      <c r="B2629" s="11">
        <v>1145</v>
      </c>
      <c r="C2629" s="11">
        <v>1103</v>
      </c>
      <c r="E2629" s="11" t="s">
        <v>5413</v>
      </c>
      <c r="F2629" s="11" t="s">
        <v>5414</v>
      </c>
      <c r="G2629" s="11">
        <v>2</v>
      </c>
      <c r="K2629" s="26" t="str">
        <f>IF($B2629="","",(VLOOKUP($B2629,所属・種目コード!$O$3:$P$127,2)))</f>
        <v>金ケ崎中</v>
      </c>
      <c r="L2629" s="23" t="e">
        <f>IF($B2629="","",(VLOOKUP($B2629,所属・種目コード!$L$3:$M$59,2)))</f>
        <v>#N/A</v>
      </c>
    </row>
    <row r="2630" spans="1:12">
      <c r="A2630" s="11">
        <v>3550</v>
      </c>
      <c r="B2630" s="11">
        <v>1145</v>
      </c>
      <c r="C2630" s="11">
        <v>1797</v>
      </c>
      <c r="E2630" s="11" t="s">
        <v>5415</v>
      </c>
      <c r="F2630" s="11" t="s">
        <v>5416</v>
      </c>
      <c r="G2630" s="11">
        <v>1</v>
      </c>
      <c r="K2630" s="26" t="str">
        <f>IF($B2630="","",(VLOOKUP($B2630,所属・種目コード!$O$3:$P$127,2)))</f>
        <v>金ケ崎中</v>
      </c>
      <c r="L2630" s="23" t="e">
        <f>IF($B2630="","",(VLOOKUP($B2630,所属・種目コード!$L$3:$M$59,2)))</f>
        <v>#N/A</v>
      </c>
    </row>
    <row r="2631" spans="1:12">
      <c r="A2631" s="11">
        <v>3551</v>
      </c>
      <c r="B2631" s="11">
        <v>1145</v>
      </c>
      <c r="C2631" s="11">
        <v>1798</v>
      </c>
      <c r="E2631" s="11" t="s">
        <v>5417</v>
      </c>
      <c r="F2631" s="11" t="s">
        <v>5418</v>
      </c>
      <c r="G2631" s="11">
        <v>1</v>
      </c>
      <c r="K2631" s="26" t="str">
        <f>IF($B2631="","",(VLOOKUP($B2631,所属・種目コード!$O$3:$P$127,2)))</f>
        <v>金ケ崎中</v>
      </c>
      <c r="L2631" s="23" t="e">
        <f>IF($B2631="","",(VLOOKUP($B2631,所属・種目コード!$L$3:$M$59,2)))</f>
        <v>#N/A</v>
      </c>
    </row>
    <row r="2632" spans="1:12">
      <c r="A2632" s="11">
        <v>3552</v>
      </c>
      <c r="B2632" s="11">
        <v>1145</v>
      </c>
      <c r="C2632" s="11">
        <v>1111</v>
      </c>
      <c r="E2632" s="11" t="s">
        <v>5419</v>
      </c>
      <c r="F2632" s="11" t="s">
        <v>5420</v>
      </c>
      <c r="G2632" s="11">
        <v>2</v>
      </c>
      <c r="K2632" s="26" t="str">
        <f>IF($B2632="","",(VLOOKUP($B2632,所属・種目コード!$O$3:$P$127,2)))</f>
        <v>金ケ崎中</v>
      </c>
      <c r="L2632" s="23" t="e">
        <f>IF($B2632="","",(VLOOKUP($B2632,所属・種目コード!$L$3:$M$59,2)))</f>
        <v>#N/A</v>
      </c>
    </row>
    <row r="2633" spans="1:12">
      <c r="A2633" s="11">
        <v>3553</v>
      </c>
      <c r="B2633" s="11">
        <v>1145</v>
      </c>
      <c r="C2633" s="11">
        <v>1799</v>
      </c>
      <c r="E2633" s="11" t="s">
        <v>5421</v>
      </c>
      <c r="F2633" s="11" t="s">
        <v>5422</v>
      </c>
      <c r="G2633" s="11">
        <v>1</v>
      </c>
      <c r="K2633" s="26" t="str">
        <f>IF($B2633="","",(VLOOKUP($B2633,所属・種目コード!$O$3:$P$127,2)))</f>
        <v>金ケ崎中</v>
      </c>
      <c r="L2633" s="23" t="e">
        <f>IF($B2633="","",(VLOOKUP($B2633,所属・種目コード!$L$3:$M$59,2)))</f>
        <v>#N/A</v>
      </c>
    </row>
    <row r="2634" spans="1:12">
      <c r="A2634" s="11">
        <v>3554</v>
      </c>
      <c r="B2634" s="11">
        <v>1145</v>
      </c>
      <c r="C2634" s="11">
        <v>1093</v>
      </c>
      <c r="E2634" s="11" t="s">
        <v>5423</v>
      </c>
      <c r="F2634" s="11" t="s">
        <v>5424</v>
      </c>
      <c r="G2634" s="11">
        <v>2</v>
      </c>
      <c r="K2634" s="26" t="str">
        <f>IF($B2634="","",(VLOOKUP($B2634,所属・種目コード!$O$3:$P$127,2)))</f>
        <v>金ケ崎中</v>
      </c>
      <c r="L2634" s="23" t="e">
        <f>IF($B2634="","",(VLOOKUP($B2634,所属・種目コード!$L$3:$M$59,2)))</f>
        <v>#N/A</v>
      </c>
    </row>
    <row r="2635" spans="1:12">
      <c r="A2635" s="11">
        <v>3555</v>
      </c>
      <c r="B2635" s="11">
        <v>1145</v>
      </c>
      <c r="C2635" s="11">
        <v>1094</v>
      </c>
      <c r="E2635" s="11" t="s">
        <v>5425</v>
      </c>
      <c r="F2635" s="11" t="s">
        <v>5426</v>
      </c>
      <c r="G2635" s="11">
        <v>2</v>
      </c>
      <c r="K2635" s="26" t="str">
        <f>IF($B2635="","",(VLOOKUP($B2635,所属・種目コード!$O$3:$P$127,2)))</f>
        <v>金ケ崎中</v>
      </c>
      <c r="L2635" s="23" t="e">
        <f>IF($B2635="","",(VLOOKUP($B2635,所属・種目コード!$L$3:$M$59,2)))</f>
        <v>#N/A</v>
      </c>
    </row>
    <row r="2636" spans="1:12">
      <c r="A2636" s="11">
        <v>3556</v>
      </c>
      <c r="B2636" s="11">
        <v>1145</v>
      </c>
      <c r="C2636" s="11">
        <v>1257</v>
      </c>
      <c r="E2636" s="11" t="s">
        <v>5427</v>
      </c>
      <c r="F2636" s="11" t="s">
        <v>5428</v>
      </c>
      <c r="G2636" s="11">
        <v>1</v>
      </c>
      <c r="K2636" s="26" t="str">
        <f>IF($B2636="","",(VLOOKUP($B2636,所属・種目コード!$O$3:$P$127,2)))</f>
        <v>金ケ崎中</v>
      </c>
      <c r="L2636" s="23" t="e">
        <f>IF($B2636="","",(VLOOKUP($B2636,所属・種目コード!$L$3:$M$59,2)))</f>
        <v>#N/A</v>
      </c>
    </row>
    <row r="2637" spans="1:12">
      <c r="A2637" s="11">
        <v>3557</v>
      </c>
      <c r="B2637" s="11">
        <v>1145</v>
      </c>
      <c r="C2637" s="11">
        <v>1095</v>
      </c>
      <c r="E2637" s="11" t="s">
        <v>5429</v>
      </c>
      <c r="F2637" s="11" t="s">
        <v>5430</v>
      </c>
      <c r="G2637" s="11">
        <v>2</v>
      </c>
      <c r="K2637" s="26" t="str">
        <f>IF($B2637="","",(VLOOKUP($B2637,所属・種目コード!$O$3:$P$127,2)))</f>
        <v>金ケ崎中</v>
      </c>
      <c r="L2637" s="23" t="e">
        <f>IF($B2637="","",(VLOOKUP($B2637,所属・種目コード!$L$3:$M$59,2)))</f>
        <v>#N/A</v>
      </c>
    </row>
    <row r="2638" spans="1:12">
      <c r="A2638" s="11">
        <v>3558</v>
      </c>
      <c r="B2638" s="11">
        <v>1145</v>
      </c>
      <c r="C2638" s="11">
        <v>1104</v>
      </c>
      <c r="E2638" s="11" t="s">
        <v>5431</v>
      </c>
      <c r="F2638" s="11" t="s">
        <v>5432</v>
      </c>
      <c r="G2638" s="11">
        <v>2</v>
      </c>
      <c r="K2638" s="26" t="str">
        <f>IF($B2638="","",(VLOOKUP($B2638,所属・種目コード!$O$3:$P$127,2)))</f>
        <v>金ケ崎中</v>
      </c>
      <c r="L2638" s="23" t="e">
        <f>IF($B2638="","",(VLOOKUP($B2638,所属・種目コード!$L$3:$M$59,2)))</f>
        <v>#N/A</v>
      </c>
    </row>
    <row r="2639" spans="1:12">
      <c r="A2639" s="11">
        <v>3559</v>
      </c>
      <c r="B2639" s="11">
        <v>1145</v>
      </c>
      <c r="C2639" s="11">
        <v>1096</v>
      </c>
      <c r="E2639" s="11" t="s">
        <v>5433</v>
      </c>
      <c r="F2639" s="11" t="s">
        <v>5434</v>
      </c>
      <c r="G2639" s="11">
        <v>2</v>
      </c>
      <c r="K2639" s="26" t="str">
        <f>IF($B2639="","",(VLOOKUP($B2639,所属・種目コード!$O$3:$P$127,2)))</f>
        <v>金ケ崎中</v>
      </c>
      <c r="L2639" s="23" t="e">
        <f>IF($B2639="","",(VLOOKUP($B2639,所属・種目コード!$L$3:$M$59,2)))</f>
        <v>#N/A</v>
      </c>
    </row>
    <row r="2640" spans="1:12">
      <c r="A2640" s="11">
        <v>3560</v>
      </c>
      <c r="B2640" s="11">
        <v>1145</v>
      </c>
      <c r="C2640" s="11">
        <v>1097</v>
      </c>
      <c r="E2640" s="11" t="s">
        <v>5435</v>
      </c>
      <c r="F2640" s="11" t="s">
        <v>5436</v>
      </c>
      <c r="G2640" s="11">
        <v>2</v>
      </c>
      <c r="K2640" s="26" t="str">
        <f>IF($B2640="","",(VLOOKUP($B2640,所属・種目コード!$O$3:$P$127,2)))</f>
        <v>金ケ崎中</v>
      </c>
      <c r="L2640" s="23" t="e">
        <f>IF($B2640="","",(VLOOKUP($B2640,所属・種目コード!$L$3:$M$59,2)))</f>
        <v>#N/A</v>
      </c>
    </row>
    <row r="2641" spans="1:12">
      <c r="A2641" s="11">
        <v>3561</v>
      </c>
      <c r="B2641" s="11">
        <v>1145</v>
      </c>
      <c r="C2641" s="11">
        <v>1105</v>
      </c>
      <c r="E2641" s="11" t="s">
        <v>5437</v>
      </c>
      <c r="F2641" s="11" t="s">
        <v>5438</v>
      </c>
      <c r="G2641" s="11">
        <v>2</v>
      </c>
      <c r="K2641" s="26" t="str">
        <f>IF($B2641="","",(VLOOKUP($B2641,所属・種目コード!$O$3:$P$127,2)))</f>
        <v>金ケ崎中</v>
      </c>
      <c r="L2641" s="23" t="e">
        <f>IF($B2641="","",(VLOOKUP($B2641,所属・種目コード!$L$3:$M$59,2)))</f>
        <v>#N/A</v>
      </c>
    </row>
    <row r="2642" spans="1:12">
      <c r="A2642" s="11">
        <v>3562</v>
      </c>
      <c r="B2642" s="11">
        <v>1145</v>
      </c>
      <c r="C2642" s="11">
        <v>1258</v>
      </c>
      <c r="E2642" s="11" t="s">
        <v>5439</v>
      </c>
      <c r="F2642" s="11" t="s">
        <v>5440</v>
      </c>
      <c r="G2642" s="11">
        <v>1</v>
      </c>
      <c r="K2642" s="26" t="str">
        <f>IF($B2642="","",(VLOOKUP($B2642,所属・種目コード!$O$3:$P$127,2)))</f>
        <v>金ケ崎中</v>
      </c>
      <c r="L2642" s="23" t="e">
        <f>IF($B2642="","",(VLOOKUP($B2642,所属・種目コード!$L$3:$M$59,2)))</f>
        <v>#N/A</v>
      </c>
    </row>
    <row r="2643" spans="1:12">
      <c r="A2643" s="11">
        <v>3563</v>
      </c>
      <c r="B2643" s="11">
        <v>1145</v>
      </c>
      <c r="C2643" s="11">
        <v>1800</v>
      </c>
      <c r="E2643" s="11" t="s">
        <v>5441</v>
      </c>
      <c r="F2643" s="11" t="s">
        <v>5442</v>
      </c>
      <c r="G2643" s="11">
        <v>1</v>
      </c>
      <c r="K2643" s="26" t="str">
        <f>IF($B2643="","",(VLOOKUP($B2643,所属・種目コード!$O$3:$P$127,2)))</f>
        <v>金ケ崎中</v>
      </c>
      <c r="L2643" s="23" t="e">
        <f>IF($B2643="","",(VLOOKUP($B2643,所属・種目コード!$L$3:$M$59,2)))</f>
        <v>#N/A</v>
      </c>
    </row>
    <row r="2644" spans="1:12">
      <c r="A2644" s="11">
        <v>3564</v>
      </c>
      <c r="B2644" s="11">
        <v>1145</v>
      </c>
      <c r="C2644" s="11">
        <v>1259</v>
      </c>
      <c r="E2644" s="11" t="s">
        <v>5443</v>
      </c>
      <c r="F2644" s="11" t="s">
        <v>5444</v>
      </c>
      <c r="G2644" s="11">
        <v>1</v>
      </c>
      <c r="K2644" s="26" t="str">
        <f>IF($B2644="","",(VLOOKUP($B2644,所属・種目コード!$O$3:$P$127,2)))</f>
        <v>金ケ崎中</v>
      </c>
      <c r="L2644" s="23" t="e">
        <f>IF($B2644="","",(VLOOKUP($B2644,所属・種目コード!$L$3:$M$59,2)))</f>
        <v>#N/A</v>
      </c>
    </row>
    <row r="2645" spans="1:12">
      <c r="A2645" s="11">
        <v>3565</v>
      </c>
      <c r="B2645" s="11">
        <v>1145</v>
      </c>
      <c r="C2645" s="11">
        <v>1260</v>
      </c>
      <c r="E2645" s="11" t="s">
        <v>5445</v>
      </c>
      <c r="F2645" s="11" t="s">
        <v>5446</v>
      </c>
      <c r="G2645" s="11">
        <v>1</v>
      </c>
      <c r="K2645" s="26" t="str">
        <f>IF($B2645="","",(VLOOKUP($B2645,所属・種目コード!$O$3:$P$127,2)))</f>
        <v>金ケ崎中</v>
      </c>
      <c r="L2645" s="23" t="e">
        <f>IF($B2645="","",(VLOOKUP($B2645,所属・種目コード!$L$3:$M$59,2)))</f>
        <v>#N/A</v>
      </c>
    </row>
    <row r="2646" spans="1:12">
      <c r="A2646" s="11">
        <v>3566</v>
      </c>
      <c r="B2646" s="11">
        <v>1145</v>
      </c>
      <c r="C2646" s="11">
        <v>1261</v>
      </c>
      <c r="E2646" s="11" t="s">
        <v>5447</v>
      </c>
      <c r="F2646" s="11" t="s">
        <v>5448</v>
      </c>
      <c r="G2646" s="11">
        <v>1</v>
      </c>
      <c r="K2646" s="26" t="str">
        <f>IF($B2646="","",(VLOOKUP($B2646,所属・種目コード!$O$3:$P$127,2)))</f>
        <v>金ケ崎中</v>
      </c>
      <c r="L2646" s="23" t="e">
        <f>IF($B2646="","",(VLOOKUP($B2646,所属・種目コード!$L$3:$M$59,2)))</f>
        <v>#N/A</v>
      </c>
    </row>
    <row r="2647" spans="1:12">
      <c r="A2647" s="11">
        <v>3567</v>
      </c>
      <c r="B2647" s="11">
        <v>1145</v>
      </c>
      <c r="C2647" s="11">
        <v>1253</v>
      </c>
      <c r="E2647" s="11" t="s">
        <v>5449</v>
      </c>
      <c r="F2647" s="11" t="s">
        <v>5450</v>
      </c>
      <c r="G2647" s="11">
        <v>1</v>
      </c>
      <c r="K2647" s="26" t="str">
        <f>IF($B2647="","",(VLOOKUP($B2647,所属・種目コード!$O$3:$P$127,2)))</f>
        <v>金ケ崎中</v>
      </c>
      <c r="L2647" s="23" t="e">
        <f>IF($B2647="","",(VLOOKUP($B2647,所属・種目コード!$L$3:$M$59,2)))</f>
        <v>#N/A</v>
      </c>
    </row>
    <row r="2648" spans="1:12">
      <c r="A2648" s="11">
        <v>3568</v>
      </c>
      <c r="B2648" s="11">
        <v>1145</v>
      </c>
      <c r="C2648" s="11">
        <v>1098</v>
      </c>
      <c r="E2648" s="11" t="s">
        <v>5451</v>
      </c>
      <c r="F2648" s="11" t="s">
        <v>5452</v>
      </c>
      <c r="G2648" s="11">
        <v>2</v>
      </c>
      <c r="K2648" s="26" t="str">
        <f>IF($B2648="","",(VLOOKUP($B2648,所属・種目コード!$O$3:$P$127,2)))</f>
        <v>金ケ崎中</v>
      </c>
      <c r="L2648" s="23" t="e">
        <f>IF($B2648="","",(VLOOKUP($B2648,所属・種目コード!$L$3:$M$59,2)))</f>
        <v>#N/A</v>
      </c>
    </row>
    <row r="2649" spans="1:12">
      <c r="A2649" s="11">
        <v>3569</v>
      </c>
      <c r="B2649" s="11">
        <v>1145</v>
      </c>
      <c r="C2649" s="11">
        <v>1106</v>
      </c>
      <c r="E2649" s="11" t="s">
        <v>5453</v>
      </c>
      <c r="F2649" s="11" t="s">
        <v>5454</v>
      </c>
      <c r="G2649" s="11">
        <v>2</v>
      </c>
      <c r="K2649" s="26" t="str">
        <f>IF($B2649="","",(VLOOKUP($B2649,所属・種目コード!$O$3:$P$127,2)))</f>
        <v>金ケ崎中</v>
      </c>
      <c r="L2649" s="23" t="e">
        <f>IF($B2649="","",(VLOOKUP($B2649,所属・種目コード!$L$3:$M$59,2)))</f>
        <v>#N/A</v>
      </c>
    </row>
    <row r="2650" spans="1:12">
      <c r="A2650" s="11">
        <v>3570</v>
      </c>
      <c r="B2650" s="11">
        <v>1145</v>
      </c>
      <c r="C2650" s="11">
        <v>1262</v>
      </c>
      <c r="E2650" s="11" t="s">
        <v>5455</v>
      </c>
      <c r="F2650" s="11" t="s">
        <v>5456</v>
      </c>
      <c r="G2650" s="11">
        <v>1</v>
      </c>
      <c r="K2650" s="26" t="str">
        <f>IF($B2650="","",(VLOOKUP($B2650,所属・種目コード!$O$3:$P$127,2)))</f>
        <v>金ケ崎中</v>
      </c>
      <c r="L2650" s="23" t="e">
        <f>IF($B2650="","",(VLOOKUP($B2650,所属・種目コード!$L$3:$M$59,2)))</f>
        <v>#N/A</v>
      </c>
    </row>
    <row r="2651" spans="1:12">
      <c r="A2651" s="11">
        <v>3571</v>
      </c>
      <c r="B2651" s="11">
        <v>1145</v>
      </c>
      <c r="C2651" s="11">
        <v>1107</v>
      </c>
      <c r="E2651" s="11" t="s">
        <v>5457</v>
      </c>
      <c r="F2651" s="11" t="s">
        <v>5458</v>
      </c>
      <c r="G2651" s="11">
        <v>2</v>
      </c>
      <c r="K2651" s="26" t="str">
        <f>IF($B2651="","",(VLOOKUP($B2651,所属・種目コード!$O$3:$P$127,2)))</f>
        <v>金ケ崎中</v>
      </c>
      <c r="L2651" s="23" t="e">
        <f>IF($B2651="","",(VLOOKUP($B2651,所属・種目コード!$L$3:$M$59,2)))</f>
        <v>#N/A</v>
      </c>
    </row>
    <row r="2652" spans="1:12">
      <c r="A2652" s="11">
        <v>3572</v>
      </c>
      <c r="B2652" s="11">
        <v>1145</v>
      </c>
      <c r="C2652" s="11">
        <v>1099</v>
      </c>
      <c r="E2652" s="11" t="s">
        <v>5459</v>
      </c>
      <c r="F2652" s="11" t="s">
        <v>5460</v>
      </c>
      <c r="G2652" s="11">
        <v>2</v>
      </c>
      <c r="K2652" s="26" t="str">
        <f>IF($B2652="","",(VLOOKUP($B2652,所属・種目コード!$O$3:$P$127,2)))</f>
        <v>金ケ崎中</v>
      </c>
      <c r="L2652" s="23" t="e">
        <f>IF($B2652="","",(VLOOKUP($B2652,所属・種目コード!$L$3:$M$59,2)))</f>
        <v>#N/A</v>
      </c>
    </row>
    <row r="2653" spans="1:12">
      <c r="A2653" s="11">
        <v>3573</v>
      </c>
      <c r="B2653" s="11">
        <v>1145</v>
      </c>
      <c r="C2653" s="11">
        <v>1100</v>
      </c>
      <c r="E2653" s="11" t="s">
        <v>5461</v>
      </c>
      <c r="F2653" s="11" t="s">
        <v>5462</v>
      </c>
      <c r="G2653" s="11">
        <v>2</v>
      </c>
      <c r="K2653" s="26" t="str">
        <f>IF($B2653="","",(VLOOKUP($B2653,所属・種目コード!$O$3:$P$127,2)))</f>
        <v>金ケ崎中</v>
      </c>
      <c r="L2653" s="23" t="e">
        <f>IF($B2653="","",(VLOOKUP($B2653,所属・種目コード!$L$3:$M$59,2)))</f>
        <v>#N/A</v>
      </c>
    </row>
    <row r="2654" spans="1:12">
      <c r="A2654" s="11">
        <v>3574</v>
      </c>
      <c r="B2654" s="11">
        <v>1145</v>
      </c>
      <c r="C2654" s="11">
        <v>1263</v>
      </c>
      <c r="E2654" s="11" t="s">
        <v>5463</v>
      </c>
      <c r="F2654" s="11" t="s">
        <v>5464</v>
      </c>
      <c r="G2654" s="11">
        <v>1</v>
      </c>
      <c r="K2654" s="26" t="str">
        <f>IF($B2654="","",(VLOOKUP($B2654,所属・種目コード!$O$3:$P$127,2)))</f>
        <v>金ケ崎中</v>
      </c>
      <c r="L2654" s="23" t="e">
        <f>IF($B2654="","",(VLOOKUP($B2654,所属・種目コード!$L$3:$M$59,2)))</f>
        <v>#N/A</v>
      </c>
    </row>
    <row r="2655" spans="1:12">
      <c r="A2655" s="11">
        <v>3575</v>
      </c>
      <c r="B2655" s="11">
        <v>1145</v>
      </c>
      <c r="C2655" s="11">
        <v>1264</v>
      </c>
      <c r="E2655" s="11" t="s">
        <v>5465</v>
      </c>
      <c r="F2655" s="11" t="s">
        <v>5466</v>
      </c>
      <c r="G2655" s="11">
        <v>1</v>
      </c>
      <c r="K2655" s="26" t="str">
        <f>IF($B2655="","",(VLOOKUP($B2655,所属・種目コード!$O$3:$P$127,2)))</f>
        <v>金ケ崎中</v>
      </c>
      <c r="L2655" s="23" t="e">
        <f>IF($B2655="","",(VLOOKUP($B2655,所属・種目コード!$L$3:$M$59,2)))</f>
        <v>#N/A</v>
      </c>
    </row>
    <row r="2656" spans="1:12">
      <c r="A2656" s="11">
        <v>3576</v>
      </c>
      <c r="B2656" s="11">
        <v>1145</v>
      </c>
      <c r="C2656" s="11">
        <v>1112</v>
      </c>
      <c r="E2656" s="11" t="s">
        <v>5467</v>
      </c>
      <c r="F2656" s="11" t="s">
        <v>5468</v>
      </c>
      <c r="G2656" s="11">
        <v>2</v>
      </c>
      <c r="K2656" s="26" t="str">
        <f>IF($B2656="","",(VLOOKUP($B2656,所属・種目コード!$O$3:$P$127,2)))</f>
        <v>金ケ崎中</v>
      </c>
      <c r="L2656" s="23" t="e">
        <f>IF($B2656="","",(VLOOKUP($B2656,所属・種目コード!$L$3:$M$59,2)))</f>
        <v>#N/A</v>
      </c>
    </row>
    <row r="2657" spans="1:12">
      <c r="A2657" s="11">
        <v>3577</v>
      </c>
      <c r="B2657" s="11">
        <v>1145</v>
      </c>
      <c r="C2657" s="11">
        <v>1254</v>
      </c>
      <c r="E2657" s="11" t="s">
        <v>5469</v>
      </c>
      <c r="F2657" s="11" t="s">
        <v>5470</v>
      </c>
      <c r="G2657" s="11">
        <v>1</v>
      </c>
      <c r="K2657" s="26" t="str">
        <f>IF($B2657="","",(VLOOKUP($B2657,所属・種目コード!$O$3:$P$127,2)))</f>
        <v>金ケ崎中</v>
      </c>
      <c r="L2657" s="23" t="e">
        <f>IF($B2657="","",(VLOOKUP($B2657,所属・種目コード!$L$3:$M$59,2)))</f>
        <v>#N/A</v>
      </c>
    </row>
    <row r="2658" spans="1:12">
      <c r="A2658" s="11">
        <v>3578</v>
      </c>
      <c r="B2658" s="11">
        <v>1145</v>
      </c>
      <c r="C2658" s="11">
        <v>1265</v>
      </c>
      <c r="E2658" s="11" t="s">
        <v>5471</v>
      </c>
      <c r="F2658" s="11" t="s">
        <v>5472</v>
      </c>
      <c r="G2658" s="11">
        <v>1</v>
      </c>
      <c r="K2658" s="26" t="str">
        <f>IF($B2658="","",(VLOOKUP($B2658,所属・種目コード!$O$3:$P$127,2)))</f>
        <v>金ケ崎中</v>
      </c>
      <c r="L2658" s="23" t="e">
        <f>IF($B2658="","",(VLOOKUP($B2658,所属・種目コード!$L$3:$M$59,2)))</f>
        <v>#N/A</v>
      </c>
    </row>
    <row r="2659" spans="1:12">
      <c r="A2659" s="11">
        <v>3579</v>
      </c>
      <c r="B2659" s="11">
        <v>1145</v>
      </c>
      <c r="C2659" s="11">
        <v>1255</v>
      </c>
      <c r="E2659" s="11" t="s">
        <v>5473</v>
      </c>
      <c r="F2659" s="11" t="s">
        <v>5474</v>
      </c>
      <c r="G2659" s="11">
        <v>1</v>
      </c>
      <c r="K2659" s="26" t="str">
        <f>IF($B2659="","",(VLOOKUP($B2659,所属・種目コード!$O$3:$P$127,2)))</f>
        <v>金ケ崎中</v>
      </c>
      <c r="L2659" s="23" t="e">
        <f>IF($B2659="","",(VLOOKUP($B2659,所属・種目コード!$L$3:$M$59,2)))</f>
        <v>#N/A</v>
      </c>
    </row>
    <row r="2660" spans="1:12">
      <c r="A2660" s="11">
        <v>3580</v>
      </c>
      <c r="B2660" s="11">
        <v>1145</v>
      </c>
      <c r="C2660" s="11">
        <v>1108</v>
      </c>
      <c r="E2660" s="11" t="s">
        <v>5475</v>
      </c>
      <c r="F2660" s="11" t="s">
        <v>5476</v>
      </c>
      <c r="G2660" s="11">
        <v>2</v>
      </c>
      <c r="K2660" s="26" t="str">
        <f>IF($B2660="","",(VLOOKUP($B2660,所属・種目コード!$O$3:$P$127,2)))</f>
        <v>金ケ崎中</v>
      </c>
      <c r="L2660" s="23" t="e">
        <f>IF($B2660="","",(VLOOKUP($B2660,所属・種目コード!$L$3:$M$59,2)))</f>
        <v>#N/A</v>
      </c>
    </row>
    <row r="2661" spans="1:12">
      <c r="A2661" s="11">
        <v>3581</v>
      </c>
      <c r="B2661" s="11">
        <v>1145</v>
      </c>
      <c r="C2661" s="11">
        <v>1101</v>
      </c>
      <c r="E2661" s="11" t="s">
        <v>5477</v>
      </c>
      <c r="F2661" s="11" t="s">
        <v>5478</v>
      </c>
      <c r="G2661" s="11">
        <v>2</v>
      </c>
      <c r="K2661" s="26" t="str">
        <f>IF($B2661="","",(VLOOKUP($B2661,所属・種目コード!$O$3:$P$127,2)))</f>
        <v>金ケ崎中</v>
      </c>
      <c r="L2661" s="23" t="e">
        <f>IF($B2661="","",(VLOOKUP($B2661,所属・種目コード!$L$3:$M$59,2)))</f>
        <v>#N/A</v>
      </c>
    </row>
    <row r="2662" spans="1:12">
      <c r="A2662" s="11">
        <v>3582</v>
      </c>
      <c r="B2662" s="11">
        <v>1145</v>
      </c>
      <c r="C2662" s="11">
        <v>1266</v>
      </c>
      <c r="E2662" s="11" t="s">
        <v>5479</v>
      </c>
      <c r="F2662" s="11" t="s">
        <v>5480</v>
      </c>
      <c r="G2662" s="11">
        <v>1</v>
      </c>
      <c r="K2662" s="26" t="str">
        <f>IF($B2662="","",(VLOOKUP($B2662,所属・種目コード!$O$3:$P$127,2)))</f>
        <v>金ケ崎中</v>
      </c>
      <c r="L2662" s="23" t="e">
        <f>IF($B2662="","",(VLOOKUP($B2662,所属・種目コード!$L$3:$M$59,2)))</f>
        <v>#N/A</v>
      </c>
    </row>
    <row r="2663" spans="1:12">
      <c r="A2663" s="11">
        <v>3583</v>
      </c>
      <c r="B2663" s="11">
        <v>1145</v>
      </c>
      <c r="C2663" s="11">
        <v>1267</v>
      </c>
      <c r="E2663" s="11" t="s">
        <v>5481</v>
      </c>
      <c r="F2663" s="11" t="s">
        <v>5482</v>
      </c>
      <c r="G2663" s="11">
        <v>1</v>
      </c>
      <c r="K2663" s="26" t="str">
        <f>IF($B2663="","",(VLOOKUP($B2663,所属・種目コード!$O$3:$P$127,2)))</f>
        <v>金ケ崎中</v>
      </c>
      <c r="L2663" s="23" t="e">
        <f>IF($B2663="","",(VLOOKUP($B2663,所属・種目コード!$L$3:$M$59,2)))</f>
        <v>#N/A</v>
      </c>
    </row>
    <row r="2664" spans="1:12">
      <c r="A2664" s="11">
        <v>3584</v>
      </c>
      <c r="B2664" s="11">
        <v>1145</v>
      </c>
      <c r="C2664" s="11">
        <v>1256</v>
      </c>
      <c r="E2664" s="11" t="s">
        <v>5483</v>
      </c>
      <c r="F2664" s="11" t="s">
        <v>5484</v>
      </c>
      <c r="G2664" s="11">
        <v>1</v>
      </c>
      <c r="K2664" s="26" t="str">
        <f>IF($B2664="","",(VLOOKUP($B2664,所属・種目コード!$O$3:$P$127,2)))</f>
        <v>金ケ崎中</v>
      </c>
      <c r="L2664" s="23" t="e">
        <f>IF($B2664="","",(VLOOKUP($B2664,所属・種目コード!$L$3:$M$59,2)))</f>
        <v>#N/A</v>
      </c>
    </row>
    <row r="2665" spans="1:12">
      <c r="A2665" s="11">
        <v>3585</v>
      </c>
      <c r="B2665" s="11">
        <v>1145</v>
      </c>
      <c r="C2665" s="11">
        <v>1109</v>
      </c>
      <c r="E2665" s="11" t="s">
        <v>5485</v>
      </c>
      <c r="F2665" s="11" t="s">
        <v>5486</v>
      </c>
      <c r="G2665" s="11">
        <v>2</v>
      </c>
      <c r="K2665" s="26" t="str">
        <f>IF($B2665="","",(VLOOKUP($B2665,所属・種目コード!$O$3:$P$127,2)))</f>
        <v>金ケ崎中</v>
      </c>
      <c r="L2665" s="23" t="e">
        <f>IF($B2665="","",(VLOOKUP($B2665,所属・種目コード!$L$3:$M$59,2)))</f>
        <v>#N/A</v>
      </c>
    </row>
    <row r="2666" spans="1:12">
      <c r="A2666" s="11">
        <v>3586</v>
      </c>
      <c r="B2666" s="11">
        <v>1145</v>
      </c>
      <c r="C2666" s="11">
        <v>1268</v>
      </c>
      <c r="E2666" s="11" t="s">
        <v>5487</v>
      </c>
      <c r="F2666" s="11" t="s">
        <v>5488</v>
      </c>
      <c r="G2666" s="11">
        <v>1</v>
      </c>
      <c r="K2666" s="26" t="str">
        <f>IF($B2666="","",(VLOOKUP($B2666,所属・種目コード!$O$3:$P$127,2)))</f>
        <v>金ケ崎中</v>
      </c>
      <c r="L2666" s="23" t="e">
        <f>IF($B2666="","",(VLOOKUP($B2666,所属・種目コード!$L$3:$M$59,2)))</f>
        <v>#N/A</v>
      </c>
    </row>
    <row r="2667" spans="1:12">
      <c r="A2667" s="11">
        <v>3587</v>
      </c>
      <c r="B2667" s="11">
        <v>1145</v>
      </c>
      <c r="C2667" s="11">
        <v>1110</v>
      </c>
      <c r="E2667" s="11" t="s">
        <v>5489</v>
      </c>
      <c r="F2667" s="11" t="s">
        <v>5490</v>
      </c>
      <c r="G2667" s="11">
        <v>2</v>
      </c>
      <c r="K2667" s="26" t="str">
        <f>IF($B2667="","",(VLOOKUP($B2667,所属・種目コード!$O$3:$P$127,2)))</f>
        <v>金ケ崎中</v>
      </c>
      <c r="L2667" s="23" t="e">
        <f>IF($B2667="","",(VLOOKUP($B2667,所属・種目コード!$L$3:$M$59,2)))</f>
        <v>#N/A</v>
      </c>
    </row>
    <row r="2668" spans="1:12">
      <c r="A2668" s="11">
        <v>3588</v>
      </c>
      <c r="B2668" s="11">
        <v>1145</v>
      </c>
      <c r="C2668" s="11">
        <v>1102</v>
      </c>
      <c r="E2668" s="11" t="s">
        <v>5491</v>
      </c>
      <c r="F2668" s="11" t="s">
        <v>5492</v>
      </c>
      <c r="G2668" s="11">
        <v>2</v>
      </c>
      <c r="K2668" s="26" t="str">
        <f>IF($B2668="","",(VLOOKUP($B2668,所属・種目コード!$O$3:$P$127,2)))</f>
        <v>金ケ崎中</v>
      </c>
      <c r="L2668" s="23" t="e">
        <f>IF($B2668="","",(VLOOKUP($B2668,所属・種目コード!$L$3:$M$59,2)))</f>
        <v>#N/A</v>
      </c>
    </row>
    <row r="2669" spans="1:12">
      <c r="A2669" s="11">
        <v>3589</v>
      </c>
      <c r="B2669" s="11">
        <v>1147</v>
      </c>
      <c r="C2669" s="11">
        <v>1128</v>
      </c>
      <c r="E2669" s="11" t="s">
        <v>5493</v>
      </c>
      <c r="F2669" s="11" t="s">
        <v>5494</v>
      </c>
      <c r="G2669" s="11">
        <v>2</v>
      </c>
      <c r="K2669" s="26" t="str">
        <f>IF($B2669="","",(VLOOKUP($B2669,所属・種目コード!$O$3:$P$127,2)))</f>
        <v>釜石中</v>
      </c>
      <c r="L2669" s="23" t="e">
        <f>IF($B2669="","",(VLOOKUP($B2669,所属・種目コード!$L$3:$M$59,2)))</f>
        <v>#N/A</v>
      </c>
    </row>
    <row r="2670" spans="1:12">
      <c r="A2670" s="11">
        <v>3590</v>
      </c>
      <c r="B2670" s="11">
        <v>1147</v>
      </c>
      <c r="C2670" s="11">
        <v>1066</v>
      </c>
      <c r="E2670" s="11" t="s">
        <v>5495</v>
      </c>
      <c r="F2670" s="11" t="s">
        <v>5496</v>
      </c>
      <c r="G2670" s="11">
        <v>1</v>
      </c>
      <c r="K2670" s="26" t="str">
        <f>IF($B2670="","",(VLOOKUP($B2670,所属・種目コード!$O$3:$P$127,2)))</f>
        <v>釜石中</v>
      </c>
      <c r="L2670" s="23" t="e">
        <f>IF($B2670="","",(VLOOKUP($B2670,所属・種目コード!$L$3:$M$59,2)))</f>
        <v>#N/A</v>
      </c>
    </row>
    <row r="2671" spans="1:12">
      <c r="A2671" s="11">
        <v>3591</v>
      </c>
      <c r="B2671" s="11">
        <v>1147</v>
      </c>
      <c r="C2671" s="11">
        <v>892</v>
      </c>
      <c r="E2671" s="11" t="s">
        <v>3357</v>
      </c>
      <c r="F2671" s="11" t="s">
        <v>5497</v>
      </c>
      <c r="G2671" s="11">
        <v>2</v>
      </c>
      <c r="K2671" s="26" t="str">
        <f>IF($B2671="","",(VLOOKUP($B2671,所属・種目コード!$O$3:$P$127,2)))</f>
        <v>釜石中</v>
      </c>
      <c r="L2671" s="23" t="e">
        <f>IF($B2671="","",(VLOOKUP($B2671,所属・種目コード!$L$3:$M$59,2)))</f>
        <v>#N/A</v>
      </c>
    </row>
    <row r="2672" spans="1:12">
      <c r="A2672" s="11">
        <v>3592</v>
      </c>
      <c r="B2672" s="11">
        <v>1149</v>
      </c>
      <c r="C2672" s="11">
        <v>699</v>
      </c>
      <c r="E2672" s="11" t="s">
        <v>5498</v>
      </c>
      <c r="F2672" s="11" t="s">
        <v>5499</v>
      </c>
      <c r="G2672" s="11">
        <v>2</v>
      </c>
      <c r="K2672" s="26" t="str">
        <f>IF($B2672="","",(VLOOKUP($B2672,所属・種目コード!$O$3:$P$127,2)))</f>
        <v>北上飯豊中</v>
      </c>
      <c r="L2672" s="23" t="e">
        <f>IF($B2672="","",(VLOOKUP($B2672,所属・種目コード!$L$3:$M$59,2)))</f>
        <v>#N/A</v>
      </c>
    </row>
    <row r="2673" spans="1:12">
      <c r="A2673" s="11">
        <v>3593</v>
      </c>
      <c r="B2673" s="11">
        <v>1149</v>
      </c>
      <c r="C2673" s="11">
        <v>698</v>
      </c>
      <c r="E2673" s="11" t="s">
        <v>5500</v>
      </c>
      <c r="F2673" s="11" t="s">
        <v>5501</v>
      </c>
      <c r="G2673" s="11">
        <v>1</v>
      </c>
      <c r="K2673" s="26" t="str">
        <f>IF($B2673="","",(VLOOKUP($B2673,所属・種目コード!$O$3:$P$127,2)))</f>
        <v>北上飯豊中</v>
      </c>
      <c r="L2673" s="23" t="e">
        <f>IF($B2673="","",(VLOOKUP($B2673,所属・種目コード!$L$3:$M$59,2)))</f>
        <v>#N/A</v>
      </c>
    </row>
    <row r="2674" spans="1:12">
      <c r="A2674" s="11">
        <v>3594</v>
      </c>
      <c r="B2674" s="11">
        <v>1149</v>
      </c>
      <c r="C2674" s="11">
        <v>600</v>
      </c>
      <c r="E2674" s="11" t="s">
        <v>5502</v>
      </c>
      <c r="F2674" s="11" t="s">
        <v>5503</v>
      </c>
      <c r="G2674" s="11">
        <v>2</v>
      </c>
      <c r="K2674" s="26" t="str">
        <f>IF($B2674="","",(VLOOKUP($B2674,所属・種目コード!$O$3:$P$127,2)))</f>
        <v>北上飯豊中</v>
      </c>
      <c r="L2674" s="23" t="e">
        <f>IF($B2674="","",(VLOOKUP($B2674,所属・種目コード!$L$3:$M$59,2)))</f>
        <v>#N/A</v>
      </c>
    </row>
    <row r="2675" spans="1:12">
      <c r="A2675" s="11">
        <v>3595</v>
      </c>
      <c r="B2675" s="11">
        <v>1149</v>
      </c>
      <c r="C2675" s="11">
        <v>810</v>
      </c>
      <c r="E2675" s="11" t="s">
        <v>5504</v>
      </c>
      <c r="F2675" s="11" t="s">
        <v>5505</v>
      </c>
      <c r="G2675" s="11">
        <v>1</v>
      </c>
      <c r="K2675" s="26" t="str">
        <f>IF($B2675="","",(VLOOKUP($B2675,所属・種目コード!$O$3:$P$127,2)))</f>
        <v>北上飯豊中</v>
      </c>
      <c r="L2675" s="23" t="e">
        <f>IF($B2675="","",(VLOOKUP($B2675,所属・種目コード!$L$3:$M$59,2)))</f>
        <v>#N/A</v>
      </c>
    </row>
    <row r="2676" spans="1:12">
      <c r="A2676" s="11">
        <v>3596</v>
      </c>
      <c r="B2676" s="11">
        <v>1149</v>
      </c>
      <c r="C2676" s="11">
        <v>601</v>
      </c>
      <c r="E2676" s="11" t="s">
        <v>5506</v>
      </c>
      <c r="F2676" s="11" t="s">
        <v>5507</v>
      </c>
      <c r="G2676" s="11">
        <v>2</v>
      </c>
      <c r="K2676" s="26" t="str">
        <f>IF($B2676="","",(VLOOKUP($B2676,所属・種目コード!$O$3:$P$127,2)))</f>
        <v>北上飯豊中</v>
      </c>
      <c r="L2676" s="23" t="e">
        <f>IF($B2676="","",(VLOOKUP($B2676,所属・種目コード!$L$3:$M$59,2)))</f>
        <v>#N/A</v>
      </c>
    </row>
    <row r="2677" spans="1:12">
      <c r="A2677" s="11">
        <v>3597</v>
      </c>
      <c r="B2677" s="11">
        <v>1149</v>
      </c>
      <c r="C2677" s="11">
        <v>602</v>
      </c>
      <c r="E2677" s="11" t="s">
        <v>5508</v>
      </c>
      <c r="F2677" s="11" t="s">
        <v>5509</v>
      </c>
      <c r="G2677" s="11">
        <v>2</v>
      </c>
      <c r="K2677" s="26" t="str">
        <f>IF($B2677="","",(VLOOKUP($B2677,所属・種目コード!$O$3:$P$127,2)))</f>
        <v>北上飯豊中</v>
      </c>
      <c r="L2677" s="23" t="e">
        <f>IF($B2677="","",(VLOOKUP($B2677,所属・種目コード!$L$3:$M$59,2)))</f>
        <v>#N/A</v>
      </c>
    </row>
    <row r="2678" spans="1:12">
      <c r="A2678" s="11">
        <v>3598</v>
      </c>
      <c r="B2678" s="11">
        <v>1149</v>
      </c>
      <c r="C2678" s="11">
        <v>699</v>
      </c>
      <c r="E2678" s="11" t="s">
        <v>5510</v>
      </c>
      <c r="F2678" s="11" t="s">
        <v>5511</v>
      </c>
      <c r="G2678" s="11">
        <v>1</v>
      </c>
      <c r="K2678" s="26" t="str">
        <f>IF($B2678="","",(VLOOKUP($B2678,所属・種目コード!$O$3:$P$127,2)))</f>
        <v>北上飯豊中</v>
      </c>
      <c r="L2678" s="23" t="e">
        <f>IF($B2678="","",(VLOOKUP($B2678,所属・種目コード!$L$3:$M$59,2)))</f>
        <v>#N/A</v>
      </c>
    </row>
    <row r="2679" spans="1:12">
      <c r="A2679" s="11">
        <v>3599</v>
      </c>
      <c r="B2679" s="11">
        <v>1149</v>
      </c>
      <c r="C2679" s="11">
        <v>700</v>
      </c>
      <c r="E2679" s="11" t="s">
        <v>1644</v>
      </c>
      <c r="F2679" s="11" t="s">
        <v>1645</v>
      </c>
      <c r="G2679" s="11">
        <v>1</v>
      </c>
      <c r="K2679" s="26" t="str">
        <f>IF($B2679="","",(VLOOKUP($B2679,所属・種目コード!$O$3:$P$127,2)))</f>
        <v>北上飯豊中</v>
      </c>
      <c r="L2679" s="23" t="e">
        <f>IF($B2679="","",(VLOOKUP($B2679,所属・種目コード!$L$3:$M$59,2)))</f>
        <v>#N/A</v>
      </c>
    </row>
    <row r="2680" spans="1:12">
      <c r="A2680" s="11">
        <v>3600</v>
      </c>
      <c r="B2680" s="11">
        <v>1149</v>
      </c>
      <c r="C2680" s="11">
        <v>701</v>
      </c>
      <c r="E2680" s="11" t="s">
        <v>5512</v>
      </c>
      <c r="F2680" s="11" t="s">
        <v>4388</v>
      </c>
      <c r="G2680" s="11">
        <v>1</v>
      </c>
      <c r="K2680" s="26" t="str">
        <f>IF($B2680="","",(VLOOKUP($B2680,所属・種目コード!$O$3:$P$127,2)))</f>
        <v>北上飯豊中</v>
      </c>
      <c r="L2680" s="23" t="e">
        <f>IF($B2680="","",(VLOOKUP($B2680,所属・種目コード!$L$3:$M$59,2)))</f>
        <v>#N/A</v>
      </c>
    </row>
    <row r="2681" spans="1:12">
      <c r="A2681" s="11">
        <v>3601</v>
      </c>
      <c r="B2681" s="11">
        <v>1149</v>
      </c>
      <c r="C2681" s="11">
        <v>603</v>
      </c>
      <c r="E2681" s="11" t="s">
        <v>5513</v>
      </c>
      <c r="F2681" s="11" t="s">
        <v>5514</v>
      </c>
      <c r="G2681" s="11">
        <v>2</v>
      </c>
      <c r="K2681" s="26" t="str">
        <f>IF($B2681="","",(VLOOKUP($B2681,所属・種目コード!$O$3:$P$127,2)))</f>
        <v>北上飯豊中</v>
      </c>
      <c r="L2681" s="23" t="e">
        <f>IF($B2681="","",(VLOOKUP($B2681,所属・種目コード!$L$3:$M$59,2)))</f>
        <v>#N/A</v>
      </c>
    </row>
    <row r="2682" spans="1:12">
      <c r="A2682" s="11">
        <v>3602</v>
      </c>
      <c r="B2682" s="11">
        <v>1149</v>
      </c>
      <c r="C2682" s="11">
        <v>702</v>
      </c>
      <c r="E2682" s="11" t="s">
        <v>5515</v>
      </c>
      <c r="F2682" s="11" t="s">
        <v>5516</v>
      </c>
      <c r="G2682" s="11">
        <v>1</v>
      </c>
      <c r="K2682" s="26" t="str">
        <f>IF($B2682="","",(VLOOKUP($B2682,所属・種目コード!$O$3:$P$127,2)))</f>
        <v>北上飯豊中</v>
      </c>
      <c r="L2682" s="23" t="e">
        <f>IF($B2682="","",(VLOOKUP($B2682,所属・種目コード!$L$3:$M$59,2)))</f>
        <v>#N/A</v>
      </c>
    </row>
    <row r="2683" spans="1:12">
      <c r="A2683" s="11">
        <v>3603</v>
      </c>
      <c r="B2683" s="11">
        <v>1149</v>
      </c>
      <c r="C2683" s="11">
        <v>703</v>
      </c>
      <c r="E2683" s="11" t="s">
        <v>5517</v>
      </c>
      <c r="F2683" s="11" t="s">
        <v>5518</v>
      </c>
      <c r="G2683" s="11">
        <v>1</v>
      </c>
      <c r="K2683" s="26" t="str">
        <f>IF($B2683="","",(VLOOKUP($B2683,所属・種目コード!$O$3:$P$127,2)))</f>
        <v>北上飯豊中</v>
      </c>
      <c r="L2683" s="23" t="e">
        <f>IF($B2683="","",(VLOOKUP($B2683,所属・種目コード!$L$3:$M$59,2)))</f>
        <v>#N/A</v>
      </c>
    </row>
    <row r="2684" spans="1:12">
      <c r="A2684" s="11">
        <v>3604</v>
      </c>
      <c r="B2684" s="11">
        <v>1149</v>
      </c>
      <c r="C2684" s="11">
        <v>705</v>
      </c>
      <c r="E2684" s="11" t="s">
        <v>5519</v>
      </c>
      <c r="F2684" s="11" t="s">
        <v>5520</v>
      </c>
      <c r="G2684" s="11">
        <v>1</v>
      </c>
      <c r="K2684" s="26" t="str">
        <f>IF($B2684="","",(VLOOKUP($B2684,所属・種目コード!$O$3:$P$127,2)))</f>
        <v>北上飯豊中</v>
      </c>
      <c r="L2684" s="23" t="e">
        <f>IF($B2684="","",(VLOOKUP($B2684,所属・種目コード!$L$3:$M$59,2)))</f>
        <v>#N/A</v>
      </c>
    </row>
    <row r="2685" spans="1:12">
      <c r="A2685" s="11">
        <v>3605</v>
      </c>
      <c r="B2685" s="11">
        <v>1149</v>
      </c>
      <c r="C2685" s="11">
        <v>597</v>
      </c>
      <c r="E2685" s="11" t="s">
        <v>5521</v>
      </c>
      <c r="F2685" s="11" t="s">
        <v>5522</v>
      </c>
      <c r="G2685" s="11">
        <v>2</v>
      </c>
      <c r="K2685" s="26" t="str">
        <f>IF($B2685="","",(VLOOKUP($B2685,所属・種目コード!$O$3:$P$127,2)))</f>
        <v>北上飯豊中</v>
      </c>
      <c r="L2685" s="23" t="e">
        <f>IF($B2685="","",(VLOOKUP($B2685,所属・種目コード!$L$3:$M$59,2)))</f>
        <v>#N/A</v>
      </c>
    </row>
    <row r="2686" spans="1:12">
      <c r="A2686" s="11">
        <v>3606</v>
      </c>
      <c r="B2686" s="11">
        <v>1149</v>
      </c>
      <c r="C2686" s="11">
        <v>704</v>
      </c>
      <c r="E2686" s="11" t="s">
        <v>5523</v>
      </c>
      <c r="F2686" s="11" t="s">
        <v>5524</v>
      </c>
      <c r="G2686" s="11">
        <v>1</v>
      </c>
      <c r="K2686" s="26" t="str">
        <f>IF($B2686="","",(VLOOKUP($B2686,所属・種目コード!$O$3:$P$127,2)))</f>
        <v>北上飯豊中</v>
      </c>
      <c r="L2686" s="23" t="e">
        <f>IF($B2686="","",(VLOOKUP($B2686,所属・種目コード!$L$3:$M$59,2)))</f>
        <v>#N/A</v>
      </c>
    </row>
    <row r="2687" spans="1:12">
      <c r="A2687" s="11">
        <v>3607</v>
      </c>
      <c r="B2687" s="11">
        <v>1149</v>
      </c>
      <c r="C2687" s="11">
        <v>598</v>
      </c>
      <c r="E2687" s="11" t="s">
        <v>5525</v>
      </c>
      <c r="F2687" s="11" t="s">
        <v>5526</v>
      </c>
      <c r="G2687" s="11">
        <v>2</v>
      </c>
      <c r="K2687" s="26" t="str">
        <f>IF($B2687="","",(VLOOKUP($B2687,所属・種目コード!$O$3:$P$127,2)))</f>
        <v>北上飯豊中</v>
      </c>
      <c r="L2687" s="23" t="e">
        <f>IF($B2687="","",(VLOOKUP($B2687,所属・種目コード!$L$3:$M$59,2)))</f>
        <v>#N/A</v>
      </c>
    </row>
    <row r="2688" spans="1:12">
      <c r="A2688" s="11">
        <v>3608</v>
      </c>
      <c r="B2688" s="11">
        <v>1149</v>
      </c>
      <c r="C2688" s="11">
        <v>599</v>
      </c>
      <c r="E2688" s="11" t="s">
        <v>5527</v>
      </c>
      <c r="F2688" s="11" t="s">
        <v>5528</v>
      </c>
      <c r="G2688" s="11">
        <v>2</v>
      </c>
      <c r="K2688" s="26" t="str">
        <f>IF($B2688="","",(VLOOKUP($B2688,所属・種目コード!$O$3:$P$127,2)))</f>
        <v>北上飯豊中</v>
      </c>
      <c r="L2688" s="23" t="e">
        <f>IF($B2688="","",(VLOOKUP($B2688,所属・種目コード!$L$3:$M$59,2)))</f>
        <v>#N/A</v>
      </c>
    </row>
    <row r="2689" spans="1:12">
      <c r="A2689" s="11">
        <v>3609</v>
      </c>
      <c r="B2689" s="11">
        <v>1150</v>
      </c>
      <c r="C2689" s="11">
        <v>423</v>
      </c>
      <c r="E2689" s="11" t="s">
        <v>5529</v>
      </c>
      <c r="F2689" s="11" t="s">
        <v>5530</v>
      </c>
      <c r="G2689" s="11">
        <v>2</v>
      </c>
      <c r="K2689" s="26" t="str">
        <f>IF($B2689="","",(VLOOKUP($B2689,所属・種目コード!$O$3:$P$127,2)))</f>
        <v>北上上野中</v>
      </c>
      <c r="L2689" s="23" t="e">
        <f>IF($B2689="","",(VLOOKUP($B2689,所属・種目コード!$L$3:$M$59,2)))</f>
        <v>#N/A</v>
      </c>
    </row>
    <row r="2690" spans="1:12">
      <c r="A2690" s="11">
        <v>3610</v>
      </c>
      <c r="B2690" s="11">
        <v>1150</v>
      </c>
      <c r="C2690" s="11">
        <v>489</v>
      </c>
      <c r="E2690" s="11" t="s">
        <v>5531</v>
      </c>
      <c r="F2690" s="11" t="s">
        <v>5532</v>
      </c>
      <c r="G2690" s="11">
        <v>1</v>
      </c>
      <c r="K2690" s="26" t="str">
        <f>IF($B2690="","",(VLOOKUP($B2690,所属・種目コード!$O$3:$P$127,2)))</f>
        <v>北上上野中</v>
      </c>
      <c r="L2690" s="23" t="e">
        <f>IF($B2690="","",(VLOOKUP($B2690,所属・種目コード!$L$3:$M$59,2)))</f>
        <v>#N/A</v>
      </c>
    </row>
    <row r="2691" spans="1:12">
      <c r="A2691" s="11">
        <v>3611</v>
      </c>
      <c r="B2691" s="11">
        <v>1150</v>
      </c>
      <c r="C2691" s="11">
        <v>504</v>
      </c>
      <c r="E2691" s="11" t="s">
        <v>5533</v>
      </c>
      <c r="F2691" s="11" t="s">
        <v>5534</v>
      </c>
      <c r="G2691" s="11">
        <v>2</v>
      </c>
      <c r="K2691" s="26" t="str">
        <f>IF($B2691="","",(VLOOKUP($B2691,所属・種目コード!$O$3:$P$127,2)))</f>
        <v>北上上野中</v>
      </c>
      <c r="L2691" s="23" t="e">
        <f>IF($B2691="","",(VLOOKUP($B2691,所属・種目コード!$L$3:$M$59,2)))</f>
        <v>#N/A</v>
      </c>
    </row>
    <row r="2692" spans="1:12">
      <c r="A2692" s="11">
        <v>3612</v>
      </c>
      <c r="B2692" s="11">
        <v>1150</v>
      </c>
      <c r="C2692" s="11">
        <v>490</v>
      </c>
      <c r="E2692" s="11" t="s">
        <v>5535</v>
      </c>
      <c r="F2692" s="11" t="s">
        <v>5536</v>
      </c>
      <c r="G2692" s="11">
        <v>1</v>
      </c>
      <c r="K2692" s="26" t="str">
        <f>IF($B2692="","",(VLOOKUP($B2692,所属・種目コード!$O$3:$P$127,2)))</f>
        <v>北上上野中</v>
      </c>
      <c r="L2692" s="23" t="e">
        <f>IF($B2692="","",(VLOOKUP($B2692,所属・種目コード!$L$3:$M$59,2)))</f>
        <v>#N/A</v>
      </c>
    </row>
    <row r="2693" spans="1:12">
      <c r="A2693" s="11">
        <v>3613</v>
      </c>
      <c r="B2693" s="11">
        <v>1150</v>
      </c>
      <c r="C2693" s="11">
        <v>410</v>
      </c>
      <c r="E2693" s="11" t="s">
        <v>5537</v>
      </c>
      <c r="F2693" s="11" t="s">
        <v>5538</v>
      </c>
      <c r="G2693" s="11">
        <v>2</v>
      </c>
      <c r="K2693" s="26" t="str">
        <f>IF($B2693="","",(VLOOKUP($B2693,所属・種目コード!$O$3:$P$127,2)))</f>
        <v>北上上野中</v>
      </c>
      <c r="L2693" s="23" t="e">
        <f>IF($B2693="","",(VLOOKUP($B2693,所属・種目コード!$L$3:$M$59,2)))</f>
        <v>#N/A</v>
      </c>
    </row>
    <row r="2694" spans="1:12">
      <c r="A2694" s="11">
        <v>3614</v>
      </c>
      <c r="B2694" s="11">
        <v>1150</v>
      </c>
      <c r="C2694" s="11">
        <v>491</v>
      </c>
      <c r="E2694" s="11" t="s">
        <v>5539</v>
      </c>
      <c r="F2694" s="11" t="s">
        <v>5540</v>
      </c>
      <c r="G2694" s="11">
        <v>1</v>
      </c>
      <c r="K2694" s="26" t="str">
        <f>IF($B2694="","",(VLOOKUP($B2694,所属・種目コード!$O$3:$P$127,2)))</f>
        <v>北上上野中</v>
      </c>
      <c r="L2694" s="23" t="e">
        <f>IF($B2694="","",(VLOOKUP($B2694,所属・種目コード!$L$3:$M$59,2)))</f>
        <v>#N/A</v>
      </c>
    </row>
    <row r="2695" spans="1:12">
      <c r="A2695" s="11">
        <v>3615</v>
      </c>
      <c r="B2695" s="11">
        <v>1150</v>
      </c>
      <c r="C2695" s="11">
        <v>411</v>
      </c>
      <c r="E2695" s="11" t="s">
        <v>5541</v>
      </c>
      <c r="F2695" s="11" t="s">
        <v>5542</v>
      </c>
      <c r="G2695" s="11">
        <v>2</v>
      </c>
      <c r="K2695" s="26" t="str">
        <f>IF($B2695="","",(VLOOKUP($B2695,所属・種目コード!$O$3:$P$127,2)))</f>
        <v>北上上野中</v>
      </c>
      <c r="L2695" s="23" t="e">
        <f>IF($B2695="","",(VLOOKUP($B2695,所属・種目コード!$L$3:$M$59,2)))</f>
        <v>#N/A</v>
      </c>
    </row>
    <row r="2696" spans="1:12">
      <c r="A2696" s="11">
        <v>3616</v>
      </c>
      <c r="B2696" s="11">
        <v>1150</v>
      </c>
      <c r="C2696" s="11">
        <v>505</v>
      </c>
      <c r="E2696" s="11" t="s">
        <v>5543</v>
      </c>
      <c r="F2696" s="11" t="s">
        <v>5544</v>
      </c>
      <c r="G2696" s="11">
        <v>2</v>
      </c>
      <c r="K2696" s="26" t="str">
        <f>IF($B2696="","",(VLOOKUP($B2696,所属・種目コード!$O$3:$P$127,2)))</f>
        <v>北上上野中</v>
      </c>
      <c r="L2696" s="23" t="e">
        <f>IF($B2696="","",(VLOOKUP($B2696,所属・種目コード!$L$3:$M$59,2)))</f>
        <v>#N/A</v>
      </c>
    </row>
    <row r="2697" spans="1:12">
      <c r="A2697" s="11">
        <v>3617</v>
      </c>
      <c r="B2697" s="11">
        <v>1150</v>
      </c>
      <c r="C2697" s="11">
        <v>412</v>
      </c>
      <c r="E2697" s="11" t="s">
        <v>5545</v>
      </c>
      <c r="F2697" s="11" t="s">
        <v>5546</v>
      </c>
      <c r="G2697" s="11">
        <v>2</v>
      </c>
      <c r="K2697" s="26" t="str">
        <f>IF($B2697="","",(VLOOKUP($B2697,所属・種目コード!$O$3:$P$127,2)))</f>
        <v>北上上野中</v>
      </c>
      <c r="L2697" s="23" t="e">
        <f>IF($B2697="","",(VLOOKUP($B2697,所属・種目コード!$L$3:$M$59,2)))</f>
        <v>#N/A</v>
      </c>
    </row>
    <row r="2698" spans="1:12">
      <c r="A2698" s="11">
        <v>3618</v>
      </c>
      <c r="B2698" s="11">
        <v>1150</v>
      </c>
      <c r="C2698" s="11">
        <v>474</v>
      </c>
      <c r="E2698" s="11" t="s">
        <v>5547</v>
      </c>
      <c r="F2698" s="11" t="s">
        <v>5548</v>
      </c>
      <c r="G2698" s="11">
        <v>1</v>
      </c>
      <c r="K2698" s="26" t="str">
        <f>IF($B2698="","",(VLOOKUP($B2698,所属・種目コード!$O$3:$P$127,2)))</f>
        <v>北上上野中</v>
      </c>
      <c r="L2698" s="23" t="e">
        <f>IF($B2698="","",(VLOOKUP($B2698,所属・種目コード!$L$3:$M$59,2)))</f>
        <v>#N/A</v>
      </c>
    </row>
    <row r="2699" spans="1:12">
      <c r="A2699" s="11">
        <v>3619</v>
      </c>
      <c r="B2699" s="11">
        <v>1150</v>
      </c>
      <c r="C2699" s="11">
        <v>506</v>
      </c>
      <c r="E2699" s="11" t="s">
        <v>5549</v>
      </c>
      <c r="F2699" s="11" t="s">
        <v>5550</v>
      </c>
      <c r="G2699" s="11">
        <v>2</v>
      </c>
      <c r="K2699" s="26" t="str">
        <f>IF($B2699="","",(VLOOKUP($B2699,所属・種目コード!$O$3:$P$127,2)))</f>
        <v>北上上野中</v>
      </c>
      <c r="L2699" s="23" t="e">
        <f>IF($B2699="","",(VLOOKUP($B2699,所属・種目コード!$L$3:$M$59,2)))</f>
        <v>#N/A</v>
      </c>
    </row>
    <row r="2700" spans="1:12">
      <c r="A2700" s="11">
        <v>3620</v>
      </c>
      <c r="B2700" s="11">
        <v>1150</v>
      </c>
      <c r="C2700" s="11">
        <v>413</v>
      </c>
      <c r="E2700" s="11" t="s">
        <v>5551</v>
      </c>
      <c r="F2700" s="11" t="s">
        <v>5552</v>
      </c>
      <c r="G2700" s="11">
        <v>2</v>
      </c>
      <c r="K2700" s="26" t="str">
        <f>IF($B2700="","",(VLOOKUP($B2700,所属・種目コード!$O$3:$P$127,2)))</f>
        <v>北上上野中</v>
      </c>
      <c r="L2700" s="23" t="e">
        <f>IF($B2700="","",(VLOOKUP($B2700,所属・種目コード!$L$3:$M$59,2)))</f>
        <v>#N/A</v>
      </c>
    </row>
    <row r="2701" spans="1:12">
      <c r="A2701" s="11">
        <v>3621</v>
      </c>
      <c r="B2701" s="11">
        <v>1150</v>
      </c>
      <c r="C2701" s="11">
        <v>492</v>
      </c>
      <c r="E2701" s="11" t="s">
        <v>5553</v>
      </c>
      <c r="F2701" s="11" t="s">
        <v>5554</v>
      </c>
      <c r="G2701" s="11">
        <v>1</v>
      </c>
      <c r="K2701" s="26" t="str">
        <f>IF($B2701="","",(VLOOKUP($B2701,所属・種目コード!$O$3:$P$127,2)))</f>
        <v>北上上野中</v>
      </c>
      <c r="L2701" s="23" t="e">
        <f>IF($B2701="","",(VLOOKUP($B2701,所属・種目コード!$L$3:$M$59,2)))</f>
        <v>#N/A</v>
      </c>
    </row>
    <row r="2702" spans="1:12">
      <c r="A2702" s="11">
        <v>3622</v>
      </c>
      <c r="B2702" s="11">
        <v>1150</v>
      </c>
      <c r="C2702" s="11">
        <v>475</v>
      </c>
      <c r="E2702" s="11" t="s">
        <v>5555</v>
      </c>
      <c r="F2702" s="11" t="s">
        <v>3339</v>
      </c>
      <c r="G2702" s="11">
        <v>1</v>
      </c>
      <c r="K2702" s="26" t="str">
        <f>IF($B2702="","",(VLOOKUP($B2702,所属・種目コード!$O$3:$P$127,2)))</f>
        <v>北上上野中</v>
      </c>
      <c r="L2702" s="23" t="e">
        <f>IF($B2702="","",(VLOOKUP($B2702,所属・種目コード!$L$3:$M$59,2)))</f>
        <v>#N/A</v>
      </c>
    </row>
    <row r="2703" spans="1:12">
      <c r="A2703" s="11">
        <v>3623</v>
      </c>
      <c r="B2703" s="11">
        <v>1150</v>
      </c>
      <c r="C2703" s="11">
        <v>493</v>
      </c>
      <c r="E2703" s="11" t="s">
        <v>5556</v>
      </c>
      <c r="F2703" s="11" t="s">
        <v>5557</v>
      </c>
      <c r="G2703" s="11">
        <v>1</v>
      </c>
      <c r="K2703" s="26" t="str">
        <f>IF($B2703="","",(VLOOKUP($B2703,所属・種目コード!$O$3:$P$127,2)))</f>
        <v>北上上野中</v>
      </c>
      <c r="L2703" s="23" t="e">
        <f>IF($B2703="","",(VLOOKUP($B2703,所属・種目コード!$L$3:$M$59,2)))</f>
        <v>#N/A</v>
      </c>
    </row>
    <row r="2704" spans="1:12">
      <c r="A2704" s="11">
        <v>3624</v>
      </c>
      <c r="B2704" s="11">
        <v>1150</v>
      </c>
      <c r="C2704" s="11">
        <v>494</v>
      </c>
      <c r="E2704" s="11" t="s">
        <v>1103</v>
      </c>
      <c r="F2704" s="11" t="s">
        <v>1104</v>
      </c>
      <c r="G2704" s="11">
        <v>1</v>
      </c>
      <c r="K2704" s="26" t="str">
        <f>IF($B2704="","",(VLOOKUP($B2704,所属・種目コード!$O$3:$P$127,2)))</f>
        <v>北上上野中</v>
      </c>
      <c r="L2704" s="23" t="e">
        <f>IF($B2704="","",(VLOOKUP($B2704,所属・種目コード!$L$3:$M$59,2)))</f>
        <v>#N/A</v>
      </c>
    </row>
    <row r="2705" spans="1:12">
      <c r="A2705" s="11">
        <v>3625</v>
      </c>
      <c r="B2705" s="11">
        <v>1150</v>
      </c>
      <c r="C2705" s="11">
        <v>414</v>
      </c>
      <c r="E2705" s="11" t="s">
        <v>5558</v>
      </c>
      <c r="F2705" s="11" t="s">
        <v>5559</v>
      </c>
      <c r="G2705" s="11">
        <v>2</v>
      </c>
      <c r="K2705" s="26" t="str">
        <f>IF($B2705="","",(VLOOKUP($B2705,所属・種目コード!$O$3:$P$127,2)))</f>
        <v>北上上野中</v>
      </c>
      <c r="L2705" s="23" t="e">
        <f>IF($B2705="","",(VLOOKUP($B2705,所属・種目コード!$L$3:$M$59,2)))</f>
        <v>#N/A</v>
      </c>
    </row>
    <row r="2706" spans="1:12">
      <c r="A2706" s="11">
        <v>3626</v>
      </c>
      <c r="B2706" s="11">
        <v>1150</v>
      </c>
      <c r="C2706" s="11">
        <v>507</v>
      </c>
      <c r="E2706" s="11" t="s">
        <v>5560</v>
      </c>
      <c r="F2706" s="11" t="s">
        <v>5561</v>
      </c>
      <c r="G2706" s="11">
        <v>2</v>
      </c>
      <c r="K2706" s="26" t="str">
        <f>IF($B2706="","",(VLOOKUP($B2706,所属・種目コード!$O$3:$P$127,2)))</f>
        <v>北上上野中</v>
      </c>
      <c r="L2706" s="23" t="e">
        <f>IF($B2706="","",(VLOOKUP($B2706,所属・種目コード!$L$3:$M$59,2)))</f>
        <v>#N/A</v>
      </c>
    </row>
    <row r="2707" spans="1:12">
      <c r="A2707" s="11">
        <v>3627</v>
      </c>
      <c r="B2707" s="11">
        <v>1150</v>
      </c>
      <c r="C2707" s="11">
        <v>508</v>
      </c>
      <c r="E2707" s="11" t="s">
        <v>5562</v>
      </c>
      <c r="F2707" s="11" t="s">
        <v>5563</v>
      </c>
      <c r="G2707" s="11">
        <v>2</v>
      </c>
      <c r="K2707" s="26" t="str">
        <f>IF($B2707="","",(VLOOKUP($B2707,所属・種目コード!$O$3:$P$127,2)))</f>
        <v>北上上野中</v>
      </c>
      <c r="L2707" s="23" t="e">
        <f>IF($B2707="","",(VLOOKUP($B2707,所属・種目コード!$L$3:$M$59,2)))</f>
        <v>#N/A</v>
      </c>
    </row>
    <row r="2708" spans="1:12">
      <c r="A2708" s="11">
        <v>3628</v>
      </c>
      <c r="B2708" s="11">
        <v>1150</v>
      </c>
      <c r="C2708" s="11">
        <v>415</v>
      </c>
      <c r="E2708" s="11" t="s">
        <v>5564</v>
      </c>
      <c r="F2708" s="11" t="s">
        <v>5565</v>
      </c>
      <c r="G2708" s="11">
        <v>2</v>
      </c>
      <c r="K2708" s="26" t="str">
        <f>IF($B2708="","",(VLOOKUP($B2708,所属・種目コード!$O$3:$P$127,2)))</f>
        <v>北上上野中</v>
      </c>
      <c r="L2708" s="23" t="e">
        <f>IF($B2708="","",(VLOOKUP($B2708,所属・種目コード!$L$3:$M$59,2)))</f>
        <v>#N/A</v>
      </c>
    </row>
    <row r="2709" spans="1:12">
      <c r="A2709" s="11">
        <v>3629</v>
      </c>
      <c r="B2709" s="11">
        <v>1150</v>
      </c>
      <c r="C2709" s="11">
        <v>476</v>
      </c>
      <c r="E2709" s="11" t="s">
        <v>5566</v>
      </c>
      <c r="F2709" s="11" t="s">
        <v>5567</v>
      </c>
      <c r="G2709" s="11">
        <v>1</v>
      </c>
      <c r="K2709" s="26" t="str">
        <f>IF($B2709="","",(VLOOKUP($B2709,所属・種目コード!$O$3:$P$127,2)))</f>
        <v>北上上野中</v>
      </c>
      <c r="L2709" s="23" t="e">
        <f>IF($B2709="","",(VLOOKUP($B2709,所属・種目コード!$L$3:$M$59,2)))</f>
        <v>#N/A</v>
      </c>
    </row>
    <row r="2710" spans="1:12">
      <c r="A2710" s="11">
        <v>3630</v>
      </c>
      <c r="B2710" s="11">
        <v>1150</v>
      </c>
      <c r="C2710" s="11">
        <v>477</v>
      </c>
      <c r="E2710" s="11" t="s">
        <v>5568</v>
      </c>
      <c r="F2710" s="11" t="s">
        <v>5569</v>
      </c>
      <c r="G2710" s="11">
        <v>1</v>
      </c>
      <c r="K2710" s="26" t="str">
        <f>IF($B2710="","",(VLOOKUP($B2710,所属・種目コード!$O$3:$P$127,2)))</f>
        <v>北上上野中</v>
      </c>
      <c r="L2710" s="23" t="e">
        <f>IF($B2710="","",(VLOOKUP($B2710,所属・種目コード!$L$3:$M$59,2)))</f>
        <v>#N/A</v>
      </c>
    </row>
    <row r="2711" spans="1:12">
      <c r="A2711" s="11">
        <v>3631</v>
      </c>
      <c r="B2711" s="11">
        <v>1150</v>
      </c>
      <c r="C2711" s="11">
        <v>416</v>
      </c>
      <c r="E2711" s="11" t="s">
        <v>5570</v>
      </c>
      <c r="F2711" s="11" t="s">
        <v>5571</v>
      </c>
      <c r="G2711" s="11">
        <v>2</v>
      </c>
      <c r="K2711" s="26" t="str">
        <f>IF($B2711="","",(VLOOKUP($B2711,所属・種目コード!$O$3:$P$127,2)))</f>
        <v>北上上野中</v>
      </c>
      <c r="L2711" s="23" t="e">
        <f>IF($B2711="","",(VLOOKUP($B2711,所属・種目コード!$L$3:$M$59,2)))</f>
        <v>#N/A</v>
      </c>
    </row>
    <row r="2712" spans="1:12">
      <c r="A2712" s="11">
        <v>3632</v>
      </c>
      <c r="B2712" s="11">
        <v>1150</v>
      </c>
      <c r="C2712" s="11">
        <v>478</v>
      </c>
      <c r="E2712" s="11" t="s">
        <v>5572</v>
      </c>
      <c r="F2712" s="11" t="s">
        <v>5573</v>
      </c>
      <c r="G2712" s="11">
        <v>1</v>
      </c>
      <c r="K2712" s="26" t="str">
        <f>IF($B2712="","",(VLOOKUP($B2712,所属・種目コード!$O$3:$P$127,2)))</f>
        <v>北上上野中</v>
      </c>
      <c r="L2712" s="23" t="e">
        <f>IF($B2712="","",(VLOOKUP($B2712,所属・種目コード!$L$3:$M$59,2)))</f>
        <v>#N/A</v>
      </c>
    </row>
    <row r="2713" spans="1:12">
      <c r="A2713" s="11">
        <v>3633</v>
      </c>
      <c r="B2713" s="11">
        <v>1150</v>
      </c>
      <c r="C2713" s="11">
        <v>479</v>
      </c>
      <c r="E2713" s="11" t="s">
        <v>5574</v>
      </c>
      <c r="F2713" s="11" t="s">
        <v>5575</v>
      </c>
      <c r="G2713" s="11">
        <v>1</v>
      </c>
      <c r="K2713" s="26" t="str">
        <f>IF($B2713="","",(VLOOKUP($B2713,所属・種目コード!$O$3:$P$127,2)))</f>
        <v>北上上野中</v>
      </c>
      <c r="L2713" s="23" t="e">
        <f>IF($B2713="","",(VLOOKUP($B2713,所属・種目コード!$L$3:$M$59,2)))</f>
        <v>#N/A</v>
      </c>
    </row>
    <row r="2714" spans="1:12">
      <c r="A2714" s="11">
        <v>3634</v>
      </c>
      <c r="B2714" s="11">
        <v>1150</v>
      </c>
      <c r="C2714" s="11">
        <v>417</v>
      </c>
      <c r="E2714" s="11" t="s">
        <v>5576</v>
      </c>
      <c r="F2714" s="11" t="s">
        <v>5577</v>
      </c>
      <c r="G2714" s="11">
        <v>2</v>
      </c>
      <c r="K2714" s="26" t="str">
        <f>IF($B2714="","",(VLOOKUP($B2714,所属・種目コード!$O$3:$P$127,2)))</f>
        <v>北上上野中</v>
      </c>
      <c r="L2714" s="23" t="e">
        <f>IF($B2714="","",(VLOOKUP($B2714,所属・種目コード!$L$3:$M$59,2)))</f>
        <v>#N/A</v>
      </c>
    </row>
    <row r="2715" spans="1:12">
      <c r="A2715" s="11">
        <v>3635</v>
      </c>
      <c r="B2715" s="11">
        <v>1150</v>
      </c>
      <c r="C2715" s="11">
        <v>418</v>
      </c>
      <c r="E2715" s="11" t="s">
        <v>5578</v>
      </c>
      <c r="F2715" s="11" t="s">
        <v>5579</v>
      </c>
      <c r="G2715" s="11">
        <v>2</v>
      </c>
      <c r="K2715" s="26" t="str">
        <f>IF($B2715="","",(VLOOKUP($B2715,所属・種目コード!$O$3:$P$127,2)))</f>
        <v>北上上野中</v>
      </c>
      <c r="L2715" s="23" t="e">
        <f>IF($B2715="","",(VLOOKUP($B2715,所属・種目コード!$L$3:$M$59,2)))</f>
        <v>#N/A</v>
      </c>
    </row>
    <row r="2716" spans="1:12">
      <c r="A2716" s="11">
        <v>3636</v>
      </c>
      <c r="B2716" s="11">
        <v>1150</v>
      </c>
      <c r="C2716" s="11">
        <v>509</v>
      </c>
      <c r="E2716" s="11" t="s">
        <v>5580</v>
      </c>
      <c r="F2716" s="11" t="s">
        <v>5581</v>
      </c>
      <c r="G2716" s="11">
        <v>2</v>
      </c>
      <c r="K2716" s="26" t="str">
        <f>IF($B2716="","",(VLOOKUP($B2716,所属・種目コード!$O$3:$P$127,2)))</f>
        <v>北上上野中</v>
      </c>
      <c r="L2716" s="23" t="e">
        <f>IF($B2716="","",(VLOOKUP($B2716,所属・種目コード!$L$3:$M$59,2)))</f>
        <v>#N/A</v>
      </c>
    </row>
    <row r="2717" spans="1:12">
      <c r="A2717" s="11">
        <v>3637</v>
      </c>
      <c r="B2717" s="11">
        <v>1150</v>
      </c>
      <c r="C2717" s="11">
        <v>419</v>
      </c>
      <c r="E2717" s="11" t="s">
        <v>5582</v>
      </c>
      <c r="F2717" s="11" t="s">
        <v>5583</v>
      </c>
      <c r="G2717" s="11">
        <v>2</v>
      </c>
      <c r="K2717" s="26" t="str">
        <f>IF($B2717="","",(VLOOKUP($B2717,所属・種目コード!$O$3:$P$127,2)))</f>
        <v>北上上野中</v>
      </c>
      <c r="L2717" s="23" t="e">
        <f>IF($B2717="","",(VLOOKUP($B2717,所属・種目コード!$L$3:$M$59,2)))</f>
        <v>#N/A</v>
      </c>
    </row>
    <row r="2718" spans="1:12">
      <c r="A2718" s="11">
        <v>3638</v>
      </c>
      <c r="B2718" s="11">
        <v>1150</v>
      </c>
      <c r="C2718" s="11">
        <v>420</v>
      </c>
      <c r="E2718" s="11" t="s">
        <v>5584</v>
      </c>
      <c r="F2718" s="11" t="s">
        <v>5585</v>
      </c>
      <c r="G2718" s="11">
        <v>2</v>
      </c>
      <c r="K2718" s="26" t="str">
        <f>IF($B2718="","",(VLOOKUP($B2718,所属・種目コード!$O$3:$P$127,2)))</f>
        <v>北上上野中</v>
      </c>
      <c r="L2718" s="23" t="e">
        <f>IF($B2718="","",(VLOOKUP($B2718,所属・種目コード!$L$3:$M$59,2)))</f>
        <v>#N/A</v>
      </c>
    </row>
    <row r="2719" spans="1:12">
      <c r="A2719" s="11">
        <v>3639</v>
      </c>
      <c r="B2719" s="11">
        <v>1150</v>
      </c>
      <c r="C2719" s="11">
        <v>480</v>
      </c>
      <c r="E2719" s="11" t="s">
        <v>5586</v>
      </c>
      <c r="F2719" s="11" t="s">
        <v>5587</v>
      </c>
      <c r="G2719" s="11">
        <v>1</v>
      </c>
      <c r="K2719" s="26" t="str">
        <f>IF($B2719="","",(VLOOKUP($B2719,所属・種目コード!$O$3:$P$127,2)))</f>
        <v>北上上野中</v>
      </c>
      <c r="L2719" s="23" t="e">
        <f>IF($B2719="","",(VLOOKUP($B2719,所属・種目コード!$L$3:$M$59,2)))</f>
        <v>#N/A</v>
      </c>
    </row>
    <row r="2720" spans="1:12">
      <c r="A2720" s="11">
        <v>3640</v>
      </c>
      <c r="B2720" s="11">
        <v>1150</v>
      </c>
      <c r="C2720" s="11">
        <v>495</v>
      </c>
      <c r="E2720" s="11" t="s">
        <v>5588</v>
      </c>
      <c r="F2720" s="11" t="s">
        <v>5589</v>
      </c>
      <c r="G2720" s="11">
        <v>1</v>
      </c>
      <c r="K2720" s="26" t="str">
        <f>IF($B2720="","",(VLOOKUP($B2720,所属・種目コード!$O$3:$P$127,2)))</f>
        <v>北上上野中</v>
      </c>
      <c r="L2720" s="23" t="e">
        <f>IF($B2720="","",(VLOOKUP($B2720,所属・種目コード!$L$3:$M$59,2)))</f>
        <v>#N/A</v>
      </c>
    </row>
    <row r="2721" spans="1:12">
      <c r="A2721" s="11">
        <v>3641</v>
      </c>
      <c r="B2721" s="11">
        <v>1150</v>
      </c>
      <c r="C2721" s="11">
        <v>421</v>
      </c>
      <c r="E2721" s="11" t="s">
        <v>5590</v>
      </c>
      <c r="F2721" s="11" t="s">
        <v>5591</v>
      </c>
      <c r="G2721" s="11">
        <v>2</v>
      </c>
      <c r="K2721" s="26" t="str">
        <f>IF($B2721="","",(VLOOKUP($B2721,所属・種目コード!$O$3:$P$127,2)))</f>
        <v>北上上野中</v>
      </c>
      <c r="L2721" s="23" t="e">
        <f>IF($B2721="","",(VLOOKUP($B2721,所属・種目コード!$L$3:$M$59,2)))</f>
        <v>#N/A</v>
      </c>
    </row>
    <row r="2722" spans="1:12">
      <c r="A2722" s="11">
        <v>3642</v>
      </c>
      <c r="B2722" s="11">
        <v>1150</v>
      </c>
      <c r="C2722" s="11">
        <v>481</v>
      </c>
      <c r="E2722" s="11" t="s">
        <v>5592</v>
      </c>
      <c r="F2722" s="11" t="s">
        <v>5593</v>
      </c>
      <c r="G2722" s="11">
        <v>1</v>
      </c>
      <c r="K2722" s="26" t="str">
        <f>IF($B2722="","",(VLOOKUP($B2722,所属・種目コード!$O$3:$P$127,2)))</f>
        <v>北上上野中</v>
      </c>
      <c r="L2722" s="23" t="e">
        <f>IF($B2722="","",(VLOOKUP($B2722,所属・種目コード!$L$3:$M$59,2)))</f>
        <v>#N/A</v>
      </c>
    </row>
    <row r="2723" spans="1:12">
      <c r="A2723" s="11">
        <v>3643</v>
      </c>
      <c r="B2723" s="11">
        <v>1150</v>
      </c>
      <c r="C2723" s="11">
        <v>482</v>
      </c>
      <c r="E2723" s="11" t="s">
        <v>5594</v>
      </c>
      <c r="F2723" s="11" t="s">
        <v>5595</v>
      </c>
      <c r="G2723" s="11">
        <v>1</v>
      </c>
      <c r="K2723" s="26" t="str">
        <f>IF($B2723="","",(VLOOKUP($B2723,所属・種目コード!$O$3:$P$127,2)))</f>
        <v>北上上野中</v>
      </c>
      <c r="L2723" s="23" t="e">
        <f>IF($B2723="","",(VLOOKUP($B2723,所属・種目コード!$L$3:$M$59,2)))</f>
        <v>#N/A</v>
      </c>
    </row>
    <row r="2724" spans="1:12">
      <c r="A2724" s="11">
        <v>3644</v>
      </c>
      <c r="B2724" s="11">
        <v>1150</v>
      </c>
      <c r="C2724" s="11">
        <v>496</v>
      </c>
      <c r="E2724" s="11" t="s">
        <v>5596</v>
      </c>
      <c r="F2724" s="11" t="s">
        <v>5597</v>
      </c>
      <c r="G2724" s="11">
        <v>1</v>
      </c>
      <c r="K2724" s="26" t="str">
        <f>IF($B2724="","",(VLOOKUP($B2724,所属・種目コード!$O$3:$P$127,2)))</f>
        <v>北上上野中</v>
      </c>
      <c r="L2724" s="23" t="e">
        <f>IF($B2724="","",(VLOOKUP($B2724,所属・種目コード!$L$3:$M$59,2)))</f>
        <v>#N/A</v>
      </c>
    </row>
    <row r="2725" spans="1:12">
      <c r="A2725" s="11">
        <v>3645</v>
      </c>
      <c r="B2725" s="11">
        <v>1150</v>
      </c>
      <c r="C2725" s="11">
        <v>483</v>
      </c>
      <c r="E2725" s="11" t="s">
        <v>5598</v>
      </c>
      <c r="F2725" s="11" t="s">
        <v>5599</v>
      </c>
      <c r="G2725" s="11">
        <v>1</v>
      </c>
      <c r="K2725" s="26" t="str">
        <f>IF($B2725="","",(VLOOKUP($B2725,所属・種目コード!$O$3:$P$127,2)))</f>
        <v>北上上野中</v>
      </c>
      <c r="L2725" s="23" t="e">
        <f>IF($B2725="","",(VLOOKUP($B2725,所属・種目コード!$L$3:$M$59,2)))</f>
        <v>#N/A</v>
      </c>
    </row>
    <row r="2726" spans="1:12">
      <c r="A2726" s="11">
        <v>3646</v>
      </c>
      <c r="B2726" s="11">
        <v>1150</v>
      </c>
      <c r="C2726" s="11">
        <v>484</v>
      </c>
      <c r="E2726" s="11" t="s">
        <v>5600</v>
      </c>
      <c r="F2726" s="11" t="s">
        <v>2406</v>
      </c>
      <c r="G2726" s="11">
        <v>1</v>
      </c>
      <c r="K2726" s="26" t="str">
        <f>IF($B2726="","",(VLOOKUP($B2726,所属・種目コード!$O$3:$P$127,2)))</f>
        <v>北上上野中</v>
      </c>
      <c r="L2726" s="23" t="e">
        <f>IF($B2726="","",(VLOOKUP($B2726,所属・種目コード!$L$3:$M$59,2)))</f>
        <v>#N/A</v>
      </c>
    </row>
    <row r="2727" spans="1:12">
      <c r="A2727" s="11">
        <v>3647</v>
      </c>
      <c r="B2727" s="11">
        <v>1150</v>
      </c>
      <c r="C2727" s="11">
        <v>422</v>
      </c>
      <c r="E2727" s="11" t="s">
        <v>5601</v>
      </c>
      <c r="F2727" s="11" t="s">
        <v>5602</v>
      </c>
      <c r="G2727" s="11">
        <v>2</v>
      </c>
      <c r="K2727" s="26" t="str">
        <f>IF($B2727="","",(VLOOKUP($B2727,所属・種目コード!$O$3:$P$127,2)))</f>
        <v>北上上野中</v>
      </c>
      <c r="L2727" s="23" t="e">
        <f>IF($B2727="","",(VLOOKUP($B2727,所属・種目コード!$L$3:$M$59,2)))</f>
        <v>#N/A</v>
      </c>
    </row>
    <row r="2728" spans="1:12">
      <c r="A2728" s="11">
        <v>3648</v>
      </c>
      <c r="B2728" s="11">
        <v>1150</v>
      </c>
      <c r="C2728" s="11">
        <v>497</v>
      </c>
      <c r="E2728" s="11" t="s">
        <v>5603</v>
      </c>
      <c r="F2728" s="11" t="s">
        <v>5604</v>
      </c>
      <c r="G2728" s="11">
        <v>1</v>
      </c>
      <c r="K2728" s="26" t="str">
        <f>IF($B2728="","",(VLOOKUP($B2728,所属・種目コード!$O$3:$P$127,2)))</f>
        <v>北上上野中</v>
      </c>
      <c r="L2728" s="23" t="e">
        <f>IF($B2728="","",(VLOOKUP($B2728,所属・種目コード!$L$3:$M$59,2)))</f>
        <v>#N/A</v>
      </c>
    </row>
    <row r="2729" spans="1:12">
      <c r="A2729" s="11">
        <v>3649</v>
      </c>
      <c r="B2729" s="11">
        <v>1150</v>
      </c>
      <c r="C2729" s="11">
        <v>510</v>
      </c>
      <c r="E2729" s="11" t="s">
        <v>5605</v>
      </c>
      <c r="F2729" s="11" t="s">
        <v>5606</v>
      </c>
      <c r="G2729" s="11">
        <v>2</v>
      </c>
      <c r="K2729" s="26" t="str">
        <f>IF($B2729="","",(VLOOKUP($B2729,所属・種目コード!$O$3:$P$127,2)))</f>
        <v>北上上野中</v>
      </c>
      <c r="L2729" s="23" t="e">
        <f>IF($B2729="","",(VLOOKUP($B2729,所属・種目コード!$L$3:$M$59,2)))</f>
        <v>#N/A</v>
      </c>
    </row>
    <row r="2730" spans="1:12">
      <c r="A2730" s="11">
        <v>3650</v>
      </c>
      <c r="B2730" s="11">
        <v>1150</v>
      </c>
      <c r="C2730" s="11">
        <v>498</v>
      </c>
      <c r="E2730" s="11" t="s">
        <v>5607</v>
      </c>
      <c r="F2730" s="11" t="s">
        <v>5608</v>
      </c>
      <c r="G2730" s="11">
        <v>1</v>
      </c>
      <c r="K2730" s="26" t="str">
        <f>IF($B2730="","",(VLOOKUP($B2730,所属・種目コード!$O$3:$P$127,2)))</f>
        <v>北上上野中</v>
      </c>
      <c r="L2730" s="23" t="e">
        <f>IF($B2730="","",(VLOOKUP($B2730,所属・種目コード!$L$3:$M$59,2)))</f>
        <v>#N/A</v>
      </c>
    </row>
    <row r="2731" spans="1:12">
      <c r="A2731" s="11">
        <v>3651</v>
      </c>
      <c r="B2731" s="11">
        <v>1150</v>
      </c>
      <c r="C2731" s="11">
        <v>485</v>
      </c>
      <c r="E2731" s="11" t="s">
        <v>5609</v>
      </c>
      <c r="F2731" s="11" t="s">
        <v>5610</v>
      </c>
      <c r="G2731" s="11">
        <v>1</v>
      </c>
      <c r="K2731" s="26" t="str">
        <f>IF($B2731="","",(VLOOKUP($B2731,所属・種目コード!$O$3:$P$127,2)))</f>
        <v>北上上野中</v>
      </c>
      <c r="L2731" s="23" t="e">
        <f>IF($B2731="","",(VLOOKUP($B2731,所属・種目コード!$L$3:$M$59,2)))</f>
        <v>#N/A</v>
      </c>
    </row>
    <row r="2732" spans="1:12">
      <c r="A2732" s="11">
        <v>3652</v>
      </c>
      <c r="B2732" s="11">
        <v>1150</v>
      </c>
      <c r="C2732" s="11">
        <v>486</v>
      </c>
      <c r="E2732" s="11" t="s">
        <v>5611</v>
      </c>
      <c r="F2732" s="11" t="s">
        <v>5612</v>
      </c>
      <c r="G2732" s="11">
        <v>1</v>
      </c>
      <c r="K2732" s="26" t="str">
        <f>IF($B2732="","",(VLOOKUP($B2732,所属・種目コード!$O$3:$P$127,2)))</f>
        <v>北上上野中</v>
      </c>
      <c r="L2732" s="23" t="e">
        <f>IF($B2732="","",(VLOOKUP($B2732,所属・種目コード!$L$3:$M$59,2)))</f>
        <v>#N/A</v>
      </c>
    </row>
    <row r="2733" spans="1:12">
      <c r="A2733" s="11">
        <v>3653</v>
      </c>
      <c r="B2733" s="11">
        <v>1150</v>
      </c>
      <c r="C2733" s="11">
        <v>487</v>
      </c>
      <c r="E2733" s="11" t="s">
        <v>5613</v>
      </c>
      <c r="F2733" s="11" t="s">
        <v>5614</v>
      </c>
      <c r="G2733" s="11">
        <v>1</v>
      </c>
      <c r="K2733" s="26" t="str">
        <f>IF($B2733="","",(VLOOKUP($B2733,所属・種目コード!$O$3:$P$127,2)))</f>
        <v>北上上野中</v>
      </c>
      <c r="L2733" s="23" t="e">
        <f>IF($B2733="","",(VLOOKUP($B2733,所属・種目コード!$L$3:$M$59,2)))</f>
        <v>#N/A</v>
      </c>
    </row>
    <row r="2734" spans="1:12">
      <c r="A2734" s="11">
        <v>3654</v>
      </c>
      <c r="B2734" s="11">
        <v>1150</v>
      </c>
      <c r="C2734" s="11">
        <v>499</v>
      </c>
      <c r="E2734" s="11" t="s">
        <v>5615</v>
      </c>
      <c r="F2734" s="11" t="s">
        <v>5616</v>
      </c>
      <c r="G2734" s="11">
        <v>1</v>
      </c>
      <c r="K2734" s="26" t="str">
        <f>IF($B2734="","",(VLOOKUP($B2734,所属・種目コード!$O$3:$P$127,2)))</f>
        <v>北上上野中</v>
      </c>
      <c r="L2734" s="23" t="e">
        <f>IF($B2734="","",(VLOOKUP($B2734,所属・種目コード!$L$3:$M$59,2)))</f>
        <v>#N/A</v>
      </c>
    </row>
    <row r="2735" spans="1:12">
      <c r="A2735" s="11">
        <v>3655</v>
      </c>
      <c r="B2735" s="11">
        <v>1150</v>
      </c>
      <c r="C2735" s="11">
        <v>488</v>
      </c>
      <c r="E2735" s="11" t="s">
        <v>5617</v>
      </c>
      <c r="F2735" s="11" t="s">
        <v>5618</v>
      </c>
      <c r="G2735" s="11">
        <v>1</v>
      </c>
      <c r="K2735" s="26" t="str">
        <f>IF($B2735="","",(VLOOKUP($B2735,所属・種目コード!$O$3:$P$127,2)))</f>
        <v>北上上野中</v>
      </c>
      <c r="L2735" s="23" t="e">
        <f>IF($B2735="","",(VLOOKUP($B2735,所属・種目コード!$L$3:$M$59,2)))</f>
        <v>#N/A</v>
      </c>
    </row>
    <row r="2736" spans="1:12">
      <c r="A2736" s="11">
        <v>3656</v>
      </c>
      <c r="B2736" s="11">
        <v>1151</v>
      </c>
      <c r="C2736" s="11">
        <v>578</v>
      </c>
      <c r="E2736" s="11" t="s">
        <v>5619</v>
      </c>
      <c r="F2736" s="11" t="s">
        <v>5620</v>
      </c>
      <c r="G2736" s="11">
        <v>1</v>
      </c>
      <c r="K2736" s="26" t="str">
        <f>IF($B2736="","",(VLOOKUP($B2736,所属・種目コード!$O$3:$P$127,2)))</f>
        <v>北上江釣子中</v>
      </c>
      <c r="L2736" s="23" t="e">
        <f>IF($B2736="","",(VLOOKUP($B2736,所属・種目コード!$L$3:$M$59,2)))</f>
        <v>#N/A</v>
      </c>
    </row>
    <row r="2737" spans="1:12">
      <c r="A2737" s="11">
        <v>3657</v>
      </c>
      <c r="B2737" s="11">
        <v>1151</v>
      </c>
      <c r="C2737" s="11">
        <v>582</v>
      </c>
      <c r="E2737" s="11" t="s">
        <v>5621</v>
      </c>
      <c r="F2737" s="11" t="s">
        <v>5622</v>
      </c>
      <c r="G2737" s="11">
        <v>1</v>
      </c>
      <c r="K2737" s="26" t="str">
        <f>IF($B2737="","",(VLOOKUP($B2737,所属・種目コード!$O$3:$P$127,2)))</f>
        <v>北上江釣子中</v>
      </c>
      <c r="L2737" s="23" t="e">
        <f>IF($B2737="","",(VLOOKUP($B2737,所属・種目コード!$L$3:$M$59,2)))</f>
        <v>#N/A</v>
      </c>
    </row>
    <row r="2738" spans="1:12">
      <c r="A2738" s="11">
        <v>3658</v>
      </c>
      <c r="B2738" s="11">
        <v>1151</v>
      </c>
      <c r="C2738" s="11">
        <v>583</v>
      </c>
      <c r="E2738" s="11" t="s">
        <v>5623</v>
      </c>
      <c r="F2738" s="11" t="s">
        <v>5624</v>
      </c>
      <c r="G2738" s="11">
        <v>1</v>
      </c>
      <c r="K2738" s="26" t="str">
        <f>IF($B2738="","",(VLOOKUP($B2738,所属・種目コード!$O$3:$P$127,2)))</f>
        <v>北上江釣子中</v>
      </c>
      <c r="L2738" s="23" t="e">
        <f>IF($B2738="","",(VLOOKUP($B2738,所属・種目コード!$L$3:$M$59,2)))</f>
        <v>#N/A</v>
      </c>
    </row>
    <row r="2739" spans="1:12">
      <c r="A2739" s="11">
        <v>3659</v>
      </c>
      <c r="B2739" s="11">
        <v>1151</v>
      </c>
      <c r="C2739" s="11">
        <v>499</v>
      </c>
      <c r="E2739" s="11" t="s">
        <v>5625</v>
      </c>
      <c r="F2739" s="11" t="s">
        <v>5626</v>
      </c>
      <c r="G2739" s="11">
        <v>2</v>
      </c>
      <c r="K2739" s="26" t="str">
        <f>IF($B2739="","",(VLOOKUP($B2739,所属・種目コード!$O$3:$P$127,2)))</f>
        <v>北上江釣子中</v>
      </c>
      <c r="L2739" s="23" t="e">
        <f>IF($B2739="","",(VLOOKUP($B2739,所属・種目コード!$L$3:$M$59,2)))</f>
        <v>#N/A</v>
      </c>
    </row>
    <row r="2740" spans="1:12">
      <c r="A2740" s="11">
        <v>3660</v>
      </c>
      <c r="B2740" s="11">
        <v>1151</v>
      </c>
      <c r="C2740" s="11">
        <v>584</v>
      </c>
      <c r="E2740" s="11" t="s">
        <v>5627</v>
      </c>
      <c r="F2740" s="11" t="s">
        <v>5628</v>
      </c>
      <c r="G2740" s="11">
        <v>1</v>
      </c>
      <c r="K2740" s="26" t="str">
        <f>IF($B2740="","",(VLOOKUP($B2740,所属・種目コード!$O$3:$P$127,2)))</f>
        <v>北上江釣子中</v>
      </c>
      <c r="L2740" s="23" t="e">
        <f>IF($B2740="","",(VLOOKUP($B2740,所属・種目コード!$L$3:$M$59,2)))</f>
        <v>#N/A</v>
      </c>
    </row>
    <row r="2741" spans="1:12">
      <c r="A2741" s="11">
        <v>3661</v>
      </c>
      <c r="B2741" s="11">
        <v>1151</v>
      </c>
      <c r="C2741" s="11">
        <v>756</v>
      </c>
      <c r="E2741" s="11" t="s">
        <v>5629</v>
      </c>
      <c r="F2741" s="11" t="s">
        <v>5630</v>
      </c>
      <c r="G2741" s="11">
        <v>1</v>
      </c>
      <c r="K2741" s="26" t="str">
        <f>IF($B2741="","",(VLOOKUP($B2741,所属・種目コード!$O$3:$P$127,2)))</f>
        <v>北上江釣子中</v>
      </c>
      <c r="L2741" s="23" t="e">
        <f>IF($B2741="","",(VLOOKUP($B2741,所属・種目コード!$L$3:$M$59,2)))</f>
        <v>#N/A</v>
      </c>
    </row>
    <row r="2742" spans="1:12">
      <c r="A2742" s="11">
        <v>3662</v>
      </c>
      <c r="B2742" s="11">
        <v>1151</v>
      </c>
      <c r="C2742" s="11">
        <v>579</v>
      </c>
      <c r="E2742" s="11" t="s">
        <v>5631</v>
      </c>
      <c r="F2742" s="11" t="s">
        <v>5632</v>
      </c>
      <c r="G2742" s="11">
        <v>1</v>
      </c>
      <c r="K2742" s="26" t="str">
        <f>IF($B2742="","",(VLOOKUP($B2742,所属・種目コード!$O$3:$P$127,2)))</f>
        <v>北上江釣子中</v>
      </c>
      <c r="L2742" s="23" t="e">
        <f>IF($B2742="","",(VLOOKUP($B2742,所属・種目コード!$L$3:$M$59,2)))</f>
        <v>#N/A</v>
      </c>
    </row>
    <row r="2743" spans="1:12">
      <c r="A2743" s="11">
        <v>3663</v>
      </c>
      <c r="B2743" s="11">
        <v>1151</v>
      </c>
      <c r="C2743" s="11">
        <v>500</v>
      </c>
      <c r="E2743" s="11" t="s">
        <v>5633</v>
      </c>
      <c r="F2743" s="11" t="s">
        <v>5634</v>
      </c>
      <c r="G2743" s="11">
        <v>2</v>
      </c>
      <c r="K2743" s="26" t="str">
        <f>IF($B2743="","",(VLOOKUP($B2743,所属・種目コード!$O$3:$P$127,2)))</f>
        <v>北上江釣子中</v>
      </c>
      <c r="L2743" s="23" t="e">
        <f>IF($B2743="","",(VLOOKUP($B2743,所属・種目コード!$L$3:$M$59,2)))</f>
        <v>#N/A</v>
      </c>
    </row>
    <row r="2744" spans="1:12">
      <c r="A2744" s="11">
        <v>3664</v>
      </c>
      <c r="B2744" s="11">
        <v>1151</v>
      </c>
      <c r="C2744" s="11">
        <v>585</v>
      </c>
      <c r="E2744" s="11" t="s">
        <v>5635</v>
      </c>
      <c r="F2744" s="11" t="s">
        <v>5636</v>
      </c>
      <c r="G2744" s="11">
        <v>1</v>
      </c>
      <c r="K2744" s="26" t="str">
        <f>IF($B2744="","",(VLOOKUP($B2744,所属・種目コード!$O$3:$P$127,2)))</f>
        <v>北上江釣子中</v>
      </c>
      <c r="L2744" s="23" t="e">
        <f>IF($B2744="","",(VLOOKUP($B2744,所属・種目コード!$L$3:$M$59,2)))</f>
        <v>#N/A</v>
      </c>
    </row>
    <row r="2745" spans="1:12">
      <c r="A2745" s="11">
        <v>3665</v>
      </c>
      <c r="B2745" s="11">
        <v>1151</v>
      </c>
      <c r="C2745" s="11">
        <v>496</v>
      </c>
      <c r="E2745" s="11" t="s">
        <v>5637</v>
      </c>
      <c r="F2745" s="11" t="s">
        <v>5638</v>
      </c>
      <c r="G2745" s="11">
        <v>2</v>
      </c>
      <c r="K2745" s="26" t="str">
        <f>IF($B2745="","",(VLOOKUP($B2745,所属・種目コード!$O$3:$P$127,2)))</f>
        <v>北上江釣子中</v>
      </c>
      <c r="L2745" s="23" t="e">
        <f>IF($B2745="","",(VLOOKUP($B2745,所属・種目コード!$L$3:$M$59,2)))</f>
        <v>#N/A</v>
      </c>
    </row>
    <row r="2746" spans="1:12">
      <c r="A2746" s="11">
        <v>3666</v>
      </c>
      <c r="B2746" s="11">
        <v>1151</v>
      </c>
      <c r="C2746" s="11">
        <v>501</v>
      </c>
      <c r="E2746" s="11" t="s">
        <v>5639</v>
      </c>
      <c r="F2746" s="11" t="s">
        <v>5640</v>
      </c>
      <c r="G2746" s="11">
        <v>2</v>
      </c>
      <c r="K2746" s="26" t="str">
        <f>IF($B2746="","",(VLOOKUP($B2746,所属・種目コード!$O$3:$P$127,2)))</f>
        <v>北上江釣子中</v>
      </c>
      <c r="L2746" s="23" t="e">
        <f>IF($B2746="","",(VLOOKUP($B2746,所属・種目コード!$L$3:$M$59,2)))</f>
        <v>#N/A</v>
      </c>
    </row>
    <row r="2747" spans="1:12">
      <c r="A2747" s="11">
        <v>3667</v>
      </c>
      <c r="B2747" s="11">
        <v>1151</v>
      </c>
      <c r="C2747" s="11">
        <v>497</v>
      </c>
      <c r="E2747" s="11" t="s">
        <v>5641</v>
      </c>
      <c r="F2747" s="11" t="s">
        <v>5642</v>
      </c>
      <c r="G2747" s="11">
        <v>2</v>
      </c>
      <c r="K2747" s="26" t="str">
        <f>IF($B2747="","",(VLOOKUP($B2747,所属・種目コード!$O$3:$P$127,2)))</f>
        <v>北上江釣子中</v>
      </c>
      <c r="L2747" s="23" t="e">
        <f>IF($B2747="","",(VLOOKUP($B2747,所属・種目コード!$L$3:$M$59,2)))</f>
        <v>#N/A</v>
      </c>
    </row>
    <row r="2748" spans="1:12">
      <c r="A2748" s="11">
        <v>3668</v>
      </c>
      <c r="B2748" s="11">
        <v>1151</v>
      </c>
      <c r="C2748" s="11">
        <v>586</v>
      </c>
      <c r="E2748" s="11" t="s">
        <v>5643</v>
      </c>
      <c r="F2748" s="11" t="s">
        <v>5644</v>
      </c>
      <c r="G2748" s="11">
        <v>1</v>
      </c>
      <c r="K2748" s="26" t="str">
        <f>IF($B2748="","",(VLOOKUP($B2748,所属・種目コード!$O$3:$P$127,2)))</f>
        <v>北上江釣子中</v>
      </c>
      <c r="L2748" s="23" t="e">
        <f>IF($B2748="","",(VLOOKUP($B2748,所属・種目コード!$L$3:$M$59,2)))</f>
        <v>#N/A</v>
      </c>
    </row>
    <row r="2749" spans="1:12">
      <c r="A2749" s="11">
        <v>3669</v>
      </c>
      <c r="B2749" s="11">
        <v>1151</v>
      </c>
      <c r="C2749" s="11">
        <v>580</v>
      </c>
      <c r="E2749" s="11" t="s">
        <v>5645</v>
      </c>
      <c r="F2749" s="11" t="s">
        <v>5646</v>
      </c>
      <c r="G2749" s="11">
        <v>1</v>
      </c>
      <c r="K2749" s="26" t="str">
        <f>IF($B2749="","",(VLOOKUP($B2749,所属・種目コード!$O$3:$P$127,2)))</f>
        <v>北上江釣子中</v>
      </c>
      <c r="L2749" s="23" t="e">
        <f>IF($B2749="","",(VLOOKUP($B2749,所属・種目コード!$L$3:$M$59,2)))</f>
        <v>#N/A</v>
      </c>
    </row>
    <row r="2750" spans="1:12">
      <c r="A2750" s="11">
        <v>3670</v>
      </c>
      <c r="B2750" s="11">
        <v>1151</v>
      </c>
      <c r="C2750" s="11">
        <v>587</v>
      </c>
      <c r="E2750" s="11" t="s">
        <v>5647</v>
      </c>
      <c r="F2750" s="11" t="s">
        <v>5648</v>
      </c>
      <c r="G2750" s="11">
        <v>1</v>
      </c>
      <c r="K2750" s="26" t="str">
        <f>IF($B2750="","",(VLOOKUP($B2750,所属・種目コード!$O$3:$P$127,2)))</f>
        <v>北上江釣子中</v>
      </c>
      <c r="L2750" s="23" t="e">
        <f>IF($B2750="","",(VLOOKUP($B2750,所属・種目コード!$L$3:$M$59,2)))</f>
        <v>#N/A</v>
      </c>
    </row>
    <row r="2751" spans="1:12">
      <c r="A2751" s="11">
        <v>3671</v>
      </c>
      <c r="B2751" s="11">
        <v>1151</v>
      </c>
      <c r="C2751" s="11">
        <v>581</v>
      </c>
      <c r="E2751" s="11" t="s">
        <v>5649</v>
      </c>
      <c r="F2751" s="11" t="s">
        <v>5650</v>
      </c>
      <c r="G2751" s="11">
        <v>1</v>
      </c>
      <c r="K2751" s="26" t="str">
        <f>IF($B2751="","",(VLOOKUP($B2751,所属・種目コード!$O$3:$P$127,2)))</f>
        <v>北上江釣子中</v>
      </c>
      <c r="L2751" s="23" t="e">
        <f>IF($B2751="","",(VLOOKUP($B2751,所属・種目コード!$L$3:$M$59,2)))</f>
        <v>#N/A</v>
      </c>
    </row>
    <row r="2752" spans="1:12">
      <c r="A2752" s="11">
        <v>3672</v>
      </c>
      <c r="B2752" s="11">
        <v>1151</v>
      </c>
      <c r="C2752" s="11">
        <v>588</v>
      </c>
      <c r="E2752" s="11" t="s">
        <v>5651</v>
      </c>
      <c r="F2752" s="11" t="s">
        <v>5652</v>
      </c>
      <c r="G2752" s="11">
        <v>1</v>
      </c>
      <c r="K2752" s="26" t="str">
        <f>IF($B2752="","",(VLOOKUP($B2752,所属・種目コード!$O$3:$P$127,2)))</f>
        <v>北上江釣子中</v>
      </c>
      <c r="L2752" s="23" t="e">
        <f>IF($B2752="","",(VLOOKUP($B2752,所属・種目コード!$L$3:$M$59,2)))</f>
        <v>#N/A</v>
      </c>
    </row>
    <row r="2753" spans="1:12">
      <c r="A2753" s="11">
        <v>3673</v>
      </c>
      <c r="B2753" s="11">
        <v>1151</v>
      </c>
      <c r="C2753" s="11">
        <v>502</v>
      </c>
      <c r="E2753" s="11" t="s">
        <v>5653</v>
      </c>
      <c r="F2753" s="11" t="s">
        <v>5654</v>
      </c>
      <c r="G2753" s="11">
        <v>2</v>
      </c>
      <c r="K2753" s="26" t="str">
        <f>IF($B2753="","",(VLOOKUP($B2753,所属・種目コード!$O$3:$P$127,2)))</f>
        <v>北上江釣子中</v>
      </c>
      <c r="L2753" s="23" t="e">
        <f>IF($B2753="","",(VLOOKUP($B2753,所属・種目コード!$L$3:$M$59,2)))</f>
        <v>#N/A</v>
      </c>
    </row>
    <row r="2754" spans="1:12">
      <c r="A2754" s="11">
        <v>3674</v>
      </c>
      <c r="B2754" s="11">
        <v>1151</v>
      </c>
      <c r="C2754" s="11">
        <v>503</v>
      </c>
      <c r="E2754" s="11" t="s">
        <v>5655</v>
      </c>
      <c r="F2754" s="11" t="s">
        <v>5656</v>
      </c>
      <c r="G2754" s="11">
        <v>2</v>
      </c>
      <c r="K2754" s="26" t="str">
        <f>IF($B2754="","",(VLOOKUP($B2754,所属・種目コード!$O$3:$P$127,2)))</f>
        <v>北上江釣子中</v>
      </c>
      <c r="L2754" s="23" t="e">
        <f>IF($B2754="","",(VLOOKUP($B2754,所属・種目コード!$L$3:$M$59,2)))</f>
        <v>#N/A</v>
      </c>
    </row>
    <row r="2755" spans="1:12">
      <c r="A2755" s="11">
        <v>3675</v>
      </c>
      <c r="B2755" s="11">
        <v>1151</v>
      </c>
      <c r="C2755" s="11">
        <v>757</v>
      </c>
      <c r="E2755" s="11" t="s">
        <v>5657</v>
      </c>
      <c r="F2755" s="11" t="s">
        <v>5658</v>
      </c>
      <c r="G2755" s="11">
        <v>1</v>
      </c>
      <c r="K2755" s="26" t="str">
        <f>IF($B2755="","",(VLOOKUP($B2755,所属・種目コード!$O$3:$P$127,2)))</f>
        <v>北上江釣子中</v>
      </c>
      <c r="L2755" s="23" t="e">
        <f>IF($B2755="","",(VLOOKUP($B2755,所属・種目コード!$L$3:$M$59,2)))</f>
        <v>#N/A</v>
      </c>
    </row>
    <row r="2756" spans="1:12">
      <c r="A2756" s="11">
        <v>3676</v>
      </c>
      <c r="B2756" s="11">
        <v>1151</v>
      </c>
      <c r="C2756" s="11">
        <v>758</v>
      </c>
      <c r="E2756" s="11" t="s">
        <v>5659</v>
      </c>
      <c r="F2756" s="11" t="s">
        <v>5660</v>
      </c>
      <c r="G2756" s="11">
        <v>1</v>
      </c>
      <c r="K2756" s="26" t="str">
        <f>IF($B2756="","",(VLOOKUP($B2756,所属・種目コード!$O$3:$P$127,2)))</f>
        <v>北上江釣子中</v>
      </c>
      <c r="L2756" s="23" t="e">
        <f>IF($B2756="","",(VLOOKUP($B2756,所属・種目コード!$L$3:$M$59,2)))</f>
        <v>#N/A</v>
      </c>
    </row>
    <row r="2757" spans="1:12">
      <c r="A2757" s="11">
        <v>3677</v>
      </c>
      <c r="B2757" s="11">
        <v>1151</v>
      </c>
      <c r="C2757" s="11">
        <v>589</v>
      </c>
      <c r="E2757" s="11" t="s">
        <v>5661</v>
      </c>
      <c r="F2757" s="11" t="s">
        <v>5662</v>
      </c>
      <c r="G2757" s="11">
        <v>1</v>
      </c>
      <c r="K2757" s="26" t="str">
        <f>IF($B2757="","",(VLOOKUP($B2757,所属・種目コード!$O$3:$P$127,2)))</f>
        <v>北上江釣子中</v>
      </c>
      <c r="L2757" s="23" t="e">
        <f>IF($B2757="","",(VLOOKUP($B2757,所属・種目コード!$L$3:$M$59,2)))</f>
        <v>#N/A</v>
      </c>
    </row>
    <row r="2758" spans="1:12">
      <c r="A2758" s="11">
        <v>3678</v>
      </c>
      <c r="B2758" s="11">
        <v>1151</v>
      </c>
      <c r="C2758" s="11">
        <v>590</v>
      </c>
      <c r="E2758" s="11" t="s">
        <v>5663</v>
      </c>
      <c r="F2758" s="11" t="s">
        <v>5664</v>
      </c>
      <c r="G2758" s="11">
        <v>1</v>
      </c>
      <c r="K2758" s="26" t="str">
        <f>IF($B2758="","",(VLOOKUP($B2758,所属・種目コード!$O$3:$P$127,2)))</f>
        <v>北上江釣子中</v>
      </c>
      <c r="L2758" s="23" t="e">
        <f>IF($B2758="","",(VLOOKUP($B2758,所属・種目コード!$L$3:$M$59,2)))</f>
        <v>#N/A</v>
      </c>
    </row>
    <row r="2759" spans="1:12">
      <c r="A2759" s="11">
        <v>3679</v>
      </c>
      <c r="B2759" s="11">
        <v>1151</v>
      </c>
      <c r="C2759" s="11">
        <v>759</v>
      </c>
      <c r="E2759" s="11" t="s">
        <v>5665</v>
      </c>
      <c r="F2759" s="11" t="s">
        <v>5666</v>
      </c>
      <c r="G2759" s="11">
        <v>1</v>
      </c>
      <c r="K2759" s="26" t="str">
        <f>IF($B2759="","",(VLOOKUP($B2759,所属・種目コード!$O$3:$P$127,2)))</f>
        <v>北上江釣子中</v>
      </c>
      <c r="L2759" s="23" t="e">
        <f>IF($B2759="","",(VLOOKUP($B2759,所属・種目コード!$L$3:$M$59,2)))</f>
        <v>#N/A</v>
      </c>
    </row>
    <row r="2760" spans="1:12">
      <c r="A2760" s="11">
        <v>3680</v>
      </c>
      <c r="B2760" s="11">
        <v>1151</v>
      </c>
      <c r="C2760" s="11">
        <v>498</v>
      </c>
      <c r="E2760" s="11" t="s">
        <v>5667</v>
      </c>
      <c r="F2760" s="11" t="s">
        <v>5668</v>
      </c>
      <c r="G2760" s="11">
        <v>2</v>
      </c>
      <c r="K2760" s="26" t="str">
        <f>IF($B2760="","",(VLOOKUP($B2760,所属・種目コード!$O$3:$P$127,2)))</f>
        <v>北上江釣子中</v>
      </c>
      <c r="L2760" s="23" t="e">
        <f>IF($B2760="","",(VLOOKUP($B2760,所属・種目コード!$L$3:$M$59,2)))</f>
        <v>#N/A</v>
      </c>
    </row>
    <row r="2761" spans="1:12">
      <c r="A2761" s="11">
        <v>3681</v>
      </c>
      <c r="B2761" s="11">
        <v>1151</v>
      </c>
      <c r="C2761" s="11">
        <v>591</v>
      </c>
      <c r="E2761" s="11" t="s">
        <v>5669</v>
      </c>
      <c r="F2761" s="11" t="s">
        <v>5670</v>
      </c>
      <c r="G2761" s="11">
        <v>1</v>
      </c>
      <c r="K2761" s="26" t="str">
        <f>IF($B2761="","",(VLOOKUP($B2761,所属・種目コード!$O$3:$P$127,2)))</f>
        <v>北上江釣子中</v>
      </c>
      <c r="L2761" s="23" t="e">
        <f>IF($B2761="","",(VLOOKUP($B2761,所属・種目コード!$L$3:$M$59,2)))</f>
        <v>#N/A</v>
      </c>
    </row>
    <row r="2762" spans="1:12">
      <c r="A2762" s="11">
        <v>3682</v>
      </c>
      <c r="B2762" s="11">
        <v>1151</v>
      </c>
      <c r="C2762" s="11">
        <v>760</v>
      </c>
      <c r="E2762" s="11" t="s">
        <v>5671</v>
      </c>
      <c r="F2762" s="11" t="s">
        <v>5672</v>
      </c>
      <c r="G2762" s="11">
        <v>1</v>
      </c>
      <c r="K2762" s="26" t="str">
        <f>IF($B2762="","",(VLOOKUP($B2762,所属・種目コード!$O$3:$P$127,2)))</f>
        <v>北上江釣子中</v>
      </c>
      <c r="L2762" s="23" t="e">
        <f>IF($B2762="","",(VLOOKUP($B2762,所属・種目コード!$L$3:$M$59,2)))</f>
        <v>#N/A</v>
      </c>
    </row>
    <row r="2763" spans="1:12">
      <c r="A2763" s="11">
        <v>3683</v>
      </c>
      <c r="B2763" s="11">
        <v>1152</v>
      </c>
      <c r="C2763" s="11">
        <v>451</v>
      </c>
      <c r="E2763" s="11" t="s">
        <v>5673</v>
      </c>
      <c r="F2763" s="11" t="s">
        <v>5674</v>
      </c>
      <c r="G2763" s="11">
        <v>2</v>
      </c>
      <c r="K2763" s="26" t="str">
        <f>IF($B2763="","",(VLOOKUP($B2763,所属・種目コード!$O$3:$P$127,2)))</f>
        <v>北上中</v>
      </c>
      <c r="L2763" s="23" t="e">
        <f>IF($B2763="","",(VLOOKUP($B2763,所属・種目コード!$L$3:$M$59,2)))</f>
        <v>#N/A</v>
      </c>
    </row>
    <row r="2764" spans="1:12">
      <c r="A2764" s="11">
        <v>3684</v>
      </c>
      <c r="B2764" s="11">
        <v>1152</v>
      </c>
      <c r="C2764" s="11">
        <v>463</v>
      </c>
      <c r="E2764" s="11" t="s">
        <v>5675</v>
      </c>
      <c r="F2764" s="11" t="s">
        <v>5676</v>
      </c>
      <c r="G2764" s="11">
        <v>2</v>
      </c>
      <c r="K2764" s="26" t="str">
        <f>IF($B2764="","",(VLOOKUP($B2764,所属・種目コード!$O$3:$P$127,2)))</f>
        <v>北上中</v>
      </c>
      <c r="L2764" s="23" t="e">
        <f>IF($B2764="","",(VLOOKUP($B2764,所属・種目コード!$L$3:$M$59,2)))</f>
        <v>#N/A</v>
      </c>
    </row>
    <row r="2765" spans="1:12">
      <c r="A2765" s="11">
        <v>3685</v>
      </c>
      <c r="B2765" s="11">
        <v>1152</v>
      </c>
      <c r="C2765" s="11">
        <v>464</v>
      </c>
      <c r="E2765" s="11" t="s">
        <v>5677</v>
      </c>
      <c r="F2765" s="11" t="s">
        <v>5678</v>
      </c>
      <c r="G2765" s="11">
        <v>2</v>
      </c>
      <c r="K2765" s="26" t="str">
        <f>IF($B2765="","",(VLOOKUP($B2765,所属・種目コード!$O$3:$P$127,2)))</f>
        <v>北上中</v>
      </c>
      <c r="L2765" s="23" t="e">
        <f>IF($B2765="","",(VLOOKUP($B2765,所属・種目コード!$L$3:$M$59,2)))</f>
        <v>#N/A</v>
      </c>
    </row>
    <row r="2766" spans="1:12">
      <c r="A2766" s="11">
        <v>3686</v>
      </c>
      <c r="B2766" s="11">
        <v>1152</v>
      </c>
      <c r="C2766" s="11">
        <v>879</v>
      </c>
      <c r="E2766" s="11" t="s">
        <v>5679</v>
      </c>
      <c r="F2766" s="11" t="s">
        <v>5680</v>
      </c>
      <c r="G2766" s="11">
        <v>1</v>
      </c>
      <c r="K2766" s="26" t="str">
        <f>IF($B2766="","",(VLOOKUP($B2766,所属・種目コード!$O$3:$P$127,2)))</f>
        <v>北上中</v>
      </c>
      <c r="L2766" s="23" t="e">
        <f>IF($B2766="","",(VLOOKUP($B2766,所属・種目コード!$L$3:$M$59,2)))</f>
        <v>#N/A</v>
      </c>
    </row>
    <row r="2767" spans="1:12">
      <c r="A2767" s="11">
        <v>3687</v>
      </c>
      <c r="B2767" s="11">
        <v>1152</v>
      </c>
      <c r="C2767" s="11">
        <v>872</v>
      </c>
      <c r="E2767" s="11" t="s">
        <v>5681</v>
      </c>
      <c r="F2767" s="11" t="s">
        <v>5682</v>
      </c>
      <c r="G2767" s="11">
        <v>1</v>
      </c>
      <c r="K2767" s="26" t="str">
        <f>IF($B2767="","",(VLOOKUP($B2767,所属・種目コード!$O$3:$P$127,2)))</f>
        <v>北上中</v>
      </c>
      <c r="L2767" s="23" t="e">
        <f>IF($B2767="","",(VLOOKUP($B2767,所属・種目コード!$L$3:$M$59,2)))</f>
        <v>#N/A</v>
      </c>
    </row>
    <row r="2768" spans="1:12">
      <c r="A2768" s="11">
        <v>3688</v>
      </c>
      <c r="B2768" s="11">
        <v>1152</v>
      </c>
      <c r="C2768" s="11">
        <v>452</v>
      </c>
      <c r="E2768" s="11" t="s">
        <v>5683</v>
      </c>
      <c r="F2768" s="11" t="s">
        <v>5684</v>
      </c>
      <c r="G2768" s="11">
        <v>2</v>
      </c>
      <c r="K2768" s="26" t="str">
        <f>IF($B2768="","",(VLOOKUP($B2768,所属・種目コード!$O$3:$P$127,2)))</f>
        <v>北上中</v>
      </c>
      <c r="L2768" s="23" t="e">
        <f>IF($B2768="","",(VLOOKUP($B2768,所属・種目コード!$L$3:$M$59,2)))</f>
        <v>#N/A</v>
      </c>
    </row>
    <row r="2769" spans="1:12">
      <c r="A2769" s="11">
        <v>3689</v>
      </c>
      <c r="B2769" s="11">
        <v>1152</v>
      </c>
      <c r="C2769" s="11">
        <v>530</v>
      </c>
      <c r="E2769" s="11" t="s">
        <v>5685</v>
      </c>
      <c r="F2769" s="11" t="s">
        <v>5686</v>
      </c>
      <c r="G2769" s="11">
        <v>1</v>
      </c>
      <c r="K2769" s="26" t="str">
        <f>IF($B2769="","",(VLOOKUP($B2769,所属・種目コード!$O$3:$P$127,2)))</f>
        <v>北上中</v>
      </c>
      <c r="L2769" s="23" t="e">
        <f>IF($B2769="","",(VLOOKUP($B2769,所属・種目コード!$L$3:$M$59,2)))</f>
        <v>#N/A</v>
      </c>
    </row>
    <row r="2770" spans="1:12">
      <c r="A2770" s="11">
        <v>3690</v>
      </c>
      <c r="B2770" s="11">
        <v>1152</v>
      </c>
      <c r="C2770" s="11">
        <v>1223</v>
      </c>
      <c r="E2770" s="11" t="s">
        <v>5687</v>
      </c>
      <c r="F2770" s="11" t="s">
        <v>5688</v>
      </c>
      <c r="G2770" s="11">
        <v>1</v>
      </c>
      <c r="K2770" s="26" t="str">
        <f>IF($B2770="","",(VLOOKUP($B2770,所属・種目コード!$O$3:$P$127,2)))</f>
        <v>北上中</v>
      </c>
      <c r="L2770" s="23" t="e">
        <f>IF($B2770="","",(VLOOKUP($B2770,所属・種目コード!$L$3:$M$59,2)))</f>
        <v>#N/A</v>
      </c>
    </row>
    <row r="2771" spans="1:12">
      <c r="A2771" s="11">
        <v>3691</v>
      </c>
      <c r="B2771" s="11">
        <v>1152</v>
      </c>
      <c r="C2771" s="11">
        <v>873</v>
      </c>
      <c r="E2771" s="11" t="s">
        <v>5689</v>
      </c>
      <c r="F2771" s="11" t="s">
        <v>5690</v>
      </c>
      <c r="G2771" s="11">
        <v>1</v>
      </c>
      <c r="K2771" s="26" t="str">
        <f>IF($B2771="","",(VLOOKUP($B2771,所属・種目コード!$O$3:$P$127,2)))</f>
        <v>北上中</v>
      </c>
      <c r="L2771" s="23" t="e">
        <f>IF($B2771="","",(VLOOKUP($B2771,所属・種目コード!$L$3:$M$59,2)))</f>
        <v>#N/A</v>
      </c>
    </row>
    <row r="2772" spans="1:12">
      <c r="A2772" s="11">
        <v>3692</v>
      </c>
      <c r="B2772" s="11">
        <v>1152</v>
      </c>
      <c r="C2772" s="11">
        <v>453</v>
      </c>
      <c r="E2772" s="11" t="s">
        <v>5691</v>
      </c>
      <c r="F2772" s="11" t="s">
        <v>5692</v>
      </c>
      <c r="G2772" s="11">
        <v>2</v>
      </c>
      <c r="K2772" s="26" t="str">
        <f>IF($B2772="","",(VLOOKUP($B2772,所属・種目コード!$O$3:$P$127,2)))</f>
        <v>北上中</v>
      </c>
      <c r="L2772" s="23" t="e">
        <f>IF($B2772="","",(VLOOKUP($B2772,所属・種目コード!$L$3:$M$59,2)))</f>
        <v>#N/A</v>
      </c>
    </row>
    <row r="2773" spans="1:12">
      <c r="A2773" s="11">
        <v>3693</v>
      </c>
      <c r="B2773" s="11">
        <v>1152</v>
      </c>
      <c r="C2773" s="11">
        <v>454</v>
      </c>
      <c r="E2773" s="11" t="s">
        <v>5693</v>
      </c>
      <c r="F2773" s="11" t="s">
        <v>5694</v>
      </c>
      <c r="G2773" s="11">
        <v>2</v>
      </c>
      <c r="K2773" s="26" t="str">
        <f>IF($B2773="","",(VLOOKUP($B2773,所属・種目コード!$O$3:$P$127,2)))</f>
        <v>北上中</v>
      </c>
      <c r="L2773" s="23" t="e">
        <f>IF($B2773="","",(VLOOKUP($B2773,所属・種目コード!$L$3:$M$59,2)))</f>
        <v>#N/A</v>
      </c>
    </row>
    <row r="2774" spans="1:12">
      <c r="A2774" s="11">
        <v>3694</v>
      </c>
      <c r="B2774" s="11">
        <v>1152</v>
      </c>
      <c r="C2774" s="11">
        <v>465</v>
      </c>
      <c r="E2774" s="11" t="s">
        <v>5695</v>
      </c>
      <c r="F2774" s="11" t="s">
        <v>5696</v>
      </c>
      <c r="G2774" s="11">
        <v>2</v>
      </c>
      <c r="K2774" s="26" t="str">
        <f>IF($B2774="","",(VLOOKUP($B2774,所属・種目コード!$O$3:$P$127,2)))</f>
        <v>北上中</v>
      </c>
      <c r="L2774" s="23" t="e">
        <f>IF($B2774="","",(VLOOKUP($B2774,所属・種目コード!$L$3:$M$59,2)))</f>
        <v>#N/A</v>
      </c>
    </row>
    <row r="2775" spans="1:12">
      <c r="A2775" s="11">
        <v>3695</v>
      </c>
      <c r="B2775" s="11">
        <v>1152</v>
      </c>
      <c r="C2775" s="11">
        <v>466</v>
      </c>
      <c r="E2775" s="11" t="s">
        <v>5697</v>
      </c>
      <c r="F2775" s="11" t="s">
        <v>5634</v>
      </c>
      <c r="G2775" s="11">
        <v>2</v>
      </c>
      <c r="K2775" s="26" t="str">
        <f>IF($B2775="","",(VLOOKUP($B2775,所属・種目コード!$O$3:$P$127,2)))</f>
        <v>北上中</v>
      </c>
      <c r="L2775" s="23" t="e">
        <f>IF($B2775="","",(VLOOKUP($B2775,所属・種目コード!$L$3:$M$59,2)))</f>
        <v>#N/A</v>
      </c>
    </row>
    <row r="2776" spans="1:12">
      <c r="A2776" s="11">
        <v>3696</v>
      </c>
      <c r="B2776" s="11">
        <v>1152</v>
      </c>
      <c r="C2776" s="11">
        <v>455</v>
      </c>
      <c r="E2776" s="11" t="s">
        <v>5698</v>
      </c>
      <c r="F2776" s="11" t="s">
        <v>5699</v>
      </c>
      <c r="G2776" s="11">
        <v>2</v>
      </c>
      <c r="K2776" s="26" t="str">
        <f>IF($B2776="","",(VLOOKUP($B2776,所属・種目コード!$O$3:$P$127,2)))</f>
        <v>北上中</v>
      </c>
      <c r="L2776" s="23" t="e">
        <f>IF($B2776="","",(VLOOKUP($B2776,所属・種目コード!$L$3:$M$59,2)))</f>
        <v>#N/A</v>
      </c>
    </row>
    <row r="2777" spans="1:12">
      <c r="A2777" s="11">
        <v>3697</v>
      </c>
      <c r="B2777" s="11">
        <v>1152</v>
      </c>
      <c r="C2777" s="11">
        <v>531</v>
      </c>
      <c r="E2777" s="11" t="s">
        <v>5700</v>
      </c>
      <c r="F2777" s="11" t="s">
        <v>5701</v>
      </c>
      <c r="G2777" s="11">
        <v>1</v>
      </c>
      <c r="K2777" s="26" t="str">
        <f>IF($B2777="","",(VLOOKUP($B2777,所属・種目コード!$O$3:$P$127,2)))</f>
        <v>北上中</v>
      </c>
      <c r="L2777" s="23" t="e">
        <f>IF($B2777="","",(VLOOKUP($B2777,所属・種目コード!$L$3:$M$59,2)))</f>
        <v>#N/A</v>
      </c>
    </row>
    <row r="2778" spans="1:12">
      <c r="A2778" s="11">
        <v>3698</v>
      </c>
      <c r="B2778" s="11">
        <v>1152</v>
      </c>
      <c r="C2778" s="11">
        <v>467</v>
      </c>
      <c r="E2778" s="11" t="s">
        <v>5702</v>
      </c>
      <c r="F2778" s="11" t="s">
        <v>5703</v>
      </c>
      <c r="G2778" s="11">
        <v>2</v>
      </c>
      <c r="K2778" s="26" t="str">
        <f>IF($B2778="","",(VLOOKUP($B2778,所属・種目コード!$O$3:$P$127,2)))</f>
        <v>北上中</v>
      </c>
      <c r="L2778" s="23" t="e">
        <f>IF($B2778="","",(VLOOKUP($B2778,所属・種目コード!$L$3:$M$59,2)))</f>
        <v>#N/A</v>
      </c>
    </row>
    <row r="2779" spans="1:12">
      <c r="A2779" s="11">
        <v>3699</v>
      </c>
      <c r="B2779" s="11">
        <v>1152</v>
      </c>
      <c r="C2779" s="11">
        <v>750</v>
      </c>
      <c r="E2779" s="11" t="s">
        <v>5704</v>
      </c>
      <c r="F2779" s="11" t="s">
        <v>5705</v>
      </c>
      <c r="G2779" s="11">
        <v>2</v>
      </c>
      <c r="K2779" s="26" t="str">
        <f>IF($B2779="","",(VLOOKUP($B2779,所属・種目コード!$O$3:$P$127,2)))</f>
        <v>北上中</v>
      </c>
      <c r="L2779" s="23" t="e">
        <f>IF($B2779="","",(VLOOKUP($B2779,所属・種目コード!$L$3:$M$59,2)))</f>
        <v>#N/A</v>
      </c>
    </row>
    <row r="2780" spans="1:12">
      <c r="A2780" s="11">
        <v>3700</v>
      </c>
      <c r="B2780" s="11">
        <v>1152</v>
      </c>
      <c r="C2780" s="11">
        <v>747</v>
      </c>
      <c r="E2780" s="11" t="s">
        <v>5706</v>
      </c>
      <c r="F2780" s="11" t="s">
        <v>5707</v>
      </c>
      <c r="G2780" s="11">
        <v>2</v>
      </c>
      <c r="K2780" s="26" t="str">
        <f>IF($B2780="","",(VLOOKUP($B2780,所属・種目コード!$O$3:$P$127,2)))</f>
        <v>北上中</v>
      </c>
      <c r="L2780" s="23" t="e">
        <f>IF($B2780="","",(VLOOKUP($B2780,所属・種目コード!$L$3:$M$59,2)))</f>
        <v>#N/A</v>
      </c>
    </row>
    <row r="2781" spans="1:12">
      <c r="A2781" s="11">
        <v>3701</v>
      </c>
      <c r="B2781" s="11">
        <v>1152</v>
      </c>
      <c r="C2781" s="11">
        <v>874</v>
      </c>
      <c r="E2781" s="11" t="s">
        <v>5708</v>
      </c>
      <c r="F2781" s="11" t="s">
        <v>3267</v>
      </c>
      <c r="G2781" s="11">
        <v>1</v>
      </c>
      <c r="K2781" s="26" t="str">
        <f>IF($B2781="","",(VLOOKUP($B2781,所属・種目コード!$O$3:$P$127,2)))</f>
        <v>北上中</v>
      </c>
      <c r="L2781" s="23" t="e">
        <f>IF($B2781="","",(VLOOKUP($B2781,所属・種目コード!$L$3:$M$59,2)))</f>
        <v>#N/A</v>
      </c>
    </row>
    <row r="2782" spans="1:12">
      <c r="A2782" s="11">
        <v>3702</v>
      </c>
      <c r="B2782" s="11">
        <v>1152</v>
      </c>
      <c r="C2782" s="11">
        <v>534</v>
      </c>
      <c r="E2782" s="11" t="s">
        <v>5709</v>
      </c>
      <c r="F2782" s="11" t="s">
        <v>5710</v>
      </c>
      <c r="G2782" s="11">
        <v>1</v>
      </c>
      <c r="K2782" s="26" t="str">
        <f>IF($B2782="","",(VLOOKUP($B2782,所属・種目コード!$O$3:$P$127,2)))</f>
        <v>北上中</v>
      </c>
      <c r="L2782" s="23" t="e">
        <f>IF($B2782="","",(VLOOKUP($B2782,所属・種目コード!$L$3:$M$59,2)))</f>
        <v>#N/A</v>
      </c>
    </row>
    <row r="2783" spans="1:12">
      <c r="A2783" s="11">
        <v>3703</v>
      </c>
      <c r="B2783" s="11">
        <v>1152</v>
      </c>
      <c r="C2783" s="11">
        <v>456</v>
      </c>
      <c r="E2783" s="11" t="s">
        <v>5711</v>
      </c>
      <c r="F2783" s="11" t="s">
        <v>5712</v>
      </c>
      <c r="G2783" s="11">
        <v>2</v>
      </c>
      <c r="K2783" s="26" t="str">
        <f>IF($B2783="","",(VLOOKUP($B2783,所属・種目コード!$O$3:$P$127,2)))</f>
        <v>北上中</v>
      </c>
      <c r="L2783" s="23" t="e">
        <f>IF($B2783="","",(VLOOKUP($B2783,所属・種目コード!$L$3:$M$59,2)))</f>
        <v>#N/A</v>
      </c>
    </row>
    <row r="2784" spans="1:12">
      <c r="A2784" s="11">
        <v>3704</v>
      </c>
      <c r="B2784" s="11">
        <v>1152</v>
      </c>
      <c r="C2784" s="11">
        <v>875</v>
      </c>
      <c r="E2784" s="11" t="s">
        <v>5713</v>
      </c>
      <c r="F2784" s="11" t="s">
        <v>5714</v>
      </c>
      <c r="G2784" s="11">
        <v>1</v>
      </c>
      <c r="K2784" s="26" t="str">
        <f>IF($B2784="","",(VLOOKUP($B2784,所属・種目コード!$O$3:$P$127,2)))</f>
        <v>北上中</v>
      </c>
      <c r="L2784" s="23" t="e">
        <f>IF($B2784="","",(VLOOKUP($B2784,所属・種目コード!$L$3:$M$59,2)))</f>
        <v>#N/A</v>
      </c>
    </row>
    <row r="2785" spans="1:12">
      <c r="A2785" s="11">
        <v>3705</v>
      </c>
      <c r="B2785" s="11">
        <v>1152</v>
      </c>
      <c r="C2785" s="11">
        <v>880</v>
      </c>
      <c r="E2785" s="11" t="s">
        <v>5715</v>
      </c>
      <c r="F2785" s="11" t="s">
        <v>5716</v>
      </c>
      <c r="G2785" s="11">
        <v>1</v>
      </c>
      <c r="K2785" s="26" t="str">
        <f>IF($B2785="","",(VLOOKUP($B2785,所属・種目コード!$O$3:$P$127,2)))</f>
        <v>北上中</v>
      </c>
      <c r="L2785" s="23" t="e">
        <f>IF($B2785="","",(VLOOKUP($B2785,所属・種目コード!$L$3:$M$59,2)))</f>
        <v>#N/A</v>
      </c>
    </row>
    <row r="2786" spans="1:12">
      <c r="A2786" s="11">
        <v>3706</v>
      </c>
      <c r="B2786" s="11">
        <v>1152</v>
      </c>
      <c r="C2786" s="11">
        <v>876</v>
      </c>
      <c r="E2786" s="11" t="s">
        <v>5717</v>
      </c>
      <c r="F2786" s="11" t="s">
        <v>5718</v>
      </c>
      <c r="G2786" s="11">
        <v>1</v>
      </c>
      <c r="K2786" s="26" t="str">
        <f>IF($B2786="","",(VLOOKUP($B2786,所属・種目コード!$O$3:$P$127,2)))</f>
        <v>北上中</v>
      </c>
      <c r="L2786" s="23" t="e">
        <f>IF($B2786="","",(VLOOKUP($B2786,所属・種目コード!$L$3:$M$59,2)))</f>
        <v>#N/A</v>
      </c>
    </row>
    <row r="2787" spans="1:12">
      <c r="A2787" s="11">
        <v>3707</v>
      </c>
      <c r="B2787" s="11">
        <v>1152</v>
      </c>
      <c r="C2787" s="11">
        <v>881</v>
      </c>
      <c r="E2787" s="11" t="s">
        <v>5719</v>
      </c>
      <c r="F2787" s="11" t="s">
        <v>5720</v>
      </c>
      <c r="G2787" s="11">
        <v>1</v>
      </c>
      <c r="K2787" s="26" t="str">
        <f>IF($B2787="","",(VLOOKUP($B2787,所属・種目コード!$O$3:$P$127,2)))</f>
        <v>北上中</v>
      </c>
      <c r="L2787" s="23" t="e">
        <f>IF($B2787="","",(VLOOKUP($B2787,所属・種目コード!$L$3:$M$59,2)))</f>
        <v>#N/A</v>
      </c>
    </row>
    <row r="2788" spans="1:12">
      <c r="A2788" s="11">
        <v>3708</v>
      </c>
      <c r="B2788" s="11">
        <v>1152</v>
      </c>
      <c r="C2788" s="11">
        <v>751</v>
      </c>
      <c r="E2788" s="11" t="s">
        <v>5721</v>
      </c>
      <c r="F2788" s="11" t="s">
        <v>5722</v>
      </c>
      <c r="G2788" s="11">
        <v>2</v>
      </c>
      <c r="K2788" s="26" t="str">
        <f>IF($B2788="","",(VLOOKUP($B2788,所属・種目コード!$O$3:$P$127,2)))</f>
        <v>北上中</v>
      </c>
      <c r="L2788" s="23" t="e">
        <f>IF($B2788="","",(VLOOKUP($B2788,所属・種目コード!$L$3:$M$59,2)))</f>
        <v>#N/A</v>
      </c>
    </row>
    <row r="2789" spans="1:12">
      <c r="A2789" s="11">
        <v>3709</v>
      </c>
      <c r="B2789" s="11">
        <v>1152</v>
      </c>
      <c r="C2789" s="11">
        <v>468</v>
      </c>
      <c r="E2789" s="11" t="s">
        <v>5723</v>
      </c>
      <c r="F2789" s="11" t="s">
        <v>5724</v>
      </c>
      <c r="G2789" s="11">
        <v>2</v>
      </c>
      <c r="K2789" s="26" t="str">
        <f>IF($B2789="","",(VLOOKUP($B2789,所属・種目コード!$O$3:$P$127,2)))</f>
        <v>北上中</v>
      </c>
      <c r="L2789" s="23" t="e">
        <f>IF($B2789="","",(VLOOKUP($B2789,所属・種目コード!$L$3:$M$59,2)))</f>
        <v>#N/A</v>
      </c>
    </row>
    <row r="2790" spans="1:12">
      <c r="A2790" s="11">
        <v>3710</v>
      </c>
      <c r="B2790" s="11">
        <v>1152</v>
      </c>
      <c r="C2790" s="11">
        <v>457</v>
      </c>
      <c r="E2790" s="11" t="s">
        <v>5725</v>
      </c>
      <c r="F2790" s="11" t="s">
        <v>5726</v>
      </c>
      <c r="G2790" s="11">
        <v>2</v>
      </c>
      <c r="K2790" s="26" t="str">
        <f>IF($B2790="","",(VLOOKUP($B2790,所属・種目コード!$O$3:$P$127,2)))</f>
        <v>北上中</v>
      </c>
      <c r="L2790" s="23" t="e">
        <f>IF($B2790="","",(VLOOKUP($B2790,所属・種目コード!$L$3:$M$59,2)))</f>
        <v>#N/A</v>
      </c>
    </row>
    <row r="2791" spans="1:12">
      <c r="A2791" s="11">
        <v>3711</v>
      </c>
      <c r="B2791" s="11">
        <v>1152</v>
      </c>
      <c r="C2791" s="11">
        <v>535</v>
      </c>
      <c r="E2791" s="11" t="s">
        <v>5727</v>
      </c>
      <c r="F2791" s="11" t="s">
        <v>5728</v>
      </c>
      <c r="G2791" s="11">
        <v>1</v>
      </c>
      <c r="K2791" s="26" t="str">
        <f>IF($B2791="","",(VLOOKUP($B2791,所属・種目コード!$O$3:$P$127,2)))</f>
        <v>北上中</v>
      </c>
      <c r="L2791" s="23" t="e">
        <f>IF($B2791="","",(VLOOKUP($B2791,所属・種目コード!$L$3:$M$59,2)))</f>
        <v>#N/A</v>
      </c>
    </row>
    <row r="2792" spans="1:12">
      <c r="A2792" s="11">
        <v>3712</v>
      </c>
      <c r="B2792" s="11">
        <v>1152</v>
      </c>
      <c r="C2792" s="11">
        <v>752</v>
      </c>
      <c r="E2792" s="11" t="s">
        <v>5729</v>
      </c>
      <c r="F2792" s="11" t="s">
        <v>5730</v>
      </c>
      <c r="G2792" s="11">
        <v>2</v>
      </c>
      <c r="K2792" s="26" t="str">
        <f>IF($B2792="","",(VLOOKUP($B2792,所属・種目コード!$O$3:$P$127,2)))</f>
        <v>北上中</v>
      </c>
      <c r="L2792" s="23" t="e">
        <f>IF($B2792="","",(VLOOKUP($B2792,所属・種目コード!$L$3:$M$59,2)))</f>
        <v>#N/A</v>
      </c>
    </row>
    <row r="2793" spans="1:12">
      <c r="A2793" s="11">
        <v>3713</v>
      </c>
      <c r="B2793" s="11">
        <v>1152</v>
      </c>
      <c r="C2793" s="11">
        <v>748</v>
      </c>
      <c r="E2793" s="11" t="s">
        <v>5731</v>
      </c>
      <c r="F2793" s="11" t="s">
        <v>5732</v>
      </c>
      <c r="G2793" s="11">
        <v>2</v>
      </c>
      <c r="K2793" s="26" t="str">
        <f>IF($B2793="","",(VLOOKUP($B2793,所属・種目コード!$O$3:$P$127,2)))</f>
        <v>北上中</v>
      </c>
      <c r="L2793" s="23" t="e">
        <f>IF($B2793="","",(VLOOKUP($B2793,所属・種目コード!$L$3:$M$59,2)))</f>
        <v>#N/A</v>
      </c>
    </row>
    <row r="2794" spans="1:12">
      <c r="A2794" s="11">
        <v>3714</v>
      </c>
      <c r="B2794" s="11">
        <v>1152</v>
      </c>
      <c r="C2794" s="11">
        <v>458</v>
      </c>
      <c r="E2794" s="11" t="s">
        <v>5733</v>
      </c>
      <c r="F2794" s="11" t="s">
        <v>5734</v>
      </c>
      <c r="G2794" s="11">
        <v>2</v>
      </c>
      <c r="K2794" s="26" t="str">
        <f>IF($B2794="","",(VLOOKUP($B2794,所属・種目コード!$O$3:$P$127,2)))</f>
        <v>北上中</v>
      </c>
      <c r="L2794" s="23" t="e">
        <f>IF($B2794="","",(VLOOKUP($B2794,所属・種目コード!$L$3:$M$59,2)))</f>
        <v>#N/A</v>
      </c>
    </row>
    <row r="2795" spans="1:12">
      <c r="A2795" s="11">
        <v>3715</v>
      </c>
      <c r="B2795" s="11">
        <v>1152</v>
      </c>
      <c r="C2795" s="11">
        <v>532</v>
      </c>
      <c r="E2795" s="11" t="s">
        <v>5735</v>
      </c>
      <c r="F2795" s="11" t="s">
        <v>5736</v>
      </c>
      <c r="G2795" s="11">
        <v>1</v>
      </c>
      <c r="K2795" s="26" t="str">
        <f>IF($B2795="","",(VLOOKUP($B2795,所属・種目コード!$O$3:$P$127,2)))</f>
        <v>北上中</v>
      </c>
      <c r="L2795" s="23" t="e">
        <f>IF($B2795="","",(VLOOKUP($B2795,所属・種目コード!$L$3:$M$59,2)))</f>
        <v>#N/A</v>
      </c>
    </row>
    <row r="2796" spans="1:12">
      <c r="A2796" s="11">
        <v>3716</v>
      </c>
      <c r="B2796" s="11">
        <v>1152</v>
      </c>
      <c r="C2796" s="11">
        <v>469</v>
      </c>
      <c r="E2796" s="11" t="s">
        <v>5737</v>
      </c>
      <c r="F2796" s="11" t="s">
        <v>5738</v>
      </c>
      <c r="G2796" s="11">
        <v>2</v>
      </c>
      <c r="K2796" s="26" t="str">
        <f>IF($B2796="","",(VLOOKUP($B2796,所属・種目コード!$O$3:$P$127,2)))</f>
        <v>北上中</v>
      </c>
      <c r="L2796" s="23" t="e">
        <f>IF($B2796="","",(VLOOKUP($B2796,所属・種目コード!$L$3:$M$59,2)))</f>
        <v>#N/A</v>
      </c>
    </row>
    <row r="2797" spans="1:12">
      <c r="A2797" s="11">
        <v>3717</v>
      </c>
      <c r="B2797" s="11">
        <v>1152</v>
      </c>
      <c r="C2797" s="11">
        <v>536</v>
      </c>
      <c r="E2797" s="11" t="s">
        <v>5739</v>
      </c>
      <c r="F2797" s="11" t="s">
        <v>5740</v>
      </c>
      <c r="G2797" s="11">
        <v>1</v>
      </c>
      <c r="K2797" s="26" t="str">
        <f>IF($B2797="","",(VLOOKUP($B2797,所属・種目コード!$O$3:$P$127,2)))</f>
        <v>北上中</v>
      </c>
      <c r="L2797" s="23" t="e">
        <f>IF($B2797="","",(VLOOKUP($B2797,所属・種目コード!$L$3:$M$59,2)))</f>
        <v>#N/A</v>
      </c>
    </row>
    <row r="2798" spans="1:12">
      <c r="A2798" s="11">
        <v>3718</v>
      </c>
      <c r="B2798" s="11">
        <v>1152</v>
      </c>
      <c r="C2798" s="11">
        <v>470</v>
      </c>
      <c r="E2798" s="11" t="s">
        <v>5741</v>
      </c>
      <c r="F2798" s="11" t="s">
        <v>5742</v>
      </c>
      <c r="G2798" s="11">
        <v>2</v>
      </c>
      <c r="K2798" s="26" t="str">
        <f>IF($B2798="","",(VLOOKUP($B2798,所属・種目コード!$O$3:$P$127,2)))</f>
        <v>北上中</v>
      </c>
      <c r="L2798" s="23" t="e">
        <f>IF($B2798="","",(VLOOKUP($B2798,所属・種目コード!$L$3:$M$59,2)))</f>
        <v>#N/A</v>
      </c>
    </row>
    <row r="2799" spans="1:12">
      <c r="A2799" s="11">
        <v>3719</v>
      </c>
      <c r="B2799" s="11">
        <v>1152</v>
      </c>
      <c r="C2799" s="11">
        <v>952</v>
      </c>
      <c r="E2799" s="11" t="s">
        <v>5743</v>
      </c>
      <c r="F2799" s="11" t="s">
        <v>5744</v>
      </c>
      <c r="G2799" s="11">
        <v>2</v>
      </c>
      <c r="K2799" s="26" t="str">
        <f>IF($B2799="","",(VLOOKUP($B2799,所属・種目コード!$O$3:$P$127,2)))</f>
        <v>北上中</v>
      </c>
      <c r="L2799" s="23" t="e">
        <f>IF($B2799="","",(VLOOKUP($B2799,所属・種目コード!$L$3:$M$59,2)))</f>
        <v>#N/A</v>
      </c>
    </row>
    <row r="2800" spans="1:12">
      <c r="A2800" s="11">
        <v>3720</v>
      </c>
      <c r="B2800" s="11">
        <v>1152</v>
      </c>
      <c r="C2800" s="11">
        <v>877</v>
      </c>
      <c r="E2800" s="11" t="s">
        <v>5745</v>
      </c>
      <c r="F2800" s="11" t="s">
        <v>5746</v>
      </c>
      <c r="G2800" s="11">
        <v>1</v>
      </c>
      <c r="K2800" s="26" t="str">
        <f>IF($B2800="","",(VLOOKUP($B2800,所属・種目コード!$O$3:$P$127,2)))</f>
        <v>北上中</v>
      </c>
      <c r="L2800" s="23" t="e">
        <f>IF($B2800="","",(VLOOKUP($B2800,所属・種目コード!$L$3:$M$59,2)))</f>
        <v>#N/A</v>
      </c>
    </row>
    <row r="2801" spans="1:12">
      <c r="A2801" s="11">
        <v>3721</v>
      </c>
      <c r="B2801" s="11">
        <v>1152</v>
      </c>
      <c r="C2801" s="11">
        <v>459</v>
      </c>
      <c r="E2801" s="11" t="s">
        <v>5747</v>
      </c>
      <c r="F2801" s="11" t="s">
        <v>5748</v>
      </c>
      <c r="G2801" s="11">
        <v>2</v>
      </c>
      <c r="K2801" s="26" t="str">
        <f>IF($B2801="","",(VLOOKUP($B2801,所属・種目コード!$O$3:$P$127,2)))</f>
        <v>北上中</v>
      </c>
      <c r="L2801" s="23" t="e">
        <f>IF($B2801="","",(VLOOKUP($B2801,所属・種目コード!$L$3:$M$59,2)))</f>
        <v>#N/A</v>
      </c>
    </row>
    <row r="2802" spans="1:12">
      <c r="A2802" s="11">
        <v>3722</v>
      </c>
      <c r="B2802" s="11">
        <v>1152</v>
      </c>
      <c r="C2802" s="11">
        <v>878</v>
      </c>
      <c r="E2802" s="11" t="s">
        <v>5749</v>
      </c>
      <c r="F2802" s="11" t="s">
        <v>5750</v>
      </c>
      <c r="G2802" s="11">
        <v>1</v>
      </c>
      <c r="K2802" s="26" t="str">
        <f>IF($B2802="","",(VLOOKUP($B2802,所属・種目コード!$O$3:$P$127,2)))</f>
        <v>北上中</v>
      </c>
      <c r="L2802" s="23" t="e">
        <f>IF($B2802="","",(VLOOKUP($B2802,所属・種目コード!$L$3:$M$59,2)))</f>
        <v>#N/A</v>
      </c>
    </row>
    <row r="2803" spans="1:12">
      <c r="A2803" s="11">
        <v>3723</v>
      </c>
      <c r="B2803" s="11">
        <v>1152</v>
      </c>
      <c r="C2803" s="11">
        <v>537</v>
      </c>
      <c r="E2803" s="11" t="s">
        <v>5751</v>
      </c>
      <c r="F2803" s="11" t="s">
        <v>5752</v>
      </c>
      <c r="G2803" s="11">
        <v>1</v>
      </c>
      <c r="K2803" s="26" t="str">
        <f>IF($B2803="","",(VLOOKUP($B2803,所属・種目コード!$O$3:$P$127,2)))</f>
        <v>北上中</v>
      </c>
      <c r="L2803" s="23" t="e">
        <f>IF($B2803="","",(VLOOKUP($B2803,所属・種目コード!$L$3:$M$59,2)))</f>
        <v>#N/A</v>
      </c>
    </row>
    <row r="2804" spans="1:12">
      <c r="A2804" s="11">
        <v>3724</v>
      </c>
      <c r="B2804" s="11">
        <v>1152</v>
      </c>
      <c r="C2804" s="11">
        <v>460</v>
      </c>
      <c r="E2804" s="11" t="s">
        <v>5753</v>
      </c>
      <c r="F2804" s="11" t="s">
        <v>5754</v>
      </c>
      <c r="G2804" s="11">
        <v>2</v>
      </c>
      <c r="K2804" s="26" t="str">
        <f>IF($B2804="","",(VLOOKUP($B2804,所属・種目コード!$O$3:$P$127,2)))</f>
        <v>北上中</v>
      </c>
      <c r="L2804" s="23" t="e">
        <f>IF($B2804="","",(VLOOKUP($B2804,所属・種目コード!$L$3:$M$59,2)))</f>
        <v>#N/A</v>
      </c>
    </row>
    <row r="2805" spans="1:12">
      <c r="A2805" s="11">
        <v>3725</v>
      </c>
      <c r="B2805" s="11">
        <v>1152</v>
      </c>
      <c r="C2805" s="11">
        <v>461</v>
      </c>
      <c r="E2805" s="11" t="s">
        <v>5755</v>
      </c>
      <c r="F2805" s="11" t="s">
        <v>5756</v>
      </c>
      <c r="G2805" s="11">
        <v>2</v>
      </c>
      <c r="K2805" s="26" t="str">
        <f>IF($B2805="","",(VLOOKUP($B2805,所属・種目コード!$O$3:$P$127,2)))</f>
        <v>北上中</v>
      </c>
      <c r="L2805" s="23" t="e">
        <f>IF($B2805="","",(VLOOKUP($B2805,所属・種目コード!$L$3:$M$59,2)))</f>
        <v>#N/A</v>
      </c>
    </row>
    <row r="2806" spans="1:12">
      <c r="A2806" s="11">
        <v>3726</v>
      </c>
      <c r="B2806" s="11">
        <v>1152</v>
      </c>
      <c r="C2806" s="11">
        <v>749</v>
      </c>
      <c r="E2806" s="11" t="s">
        <v>5757</v>
      </c>
      <c r="F2806" s="11" t="s">
        <v>5758</v>
      </c>
      <c r="G2806" s="11">
        <v>2</v>
      </c>
      <c r="K2806" s="26" t="str">
        <f>IF($B2806="","",(VLOOKUP($B2806,所属・種目コード!$O$3:$P$127,2)))</f>
        <v>北上中</v>
      </c>
      <c r="L2806" s="23" t="e">
        <f>IF($B2806="","",(VLOOKUP($B2806,所属・種目コード!$L$3:$M$59,2)))</f>
        <v>#N/A</v>
      </c>
    </row>
    <row r="2807" spans="1:12">
      <c r="A2807" s="11">
        <v>3727</v>
      </c>
      <c r="B2807" s="11">
        <v>1152</v>
      </c>
      <c r="C2807" s="11">
        <v>533</v>
      </c>
      <c r="E2807" s="11" t="s">
        <v>5759</v>
      </c>
      <c r="F2807" s="11" t="s">
        <v>5760</v>
      </c>
      <c r="G2807" s="11">
        <v>1</v>
      </c>
      <c r="K2807" s="26" t="str">
        <f>IF($B2807="","",(VLOOKUP($B2807,所属・種目コード!$O$3:$P$127,2)))</f>
        <v>北上中</v>
      </c>
      <c r="L2807" s="23" t="e">
        <f>IF($B2807="","",(VLOOKUP($B2807,所属・種目コード!$L$3:$M$59,2)))</f>
        <v>#N/A</v>
      </c>
    </row>
    <row r="2808" spans="1:12">
      <c r="A2808" s="11">
        <v>3728</v>
      </c>
      <c r="B2808" s="11">
        <v>1152</v>
      </c>
      <c r="C2808" s="11">
        <v>462</v>
      </c>
      <c r="E2808" s="11" t="s">
        <v>5761</v>
      </c>
      <c r="F2808" s="11" t="s">
        <v>5762</v>
      </c>
      <c r="G2808" s="11">
        <v>2</v>
      </c>
      <c r="K2808" s="26" t="str">
        <f>IF($B2808="","",(VLOOKUP($B2808,所属・種目コード!$O$3:$P$127,2)))</f>
        <v>北上中</v>
      </c>
      <c r="L2808" s="23" t="e">
        <f>IF($B2808="","",(VLOOKUP($B2808,所属・種目コード!$L$3:$M$59,2)))</f>
        <v>#N/A</v>
      </c>
    </row>
    <row r="2809" spans="1:12">
      <c r="A2809" s="11">
        <v>3729</v>
      </c>
      <c r="B2809" s="11">
        <v>1152</v>
      </c>
      <c r="C2809" s="11">
        <v>882</v>
      </c>
      <c r="E2809" s="11" t="s">
        <v>5763</v>
      </c>
      <c r="F2809" s="11" t="s">
        <v>5764</v>
      </c>
      <c r="G2809" s="11">
        <v>1</v>
      </c>
      <c r="K2809" s="26" t="str">
        <f>IF($B2809="","",(VLOOKUP($B2809,所属・種目コード!$O$3:$P$127,2)))</f>
        <v>北上中</v>
      </c>
      <c r="L2809" s="23" t="e">
        <f>IF($B2809="","",(VLOOKUP($B2809,所属・種目コード!$L$3:$M$59,2)))</f>
        <v>#N/A</v>
      </c>
    </row>
    <row r="2810" spans="1:12">
      <c r="A2810" s="11">
        <v>5104</v>
      </c>
      <c r="B2810" s="11">
        <v>1152</v>
      </c>
      <c r="C2810" s="11">
        <v>1518</v>
      </c>
      <c r="E2810" s="11" t="s">
        <v>8397</v>
      </c>
      <c r="F2810" s="11" t="s">
        <v>8398</v>
      </c>
      <c r="G2810" s="11">
        <v>2</v>
      </c>
      <c r="K2810" s="26" t="str">
        <f>IF($B2810="","",(VLOOKUP($B2810,所属・種目コード!$O$3:$P$127,2)))</f>
        <v>北上中</v>
      </c>
      <c r="L2810" s="23" t="e">
        <f>IF($B2810="","",(VLOOKUP($B2810,所属・種目コード!$L$3:$M$59,2)))</f>
        <v>#N/A</v>
      </c>
    </row>
    <row r="2811" spans="1:12">
      <c r="A2811" s="11">
        <v>5105</v>
      </c>
      <c r="B2811" s="11">
        <v>1152</v>
      </c>
      <c r="C2811" s="11">
        <v>1521</v>
      </c>
      <c r="E2811" s="11" t="s">
        <v>8399</v>
      </c>
      <c r="F2811" s="11" t="s">
        <v>8400</v>
      </c>
      <c r="G2811" s="11">
        <v>2</v>
      </c>
      <c r="K2811" s="26" t="str">
        <f>IF($B2811="","",(VLOOKUP($B2811,所属・種目コード!$O$3:$P$127,2)))</f>
        <v>北上中</v>
      </c>
      <c r="L2811" s="23" t="e">
        <f>IF($B2811="","",(VLOOKUP($B2811,所属・種目コード!$L$3:$M$59,2)))</f>
        <v>#N/A</v>
      </c>
    </row>
    <row r="2812" spans="1:12">
      <c r="A2812" s="11">
        <v>3730</v>
      </c>
      <c r="B2812" s="11">
        <v>1153</v>
      </c>
      <c r="C2812" s="11">
        <v>596</v>
      </c>
      <c r="E2812" s="11" t="s">
        <v>5765</v>
      </c>
      <c r="F2812" s="11" t="s">
        <v>5766</v>
      </c>
      <c r="G2812" s="11">
        <v>1</v>
      </c>
      <c r="K2812" s="26" t="str">
        <f>IF($B2812="","",(VLOOKUP($B2812,所属・種目コード!$O$3:$P$127,2)))</f>
        <v>北上東陵中</v>
      </c>
      <c r="L2812" s="23" t="e">
        <f>IF($B2812="","",(VLOOKUP($B2812,所属・種目コード!$L$3:$M$59,2)))</f>
        <v>#N/A</v>
      </c>
    </row>
    <row r="2813" spans="1:12">
      <c r="A2813" s="11">
        <v>3731</v>
      </c>
      <c r="B2813" s="11">
        <v>1153</v>
      </c>
      <c r="C2813" s="11">
        <v>1329</v>
      </c>
      <c r="E2813" s="11" t="s">
        <v>5767</v>
      </c>
      <c r="F2813" s="11" t="s">
        <v>5768</v>
      </c>
      <c r="G2813" s="11">
        <v>1</v>
      </c>
      <c r="K2813" s="26" t="str">
        <f>IF($B2813="","",(VLOOKUP($B2813,所属・種目コード!$O$3:$P$127,2)))</f>
        <v>北上東陵中</v>
      </c>
      <c r="L2813" s="23" t="e">
        <f>IF($B2813="","",(VLOOKUP($B2813,所属・種目コード!$L$3:$M$59,2)))</f>
        <v>#N/A</v>
      </c>
    </row>
    <row r="2814" spans="1:12">
      <c r="A2814" s="11">
        <v>3732</v>
      </c>
      <c r="B2814" s="11">
        <v>1154</v>
      </c>
      <c r="C2814" s="11">
        <v>298</v>
      </c>
      <c r="E2814" s="11" t="s">
        <v>5769</v>
      </c>
      <c r="F2814" s="11" t="s">
        <v>5770</v>
      </c>
      <c r="G2814" s="11">
        <v>1</v>
      </c>
      <c r="K2814" s="26" t="str">
        <f>IF($B2814="","",(VLOOKUP($B2814,所属・種目コード!$O$3:$P$127,2)))</f>
        <v>北上南中</v>
      </c>
      <c r="L2814" s="23" t="e">
        <f>IF($B2814="","",(VLOOKUP($B2814,所属・種目コード!$L$3:$M$59,2)))</f>
        <v>#N/A</v>
      </c>
    </row>
    <row r="2815" spans="1:12">
      <c r="A2815" s="11">
        <v>3733</v>
      </c>
      <c r="B2815" s="11">
        <v>1154</v>
      </c>
      <c r="C2815" s="11">
        <v>299</v>
      </c>
      <c r="E2815" s="11" t="s">
        <v>5771</v>
      </c>
      <c r="F2815" s="11" t="s">
        <v>5772</v>
      </c>
      <c r="G2815" s="11">
        <v>1</v>
      </c>
      <c r="K2815" s="26" t="str">
        <f>IF($B2815="","",(VLOOKUP($B2815,所属・種目コード!$O$3:$P$127,2)))</f>
        <v>北上南中</v>
      </c>
      <c r="L2815" s="23" t="e">
        <f>IF($B2815="","",(VLOOKUP($B2815,所属・種目コード!$L$3:$M$59,2)))</f>
        <v>#N/A</v>
      </c>
    </row>
    <row r="2816" spans="1:12">
      <c r="A2816" s="11">
        <v>3734</v>
      </c>
      <c r="B2816" s="11">
        <v>1154</v>
      </c>
      <c r="C2816" s="11">
        <v>301</v>
      </c>
      <c r="E2816" s="11" t="s">
        <v>5773</v>
      </c>
      <c r="F2816" s="11" t="s">
        <v>5774</v>
      </c>
      <c r="G2816" s="11">
        <v>1</v>
      </c>
      <c r="K2816" s="26" t="str">
        <f>IF($B2816="","",(VLOOKUP($B2816,所属・種目コード!$O$3:$P$127,2)))</f>
        <v>北上南中</v>
      </c>
      <c r="L2816" s="23" t="e">
        <f>IF($B2816="","",(VLOOKUP($B2816,所属・種目コード!$L$3:$M$59,2)))</f>
        <v>#N/A</v>
      </c>
    </row>
    <row r="2817" spans="1:12">
      <c r="A2817" s="11">
        <v>3735</v>
      </c>
      <c r="B2817" s="11">
        <v>1154</v>
      </c>
      <c r="C2817" s="11">
        <v>277</v>
      </c>
      <c r="E2817" s="11" t="s">
        <v>5775</v>
      </c>
      <c r="F2817" s="11" t="s">
        <v>5776</v>
      </c>
      <c r="G2817" s="11">
        <v>2</v>
      </c>
      <c r="K2817" s="26" t="str">
        <f>IF($B2817="","",(VLOOKUP($B2817,所属・種目コード!$O$3:$P$127,2)))</f>
        <v>北上南中</v>
      </c>
      <c r="L2817" s="23" t="e">
        <f>IF($B2817="","",(VLOOKUP($B2817,所属・種目コード!$L$3:$M$59,2)))</f>
        <v>#N/A</v>
      </c>
    </row>
    <row r="2818" spans="1:12">
      <c r="A2818" s="11">
        <v>3736</v>
      </c>
      <c r="B2818" s="11">
        <v>1154</v>
      </c>
      <c r="C2818" s="11">
        <v>303</v>
      </c>
      <c r="E2818" s="11" t="s">
        <v>5777</v>
      </c>
      <c r="F2818" s="11" t="s">
        <v>5778</v>
      </c>
      <c r="G2818" s="11">
        <v>1</v>
      </c>
      <c r="K2818" s="26" t="str">
        <f>IF($B2818="","",(VLOOKUP($B2818,所属・種目コード!$O$3:$P$127,2)))</f>
        <v>北上南中</v>
      </c>
      <c r="L2818" s="23" t="e">
        <f>IF($B2818="","",(VLOOKUP($B2818,所属・種目コード!$L$3:$M$59,2)))</f>
        <v>#N/A</v>
      </c>
    </row>
    <row r="2819" spans="1:12">
      <c r="A2819" s="11">
        <v>3737</v>
      </c>
      <c r="B2819" s="11">
        <v>1154</v>
      </c>
      <c r="C2819" s="11">
        <v>269</v>
      </c>
      <c r="E2819" s="11" t="s">
        <v>5779</v>
      </c>
      <c r="F2819" s="11" t="s">
        <v>5780</v>
      </c>
      <c r="G2819" s="11">
        <v>2</v>
      </c>
      <c r="K2819" s="26" t="str">
        <f>IF($B2819="","",(VLOOKUP($B2819,所属・種目コード!$O$3:$P$127,2)))</f>
        <v>北上南中</v>
      </c>
      <c r="L2819" s="23" t="e">
        <f>IF($B2819="","",(VLOOKUP($B2819,所属・種目コード!$L$3:$M$59,2)))</f>
        <v>#N/A</v>
      </c>
    </row>
    <row r="2820" spans="1:12">
      <c r="A2820" s="11">
        <v>3738</v>
      </c>
      <c r="B2820" s="11">
        <v>1154</v>
      </c>
      <c r="C2820" s="11">
        <v>278</v>
      </c>
      <c r="E2820" s="11" t="s">
        <v>5781</v>
      </c>
      <c r="F2820" s="11" t="s">
        <v>5782</v>
      </c>
      <c r="G2820" s="11">
        <v>2</v>
      </c>
      <c r="K2820" s="26" t="str">
        <f>IF($B2820="","",(VLOOKUP($B2820,所属・種目コード!$O$3:$P$127,2)))</f>
        <v>北上南中</v>
      </c>
      <c r="L2820" s="23" t="e">
        <f>IF($B2820="","",(VLOOKUP($B2820,所属・種目コード!$L$3:$M$59,2)))</f>
        <v>#N/A</v>
      </c>
    </row>
    <row r="2821" spans="1:12">
      <c r="A2821" s="11">
        <v>3739</v>
      </c>
      <c r="B2821" s="11">
        <v>1154</v>
      </c>
      <c r="C2821" s="11">
        <v>304</v>
      </c>
      <c r="E2821" s="11" t="s">
        <v>5783</v>
      </c>
      <c r="F2821" s="11" t="s">
        <v>5784</v>
      </c>
      <c r="G2821" s="11">
        <v>1</v>
      </c>
      <c r="K2821" s="26" t="str">
        <f>IF($B2821="","",(VLOOKUP($B2821,所属・種目コード!$O$3:$P$127,2)))</f>
        <v>北上南中</v>
      </c>
      <c r="L2821" s="23" t="e">
        <f>IF($B2821="","",(VLOOKUP($B2821,所属・種目コード!$L$3:$M$59,2)))</f>
        <v>#N/A</v>
      </c>
    </row>
    <row r="2822" spans="1:12">
      <c r="A2822" s="11">
        <v>3740</v>
      </c>
      <c r="B2822" s="11">
        <v>1154</v>
      </c>
      <c r="C2822" s="11">
        <v>289</v>
      </c>
      <c r="E2822" s="11" t="s">
        <v>5785</v>
      </c>
      <c r="F2822" s="11" t="s">
        <v>5786</v>
      </c>
      <c r="G2822" s="11">
        <v>1</v>
      </c>
      <c r="K2822" s="26" t="str">
        <f>IF($B2822="","",(VLOOKUP($B2822,所属・種目コード!$O$3:$P$127,2)))</f>
        <v>北上南中</v>
      </c>
      <c r="L2822" s="23" t="e">
        <f>IF($B2822="","",(VLOOKUP($B2822,所属・種目コード!$L$3:$M$59,2)))</f>
        <v>#N/A</v>
      </c>
    </row>
    <row r="2823" spans="1:12">
      <c r="A2823" s="11">
        <v>3741</v>
      </c>
      <c r="B2823" s="11">
        <v>1154</v>
      </c>
      <c r="C2823" s="11">
        <v>305</v>
      </c>
      <c r="E2823" s="11" t="s">
        <v>4005</v>
      </c>
      <c r="F2823" s="11" t="s">
        <v>4006</v>
      </c>
      <c r="G2823" s="11">
        <v>1</v>
      </c>
      <c r="K2823" s="26" t="str">
        <f>IF($B2823="","",(VLOOKUP($B2823,所属・種目コード!$O$3:$P$127,2)))</f>
        <v>北上南中</v>
      </c>
      <c r="L2823" s="23" t="e">
        <f>IF($B2823="","",(VLOOKUP($B2823,所属・種目コード!$L$3:$M$59,2)))</f>
        <v>#N/A</v>
      </c>
    </row>
    <row r="2824" spans="1:12">
      <c r="A2824" s="11">
        <v>3742</v>
      </c>
      <c r="B2824" s="11">
        <v>1154</v>
      </c>
      <c r="C2824" s="11">
        <v>306</v>
      </c>
      <c r="E2824" s="11" t="s">
        <v>5787</v>
      </c>
      <c r="F2824" s="11" t="s">
        <v>5788</v>
      </c>
      <c r="G2824" s="11">
        <v>1</v>
      </c>
      <c r="K2824" s="26" t="str">
        <f>IF($B2824="","",(VLOOKUP($B2824,所属・種目コード!$O$3:$P$127,2)))</f>
        <v>北上南中</v>
      </c>
      <c r="L2824" s="23" t="e">
        <f>IF($B2824="","",(VLOOKUP($B2824,所属・種目コード!$L$3:$M$59,2)))</f>
        <v>#N/A</v>
      </c>
    </row>
    <row r="2825" spans="1:12">
      <c r="A2825" s="11">
        <v>3743</v>
      </c>
      <c r="B2825" s="11">
        <v>1154</v>
      </c>
      <c r="C2825" s="11">
        <v>307</v>
      </c>
      <c r="E2825" s="11" t="s">
        <v>5789</v>
      </c>
      <c r="F2825" s="11" t="s">
        <v>5790</v>
      </c>
      <c r="G2825" s="11">
        <v>1</v>
      </c>
      <c r="K2825" s="26" t="str">
        <f>IF($B2825="","",(VLOOKUP($B2825,所属・種目コード!$O$3:$P$127,2)))</f>
        <v>北上南中</v>
      </c>
      <c r="L2825" s="23" t="e">
        <f>IF($B2825="","",(VLOOKUP($B2825,所属・種目コード!$L$3:$M$59,2)))</f>
        <v>#N/A</v>
      </c>
    </row>
    <row r="2826" spans="1:12">
      <c r="A2826" s="11">
        <v>3744</v>
      </c>
      <c r="B2826" s="11">
        <v>1154</v>
      </c>
      <c r="C2826" s="11">
        <v>279</v>
      </c>
      <c r="E2826" s="11" t="s">
        <v>2370</v>
      </c>
      <c r="F2826" s="11" t="s">
        <v>2371</v>
      </c>
      <c r="G2826" s="11">
        <v>2</v>
      </c>
      <c r="K2826" s="26" t="str">
        <f>IF($B2826="","",(VLOOKUP($B2826,所属・種目コード!$O$3:$P$127,2)))</f>
        <v>北上南中</v>
      </c>
      <c r="L2826" s="23" t="e">
        <f>IF($B2826="","",(VLOOKUP($B2826,所属・種目コード!$L$3:$M$59,2)))</f>
        <v>#N/A</v>
      </c>
    </row>
    <row r="2827" spans="1:12">
      <c r="A2827" s="11">
        <v>3745</v>
      </c>
      <c r="B2827" s="11">
        <v>1154</v>
      </c>
      <c r="C2827" s="11">
        <v>270</v>
      </c>
      <c r="E2827" s="11" t="s">
        <v>5791</v>
      </c>
      <c r="F2827" s="11" t="s">
        <v>5792</v>
      </c>
      <c r="G2827" s="11">
        <v>2</v>
      </c>
      <c r="K2827" s="26" t="str">
        <f>IF($B2827="","",(VLOOKUP($B2827,所属・種目コード!$O$3:$P$127,2)))</f>
        <v>北上南中</v>
      </c>
      <c r="L2827" s="23" t="e">
        <f>IF($B2827="","",(VLOOKUP($B2827,所属・種目コード!$L$3:$M$59,2)))</f>
        <v>#N/A</v>
      </c>
    </row>
    <row r="2828" spans="1:12">
      <c r="A2828" s="11">
        <v>3746</v>
      </c>
      <c r="B2828" s="11">
        <v>1154</v>
      </c>
      <c r="C2828" s="11">
        <v>271</v>
      </c>
      <c r="E2828" s="11" t="s">
        <v>5793</v>
      </c>
      <c r="F2828" s="11" t="s">
        <v>5794</v>
      </c>
      <c r="G2828" s="11">
        <v>2</v>
      </c>
      <c r="K2828" s="26" t="str">
        <f>IF($B2828="","",(VLOOKUP($B2828,所属・種目コード!$O$3:$P$127,2)))</f>
        <v>北上南中</v>
      </c>
      <c r="L2828" s="23" t="e">
        <f>IF($B2828="","",(VLOOKUP($B2828,所属・種目コード!$L$3:$M$59,2)))</f>
        <v>#N/A</v>
      </c>
    </row>
    <row r="2829" spans="1:12">
      <c r="A2829" s="11">
        <v>3747</v>
      </c>
      <c r="B2829" s="11">
        <v>1154</v>
      </c>
      <c r="C2829" s="11">
        <v>280</v>
      </c>
      <c r="E2829" s="11" t="s">
        <v>5795</v>
      </c>
      <c r="F2829" s="11" t="s">
        <v>5796</v>
      </c>
      <c r="G2829" s="11">
        <v>2</v>
      </c>
      <c r="K2829" s="26" t="str">
        <f>IF($B2829="","",(VLOOKUP($B2829,所属・種目コード!$O$3:$P$127,2)))</f>
        <v>北上南中</v>
      </c>
      <c r="L2829" s="23" t="e">
        <f>IF($B2829="","",(VLOOKUP($B2829,所属・種目コード!$L$3:$M$59,2)))</f>
        <v>#N/A</v>
      </c>
    </row>
    <row r="2830" spans="1:12">
      <c r="A2830" s="11">
        <v>3748</v>
      </c>
      <c r="B2830" s="11">
        <v>1154</v>
      </c>
      <c r="C2830" s="11">
        <v>272</v>
      </c>
      <c r="E2830" s="11" t="s">
        <v>5797</v>
      </c>
      <c r="F2830" s="11" t="s">
        <v>4318</v>
      </c>
      <c r="G2830" s="11">
        <v>2</v>
      </c>
      <c r="K2830" s="26" t="str">
        <f>IF($B2830="","",(VLOOKUP($B2830,所属・種目コード!$O$3:$P$127,2)))</f>
        <v>北上南中</v>
      </c>
      <c r="L2830" s="23" t="e">
        <f>IF($B2830="","",(VLOOKUP($B2830,所属・種目コード!$L$3:$M$59,2)))</f>
        <v>#N/A</v>
      </c>
    </row>
    <row r="2831" spans="1:12">
      <c r="A2831" s="11">
        <v>3749</v>
      </c>
      <c r="B2831" s="11">
        <v>1154</v>
      </c>
      <c r="C2831" s="11">
        <v>292</v>
      </c>
      <c r="E2831" s="11" t="s">
        <v>5798</v>
      </c>
      <c r="F2831" s="11" t="s">
        <v>5799</v>
      </c>
      <c r="G2831" s="11">
        <v>1</v>
      </c>
      <c r="K2831" s="26" t="str">
        <f>IF($B2831="","",(VLOOKUP($B2831,所属・種目コード!$O$3:$P$127,2)))</f>
        <v>北上南中</v>
      </c>
      <c r="L2831" s="23" t="e">
        <f>IF($B2831="","",(VLOOKUP($B2831,所属・種目コード!$L$3:$M$59,2)))</f>
        <v>#N/A</v>
      </c>
    </row>
    <row r="2832" spans="1:12">
      <c r="A2832" s="11">
        <v>3750</v>
      </c>
      <c r="B2832" s="11">
        <v>1154</v>
      </c>
      <c r="C2832" s="11">
        <v>273</v>
      </c>
      <c r="E2832" s="11" t="s">
        <v>5800</v>
      </c>
      <c r="F2832" s="11" t="s">
        <v>3277</v>
      </c>
      <c r="G2832" s="11">
        <v>2</v>
      </c>
      <c r="K2832" s="26" t="str">
        <f>IF($B2832="","",(VLOOKUP($B2832,所属・種目コード!$O$3:$P$127,2)))</f>
        <v>北上南中</v>
      </c>
      <c r="L2832" s="23" t="e">
        <f>IF($B2832="","",(VLOOKUP($B2832,所属・種目コード!$L$3:$M$59,2)))</f>
        <v>#N/A</v>
      </c>
    </row>
    <row r="2833" spans="1:12">
      <c r="A2833" s="11">
        <v>3751</v>
      </c>
      <c r="B2833" s="11">
        <v>1154</v>
      </c>
      <c r="C2833" s="11">
        <v>274</v>
      </c>
      <c r="E2833" s="11" t="s">
        <v>5801</v>
      </c>
      <c r="F2833" s="11" t="s">
        <v>5802</v>
      </c>
      <c r="G2833" s="11">
        <v>2</v>
      </c>
      <c r="K2833" s="26" t="str">
        <f>IF($B2833="","",(VLOOKUP($B2833,所属・種目コード!$O$3:$P$127,2)))</f>
        <v>北上南中</v>
      </c>
      <c r="L2833" s="23" t="e">
        <f>IF($B2833="","",(VLOOKUP($B2833,所属・種目コード!$L$3:$M$59,2)))</f>
        <v>#N/A</v>
      </c>
    </row>
    <row r="2834" spans="1:12">
      <c r="A2834" s="11">
        <v>3752</v>
      </c>
      <c r="B2834" s="11">
        <v>1154</v>
      </c>
      <c r="C2834" s="11">
        <v>308</v>
      </c>
      <c r="E2834" s="11" t="s">
        <v>5803</v>
      </c>
      <c r="F2834" s="11" t="s">
        <v>5804</v>
      </c>
      <c r="G2834" s="11">
        <v>1</v>
      </c>
      <c r="K2834" s="26" t="str">
        <f>IF($B2834="","",(VLOOKUP($B2834,所属・種目コード!$O$3:$P$127,2)))</f>
        <v>北上南中</v>
      </c>
      <c r="L2834" s="23" t="e">
        <f>IF($B2834="","",(VLOOKUP($B2834,所属・種目コード!$L$3:$M$59,2)))</f>
        <v>#N/A</v>
      </c>
    </row>
    <row r="2835" spans="1:12">
      <c r="A2835" s="11">
        <v>3753</v>
      </c>
      <c r="B2835" s="11">
        <v>1154</v>
      </c>
      <c r="C2835" s="11">
        <v>309</v>
      </c>
      <c r="E2835" s="11" t="s">
        <v>5805</v>
      </c>
      <c r="F2835" s="11" t="s">
        <v>5806</v>
      </c>
      <c r="G2835" s="11">
        <v>1</v>
      </c>
      <c r="K2835" s="26" t="str">
        <f>IF($B2835="","",(VLOOKUP($B2835,所属・種目コード!$O$3:$P$127,2)))</f>
        <v>北上南中</v>
      </c>
      <c r="L2835" s="23" t="e">
        <f>IF($B2835="","",(VLOOKUP($B2835,所属・種目コード!$L$3:$M$59,2)))</f>
        <v>#N/A</v>
      </c>
    </row>
    <row r="2836" spans="1:12">
      <c r="A2836" s="11">
        <v>3754</v>
      </c>
      <c r="B2836" s="11">
        <v>1154</v>
      </c>
      <c r="C2836" s="11">
        <v>310</v>
      </c>
      <c r="E2836" s="11" t="s">
        <v>5807</v>
      </c>
      <c r="F2836" s="11" t="s">
        <v>5808</v>
      </c>
      <c r="G2836" s="11">
        <v>1</v>
      </c>
      <c r="K2836" s="26" t="str">
        <f>IF($B2836="","",(VLOOKUP($B2836,所属・種目コード!$O$3:$P$127,2)))</f>
        <v>北上南中</v>
      </c>
      <c r="L2836" s="23" t="e">
        <f>IF($B2836="","",(VLOOKUP($B2836,所属・種目コード!$L$3:$M$59,2)))</f>
        <v>#N/A</v>
      </c>
    </row>
    <row r="2837" spans="1:12">
      <c r="A2837" s="11">
        <v>3755</v>
      </c>
      <c r="B2837" s="11">
        <v>1154</v>
      </c>
      <c r="C2837" s="11">
        <v>281</v>
      </c>
      <c r="E2837" s="11" t="s">
        <v>5809</v>
      </c>
      <c r="F2837" s="11" t="s">
        <v>5810</v>
      </c>
      <c r="G2837" s="11">
        <v>2</v>
      </c>
      <c r="K2837" s="26" t="str">
        <f>IF($B2837="","",(VLOOKUP($B2837,所属・種目コード!$O$3:$P$127,2)))</f>
        <v>北上南中</v>
      </c>
      <c r="L2837" s="23" t="e">
        <f>IF($B2837="","",(VLOOKUP($B2837,所属・種目コード!$L$3:$M$59,2)))</f>
        <v>#N/A</v>
      </c>
    </row>
    <row r="2838" spans="1:12">
      <c r="A2838" s="11">
        <v>3756</v>
      </c>
      <c r="B2838" s="11">
        <v>1154</v>
      </c>
      <c r="C2838" s="11">
        <v>311</v>
      </c>
      <c r="E2838" s="11" t="s">
        <v>5811</v>
      </c>
      <c r="F2838" s="11" t="s">
        <v>5812</v>
      </c>
      <c r="G2838" s="11">
        <v>1</v>
      </c>
      <c r="K2838" s="26" t="str">
        <f>IF($B2838="","",(VLOOKUP($B2838,所属・種目コード!$O$3:$P$127,2)))</f>
        <v>北上南中</v>
      </c>
      <c r="L2838" s="23" t="e">
        <f>IF($B2838="","",(VLOOKUP($B2838,所属・種目コード!$L$3:$M$59,2)))</f>
        <v>#N/A</v>
      </c>
    </row>
    <row r="2839" spans="1:12">
      <c r="A2839" s="11">
        <v>3757</v>
      </c>
      <c r="B2839" s="11">
        <v>1154</v>
      </c>
      <c r="C2839" s="11">
        <v>294</v>
      </c>
      <c r="E2839" s="11" t="s">
        <v>5813</v>
      </c>
      <c r="F2839" s="11" t="s">
        <v>5814</v>
      </c>
      <c r="G2839" s="11">
        <v>1</v>
      </c>
      <c r="K2839" s="26" t="str">
        <f>IF($B2839="","",(VLOOKUP($B2839,所属・種目コード!$O$3:$P$127,2)))</f>
        <v>北上南中</v>
      </c>
      <c r="L2839" s="23" t="e">
        <f>IF($B2839="","",(VLOOKUP($B2839,所属・種目コード!$L$3:$M$59,2)))</f>
        <v>#N/A</v>
      </c>
    </row>
    <row r="2840" spans="1:12">
      <c r="A2840" s="11">
        <v>3758</v>
      </c>
      <c r="B2840" s="11">
        <v>1154</v>
      </c>
      <c r="C2840" s="11">
        <v>282</v>
      </c>
      <c r="E2840" s="11" t="s">
        <v>5815</v>
      </c>
      <c r="F2840" s="11" t="s">
        <v>5816</v>
      </c>
      <c r="G2840" s="11">
        <v>2</v>
      </c>
      <c r="K2840" s="26" t="str">
        <f>IF($B2840="","",(VLOOKUP($B2840,所属・種目コード!$O$3:$P$127,2)))</f>
        <v>北上南中</v>
      </c>
      <c r="L2840" s="23" t="e">
        <f>IF($B2840="","",(VLOOKUP($B2840,所属・種目コード!$L$3:$M$59,2)))</f>
        <v>#N/A</v>
      </c>
    </row>
    <row r="2841" spans="1:12">
      <c r="A2841" s="11">
        <v>3759</v>
      </c>
      <c r="B2841" s="11">
        <v>1154</v>
      </c>
      <c r="C2841" s="11">
        <v>283</v>
      </c>
      <c r="E2841" s="11" t="s">
        <v>5817</v>
      </c>
      <c r="F2841" s="11" t="s">
        <v>5818</v>
      </c>
      <c r="G2841" s="11">
        <v>2</v>
      </c>
      <c r="K2841" s="26" t="str">
        <f>IF($B2841="","",(VLOOKUP($B2841,所属・種目コード!$O$3:$P$127,2)))</f>
        <v>北上南中</v>
      </c>
      <c r="L2841" s="23" t="e">
        <f>IF($B2841="","",(VLOOKUP($B2841,所属・種目コード!$L$3:$M$59,2)))</f>
        <v>#N/A</v>
      </c>
    </row>
    <row r="2842" spans="1:12">
      <c r="A2842" s="11">
        <v>3760</v>
      </c>
      <c r="B2842" s="11">
        <v>1154</v>
      </c>
      <c r="C2842" s="11">
        <v>296</v>
      </c>
      <c r="E2842" s="11" t="s">
        <v>5819</v>
      </c>
      <c r="F2842" s="11" t="s">
        <v>5820</v>
      </c>
      <c r="G2842" s="11">
        <v>1</v>
      </c>
      <c r="K2842" s="26" t="str">
        <f>IF($B2842="","",(VLOOKUP($B2842,所属・種目コード!$O$3:$P$127,2)))</f>
        <v>北上南中</v>
      </c>
      <c r="L2842" s="23" t="e">
        <f>IF($B2842="","",(VLOOKUP($B2842,所属・種目コード!$L$3:$M$59,2)))</f>
        <v>#N/A</v>
      </c>
    </row>
    <row r="2843" spans="1:12">
      <c r="A2843" s="11">
        <v>3761</v>
      </c>
      <c r="B2843" s="11">
        <v>1154</v>
      </c>
      <c r="C2843" s="11">
        <v>276</v>
      </c>
      <c r="E2843" s="11" t="s">
        <v>5821</v>
      </c>
      <c r="F2843" s="11" t="s">
        <v>3495</v>
      </c>
      <c r="G2843" s="11">
        <v>2</v>
      </c>
      <c r="K2843" s="26" t="str">
        <f>IF($B2843="","",(VLOOKUP($B2843,所属・種目コード!$O$3:$P$127,2)))</f>
        <v>北上南中</v>
      </c>
      <c r="L2843" s="23" t="e">
        <f>IF($B2843="","",(VLOOKUP($B2843,所属・種目コード!$L$3:$M$59,2)))</f>
        <v>#N/A</v>
      </c>
    </row>
    <row r="2844" spans="1:12">
      <c r="A2844" s="11">
        <v>3762</v>
      </c>
      <c r="B2844" s="11">
        <v>1157</v>
      </c>
      <c r="C2844" s="11">
        <v>610</v>
      </c>
      <c r="E2844" s="11" t="s">
        <v>5822</v>
      </c>
      <c r="F2844" s="11" t="s">
        <v>5823</v>
      </c>
      <c r="G2844" s="11">
        <v>2</v>
      </c>
      <c r="K2844" s="26" t="str">
        <f>IF($B2844="","",(VLOOKUP($B2844,所属・種目コード!$O$3:$P$127,2)))</f>
        <v>久慈長内中</v>
      </c>
      <c r="L2844" s="23" t="e">
        <f>IF($B2844="","",(VLOOKUP($B2844,所属・種目コード!$L$3:$M$59,2)))</f>
        <v>#N/A</v>
      </c>
    </row>
    <row r="2845" spans="1:12">
      <c r="A2845" s="11">
        <v>3763</v>
      </c>
      <c r="B2845" s="11">
        <v>1157</v>
      </c>
      <c r="C2845" s="11">
        <v>611</v>
      </c>
      <c r="E2845" s="11" t="s">
        <v>5824</v>
      </c>
      <c r="F2845" s="11" t="s">
        <v>5825</v>
      </c>
      <c r="G2845" s="11">
        <v>2</v>
      </c>
      <c r="K2845" s="26" t="str">
        <f>IF($B2845="","",(VLOOKUP($B2845,所属・種目コード!$O$3:$P$127,2)))</f>
        <v>久慈長内中</v>
      </c>
      <c r="L2845" s="23" t="e">
        <f>IF($B2845="","",(VLOOKUP($B2845,所属・種目コード!$L$3:$M$59,2)))</f>
        <v>#N/A</v>
      </c>
    </row>
    <row r="2846" spans="1:12">
      <c r="A2846" s="11">
        <v>3764</v>
      </c>
      <c r="B2846" s="11">
        <v>1157</v>
      </c>
      <c r="C2846" s="11">
        <v>714</v>
      </c>
      <c r="E2846" s="11" t="s">
        <v>5826</v>
      </c>
      <c r="F2846" s="11" t="s">
        <v>5827</v>
      </c>
      <c r="G2846" s="11">
        <v>1</v>
      </c>
      <c r="K2846" s="26" t="str">
        <f>IF($B2846="","",(VLOOKUP($B2846,所属・種目コード!$O$3:$P$127,2)))</f>
        <v>久慈長内中</v>
      </c>
      <c r="L2846" s="23" t="e">
        <f>IF($B2846="","",(VLOOKUP($B2846,所属・種目コード!$L$3:$M$59,2)))</f>
        <v>#N/A</v>
      </c>
    </row>
    <row r="2847" spans="1:12">
      <c r="A2847" s="11">
        <v>3765</v>
      </c>
      <c r="B2847" s="11">
        <v>1157</v>
      </c>
      <c r="C2847" s="11">
        <v>717</v>
      </c>
      <c r="E2847" s="11" t="s">
        <v>5828</v>
      </c>
      <c r="F2847" s="11" t="s">
        <v>5829</v>
      </c>
      <c r="G2847" s="11">
        <v>1</v>
      </c>
      <c r="K2847" s="26" t="str">
        <f>IF($B2847="","",(VLOOKUP($B2847,所属・種目コード!$O$3:$P$127,2)))</f>
        <v>久慈長内中</v>
      </c>
      <c r="L2847" s="23" t="e">
        <f>IF($B2847="","",(VLOOKUP($B2847,所属・種目コード!$L$3:$M$59,2)))</f>
        <v>#N/A</v>
      </c>
    </row>
    <row r="2848" spans="1:12">
      <c r="A2848" s="11">
        <v>3766</v>
      </c>
      <c r="B2848" s="11">
        <v>1157</v>
      </c>
      <c r="C2848" s="11">
        <v>613</v>
      </c>
      <c r="E2848" s="11" t="s">
        <v>5830</v>
      </c>
      <c r="F2848" s="11" t="s">
        <v>5831</v>
      </c>
      <c r="G2848" s="11">
        <v>2</v>
      </c>
      <c r="K2848" s="26" t="str">
        <f>IF($B2848="","",(VLOOKUP($B2848,所属・種目コード!$O$3:$P$127,2)))</f>
        <v>久慈長内中</v>
      </c>
      <c r="L2848" s="23" t="e">
        <f>IF($B2848="","",(VLOOKUP($B2848,所属・種目コード!$L$3:$M$59,2)))</f>
        <v>#N/A</v>
      </c>
    </row>
    <row r="2849" spans="1:12">
      <c r="A2849" s="11">
        <v>3767</v>
      </c>
      <c r="B2849" s="11">
        <v>1157</v>
      </c>
      <c r="C2849" s="11">
        <v>715</v>
      </c>
      <c r="E2849" s="11" t="s">
        <v>5832</v>
      </c>
      <c r="F2849" s="11" t="s">
        <v>5833</v>
      </c>
      <c r="G2849" s="11">
        <v>1</v>
      </c>
      <c r="K2849" s="26" t="str">
        <f>IF($B2849="","",(VLOOKUP($B2849,所属・種目コード!$O$3:$P$127,2)))</f>
        <v>久慈長内中</v>
      </c>
      <c r="L2849" s="23" t="e">
        <f>IF($B2849="","",(VLOOKUP($B2849,所属・種目コード!$L$3:$M$59,2)))</f>
        <v>#N/A</v>
      </c>
    </row>
    <row r="2850" spans="1:12">
      <c r="A2850" s="11">
        <v>3768</v>
      </c>
      <c r="B2850" s="11">
        <v>1157</v>
      </c>
      <c r="C2850" s="11">
        <v>615</v>
      </c>
      <c r="E2850" s="11" t="s">
        <v>5834</v>
      </c>
      <c r="F2850" s="11" t="s">
        <v>5835</v>
      </c>
      <c r="G2850" s="11">
        <v>2</v>
      </c>
      <c r="K2850" s="26" t="str">
        <f>IF($B2850="","",(VLOOKUP($B2850,所属・種目コード!$O$3:$P$127,2)))</f>
        <v>久慈長内中</v>
      </c>
      <c r="L2850" s="23" t="e">
        <f>IF($B2850="","",(VLOOKUP($B2850,所属・種目コード!$L$3:$M$59,2)))</f>
        <v>#N/A</v>
      </c>
    </row>
    <row r="2851" spans="1:12">
      <c r="A2851" s="11">
        <v>3769</v>
      </c>
      <c r="B2851" s="11">
        <v>1157</v>
      </c>
      <c r="C2851" s="11">
        <v>612</v>
      </c>
      <c r="E2851" s="11" t="s">
        <v>5836</v>
      </c>
      <c r="F2851" s="11" t="s">
        <v>5837</v>
      </c>
      <c r="G2851" s="11">
        <v>2</v>
      </c>
      <c r="K2851" s="26" t="str">
        <f>IF($B2851="","",(VLOOKUP($B2851,所属・種目コード!$O$3:$P$127,2)))</f>
        <v>久慈長内中</v>
      </c>
      <c r="L2851" s="23" t="e">
        <f>IF($B2851="","",(VLOOKUP($B2851,所属・種目コード!$L$3:$M$59,2)))</f>
        <v>#N/A</v>
      </c>
    </row>
    <row r="2852" spans="1:12">
      <c r="A2852" s="11">
        <v>3770</v>
      </c>
      <c r="B2852" s="11">
        <v>1157</v>
      </c>
      <c r="C2852" s="11">
        <v>718</v>
      </c>
      <c r="E2852" s="11" t="s">
        <v>5838</v>
      </c>
      <c r="F2852" s="11" t="s">
        <v>5839</v>
      </c>
      <c r="G2852" s="11">
        <v>1</v>
      </c>
      <c r="K2852" s="26" t="str">
        <f>IF($B2852="","",(VLOOKUP($B2852,所属・種目コード!$O$3:$P$127,2)))</f>
        <v>久慈長内中</v>
      </c>
      <c r="L2852" s="23" t="e">
        <f>IF($B2852="","",(VLOOKUP($B2852,所属・種目コード!$L$3:$M$59,2)))</f>
        <v>#N/A</v>
      </c>
    </row>
    <row r="2853" spans="1:12">
      <c r="A2853" s="11">
        <v>3771</v>
      </c>
      <c r="B2853" s="11">
        <v>1157</v>
      </c>
      <c r="C2853" s="11">
        <v>716</v>
      </c>
      <c r="E2853" s="11" t="s">
        <v>5840</v>
      </c>
      <c r="F2853" s="11" t="s">
        <v>5841</v>
      </c>
      <c r="G2853" s="11">
        <v>1</v>
      </c>
      <c r="K2853" s="26" t="str">
        <f>IF($B2853="","",(VLOOKUP($B2853,所属・種目コード!$O$3:$P$127,2)))</f>
        <v>久慈長内中</v>
      </c>
      <c r="L2853" s="23" t="e">
        <f>IF($B2853="","",(VLOOKUP($B2853,所属・種目コード!$L$3:$M$59,2)))</f>
        <v>#N/A</v>
      </c>
    </row>
    <row r="2854" spans="1:12">
      <c r="A2854" s="11">
        <v>3772</v>
      </c>
      <c r="B2854" s="11">
        <v>1157</v>
      </c>
      <c r="C2854" s="11">
        <v>719</v>
      </c>
      <c r="E2854" s="11" t="s">
        <v>5842</v>
      </c>
      <c r="F2854" s="11" t="s">
        <v>5843</v>
      </c>
      <c r="G2854" s="11">
        <v>1</v>
      </c>
      <c r="K2854" s="26" t="str">
        <f>IF($B2854="","",(VLOOKUP($B2854,所属・種目コード!$O$3:$P$127,2)))</f>
        <v>久慈長内中</v>
      </c>
      <c r="L2854" s="23" t="e">
        <f>IF($B2854="","",(VLOOKUP($B2854,所属・種目コード!$L$3:$M$59,2)))</f>
        <v>#N/A</v>
      </c>
    </row>
    <row r="2855" spans="1:12">
      <c r="A2855" s="11">
        <v>3773</v>
      </c>
      <c r="B2855" s="11">
        <v>1157</v>
      </c>
      <c r="C2855" s="11">
        <v>720</v>
      </c>
      <c r="E2855" s="11" t="s">
        <v>5844</v>
      </c>
      <c r="F2855" s="11" t="s">
        <v>5845</v>
      </c>
      <c r="G2855" s="11">
        <v>1</v>
      </c>
      <c r="K2855" s="26" t="str">
        <f>IF($B2855="","",(VLOOKUP($B2855,所属・種目コード!$O$3:$P$127,2)))</f>
        <v>久慈長内中</v>
      </c>
      <c r="L2855" s="23" t="e">
        <f>IF($B2855="","",(VLOOKUP($B2855,所属・種目コード!$L$3:$M$59,2)))</f>
        <v>#N/A</v>
      </c>
    </row>
    <row r="2856" spans="1:12">
      <c r="A2856" s="11">
        <v>3774</v>
      </c>
      <c r="B2856" s="11">
        <v>1157</v>
      </c>
      <c r="C2856" s="11">
        <v>614</v>
      </c>
      <c r="E2856" s="11" t="s">
        <v>5846</v>
      </c>
      <c r="F2856" s="11" t="s">
        <v>5847</v>
      </c>
      <c r="G2856" s="11">
        <v>2</v>
      </c>
      <c r="K2856" s="26" t="str">
        <f>IF($B2856="","",(VLOOKUP($B2856,所属・種目コード!$O$3:$P$127,2)))</f>
        <v>久慈長内中</v>
      </c>
      <c r="L2856" s="23" t="e">
        <f>IF($B2856="","",(VLOOKUP($B2856,所属・種目コード!$L$3:$M$59,2)))</f>
        <v>#N/A</v>
      </c>
    </row>
    <row r="2857" spans="1:12">
      <c r="A2857" s="11">
        <v>3775</v>
      </c>
      <c r="B2857" s="11">
        <v>1157</v>
      </c>
      <c r="C2857" s="11">
        <v>616</v>
      </c>
      <c r="E2857" s="11" t="s">
        <v>5848</v>
      </c>
      <c r="F2857" s="11" t="s">
        <v>5849</v>
      </c>
      <c r="G2857" s="11">
        <v>2</v>
      </c>
      <c r="K2857" s="26" t="str">
        <f>IF($B2857="","",(VLOOKUP($B2857,所属・種目コード!$O$3:$P$127,2)))</f>
        <v>久慈長内中</v>
      </c>
      <c r="L2857" s="23" t="e">
        <f>IF($B2857="","",(VLOOKUP($B2857,所属・種目コード!$L$3:$M$59,2)))</f>
        <v>#N/A</v>
      </c>
    </row>
    <row r="2858" spans="1:12">
      <c r="A2858" s="11">
        <v>3776</v>
      </c>
      <c r="B2858" s="11">
        <v>1157</v>
      </c>
      <c r="C2858" s="11">
        <v>721</v>
      </c>
      <c r="E2858" s="11" t="s">
        <v>5850</v>
      </c>
      <c r="F2858" s="11" t="s">
        <v>5851</v>
      </c>
      <c r="G2858" s="11">
        <v>1</v>
      </c>
      <c r="K2858" s="26" t="str">
        <f>IF($B2858="","",(VLOOKUP($B2858,所属・種目コード!$O$3:$P$127,2)))</f>
        <v>久慈長内中</v>
      </c>
      <c r="L2858" s="23" t="e">
        <f>IF($B2858="","",(VLOOKUP($B2858,所属・種目コード!$L$3:$M$59,2)))</f>
        <v>#N/A</v>
      </c>
    </row>
    <row r="2859" spans="1:12">
      <c r="A2859" s="11">
        <v>3777</v>
      </c>
      <c r="B2859" s="11">
        <v>1157</v>
      </c>
      <c r="C2859" s="11">
        <v>617</v>
      </c>
      <c r="E2859" s="11" t="s">
        <v>5852</v>
      </c>
      <c r="F2859" s="11" t="s">
        <v>5853</v>
      </c>
      <c r="G2859" s="11">
        <v>2</v>
      </c>
      <c r="K2859" s="26" t="str">
        <f>IF($B2859="","",(VLOOKUP($B2859,所属・種目コード!$O$3:$P$127,2)))</f>
        <v>久慈長内中</v>
      </c>
      <c r="L2859" s="23" t="e">
        <f>IF($B2859="","",(VLOOKUP($B2859,所属・種目コード!$L$3:$M$59,2)))</f>
        <v>#N/A</v>
      </c>
    </row>
    <row r="2860" spans="1:12">
      <c r="A2860" s="11">
        <v>3778</v>
      </c>
      <c r="B2860" s="11">
        <v>1157</v>
      </c>
      <c r="C2860" s="11">
        <v>883</v>
      </c>
      <c r="E2860" s="11" t="s">
        <v>5854</v>
      </c>
      <c r="F2860" s="11" t="s">
        <v>5855</v>
      </c>
      <c r="G2860" s="11">
        <v>1</v>
      </c>
      <c r="K2860" s="26" t="str">
        <f>IF($B2860="","",(VLOOKUP($B2860,所属・種目コード!$O$3:$P$127,2)))</f>
        <v>久慈長内中</v>
      </c>
      <c r="L2860" s="23" t="e">
        <f>IF($B2860="","",(VLOOKUP($B2860,所属・種目コード!$L$3:$M$59,2)))</f>
        <v>#N/A</v>
      </c>
    </row>
    <row r="2861" spans="1:12">
      <c r="A2861" s="11">
        <v>3779</v>
      </c>
      <c r="B2861" s="11">
        <v>1158</v>
      </c>
      <c r="C2861" s="11">
        <v>313</v>
      </c>
      <c r="E2861" s="11" t="s">
        <v>5856</v>
      </c>
      <c r="F2861" s="11" t="s">
        <v>5857</v>
      </c>
      <c r="G2861" s="11">
        <v>1</v>
      </c>
      <c r="K2861" s="26" t="str">
        <f>IF($B2861="","",(VLOOKUP($B2861,所属・種目コード!$O$3:$P$127,2)))</f>
        <v>久慈中</v>
      </c>
      <c r="L2861" s="23" t="e">
        <f>IF($B2861="","",(VLOOKUP($B2861,所属・種目コード!$L$3:$M$59,2)))</f>
        <v>#N/A</v>
      </c>
    </row>
    <row r="2862" spans="1:12">
      <c r="A2862" s="11">
        <v>3780</v>
      </c>
      <c r="B2862" s="11">
        <v>1158</v>
      </c>
      <c r="C2862" s="11">
        <v>1307</v>
      </c>
      <c r="E2862" s="11" t="s">
        <v>5858</v>
      </c>
      <c r="F2862" s="11" t="s">
        <v>5859</v>
      </c>
      <c r="G2862" s="11">
        <v>1</v>
      </c>
      <c r="K2862" s="26" t="str">
        <f>IF($B2862="","",(VLOOKUP($B2862,所属・種目コード!$O$3:$P$127,2)))</f>
        <v>久慈中</v>
      </c>
      <c r="L2862" s="23" t="e">
        <f>IF($B2862="","",(VLOOKUP($B2862,所属・種目コード!$L$3:$M$59,2)))</f>
        <v>#N/A</v>
      </c>
    </row>
    <row r="2863" spans="1:12">
      <c r="A2863" s="11">
        <v>3781</v>
      </c>
      <c r="B2863" s="11">
        <v>1158</v>
      </c>
      <c r="C2863" s="11">
        <v>314</v>
      </c>
      <c r="E2863" s="11" t="s">
        <v>5860</v>
      </c>
      <c r="F2863" s="11" t="s">
        <v>5861</v>
      </c>
      <c r="G2863" s="11">
        <v>1</v>
      </c>
      <c r="K2863" s="26" t="str">
        <f>IF($B2863="","",(VLOOKUP($B2863,所属・種目コード!$O$3:$P$127,2)))</f>
        <v>久慈中</v>
      </c>
      <c r="L2863" s="23" t="e">
        <f>IF($B2863="","",(VLOOKUP($B2863,所属・種目コード!$L$3:$M$59,2)))</f>
        <v>#N/A</v>
      </c>
    </row>
    <row r="2864" spans="1:12">
      <c r="A2864" s="11">
        <v>3782</v>
      </c>
      <c r="B2864" s="11">
        <v>1158</v>
      </c>
      <c r="C2864" s="11">
        <v>1143</v>
      </c>
      <c r="E2864" s="11" t="s">
        <v>5862</v>
      </c>
      <c r="F2864" s="11" t="s">
        <v>5863</v>
      </c>
      <c r="G2864" s="11">
        <v>2</v>
      </c>
      <c r="K2864" s="26" t="str">
        <f>IF($B2864="","",(VLOOKUP($B2864,所属・種目コード!$O$3:$P$127,2)))</f>
        <v>久慈中</v>
      </c>
      <c r="L2864" s="23" t="e">
        <f>IF($B2864="","",(VLOOKUP($B2864,所属・種目コード!$L$3:$M$59,2)))</f>
        <v>#N/A</v>
      </c>
    </row>
    <row r="2865" spans="1:12">
      <c r="A2865" s="11">
        <v>3783</v>
      </c>
      <c r="B2865" s="11">
        <v>1158</v>
      </c>
      <c r="C2865" s="11">
        <v>318</v>
      </c>
      <c r="E2865" s="11" t="s">
        <v>5864</v>
      </c>
      <c r="F2865" s="11" t="s">
        <v>5865</v>
      </c>
      <c r="G2865" s="11">
        <v>1</v>
      </c>
      <c r="K2865" s="26" t="str">
        <f>IF($B2865="","",(VLOOKUP($B2865,所属・種目コード!$O$3:$P$127,2)))</f>
        <v>久慈中</v>
      </c>
      <c r="L2865" s="23" t="e">
        <f>IF($B2865="","",(VLOOKUP($B2865,所属・種目コード!$L$3:$M$59,2)))</f>
        <v>#N/A</v>
      </c>
    </row>
    <row r="2866" spans="1:12">
      <c r="A2866" s="11">
        <v>3784</v>
      </c>
      <c r="B2866" s="11">
        <v>1158</v>
      </c>
      <c r="C2866" s="11">
        <v>1145</v>
      </c>
      <c r="E2866" s="11" t="s">
        <v>5866</v>
      </c>
      <c r="F2866" s="11" t="s">
        <v>5867</v>
      </c>
      <c r="G2866" s="11">
        <v>2</v>
      </c>
      <c r="K2866" s="26" t="str">
        <f>IF($B2866="","",(VLOOKUP($B2866,所属・種目コード!$O$3:$P$127,2)))</f>
        <v>久慈中</v>
      </c>
      <c r="L2866" s="23" t="e">
        <f>IF($B2866="","",(VLOOKUP($B2866,所属・種目コード!$L$3:$M$59,2)))</f>
        <v>#N/A</v>
      </c>
    </row>
    <row r="2867" spans="1:12">
      <c r="A2867" s="11">
        <v>3785</v>
      </c>
      <c r="B2867" s="11">
        <v>1158</v>
      </c>
      <c r="C2867" s="11">
        <v>1304</v>
      </c>
      <c r="E2867" s="11" t="s">
        <v>5868</v>
      </c>
      <c r="F2867" s="11" t="s">
        <v>5869</v>
      </c>
      <c r="G2867" s="11">
        <v>1</v>
      </c>
      <c r="K2867" s="26" t="str">
        <f>IF($B2867="","",(VLOOKUP($B2867,所属・種目コード!$O$3:$P$127,2)))</f>
        <v>久慈中</v>
      </c>
      <c r="L2867" s="23" t="e">
        <f>IF($B2867="","",(VLOOKUP($B2867,所属・種目コード!$L$3:$M$59,2)))</f>
        <v>#N/A</v>
      </c>
    </row>
    <row r="2868" spans="1:12">
      <c r="A2868" s="11">
        <v>3786</v>
      </c>
      <c r="B2868" s="11">
        <v>1158</v>
      </c>
      <c r="C2868" s="11">
        <v>1146</v>
      </c>
      <c r="E2868" s="11" t="s">
        <v>5870</v>
      </c>
      <c r="F2868" s="11" t="s">
        <v>5871</v>
      </c>
      <c r="G2868" s="11">
        <v>2</v>
      </c>
      <c r="K2868" s="26" t="str">
        <f>IF($B2868="","",(VLOOKUP($B2868,所属・種目コード!$O$3:$P$127,2)))</f>
        <v>久慈中</v>
      </c>
      <c r="L2868" s="23" t="e">
        <f>IF($B2868="","",(VLOOKUP($B2868,所属・種目コード!$L$3:$M$59,2)))</f>
        <v>#N/A</v>
      </c>
    </row>
    <row r="2869" spans="1:12">
      <c r="A2869" s="11">
        <v>3787</v>
      </c>
      <c r="B2869" s="11">
        <v>1158</v>
      </c>
      <c r="C2869" s="11">
        <v>1305</v>
      </c>
      <c r="E2869" s="11" t="s">
        <v>5872</v>
      </c>
      <c r="F2869" s="11" t="s">
        <v>5873</v>
      </c>
      <c r="G2869" s="11">
        <v>1</v>
      </c>
      <c r="K2869" s="26" t="str">
        <f>IF($B2869="","",(VLOOKUP($B2869,所属・種目コード!$O$3:$P$127,2)))</f>
        <v>久慈中</v>
      </c>
      <c r="L2869" s="23" t="e">
        <f>IF($B2869="","",(VLOOKUP($B2869,所属・種目コード!$L$3:$M$59,2)))</f>
        <v>#N/A</v>
      </c>
    </row>
    <row r="2870" spans="1:12">
      <c r="A2870" s="11">
        <v>3788</v>
      </c>
      <c r="B2870" s="11">
        <v>1158</v>
      </c>
      <c r="C2870" s="11">
        <v>1144</v>
      </c>
      <c r="E2870" s="11" t="s">
        <v>5874</v>
      </c>
      <c r="F2870" s="11" t="s">
        <v>5875</v>
      </c>
      <c r="G2870" s="11">
        <v>2</v>
      </c>
      <c r="K2870" s="26" t="str">
        <f>IF($B2870="","",(VLOOKUP($B2870,所属・種目コード!$O$3:$P$127,2)))</f>
        <v>久慈中</v>
      </c>
      <c r="L2870" s="23" t="e">
        <f>IF($B2870="","",(VLOOKUP($B2870,所属・種目コード!$L$3:$M$59,2)))</f>
        <v>#N/A</v>
      </c>
    </row>
    <row r="2871" spans="1:12">
      <c r="A2871" s="11">
        <v>3789</v>
      </c>
      <c r="B2871" s="11">
        <v>1158</v>
      </c>
      <c r="C2871" s="11">
        <v>1147</v>
      </c>
      <c r="E2871" s="11" t="s">
        <v>5876</v>
      </c>
      <c r="F2871" s="11" t="s">
        <v>5877</v>
      </c>
      <c r="G2871" s="11">
        <v>2</v>
      </c>
      <c r="K2871" s="26" t="str">
        <f>IF($B2871="","",(VLOOKUP($B2871,所属・種目コード!$O$3:$P$127,2)))</f>
        <v>久慈中</v>
      </c>
      <c r="L2871" s="23" t="e">
        <f>IF($B2871="","",(VLOOKUP($B2871,所属・種目コード!$L$3:$M$59,2)))</f>
        <v>#N/A</v>
      </c>
    </row>
    <row r="2872" spans="1:12">
      <c r="A2872" s="11">
        <v>3790</v>
      </c>
      <c r="B2872" s="11">
        <v>1158</v>
      </c>
      <c r="C2872" s="11">
        <v>1148</v>
      </c>
      <c r="E2872" s="11" t="s">
        <v>5878</v>
      </c>
      <c r="F2872" s="11" t="s">
        <v>5879</v>
      </c>
      <c r="G2872" s="11">
        <v>2</v>
      </c>
      <c r="K2872" s="26" t="str">
        <f>IF($B2872="","",(VLOOKUP($B2872,所属・種目コード!$O$3:$P$127,2)))</f>
        <v>久慈中</v>
      </c>
      <c r="L2872" s="23" t="e">
        <f>IF($B2872="","",(VLOOKUP($B2872,所属・種目コード!$L$3:$M$59,2)))</f>
        <v>#N/A</v>
      </c>
    </row>
    <row r="2873" spans="1:12">
      <c r="A2873" s="11">
        <v>3791</v>
      </c>
      <c r="B2873" s="11">
        <v>1158</v>
      </c>
      <c r="C2873" s="11">
        <v>1149</v>
      </c>
      <c r="E2873" s="11" t="s">
        <v>5880</v>
      </c>
      <c r="F2873" s="11" t="s">
        <v>5881</v>
      </c>
      <c r="G2873" s="11">
        <v>2</v>
      </c>
      <c r="K2873" s="26" t="str">
        <f>IF($B2873="","",(VLOOKUP($B2873,所属・種目コード!$O$3:$P$127,2)))</f>
        <v>久慈中</v>
      </c>
      <c r="L2873" s="23" t="e">
        <f>IF($B2873="","",(VLOOKUP($B2873,所属・種目コード!$L$3:$M$59,2)))</f>
        <v>#N/A</v>
      </c>
    </row>
    <row r="2874" spans="1:12">
      <c r="A2874" s="11">
        <v>3792</v>
      </c>
      <c r="B2874" s="11">
        <v>1158</v>
      </c>
      <c r="C2874" s="11">
        <v>1306</v>
      </c>
      <c r="E2874" s="11" t="s">
        <v>5882</v>
      </c>
      <c r="F2874" s="11" t="s">
        <v>5883</v>
      </c>
      <c r="G2874" s="11">
        <v>1</v>
      </c>
      <c r="K2874" s="26" t="str">
        <f>IF($B2874="","",(VLOOKUP($B2874,所属・種目コード!$O$3:$P$127,2)))</f>
        <v>久慈中</v>
      </c>
      <c r="L2874" s="23" t="e">
        <f>IF($B2874="","",(VLOOKUP($B2874,所属・種目コード!$L$3:$M$59,2)))</f>
        <v>#N/A</v>
      </c>
    </row>
    <row r="2875" spans="1:12">
      <c r="A2875" s="11">
        <v>3793</v>
      </c>
      <c r="B2875" s="11">
        <v>1158</v>
      </c>
      <c r="C2875" s="11">
        <v>1308</v>
      </c>
      <c r="E2875" s="11" t="s">
        <v>5884</v>
      </c>
      <c r="F2875" s="11" t="s">
        <v>5885</v>
      </c>
      <c r="G2875" s="11">
        <v>1</v>
      </c>
      <c r="K2875" s="26" t="str">
        <f>IF($B2875="","",(VLOOKUP($B2875,所属・種目コード!$O$3:$P$127,2)))</f>
        <v>久慈中</v>
      </c>
      <c r="L2875" s="23" t="e">
        <f>IF($B2875="","",(VLOOKUP($B2875,所属・種目コード!$L$3:$M$59,2)))</f>
        <v>#N/A</v>
      </c>
    </row>
    <row r="2876" spans="1:12">
      <c r="A2876" s="11">
        <v>3794</v>
      </c>
      <c r="B2876" s="11">
        <v>1158</v>
      </c>
      <c r="C2876" s="11">
        <v>289</v>
      </c>
      <c r="E2876" s="11" t="s">
        <v>4283</v>
      </c>
      <c r="F2876" s="11" t="s">
        <v>5209</v>
      </c>
      <c r="G2876" s="11">
        <v>2</v>
      </c>
      <c r="K2876" s="26" t="str">
        <f>IF($B2876="","",(VLOOKUP($B2876,所属・種目コード!$O$3:$P$127,2)))</f>
        <v>久慈中</v>
      </c>
      <c r="L2876" s="23" t="e">
        <f>IF($B2876="","",(VLOOKUP($B2876,所属・種目コード!$L$3:$M$59,2)))</f>
        <v>#N/A</v>
      </c>
    </row>
    <row r="2877" spans="1:12">
      <c r="A2877" s="11">
        <v>3795</v>
      </c>
      <c r="B2877" s="11">
        <v>1159</v>
      </c>
      <c r="C2877" s="11">
        <v>1133</v>
      </c>
      <c r="E2877" s="11" t="s">
        <v>5886</v>
      </c>
      <c r="F2877" s="11" t="s">
        <v>5887</v>
      </c>
      <c r="G2877" s="11">
        <v>1</v>
      </c>
      <c r="K2877" s="26" t="str">
        <f>IF($B2877="","",(VLOOKUP($B2877,所属・種目コード!$O$3:$P$127,2)))</f>
        <v>侍浜中</v>
      </c>
      <c r="L2877" s="23" t="e">
        <f>IF($B2877="","",(VLOOKUP($B2877,所属・種目コード!$L$3:$M$59,2)))</f>
        <v>#N/A</v>
      </c>
    </row>
    <row r="2878" spans="1:12">
      <c r="A2878" s="11">
        <v>3796</v>
      </c>
      <c r="B2878" s="11">
        <v>1159</v>
      </c>
      <c r="C2878" s="11">
        <v>808</v>
      </c>
      <c r="E2878" s="11" t="s">
        <v>5888</v>
      </c>
      <c r="F2878" s="11" t="s">
        <v>5889</v>
      </c>
      <c r="G2878" s="11">
        <v>1</v>
      </c>
      <c r="K2878" s="26" t="str">
        <f>IF($B2878="","",(VLOOKUP($B2878,所属・種目コード!$O$3:$P$127,2)))</f>
        <v>侍浜中</v>
      </c>
      <c r="L2878" s="23" t="e">
        <f>IF($B2878="","",(VLOOKUP($B2878,所属・種目コード!$L$3:$M$59,2)))</f>
        <v>#N/A</v>
      </c>
    </row>
    <row r="2879" spans="1:12">
      <c r="A2879" s="11">
        <v>3797</v>
      </c>
      <c r="B2879" s="11">
        <v>1159</v>
      </c>
      <c r="C2879" s="11">
        <v>694</v>
      </c>
      <c r="E2879" s="11" t="s">
        <v>5890</v>
      </c>
      <c r="F2879" s="11" t="s">
        <v>5891</v>
      </c>
      <c r="G2879" s="11">
        <v>2</v>
      </c>
      <c r="K2879" s="26" t="str">
        <f>IF($B2879="","",(VLOOKUP($B2879,所属・種目コード!$O$3:$P$127,2)))</f>
        <v>侍浜中</v>
      </c>
      <c r="L2879" s="23" t="e">
        <f>IF($B2879="","",(VLOOKUP($B2879,所属・種目コード!$L$3:$M$59,2)))</f>
        <v>#N/A</v>
      </c>
    </row>
    <row r="2880" spans="1:12">
      <c r="A2880" s="11">
        <v>3798</v>
      </c>
      <c r="B2880" s="11">
        <v>1159</v>
      </c>
      <c r="C2880" s="11">
        <v>804</v>
      </c>
      <c r="E2880" s="11" t="s">
        <v>5892</v>
      </c>
      <c r="F2880" s="11" t="s">
        <v>5893</v>
      </c>
      <c r="G2880" s="11">
        <v>1</v>
      </c>
      <c r="K2880" s="26" t="str">
        <f>IF($B2880="","",(VLOOKUP($B2880,所属・種目コード!$O$3:$P$127,2)))</f>
        <v>侍浜中</v>
      </c>
      <c r="L2880" s="23" t="e">
        <f>IF($B2880="","",(VLOOKUP($B2880,所属・種目コード!$L$3:$M$59,2)))</f>
        <v>#N/A</v>
      </c>
    </row>
    <row r="2881" spans="1:12">
      <c r="A2881" s="11">
        <v>3799</v>
      </c>
      <c r="B2881" s="11">
        <v>1159</v>
      </c>
      <c r="C2881" s="11">
        <v>697</v>
      </c>
      <c r="E2881" s="11" t="s">
        <v>5894</v>
      </c>
      <c r="F2881" s="11" t="s">
        <v>5895</v>
      </c>
      <c r="G2881" s="11">
        <v>2</v>
      </c>
      <c r="K2881" s="26" t="str">
        <f>IF($B2881="","",(VLOOKUP($B2881,所属・種目コード!$O$3:$P$127,2)))</f>
        <v>侍浜中</v>
      </c>
      <c r="L2881" s="23" t="e">
        <f>IF($B2881="","",(VLOOKUP($B2881,所属・種目コード!$L$3:$M$59,2)))</f>
        <v>#N/A</v>
      </c>
    </row>
    <row r="2882" spans="1:12">
      <c r="A2882" s="11">
        <v>3800</v>
      </c>
      <c r="B2882" s="11">
        <v>1159</v>
      </c>
      <c r="C2882" s="11">
        <v>695</v>
      </c>
      <c r="E2882" s="11" t="s">
        <v>5896</v>
      </c>
      <c r="F2882" s="11" t="s">
        <v>5897</v>
      </c>
      <c r="G2882" s="11">
        <v>2</v>
      </c>
      <c r="K2882" s="26" t="str">
        <f>IF($B2882="","",(VLOOKUP($B2882,所属・種目コード!$O$3:$P$127,2)))</f>
        <v>侍浜中</v>
      </c>
      <c r="L2882" s="23" t="e">
        <f>IF($B2882="","",(VLOOKUP($B2882,所属・種目コード!$L$3:$M$59,2)))</f>
        <v>#N/A</v>
      </c>
    </row>
    <row r="2883" spans="1:12">
      <c r="A2883" s="11">
        <v>3801</v>
      </c>
      <c r="B2883" s="11">
        <v>1159</v>
      </c>
      <c r="C2883" s="11">
        <v>805</v>
      </c>
      <c r="E2883" s="11" t="s">
        <v>5898</v>
      </c>
      <c r="F2883" s="11" t="s">
        <v>5899</v>
      </c>
      <c r="G2883" s="11">
        <v>1</v>
      </c>
      <c r="K2883" s="26" t="str">
        <f>IF($B2883="","",(VLOOKUP($B2883,所属・種目コード!$O$3:$P$127,2)))</f>
        <v>侍浜中</v>
      </c>
      <c r="L2883" s="23" t="e">
        <f>IF($B2883="","",(VLOOKUP($B2883,所属・種目コード!$L$3:$M$59,2)))</f>
        <v>#N/A</v>
      </c>
    </row>
    <row r="2884" spans="1:12">
      <c r="A2884" s="11">
        <v>3802</v>
      </c>
      <c r="B2884" s="11">
        <v>1159</v>
      </c>
      <c r="C2884" s="11">
        <v>951</v>
      </c>
      <c r="E2884" s="11" t="s">
        <v>5900</v>
      </c>
      <c r="F2884" s="11" t="s">
        <v>5901</v>
      </c>
      <c r="G2884" s="11">
        <v>2</v>
      </c>
      <c r="K2884" s="26" t="str">
        <f>IF($B2884="","",(VLOOKUP($B2884,所属・種目コード!$O$3:$P$127,2)))</f>
        <v>侍浜中</v>
      </c>
      <c r="L2884" s="23" t="e">
        <f>IF($B2884="","",(VLOOKUP($B2884,所属・種目コード!$L$3:$M$59,2)))</f>
        <v>#N/A</v>
      </c>
    </row>
    <row r="2885" spans="1:12">
      <c r="A2885" s="11">
        <v>3803</v>
      </c>
      <c r="B2885" s="11">
        <v>1159</v>
      </c>
      <c r="C2885" s="11">
        <v>698</v>
      </c>
      <c r="E2885" s="11" t="s">
        <v>5902</v>
      </c>
      <c r="F2885" s="11" t="s">
        <v>5903</v>
      </c>
      <c r="G2885" s="11">
        <v>2</v>
      </c>
      <c r="K2885" s="26" t="str">
        <f>IF($B2885="","",(VLOOKUP($B2885,所属・種目コード!$O$3:$P$127,2)))</f>
        <v>侍浜中</v>
      </c>
      <c r="L2885" s="23" t="e">
        <f>IF($B2885="","",(VLOOKUP($B2885,所属・種目コード!$L$3:$M$59,2)))</f>
        <v>#N/A</v>
      </c>
    </row>
    <row r="2886" spans="1:12">
      <c r="A2886" s="11">
        <v>3804</v>
      </c>
      <c r="B2886" s="11">
        <v>1159</v>
      </c>
      <c r="C2886" s="11">
        <v>806</v>
      </c>
      <c r="E2886" s="11" t="s">
        <v>5904</v>
      </c>
      <c r="F2886" s="11" t="s">
        <v>5905</v>
      </c>
      <c r="G2886" s="11">
        <v>1</v>
      </c>
      <c r="K2886" s="26" t="str">
        <f>IF($B2886="","",(VLOOKUP($B2886,所属・種目コード!$O$3:$P$127,2)))</f>
        <v>侍浜中</v>
      </c>
      <c r="L2886" s="23" t="e">
        <f>IF($B2886="","",(VLOOKUP($B2886,所属・種目コード!$L$3:$M$59,2)))</f>
        <v>#N/A</v>
      </c>
    </row>
    <row r="2887" spans="1:12">
      <c r="A2887" s="11">
        <v>3805</v>
      </c>
      <c r="B2887" s="11">
        <v>1159</v>
      </c>
      <c r="C2887" s="11">
        <v>696</v>
      </c>
      <c r="E2887" s="11" t="s">
        <v>5906</v>
      </c>
      <c r="F2887" s="11" t="s">
        <v>5907</v>
      </c>
      <c r="G2887" s="11">
        <v>2</v>
      </c>
      <c r="K2887" s="26" t="str">
        <f>IF($B2887="","",(VLOOKUP($B2887,所属・種目コード!$O$3:$P$127,2)))</f>
        <v>侍浜中</v>
      </c>
      <c r="L2887" s="23" t="e">
        <f>IF($B2887="","",(VLOOKUP($B2887,所属・種目コード!$L$3:$M$59,2)))</f>
        <v>#N/A</v>
      </c>
    </row>
    <row r="2888" spans="1:12">
      <c r="A2888" s="11">
        <v>3806</v>
      </c>
      <c r="B2888" s="11">
        <v>1159</v>
      </c>
      <c r="C2888" s="11">
        <v>807</v>
      </c>
      <c r="E2888" s="11" t="s">
        <v>5908</v>
      </c>
      <c r="F2888" s="11" t="s">
        <v>5909</v>
      </c>
      <c r="G2888" s="11">
        <v>1</v>
      </c>
      <c r="K2888" s="26" t="str">
        <f>IF($B2888="","",(VLOOKUP($B2888,所属・種目コード!$O$3:$P$127,2)))</f>
        <v>侍浜中</v>
      </c>
      <c r="L2888" s="23" t="e">
        <f>IF($B2888="","",(VLOOKUP($B2888,所属・種目コード!$L$3:$M$59,2)))</f>
        <v>#N/A</v>
      </c>
    </row>
    <row r="2889" spans="1:12">
      <c r="A2889" s="11">
        <v>3807</v>
      </c>
      <c r="B2889" s="11">
        <v>1159</v>
      </c>
      <c r="C2889" s="11">
        <v>809</v>
      </c>
      <c r="E2889" s="11" t="s">
        <v>5910</v>
      </c>
      <c r="F2889" s="11" t="s">
        <v>5911</v>
      </c>
      <c r="G2889" s="11">
        <v>1</v>
      </c>
      <c r="K2889" s="26" t="str">
        <f>IF($B2889="","",(VLOOKUP($B2889,所属・種目コード!$O$3:$P$127,2)))</f>
        <v>侍浜中</v>
      </c>
      <c r="L2889" s="23" t="e">
        <f>IF($B2889="","",(VLOOKUP($B2889,所属・種目コード!$L$3:$M$59,2)))</f>
        <v>#N/A</v>
      </c>
    </row>
    <row r="2890" spans="1:12">
      <c r="A2890" s="11">
        <v>3808</v>
      </c>
      <c r="B2890" s="11">
        <v>1161</v>
      </c>
      <c r="C2890" s="11">
        <v>237</v>
      </c>
      <c r="E2890" s="11" t="s">
        <v>5912</v>
      </c>
      <c r="F2890" s="11" t="s">
        <v>5913</v>
      </c>
      <c r="G2890" s="11">
        <v>1</v>
      </c>
      <c r="K2890" s="26" t="str">
        <f>IF($B2890="","",(VLOOKUP($B2890,所属・種目コード!$O$3:$P$127,2)))</f>
        <v>久慈三崎中</v>
      </c>
      <c r="L2890" s="23" t="e">
        <f>IF($B2890="","",(VLOOKUP($B2890,所属・種目コード!$L$3:$M$59,2)))</f>
        <v>#N/A</v>
      </c>
    </row>
    <row r="2891" spans="1:12">
      <c r="A2891" s="11">
        <v>3809</v>
      </c>
      <c r="B2891" s="11">
        <v>1161</v>
      </c>
      <c r="C2891" s="11">
        <v>231</v>
      </c>
      <c r="E2891" s="11" t="s">
        <v>5914</v>
      </c>
      <c r="F2891" s="11" t="s">
        <v>5915</v>
      </c>
      <c r="G2891" s="11">
        <v>1</v>
      </c>
      <c r="K2891" s="26" t="str">
        <f>IF($B2891="","",(VLOOKUP($B2891,所属・種目コード!$O$3:$P$127,2)))</f>
        <v>久慈三崎中</v>
      </c>
      <c r="L2891" s="23" t="e">
        <f>IF($B2891="","",(VLOOKUP($B2891,所属・種目コード!$L$3:$M$59,2)))</f>
        <v>#N/A</v>
      </c>
    </row>
    <row r="2892" spans="1:12">
      <c r="A2892" s="11">
        <v>3810</v>
      </c>
      <c r="B2892" s="11">
        <v>1161</v>
      </c>
      <c r="C2892" s="11">
        <v>232</v>
      </c>
      <c r="E2892" s="11" t="s">
        <v>5916</v>
      </c>
      <c r="F2892" s="11" t="s">
        <v>5917</v>
      </c>
      <c r="G2892" s="11">
        <v>1</v>
      </c>
      <c r="K2892" s="26" t="str">
        <f>IF($B2892="","",(VLOOKUP($B2892,所属・種目コード!$O$3:$P$127,2)))</f>
        <v>久慈三崎中</v>
      </c>
      <c r="L2892" s="23" t="e">
        <f>IF($B2892="","",(VLOOKUP($B2892,所属・種目コード!$L$3:$M$59,2)))</f>
        <v>#N/A</v>
      </c>
    </row>
    <row r="2893" spans="1:12">
      <c r="A2893" s="11">
        <v>3811</v>
      </c>
      <c r="B2893" s="11">
        <v>1161</v>
      </c>
      <c r="C2893" s="11">
        <v>219</v>
      </c>
      <c r="E2893" s="11" t="s">
        <v>5918</v>
      </c>
      <c r="F2893" s="11" t="s">
        <v>5919</v>
      </c>
      <c r="G2893" s="11">
        <v>2</v>
      </c>
      <c r="K2893" s="26" t="str">
        <f>IF($B2893="","",(VLOOKUP($B2893,所属・種目コード!$O$3:$P$127,2)))</f>
        <v>久慈三崎中</v>
      </c>
      <c r="L2893" s="23" t="e">
        <f>IF($B2893="","",(VLOOKUP($B2893,所属・種目コード!$L$3:$M$59,2)))</f>
        <v>#N/A</v>
      </c>
    </row>
    <row r="2894" spans="1:12">
      <c r="A2894" s="11">
        <v>3812</v>
      </c>
      <c r="B2894" s="11">
        <v>1161</v>
      </c>
      <c r="C2894" s="11">
        <v>220</v>
      </c>
      <c r="E2894" s="11" t="s">
        <v>5920</v>
      </c>
      <c r="F2894" s="11" t="s">
        <v>5921</v>
      </c>
      <c r="G2894" s="11">
        <v>2</v>
      </c>
      <c r="K2894" s="26" t="str">
        <f>IF($B2894="","",(VLOOKUP($B2894,所属・種目コード!$O$3:$P$127,2)))</f>
        <v>久慈三崎中</v>
      </c>
      <c r="L2894" s="23" t="e">
        <f>IF($B2894="","",(VLOOKUP($B2894,所属・種目コード!$L$3:$M$59,2)))</f>
        <v>#N/A</v>
      </c>
    </row>
    <row r="2895" spans="1:12">
      <c r="A2895" s="11">
        <v>3813</v>
      </c>
      <c r="B2895" s="11">
        <v>1161</v>
      </c>
      <c r="C2895" s="11">
        <v>221</v>
      </c>
      <c r="E2895" s="11" t="s">
        <v>5922</v>
      </c>
      <c r="F2895" s="11" t="s">
        <v>5923</v>
      </c>
      <c r="G2895" s="11">
        <v>2</v>
      </c>
      <c r="K2895" s="26" t="str">
        <f>IF($B2895="","",(VLOOKUP($B2895,所属・種目コード!$O$3:$P$127,2)))</f>
        <v>久慈三崎中</v>
      </c>
      <c r="L2895" s="23" t="e">
        <f>IF($B2895="","",(VLOOKUP($B2895,所属・種目コード!$L$3:$M$59,2)))</f>
        <v>#N/A</v>
      </c>
    </row>
    <row r="2896" spans="1:12">
      <c r="A2896" s="11">
        <v>3814</v>
      </c>
      <c r="B2896" s="11">
        <v>1161</v>
      </c>
      <c r="C2896" s="11">
        <v>238</v>
      </c>
      <c r="E2896" s="11" t="s">
        <v>5924</v>
      </c>
      <c r="F2896" s="11" t="s">
        <v>5925</v>
      </c>
      <c r="G2896" s="11">
        <v>1</v>
      </c>
      <c r="K2896" s="26" t="str">
        <f>IF($B2896="","",(VLOOKUP($B2896,所属・種目コード!$O$3:$P$127,2)))</f>
        <v>久慈三崎中</v>
      </c>
      <c r="L2896" s="23" t="e">
        <f>IF($B2896="","",(VLOOKUP($B2896,所属・種目コード!$L$3:$M$59,2)))</f>
        <v>#N/A</v>
      </c>
    </row>
    <row r="2897" spans="1:12">
      <c r="A2897" s="11">
        <v>3815</v>
      </c>
      <c r="B2897" s="11">
        <v>1161</v>
      </c>
      <c r="C2897" s="11">
        <v>233</v>
      </c>
      <c r="E2897" s="11" t="s">
        <v>5926</v>
      </c>
      <c r="F2897" s="11" t="s">
        <v>5927</v>
      </c>
      <c r="G2897" s="11">
        <v>1</v>
      </c>
      <c r="K2897" s="26" t="str">
        <f>IF($B2897="","",(VLOOKUP($B2897,所属・種目コード!$O$3:$P$127,2)))</f>
        <v>久慈三崎中</v>
      </c>
      <c r="L2897" s="23" t="e">
        <f>IF($B2897="","",(VLOOKUP($B2897,所属・種目コード!$L$3:$M$59,2)))</f>
        <v>#N/A</v>
      </c>
    </row>
    <row r="2898" spans="1:12">
      <c r="A2898" s="11">
        <v>3816</v>
      </c>
      <c r="B2898" s="11">
        <v>1161</v>
      </c>
      <c r="C2898" s="11">
        <v>222</v>
      </c>
      <c r="E2898" s="11" t="s">
        <v>5928</v>
      </c>
      <c r="F2898" s="11" t="s">
        <v>5929</v>
      </c>
      <c r="G2898" s="11">
        <v>2</v>
      </c>
      <c r="K2898" s="26" t="str">
        <f>IF($B2898="","",(VLOOKUP($B2898,所属・種目コード!$O$3:$P$127,2)))</f>
        <v>久慈三崎中</v>
      </c>
      <c r="L2898" s="23" t="e">
        <f>IF($B2898="","",(VLOOKUP($B2898,所属・種目コード!$L$3:$M$59,2)))</f>
        <v>#N/A</v>
      </c>
    </row>
    <row r="2899" spans="1:12">
      <c r="A2899" s="11">
        <v>3817</v>
      </c>
      <c r="B2899" s="11">
        <v>1161</v>
      </c>
      <c r="C2899" s="11">
        <v>223</v>
      </c>
      <c r="E2899" s="11" t="s">
        <v>5930</v>
      </c>
      <c r="F2899" s="11" t="s">
        <v>5931</v>
      </c>
      <c r="G2899" s="11">
        <v>2</v>
      </c>
      <c r="K2899" s="26" t="str">
        <f>IF($B2899="","",(VLOOKUP($B2899,所属・種目コード!$O$3:$P$127,2)))</f>
        <v>久慈三崎中</v>
      </c>
      <c r="L2899" s="23" t="e">
        <f>IF($B2899="","",(VLOOKUP($B2899,所属・種目コード!$L$3:$M$59,2)))</f>
        <v>#N/A</v>
      </c>
    </row>
    <row r="2900" spans="1:12">
      <c r="A2900" s="11">
        <v>3818</v>
      </c>
      <c r="B2900" s="11">
        <v>1161</v>
      </c>
      <c r="C2900" s="11">
        <v>229</v>
      </c>
      <c r="E2900" s="11" t="s">
        <v>5932</v>
      </c>
      <c r="F2900" s="11" t="s">
        <v>5933</v>
      </c>
      <c r="G2900" s="11">
        <v>2</v>
      </c>
      <c r="K2900" s="26" t="str">
        <f>IF($B2900="","",(VLOOKUP($B2900,所属・種目コード!$O$3:$P$127,2)))</f>
        <v>久慈三崎中</v>
      </c>
      <c r="L2900" s="23" t="e">
        <f>IF($B2900="","",(VLOOKUP($B2900,所属・種目コード!$L$3:$M$59,2)))</f>
        <v>#N/A</v>
      </c>
    </row>
    <row r="2901" spans="1:12">
      <c r="A2901" s="11">
        <v>3819</v>
      </c>
      <c r="B2901" s="11">
        <v>1161</v>
      </c>
      <c r="C2901" s="11">
        <v>224</v>
      </c>
      <c r="E2901" s="11" t="s">
        <v>5934</v>
      </c>
      <c r="F2901" s="11" t="s">
        <v>5935</v>
      </c>
      <c r="G2901" s="11">
        <v>2</v>
      </c>
      <c r="K2901" s="26" t="str">
        <f>IF($B2901="","",(VLOOKUP($B2901,所属・種目コード!$O$3:$P$127,2)))</f>
        <v>久慈三崎中</v>
      </c>
      <c r="L2901" s="23" t="e">
        <f>IF($B2901="","",(VLOOKUP($B2901,所属・種目コード!$L$3:$M$59,2)))</f>
        <v>#N/A</v>
      </c>
    </row>
    <row r="2902" spans="1:12">
      <c r="A2902" s="11">
        <v>3820</v>
      </c>
      <c r="B2902" s="11">
        <v>1161</v>
      </c>
      <c r="C2902" s="11">
        <v>234</v>
      </c>
      <c r="E2902" s="11" t="s">
        <v>5936</v>
      </c>
      <c r="F2902" s="11" t="s">
        <v>5937</v>
      </c>
      <c r="G2902" s="11">
        <v>1</v>
      </c>
      <c r="K2902" s="26" t="str">
        <f>IF($B2902="","",(VLOOKUP($B2902,所属・種目コード!$O$3:$P$127,2)))</f>
        <v>久慈三崎中</v>
      </c>
      <c r="L2902" s="23" t="e">
        <f>IF($B2902="","",(VLOOKUP($B2902,所属・種目コード!$L$3:$M$59,2)))</f>
        <v>#N/A</v>
      </c>
    </row>
    <row r="2903" spans="1:12">
      <c r="A2903" s="11">
        <v>3821</v>
      </c>
      <c r="B2903" s="11">
        <v>1161</v>
      </c>
      <c r="C2903" s="11">
        <v>225</v>
      </c>
      <c r="E2903" s="11" t="s">
        <v>5938</v>
      </c>
      <c r="F2903" s="11" t="s">
        <v>5939</v>
      </c>
      <c r="G2903" s="11">
        <v>2</v>
      </c>
      <c r="K2903" s="26" t="str">
        <f>IF($B2903="","",(VLOOKUP($B2903,所属・種目コード!$O$3:$P$127,2)))</f>
        <v>久慈三崎中</v>
      </c>
      <c r="L2903" s="23" t="e">
        <f>IF($B2903="","",(VLOOKUP($B2903,所属・種目コード!$L$3:$M$59,2)))</f>
        <v>#N/A</v>
      </c>
    </row>
    <row r="2904" spans="1:12">
      <c r="A2904" s="11">
        <v>3822</v>
      </c>
      <c r="B2904" s="11">
        <v>1161</v>
      </c>
      <c r="C2904" s="11">
        <v>239</v>
      </c>
      <c r="E2904" s="11" t="s">
        <v>5940</v>
      </c>
      <c r="F2904" s="11" t="s">
        <v>5941</v>
      </c>
      <c r="G2904" s="11">
        <v>1</v>
      </c>
      <c r="K2904" s="26" t="str">
        <f>IF($B2904="","",(VLOOKUP($B2904,所属・種目コード!$O$3:$P$127,2)))</f>
        <v>久慈三崎中</v>
      </c>
      <c r="L2904" s="23" t="e">
        <f>IF($B2904="","",(VLOOKUP($B2904,所属・種目コード!$L$3:$M$59,2)))</f>
        <v>#N/A</v>
      </c>
    </row>
    <row r="2905" spans="1:12">
      <c r="A2905" s="11">
        <v>3823</v>
      </c>
      <c r="B2905" s="11">
        <v>1161</v>
      </c>
      <c r="C2905" s="11">
        <v>240</v>
      </c>
      <c r="E2905" s="11" t="s">
        <v>5942</v>
      </c>
      <c r="F2905" s="11" t="s">
        <v>5943</v>
      </c>
      <c r="G2905" s="11">
        <v>1</v>
      </c>
      <c r="K2905" s="26" t="str">
        <f>IF($B2905="","",(VLOOKUP($B2905,所属・種目コード!$O$3:$P$127,2)))</f>
        <v>久慈三崎中</v>
      </c>
      <c r="L2905" s="23" t="e">
        <f>IF($B2905="","",(VLOOKUP($B2905,所属・種目コード!$L$3:$M$59,2)))</f>
        <v>#N/A</v>
      </c>
    </row>
    <row r="2906" spans="1:12">
      <c r="A2906" s="11">
        <v>3824</v>
      </c>
      <c r="B2906" s="11">
        <v>1161</v>
      </c>
      <c r="C2906" s="11">
        <v>226</v>
      </c>
      <c r="E2906" s="11" t="s">
        <v>5944</v>
      </c>
      <c r="F2906" s="11" t="s">
        <v>5945</v>
      </c>
      <c r="G2906" s="11">
        <v>2</v>
      </c>
      <c r="K2906" s="26" t="str">
        <f>IF($B2906="","",(VLOOKUP($B2906,所属・種目コード!$O$3:$P$127,2)))</f>
        <v>久慈三崎中</v>
      </c>
      <c r="L2906" s="23" t="e">
        <f>IF($B2906="","",(VLOOKUP($B2906,所属・種目コード!$L$3:$M$59,2)))</f>
        <v>#N/A</v>
      </c>
    </row>
    <row r="2907" spans="1:12">
      <c r="A2907" s="11">
        <v>3825</v>
      </c>
      <c r="B2907" s="11">
        <v>1161</v>
      </c>
      <c r="C2907" s="11">
        <v>227</v>
      </c>
      <c r="E2907" s="11" t="s">
        <v>5946</v>
      </c>
      <c r="F2907" s="11" t="s">
        <v>5947</v>
      </c>
      <c r="G2907" s="11">
        <v>2</v>
      </c>
      <c r="K2907" s="26" t="str">
        <f>IF($B2907="","",(VLOOKUP($B2907,所属・種目コード!$O$3:$P$127,2)))</f>
        <v>久慈三崎中</v>
      </c>
      <c r="L2907" s="23" t="e">
        <f>IF($B2907="","",(VLOOKUP($B2907,所属・種目コード!$L$3:$M$59,2)))</f>
        <v>#N/A</v>
      </c>
    </row>
    <row r="2908" spans="1:12">
      <c r="A2908" s="11">
        <v>3826</v>
      </c>
      <c r="B2908" s="11">
        <v>1161</v>
      </c>
      <c r="C2908" s="11">
        <v>228</v>
      </c>
      <c r="E2908" s="11" t="s">
        <v>5948</v>
      </c>
      <c r="F2908" s="11" t="s">
        <v>5949</v>
      </c>
      <c r="G2908" s="11">
        <v>2</v>
      </c>
      <c r="K2908" s="26" t="str">
        <f>IF($B2908="","",(VLOOKUP($B2908,所属・種目コード!$O$3:$P$127,2)))</f>
        <v>久慈三崎中</v>
      </c>
      <c r="L2908" s="23" t="e">
        <f>IF($B2908="","",(VLOOKUP($B2908,所属・種目コード!$L$3:$M$59,2)))</f>
        <v>#N/A</v>
      </c>
    </row>
    <row r="2909" spans="1:12">
      <c r="A2909" s="11">
        <v>3827</v>
      </c>
      <c r="B2909" s="11">
        <v>1161</v>
      </c>
      <c r="C2909" s="11">
        <v>235</v>
      </c>
      <c r="E2909" s="11" t="s">
        <v>5950</v>
      </c>
      <c r="F2909" s="11" t="s">
        <v>5951</v>
      </c>
      <c r="G2909" s="11">
        <v>1</v>
      </c>
      <c r="K2909" s="26" t="str">
        <f>IF($B2909="","",(VLOOKUP($B2909,所属・種目コード!$O$3:$P$127,2)))</f>
        <v>久慈三崎中</v>
      </c>
      <c r="L2909" s="23" t="e">
        <f>IF($B2909="","",(VLOOKUP($B2909,所属・種目コード!$L$3:$M$59,2)))</f>
        <v>#N/A</v>
      </c>
    </row>
    <row r="2910" spans="1:12">
      <c r="A2910" s="11">
        <v>3828</v>
      </c>
      <c r="B2910" s="11">
        <v>1161</v>
      </c>
      <c r="C2910" s="11">
        <v>236</v>
      </c>
      <c r="E2910" s="11" t="s">
        <v>5952</v>
      </c>
      <c r="F2910" s="11" t="s">
        <v>5953</v>
      </c>
      <c r="G2910" s="11">
        <v>1</v>
      </c>
      <c r="K2910" s="26" t="str">
        <f>IF($B2910="","",(VLOOKUP($B2910,所属・種目コード!$O$3:$P$127,2)))</f>
        <v>久慈三崎中</v>
      </c>
      <c r="L2910" s="23" t="e">
        <f>IF($B2910="","",(VLOOKUP($B2910,所属・種目コード!$L$3:$M$59,2)))</f>
        <v>#N/A</v>
      </c>
    </row>
    <row r="2911" spans="1:12">
      <c r="A2911" s="11">
        <v>3829</v>
      </c>
      <c r="B2911" s="11">
        <v>1162</v>
      </c>
      <c r="C2911" s="11">
        <v>1016</v>
      </c>
      <c r="E2911" s="11" t="s">
        <v>5954</v>
      </c>
      <c r="F2911" s="11" t="s">
        <v>5955</v>
      </c>
      <c r="G2911" s="11">
        <v>2</v>
      </c>
      <c r="K2911" s="26" t="str">
        <f>IF($B2911="","",(VLOOKUP($B2911,所属・種目コード!$O$3:$P$127,2)))</f>
        <v>久慈山形中</v>
      </c>
      <c r="L2911" s="23" t="e">
        <f>IF($B2911="","",(VLOOKUP($B2911,所属・種目コード!$L$3:$M$59,2)))</f>
        <v>#N/A</v>
      </c>
    </row>
    <row r="2912" spans="1:12">
      <c r="A2912" s="11">
        <v>3830</v>
      </c>
      <c r="B2912" s="11">
        <v>1162</v>
      </c>
      <c r="C2912" s="11">
        <v>1011</v>
      </c>
      <c r="E2912" s="11" t="s">
        <v>5956</v>
      </c>
      <c r="F2912" s="11" t="s">
        <v>5957</v>
      </c>
      <c r="G2912" s="11">
        <v>2</v>
      </c>
      <c r="K2912" s="26" t="str">
        <f>IF($B2912="","",(VLOOKUP($B2912,所属・種目コード!$O$3:$P$127,2)))</f>
        <v>久慈山形中</v>
      </c>
      <c r="L2912" s="23" t="e">
        <f>IF($B2912="","",(VLOOKUP($B2912,所属・種目コード!$L$3:$M$59,2)))</f>
        <v>#N/A</v>
      </c>
    </row>
    <row r="2913" spans="1:12">
      <c r="A2913" s="11">
        <v>3831</v>
      </c>
      <c r="B2913" s="11">
        <v>1162</v>
      </c>
      <c r="C2913" s="11">
        <v>1207</v>
      </c>
      <c r="E2913" s="11" t="s">
        <v>5958</v>
      </c>
      <c r="F2913" s="11" t="s">
        <v>5959</v>
      </c>
      <c r="G2913" s="11">
        <v>1</v>
      </c>
      <c r="K2913" s="26" t="str">
        <f>IF($B2913="","",(VLOOKUP($B2913,所属・種目コード!$O$3:$P$127,2)))</f>
        <v>久慈山形中</v>
      </c>
      <c r="L2913" s="23" t="e">
        <f>IF($B2913="","",(VLOOKUP($B2913,所属・種目コード!$L$3:$M$59,2)))</f>
        <v>#N/A</v>
      </c>
    </row>
    <row r="2914" spans="1:12">
      <c r="A2914" s="11">
        <v>3832</v>
      </c>
      <c r="B2914" s="11">
        <v>1162</v>
      </c>
      <c r="C2914" s="11">
        <v>1213</v>
      </c>
      <c r="E2914" s="11" t="s">
        <v>5960</v>
      </c>
      <c r="F2914" s="11" t="s">
        <v>5961</v>
      </c>
      <c r="G2914" s="11">
        <v>1</v>
      </c>
      <c r="K2914" s="26" t="str">
        <f>IF($B2914="","",(VLOOKUP($B2914,所属・種目コード!$O$3:$P$127,2)))</f>
        <v>久慈山形中</v>
      </c>
      <c r="L2914" s="23" t="e">
        <f>IF($B2914="","",(VLOOKUP($B2914,所属・種目コード!$L$3:$M$59,2)))</f>
        <v>#N/A</v>
      </c>
    </row>
    <row r="2915" spans="1:12">
      <c r="A2915" s="11">
        <v>3833</v>
      </c>
      <c r="B2915" s="11">
        <v>1162</v>
      </c>
      <c r="C2915" s="11">
        <v>1012</v>
      </c>
      <c r="E2915" s="11" t="s">
        <v>5962</v>
      </c>
      <c r="F2915" s="11" t="s">
        <v>5963</v>
      </c>
      <c r="G2915" s="11">
        <v>2</v>
      </c>
      <c r="K2915" s="26" t="str">
        <f>IF($B2915="","",(VLOOKUP($B2915,所属・種目コード!$O$3:$P$127,2)))</f>
        <v>久慈山形中</v>
      </c>
      <c r="L2915" s="23" t="e">
        <f>IF($B2915="","",(VLOOKUP($B2915,所属・種目コード!$L$3:$M$59,2)))</f>
        <v>#N/A</v>
      </c>
    </row>
    <row r="2916" spans="1:12">
      <c r="A2916" s="11">
        <v>3834</v>
      </c>
      <c r="B2916" s="11">
        <v>1162</v>
      </c>
      <c r="C2916" s="11">
        <v>1208</v>
      </c>
      <c r="E2916" s="11" t="s">
        <v>5964</v>
      </c>
      <c r="F2916" s="11" t="s">
        <v>5965</v>
      </c>
      <c r="G2916" s="11">
        <v>1</v>
      </c>
      <c r="K2916" s="26" t="str">
        <f>IF($B2916="","",(VLOOKUP($B2916,所属・種目コード!$O$3:$P$127,2)))</f>
        <v>久慈山形中</v>
      </c>
      <c r="L2916" s="23" t="e">
        <f>IF($B2916="","",(VLOOKUP($B2916,所属・種目コード!$L$3:$M$59,2)))</f>
        <v>#N/A</v>
      </c>
    </row>
    <row r="2917" spans="1:12">
      <c r="A2917" s="11">
        <v>3835</v>
      </c>
      <c r="B2917" s="11">
        <v>1162</v>
      </c>
      <c r="C2917" s="11">
        <v>1209</v>
      </c>
      <c r="E2917" s="11" t="s">
        <v>5966</v>
      </c>
      <c r="F2917" s="11" t="s">
        <v>5967</v>
      </c>
      <c r="G2917" s="11">
        <v>1</v>
      </c>
      <c r="K2917" s="26" t="str">
        <f>IF($B2917="","",(VLOOKUP($B2917,所属・種目コード!$O$3:$P$127,2)))</f>
        <v>久慈山形中</v>
      </c>
      <c r="L2917" s="23" t="e">
        <f>IF($B2917="","",(VLOOKUP($B2917,所属・種目コード!$L$3:$M$59,2)))</f>
        <v>#N/A</v>
      </c>
    </row>
    <row r="2918" spans="1:12">
      <c r="A2918" s="11">
        <v>3836</v>
      </c>
      <c r="B2918" s="11">
        <v>1162</v>
      </c>
      <c r="C2918" s="11">
        <v>1214</v>
      </c>
      <c r="E2918" s="11" t="s">
        <v>4387</v>
      </c>
      <c r="F2918" s="11" t="s">
        <v>4388</v>
      </c>
      <c r="G2918" s="11">
        <v>1</v>
      </c>
      <c r="K2918" s="26" t="str">
        <f>IF($B2918="","",(VLOOKUP($B2918,所属・種目コード!$O$3:$P$127,2)))</f>
        <v>久慈山形中</v>
      </c>
      <c r="L2918" s="23" t="e">
        <f>IF($B2918="","",(VLOOKUP($B2918,所属・種目コード!$L$3:$M$59,2)))</f>
        <v>#N/A</v>
      </c>
    </row>
    <row r="2919" spans="1:12">
      <c r="A2919" s="11">
        <v>3837</v>
      </c>
      <c r="B2919" s="11">
        <v>1162</v>
      </c>
      <c r="C2919" s="11">
        <v>1017</v>
      </c>
      <c r="E2919" s="11" t="s">
        <v>5968</v>
      </c>
      <c r="F2919" s="11" t="s">
        <v>5969</v>
      </c>
      <c r="G2919" s="11">
        <v>2</v>
      </c>
      <c r="K2919" s="26" t="str">
        <f>IF($B2919="","",(VLOOKUP($B2919,所属・種目コード!$O$3:$P$127,2)))</f>
        <v>久慈山形中</v>
      </c>
      <c r="L2919" s="23" t="e">
        <f>IF($B2919="","",(VLOOKUP($B2919,所属・種目コード!$L$3:$M$59,2)))</f>
        <v>#N/A</v>
      </c>
    </row>
    <row r="2920" spans="1:12">
      <c r="A2920" s="11">
        <v>3838</v>
      </c>
      <c r="B2920" s="11">
        <v>1162</v>
      </c>
      <c r="C2920" s="11">
        <v>1210</v>
      </c>
      <c r="E2920" s="11" t="s">
        <v>5970</v>
      </c>
      <c r="F2920" s="11" t="s">
        <v>5971</v>
      </c>
      <c r="G2920" s="11">
        <v>1</v>
      </c>
      <c r="K2920" s="26" t="str">
        <f>IF($B2920="","",(VLOOKUP($B2920,所属・種目コード!$O$3:$P$127,2)))</f>
        <v>久慈山形中</v>
      </c>
      <c r="L2920" s="23" t="e">
        <f>IF($B2920="","",(VLOOKUP($B2920,所属・種目コード!$L$3:$M$59,2)))</f>
        <v>#N/A</v>
      </c>
    </row>
    <row r="2921" spans="1:12">
      <c r="A2921" s="11">
        <v>3839</v>
      </c>
      <c r="B2921" s="11">
        <v>1162</v>
      </c>
      <c r="C2921" s="11">
        <v>1013</v>
      </c>
      <c r="E2921" s="11" t="s">
        <v>5972</v>
      </c>
      <c r="F2921" s="11" t="s">
        <v>5973</v>
      </c>
      <c r="G2921" s="11">
        <v>2</v>
      </c>
      <c r="K2921" s="26" t="str">
        <f>IF($B2921="","",(VLOOKUP($B2921,所属・種目コード!$O$3:$P$127,2)))</f>
        <v>久慈山形中</v>
      </c>
      <c r="L2921" s="23" t="e">
        <f>IF($B2921="","",(VLOOKUP($B2921,所属・種目コード!$L$3:$M$59,2)))</f>
        <v>#N/A</v>
      </c>
    </row>
    <row r="2922" spans="1:12">
      <c r="A2922" s="11">
        <v>3840</v>
      </c>
      <c r="B2922" s="11">
        <v>1162</v>
      </c>
      <c r="C2922" s="11">
        <v>1014</v>
      </c>
      <c r="E2922" s="11" t="s">
        <v>5974</v>
      </c>
      <c r="F2922" s="11" t="s">
        <v>5975</v>
      </c>
      <c r="G2922" s="11">
        <v>2</v>
      </c>
      <c r="K2922" s="26" t="str">
        <f>IF($B2922="","",(VLOOKUP($B2922,所属・種目コード!$O$3:$P$127,2)))</f>
        <v>久慈山形中</v>
      </c>
      <c r="L2922" s="23" t="e">
        <f>IF($B2922="","",(VLOOKUP($B2922,所属・種目コード!$L$3:$M$59,2)))</f>
        <v>#N/A</v>
      </c>
    </row>
    <row r="2923" spans="1:12">
      <c r="A2923" s="11">
        <v>3841</v>
      </c>
      <c r="B2923" s="11">
        <v>1162</v>
      </c>
      <c r="C2923" s="11">
        <v>1211</v>
      </c>
      <c r="E2923" s="11" t="s">
        <v>5976</v>
      </c>
      <c r="F2923" s="11" t="s">
        <v>5977</v>
      </c>
      <c r="G2923" s="11">
        <v>1</v>
      </c>
      <c r="K2923" s="26" t="str">
        <f>IF($B2923="","",(VLOOKUP($B2923,所属・種目コード!$O$3:$P$127,2)))</f>
        <v>久慈山形中</v>
      </c>
      <c r="L2923" s="23" t="e">
        <f>IF($B2923="","",(VLOOKUP($B2923,所属・種目コード!$L$3:$M$59,2)))</f>
        <v>#N/A</v>
      </c>
    </row>
    <row r="2924" spans="1:12">
      <c r="A2924" s="11">
        <v>3842</v>
      </c>
      <c r="B2924" s="11">
        <v>1162</v>
      </c>
      <c r="C2924" s="11">
        <v>1212</v>
      </c>
      <c r="E2924" s="11" t="s">
        <v>5978</v>
      </c>
      <c r="F2924" s="11" t="s">
        <v>5979</v>
      </c>
      <c r="G2924" s="11">
        <v>1</v>
      </c>
      <c r="K2924" s="26" t="str">
        <f>IF($B2924="","",(VLOOKUP($B2924,所属・種目コード!$O$3:$P$127,2)))</f>
        <v>久慈山形中</v>
      </c>
      <c r="L2924" s="23" t="e">
        <f>IF($B2924="","",(VLOOKUP($B2924,所属・種目コード!$L$3:$M$59,2)))</f>
        <v>#N/A</v>
      </c>
    </row>
    <row r="2925" spans="1:12">
      <c r="A2925" s="11">
        <v>3843</v>
      </c>
      <c r="B2925" s="11">
        <v>1162</v>
      </c>
      <c r="C2925" s="11">
        <v>1015</v>
      </c>
      <c r="E2925" s="11" t="s">
        <v>5980</v>
      </c>
      <c r="F2925" s="11" t="s">
        <v>5981</v>
      </c>
      <c r="G2925" s="11">
        <v>2</v>
      </c>
      <c r="K2925" s="26" t="str">
        <f>IF($B2925="","",(VLOOKUP($B2925,所属・種目コード!$O$3:$P$127,2)))</f>
        <v>久慈山形中</v>
      </c>
      <c r="L2925" s="23" t="e">
        <f>IF($B2925="","",(VLOOKUP($B2925,所属・種目コード!$L$3:$M$59,2)))</f>
        <v>#N/A</v>
      </c>
    </row>
    <row r="2926" spans="1:12">
      <c r="A2926" s="11">
        <v>3844</v>
      </c>
      <c r="B2926" s="11">
        <v>1163</v>
      </c>
      <c r="C2926" s="11">
        <v>311</v>
      </c>
      <c r="E2926" s="11" t="s">
        <v>5982</v>
      </c>
      <c r="F2926" s="11" t="s">
        <v>5983</v>
      </c>
      <c r="G2926" s="11">
        <v>2</v>
      </c>
      <c r="K2926" s="26" t="str">
        <f>IF($B2926="","",(VLOOKUP($B2926,所属・種目コード!$O$3:$P$127,2)))</f>
        <v>葛巻江刈中</v>
      </c>
      <c r="L2926" s="23" t="e">
        <f>IF($B2926="","",(VLOOKUP($B2926,所属・種目コード!$L$3:$M$59,2)))</f>
        <v>#N/A</v>
      </c>
    </row>
    <row r="2927" spans="1:12">
      <c r="A2927" s="11">
        <v>3845</v>
      </c>
      <c r="B2927" s="11">
        <v>1163</v>
      </c>
      <c r="C2927" s="11">
        <v>346</v>
      </c>
      <c r="E2927" s="11" t="s">
        <v>5984</v>
      </c>
      <c r="F2927" s="11" t="s">
        <v>5985</v>
      </c>
      <c r="G2927" s="11">
        <v>1</v>
      </c>
      <c r="K2927" s="26" t="str">
        <f>IF($B2927="","",(VLOOKUP($B2927,所属・種目コード!$O$3:$P$127,2)))</f>
        <v>葛巻江刈中</v>
      </c>
      <c r="L2927" s="23" t="e">
        <f>IF($B2927="","",(VLOOKUP($B2927,所属・種目コード!$L$3:$M$59,2)))</f>
        <v>#N/A</v>
      </c>
    </row>
    <row r="2928" spans="1:12">
      <c r="A2928" s="11">
        <v>3846</v>
      </c>
      <c r="B2928" s="11">
        <v>1163</v>
      </c>
      <c r="C2928" s="11">
        <v>314</v>
      </c>
      <c r="E2928" s="11" t="s">
        <v>5986</v>
      </c>
      <c r="F2928" s="11" t="s">
        <v>5987</v>
      </c>
      <c r="G2928" s="11">
        <v>2</v>
      </c>
      <c r="K2928" s="26" t="str">
        <f>IF($B2928="","",(VLOOKUP($B2928,所属・種目コード!$O$3:$P$127,2)))</f>
        <v>葛巻江刈中</v>
      </c>
      <c r="L2928" s="23" t="e">
        <f>IF($B2928="","",(VLOOKUP($B2928,所属・種目コード!$L$3:$M$59,2)))</f>
        <v>#N/A</v>
      </c>
    </row>
    <row r="2929" spans="1:12">
      <c r="A2929" s="11">
        <v>3847</v>
      </c>
      <c r="B2929" s="11">
        <v>1163</v>
      </c>
      <c r="C2929" s="11">
        <v>312</v>
      </c>
      <c r="E2929" s="11" t="s">
        <v>5988</v>
      </c>
      <c r="F2929" s="11" t="s">
        <v>5989</v>
      </c>
      <c r="G2929" s="11">
        <v>2</v>
      </c>
      <c r="K2929" s="26" t="str">
        <f>IF($B2929="","",(VLOOKUP($B2929,所属・種目コード!$O$3:$P$127,2)))</f>
        <v>葛巻江刈中</v>
      </c>
      <c r="L2929" s="23" t="e">
        <f>IF($B2929="","",(VLOOKUP($B2929,所属・種目コード!$L$3:$M$59,2)))</f>
        <v>#N/A</v>
      </c>
    </row>
    <row r="2930" spans="1:12">
      <c r="A2930" s="11">
        <v>3848</v>
      </c>
      <c r="B2930" s="11">
        <v>1163</v>
      </c>
      <c r="C2930" s="11">
        <v>315</v>
      </c>
      <c r="E2930" s="11" t="s">
        <v>5990</v>
      </c>
      <c r="F2930" s="11" t="s">
        <v>5991</v>
      </c>
      <c r="G2930" s="11">
        <v>2</v>
      </c>
      <c r="K2930" s="26" t="str">
        <f>IF($B2930="","",(VLOOKUP($B2930,所属・種目コード!$O$3:$P$127,2)))</f>
        <v>葛巻江刈中</v>
      </c>
      <c r="L2930" s="23" t="e">
        <f>IF($B2930="","",(VLOOKUP($B2930,所属・種目コード!$L$3:$M$59,2)))</f>
        <v>#N/A</v>
      </c>
    </row>
    <row r="2931" spans="1:12">
      <c r="A2931" s="11">
        <v>3849</v>
      </c>
      <c r="B2931" s="11">
        <v>1163</v>
      </c>
      <c r="C2931" s="11">
        <v>350</v>
      </c>
      <c r="E2931" s="11" t="s">
        <v>5992</v>
      </c>
      <c r="F2931" s="11" t="s">
        <v>5993</v>
      </c>
      <c r="G2931" s="11">
        <v>1</v>
      </c>
      <c r="K2931" s="26" t="str">
        <f>IF($B2931="","",(VLOOKUP($B2931,所属・種目コード!$O$3:$P$127,2)))</f>
        <v>葛巻江刈中</v>
      </c>
      <c r="L2931" s="23" t="e">
        <f>IF($B2931="","",(VLOOKUP($B2931,所属・種目コード!$L$3:$M$59,2)))</f>
        <v>#N/A</v>
      </c>
    </row>
    <row r="2932" spans="1:12">
      <c r="A2932" s="11">
        <v>3850</v>
      </c>
      <c r="B2932" s="11">
        <v>1163</v>
      </c>
      <c r="C2932" s="11">
        <v>347</v>
      </c>
      <c r="E2932" s="11" t="s">
        <v>5994</v>
      </c>
      <c r="F2932" s="11" t="s">
        <v>5995</v>
      </c>
      <c r="G2932" s="11">
        <v>1</v>
      </c>
      <c r="K2932" s="26" t="str">
        <f>IF($B2932="","",(VLOOKUP($B2932,所属・種目コード!$O$3:$P$127,2)))</f>
        <v>葛巻江刈中</v>
      </c>
      <c r="L2932" s="23" t="e">
        <f>IF($B2932="","",(VLOOKUP($B2932,所属・種目コード!$L$3:$M$59,2)))</f>
        <v>#N/A</v>
      </c>
    </row>
    <row r="2933" spans="1:12">
      <c r="A2933" s="11">
        <v>3851</v>
      </c>
      <c r="B2933" s="11">
        <v>1163</v>
      </c>
      <c r="C2933" s="11">
        <v>348</v>
      </c>
      <c r="E2933" s="11" t="s">
        <v>5996</v>
      </c>
      <c r="F2933" s="11" t="s">
        <v>5997</v>
      </c>
      <c r="G2933" s="11">
        <v>1</v>
      </c>
      <c r="K2933" s="26" t="str">
        <f>IF($B2933="","",(VLOOKUP($B2933,所属・種目コード!$O$3:$P$127,2)))</f>
        <v>葛巻江刈中</v>
      </c>
      <c r="L2933" s="23" t="e">
        <f>IF($B2933="","",(VLOOKUP($B2933,所属・種目コード!$L$3:$M$59,2)))</f>
        <v>#N/A</v>
      </c>
    </row>
    <row r="2934" spans="1:12">
      <c r="A2934" s="11">
        <v>3852</v>
      </c>
      <c r="B2934" s="11">
        <v>1163</v>
      </c>
      <c r="C2934" s="11">
        <v>344</v>
      </c>
      <c r="E2934" s="11" t="s">
        <v>5998</v>
      </c>
      <c r="F2934" s="11" t="s">
        <v>5999</v>
      </c>
      <c r="G2934" s="11">
        <v>1</v>
      </c>
      <c r="K2934" s="26" t="str">
        <f>IF($B2934="","",(VLOOKUP($B2934,所属・種目コード!$O$3:$P$127,2)))</f>
        <v>葛巻江刈中</v>
      </c>
      <c r="L2934" s="23" t="e">
        <f>IF($B2934="","",(VLOOKUP($B2934,所属・種目コード!$L$3:$M$59,2)))</f>
        <v>#N/A</v>
      </c>
    </row>
    <row r="2935" spans="1:12">
      <c r="A2935" s="11">
        <v>3853</v>
      </c>
      <c r="B2935" s="11">
        <v>1163</v>
      </c>
      <c r="C2935" s="11">
        <v>345</v>
      </c>
      <c r="E2935" s="11" t="s">
        <v>6000</v>
      </c>
      <c r="F2935" s="11" t="s">
        <v>6001</v>
      </c>
      <c r="G2935" s="11">
        <v>1</v>
      </c>
      <c r="K2935" s="26" t="str">
        <f>IF($B2935="","",(VLOOKUP($B2935,所属・種目コード!$O$3:$P$127,2)))</f>
        <v>葛巻江刈中</v>
      </c>
      <c r="L2935" s="23" t="e">
        <f>IF($B2935="","",(VLOOKUP($B2935,所属・種目コード!$L$3:$M$59,2)))</f>
        <v>#N/A</v>
      </c>
    </row>
    <row r="2936" spans="1:12">
      <c r="A2936" s="11">
        <v>3854</v>
      </c>
      <c r="B2936" s="11">
        <v>1163</v>
      </c>
      <c r="C2936" s="11">
        <v>316</v>
      </c>
      <c r="E2936" s="11" t="s">
        <v>6002</v>
      </c>
      <c r="F2936" s="11" t="s">
        <v>6003</v>
      </c>
      <c r="G2936" s="11">
        <v>2</v>
      </c>
      <c r="K2936" s="26" t="str">
        <f>IF($B2936="","",(VLOOKUP($B2936,所属・種目コード!$O$3:$P$127,2)))</f>
        <v>葛巻江刈中</v>
      </c>
      <c r="L2936" s="23" t="e">
        <f>IF($B2936="","",(VLOOKUP($B2936,所属・種目コード!$L$3:$M$59,2)))</f>
        <v>#N/A</v>
      </c>
    </row>
    <row r="2937" spans="1:12">
      <c r="A2937" s="11">
        <v>3855</v>
      </c>
      <c r="B2937" s="11">
        <v>1163</v>
      </c>
      <c r="C2937" s="11">
        <v>317</v>
      </c>
      <c r="E2937" s="11" t="s">
        <v>6004</v>
      </c>
      <c r="F2937" s="11" t="s">
        <v>6005</v>
      </c>
      <c r="G2937" s="11">
        <v>2</v>
      </c>
      <c r="K2937" s="26" t="str">
        <f>IF($B2937="","",(VLOOKUP($B2937,所属・種目コード!$O$3:$P$127,2)))</f>
        <v>葛巻江刈中</v>
      </c>
      <c r="L2937" s="23" t="e">
        <f>IF($B2937="","",(VLOOKUP($B2937,所属・種目コード!$L$3:$M$59,2)))</f>
        <v>#N/A</v>
      </c>
    </row>
    <row r="2938" spans="1:12">
      <c r="A2938" s="11">
        <v>3856</v>
      </c>
      <c r="B2938" s="11">
        <v>1163</v>
      </c>
      <c r="C2938" s="11">
        <v>351</v>
      </c>
      <c r="E2938" s="11" t="s">
        <v>6006</v>
      </c>
      <c r="F2938" s="11" t="s">
        <v>6007</v>
      </c>
      <c r="G2938" s="11">
        <v>1</v>
      </c>
      <c r="K2938" s="26" t="str">
        <f>IF($B2938="","",(VLOOKUP($B2938,所属・種目コード!$O$3:$P$127,2)))</f>
        <v>葛巻江刈中</v>
      </c>
      <c r="L2938" s="23" t="e">
        <f>IF($B2938="","",(VLOOKUP($B2938,所属・種目コード!$L$3:$M$59,2)))</f>
        <v>#N/A</v>
      </c>
    </row>
    <row r="2939" spans="1:12">
      <c r="A2939" s="11">
        <v>3857</v>
      </c>
      <c r="B2939" s="11">
        <v>1163</v>
      </c>
      <c r="C2939" s="11">
        <v>349</v>
      </c>
      <c r="E2939" s="11" t="s">
        <v>6008</v>
      </c>
      <c r="F2939" s="11" t="s">
        <v>6009</v>
      </c>
      <c r="G2939" s="11">
        <v>1</v>
      </c>
      <c r="K2939" s="26" t="str">
        <f>IF($B2939="","",(VLOOKUP($B2939,所属・種目コード!$O$3:$P$127,2)))</f>
        <v>葛巻江刈中</v>
      </c>
      <c r="L2939" s="23" t="e">
        <f>IF($B2939="","",(VLOOKUP($B2939,所属・種目コード!$L$3:$M$59,2)))</f>
        <v>#N/A</v>
      </c>
    </row>
    <row r="2940" spans="1:12">
      <c r="A2940" s="11">
        <v>3858</v>
      </c>
      <c r="B2940" s="11">
        <v>1163</v>
      </c>
      <c r="C2940" s="11">
        <v>352</v>
      </c>
      <c r="E2940" s="11" t="s">
        <v>6010</v>
      </c>
      <c r="F2940" s="11" t="s">
        <v>6011</v>
      </c>
      <c r="G2940" s="11">
        <v>1</v>
      </c>
      <c r="K2940" s="26" t="str">
        <f>IF($B2940="","",(VLOOKUP($B2940,所属・種目コード!$O$3:$P$127,2)))</f>
        <v>葛巻江刈中</v>
      </c>
      <c r="L2940" s="23" t="e">
        <f>IF($B2940="","",(VLOOKUP($B2940,所属・種目コード!$L$3:$M$59,2)))</f>
        <v>#N/A</v>
      </c>
    </row>
    <row r="2941" spans="1:12">
      <c r="A2941" s="11">
        <v>3859</v>
      </c>
      <c r="B2941" s="11">
        <v>1163</v>
      </c>
      <c r="C2941" s="11">
        <v>313</v>
      </c>
      <c r="E2941" s="11" t="s">
        <v>6012</v>
      </c>
      <c r="F2941" s="11" t="s">
        <v>6013</v>
      </c>
      <c r="G2941" s="11">
        <v>2</v>
      </c>
      <c r="K2941" s="26" t="str">
        <f>IF($B2941="","",(VLOOKUP($B2941,所属・種目コード!$O$3:$P$127,2)))</f>
        <v>葛巻江刈中</v>
      </c>
      <c r="L2941" s="23" t="e">
        <f>IF($B2941="","",(VLOOKUP($B2941,所属・種目コード!$L$3:$M$59,2)))</f>
        <v>#N/A</v>
      </c>
    </row>
    <row r="2942" spans="1:12">
      <c r="A2942" s="11">
        <v>3860</v>
      </c>
      <c r="B2942" s="11">
        <v>1164</v>
      </c>
      <c r="C2942" s="11">
        <v>224</v>
      </c>
      <c r="E2942" s="11" t="s">
        <v>6014</v>
      </c>
      <c r="F2942" s="11" t="s">
        <v>6015</v>
      </c>
      <c r="G2942" s="11">
        <v>1</v>
      </c>
      <c r="K2942" s="26" t="str">
        <f>IF($B2942="","",(VLOOKUP($B2942,所属・種目コード!$O$3:$P$127,2)))</f>
        <v>葛巻中</v>
      </c>
      <c r="L2942" s="23" t="e">
        <f>IF($B2942="","",(VLOOKUP($B2942,所属・種目コード!$L$3:$M$59,2)))</f>
        <v>#N/A</v>
      </c>
    </row>
    <row r="2943" spans="1:12">
      <c r="A2943" s="11">
        <v>3861</v>
      </c>
      <c r="B2943" s="11">
        <v>1164</v>
      </c>
      <c r="C2943" s="11">
        <v>227</v>
      </c>
      <c r="E2943" s="11" t="s">
        <v>6016</v>
      </c>
      <c r="F2943" s="11" t="s">
        <v>2479</v>
      </c>
      <c r="G2943" s="11">
        <v>1</v>
      </c>
      <c r="K2943" s="26" t="str">
        <f>IF($B2943="","",(VLOOKUP($B2943,所属・種目コード!$O$3:$P$127,2)))</f>
        <v>葛巻中</v>
      </c>
      <c r="L2943" s="23" t="e">
        <f>IF($B2943="","",(VLOOKUP($B2943,所属・種目コード!$L$3:$M$59,2)))</f>
        <v>#N/A</v>
      </c>
    </row>
    <row r="2944" spans="1:12">
      <c r="A2944" s="11">
        <v>3862</v>
      </c>
      <c r="B2944" s="11">
        <v>1164</v>
      </c>
      <c r="C2944" s="11">
        <v>225</v>
      </c>
      <c r="E2944" s="11" t="s">
        <v>6017</v>
      </c>
      <c r="F2944" s="11" t="s">
        <v>6018</v>
      </c>
      <c r="G2944" s="11">
        <v>1</v>
      </c>
      <c r="K2944" s="26" t="str">
        <f>IF($B2944="","",(VLOOKUP($B2944,所属・種目コード!$O$3:$P$127,2)))</f>
        <v>葛巻中</v>
      </c>
      <c r="L2944" s="23" t="e">
        <f>IF($B2944="","",(VLOOKUP($B2944,所属・種目コード!$L$3:$M$59,2)))</f>
        <v>#N/A</v>
      </c>
    </row>
    <row r="2945" spans="1:12">
      <c r="A2945" s="11">
        <v>3863</v>
      </c>
      <c r="B2945" s="11">
        <v>1164</v>
      </c>
      <c r="C2945" s="11">
        <v>226</v>
      </c>
      <c r="E2945" s="11" t="s">
        <v>6019</v>
      </c>
      <c r="F2945" s="11" t="s">
        <v>6020</v>
      </c>
      <c r="G2945" s="11">
        <v>1</v>
      </c>
      <c r="K2945" s="26" t="str">
        <f>IF($B2945="","",(VLOOKUP($B2945,所属・種目コード!$O$3:$P$127,2)))</f>
        <v>葛巻中</v>
      </c>
      <c r="L2945" s="23" t="e">
        <f>IF($B2945="","",(VLOOKUP($B2945,所属・種目コード!$L$3:$M$59,2)))</f>
        <v>#N/A</v>
      </c>
    </row>
    <row r="2946" spans="1:12">
      <c r="A2946" s="11">
        <v>3864</v>
      </c>
      <c r="B2946" s="11">
        <v>1164</v>
      </c>
      <c r="C2946" s="11">
        <v>228</v>
      </c>
      <c r="E2946" s="11" t="s">
        <v>6021</v>
      </c>
      <c r="F2946" s="11" t="s">
        <v>6022</v>
      </c>
      <c r="G2946" s="11">
        <v>1</v>
      </c>
      <c r="K2946" s="26" t="str">
        <f>IF($B2946="","",(VLOOKUP($B2946,所属・種目コード!$O$3:$P$127,2)))</f>
        <v>葛巻中</v>
      </c>
      <c r="L2946" s="23" t="e">
        <f>IF($B2946="","",(VLOOKUP($B2946,所属・種目コード!$L$3:$M$59,2)))</f>
        <v>#N/A</v>
      </c>
    </row>
    <row r="2947" spans="1:12">
      <c r="A2947" s="11">
        <v>3865</v>
      </c>
      <c r="B2947" s="11">
        <v>1164</v>
      </c>
      <c r="C2947" s="11">
        <v>229</v>
      </c>
      <c r="E2947" s="11" t="s">
        <v>6023</v>
      </c>
      <c r="F2947" s="11" t="s">
        <v>6024</v>
      </c>
      <c r="G2947" s="11">
        <v>1</v>
      </c>
      <c r="K2947" s="26" t="str">
        <f>IF($B2947="","",(VLOOKUP($B2947,所属・種目コード!$O$3:$P$127,2)))</f>
        <v>葛巻中</v>
      </c>
      <c r="L2947" s="23" t="e">
        <f>IF($B2947="","",(VLOOKUP($B2947,所属・種目コード!$L$3:$M$59,2)))</f>
        <v>#N/A</v>
      </c>
    </row>
    <row r="2948" spans="1:12">
      <c r="A2948" s="11">
        <v>3866</v>
      </c>
      <c r="B2948" s="11">
        <v>1164</v>
      </c>
      <c r="C2948" s="11">
        <v>1026</v>
      </c>
      <c r="E2948" s="11" t="s">
        <v>6025</v>
      </c>
      <c r="F2948" s="11" t="s">
        <v>6026</v>
      </c>
      <c r="G2948" s="11">
        <v>2</v>
      </c>
      <c r="K2948" s="26" t="str">
        <f>IF($B2948="","",(VLOOKUP($B2948,所属・種目コード!$O$3:$P$127,2)))</f>
        <v>葛巻中</v>
      </c>
      <c r="L2948" s="23" t="e">
        <f>IF($B2948="","",(VLOOKUP($B2948,所属・種目コード!$L$3:$M$59,2)))</f>
        <v>#N/A</v>
      </c>
    </row>
    <row r="2949" spans="1:12">
      <c r="A2949" s="11">
        <v>3867</v>
      </c>
      <c r="B2949" s="11">
        <v>1164</v>
      </c>
      <c r="C2949" s="11">
        <v>1029</v>
      </c>
      <c r="E2949" s="11" t="s">
        <v>6027</v>
      </c>
      <c r="F2949" s="11" t="s">
        <v>6028</v>
      </c>
      <c r="G2949" s="11">
        <v>2</v>
      </c>
      <c r="K2949" s="26" t="str">
        <f>IF($B2949="","",(VLOOKUP($B2949,所属・種目コード!$O$3:$P$127,2)))</f>
        <v>葛巻中</v>
      </c>
      <c r="L2949" s="23" t="e">
        <f>IF($B2949="","",(VLOOKUP($B2949,所属・種目コード!$L$3:$M$59,2)))</f>
        <v>#N/A</v>
      </c>
    </row>
    <row r="2950" spans="1:12">
      <c r="A2950" s="11">
        <v>3868</v>
      </c>
      <c r="B2950" s="11">
        <v>1164</v>
      </c>
      <c r="C2950" s="11">
        <v>1027</v>
      </c>
      <c r="E2950" s="11" t="s">
        <v>6029</v>
      </c>
      <c r="F2950" s="11" t="s">
        <v>6030</v>
      </c>
      <c r="G2950" s="11">
        <v>2</v>
      </c>
      <c r="K2950" s="26" t="str">
        <f>IF($B2950="","",(VLOOKUP($B2950,所属・種目コード!$O$3:$P$127,2)))</f>
        <v>葛巻中</v>
      </c>
      <c r="L2950" s="23" t="e">
        <f>IF($B2950="","",(VLOOKUP($B2950,所属・種目コード!$L$3:$M$59,2)))</f>
        <v>#N/A</v>
      </c>
    </row>
    <row r="2951" spans="1:12">
      <c r="A2951" s="11">
        <v>3869</v>
      </c>
      <c r="B2951" s="11">
        <v>1164</v>
      </c>
      <c r="C2951" s="11">
        <v>1028</v>
      </c>
      <c r="E2951" s="11" t="s">
        <v>6031</v>
      </c>
      <c r="F2951" s="11" t="s">
        <v>6032</v>
      </c>
      <c r="G2951" s="11">
        <v>2</v>
      </c>
      <c r="K2951" s="26" t="str">
        <f>IF($B2951="","",(VLOOKUP($B2951,所属・種目コード!$O$3:$P$127,2)))</f>
        <v>葛巻中</v>
      </c>
      <c r="L2951" s="23" t="e">
        <f>IF($B2951="","",(VLOOKUP($B2951,所属・種目コード!$L$3:$M$59,2)))</f>
        <v>#N/A</v>
      </c>
    </row>
    <row r="2952" spans="1:12">
      <c r="A2952" s="11">
        <v>3870</v>
      </c>
      <c r="B2952" s="11">
        <v>1164</v>
      </c>
      <c r="C2952" s="11">
        <v>230</v>
      </c>
      <c r="E2952" s="11" t="s">
        <v>6033</v>
      </c>
      <c r="F2952" s="11" t="s">
        <v>6034</v>
      </c>
      <c r="G2952" s="11">
        <v>1</v>
      </c>
      <c r="K2952" s="26" t="str">
        <f>IF($B2952="","",(VLOOKUP($B2952,所属・種目コード!$O$3:$P$127,2)))</f>
        <v>葛巻中</v>
      </c>
      <c r="L2952" s="23" t="e">
        <f>IF($B2952="","",(VLOOKUP($B2952,所属・種目コード!$L$3:$M$59,2)))</f>
        <v>#N/A</v>
      </c>
    </row>
    <row r="2953" spans="1:12">
      <c r="A2953" s="11">
        <v>3871</v>
      </c>
      <c r="B2953" s="11">
        <v>1166</v>
      </c>
      <c r="C2953" s="11">
        <v>745</v>
      </c>
      <c r="E2953" s="11" t="s">
        <v>6035</v>
      </c>
      <c r="F2953" s="11" t="s">
        <v>6036</v>
      </c>
      <c r="G2953" s="11">
        <v>1</v>
      </c>
      <c r="K2953" s="26" t="str">
        <f>IF($B2953="","",(VLOOKUP($B2953,所属・種目コード!$O$3:$P$127,2)))</f>
        <v>九戸中</v>
      </c>
      <c r="L2953" s="23" t="e">
        <f>IF($B2953="","",(VLOOKUP($B2953,所属・種目コード!$L$3:$M$59,2)))</f>
        <v>#N/A</v>
      </c>
    </row>
    <row r="2954" spans="1:12">
      <c r="A2954" s="11">
        <v>3872</v>
      </c>
      <c r="B2954" s="11">
        <v>1166</v>
      </c>
      <c r="C2954" s="11">
        <v>746</v>
      </c>
      <c r="E2954" s="11" t="s">
        <v>6037</v>
      </c>
      <c r="F2954" s="11" t="s">
        <v>6038</v>
      </c>
      <c r="G2954" s="11">
        <v>1</v>
      </c>
      <c r="K2954" s="26" t="str">
        <f>IF($B2954="","",(VLOOKUP($B2954,所属・種目コード!$O$3:$P$127,2)))</f>
        <v>九戸中</v>
      </c>
      <c r="L2954" s="23" t="e">
        <f>IF($B2954="","",(VLOOKUP($B2954,所属・種目コード!$L$3:$M$59,2)))</f>
        <v>#N/A</v>
      </c>
    </row>
    <row r="2955" spans="1:12">
      <c r="A2955" s="11">
        <v>3873</v>
      </c>
      <c r="B2955" s="11">
        <v>1166</v>
      </c>
      <c r="C2955" s="11">
        <v>631</v>
      </c>
      <c r="E2955" s="11" t="s">
        <v>6039</v>
      </c>
      <c r="F2955" s="11" t="s">
        <v>6040</v>
      </c>
      <c r="G2955" s="11">
        <v>2</v>
      </c>
      <c r="K2955" s="26" t="str">
        <f>IF($B2955="","",(VLOOKUP($B2955,所属・種目コード!$O$3:$P$127,2)))</f>
        <v>九戸中</v>
      </c>
      <c r="L2955" s="23" t="e">
        <f>IF($B2955="","",(VLOOKUP($B2955,所属・種目コード!$L$3:$M$59,2)))</f>
        <v>#N/A</v>
      </c>
    </row>
    <row r="2956" spans="1:12">
      <c r="A2956" s="11">
        <v>3874</v>
      </c>
      <c r="B2956" s="11">
        <v>1166</v>
      </c>
      <c r="C2956" s="11">
        <v>632</v>
      </c>
      <c r="E2956" s="11" t="s">
        <v>6041</v>
      </c>
      <c r="F2956" s="11" t="s">
        <v>6042</v>
      </c>
      <c r="G2956" s="11">
        <v>2</v>
      </c>
      <c r="K2956" s="26" t="str">
        <f>IF($B2956="","",(VLOOKUP($B2956,所属・種目コード!$O$3:$P$127,2)))</f>
        <v>九戸中</v>
      </c>
      <c r="L2956" s="23" t="e">
        <f>IF($B2956="","",(VLOOKUP($B2956,所属・種目コード!$L$3:$M$59,2)))</f>
        <v>#N/A</v>
      </c>
    </row>
    <row r="2957" spans="1:12">
      <c r="A2957" s="11">
        <v>3875</v>
      </c>
      <c r="B2957" s="11">
        <v>1166</v>
      </c>
      <c r="C2957" s="11">
        <v>747</v>
      </c>
      <c r="E2957" s="11" t="s">
        <v>6043</v>
      </c>
      <c r="F2957" s="11" t="s">
        <v>6044</v>
      </c>
      <c r="G2957" s="11">
        <v>1</v>
      </c>
      <c r="K2957" s="26" t="str">
        <f>IF($B2957="","",(VLOOKUP($B2957,所属・種目コード!$O$3:$P$127,2)))</f>
        <v>九戸中</v>
      </c>
      <c r="L2957" s="23" t="e">
        <f>IF($B2957="","",(VLOOKUP($B2957,所属・種目コード!$L$3:$M$59,2)))</f>
        <v>#N/A</v>
      </c>
    </row>
    <row r="2958" spans="1:12">
      <c r="A2958" s="11">
        <v>3876</v>
      </c>
      <c r="B2958" s="11">
        <v>1166</v>
      </c>
      <c r="C2958" s="11">
        <v>748</v>
      </c>
      <c r="E2958" s="11" t="s">
        <v>6045</v>
      </c>
      <c r="F2958" s="11" t="s">
        <v>6046</v>
      </c>
      <c r="G2958" s="11">
        <v>1</v>
      </c>
      <c r="K2958" s="26" t="str">
        <f>IF($B2958="","",(VLOOKUP($B2958,所属・種目コード!$O$3:$P$127,2)))</f>
        <v>九戸中</v>
      </c>
      <c r="L2958" s="23" t="e">
        <f>IF($B2958="","",(VLOOKUP($B2958,所属・種目コード!$L$3:$M$59,2)))</f>
        <v>#N/A</v>
      </c>
    </row>
    <row r="2959" spans="1:12">
      <c r="A2959" s="11">
        <v>3877</v>
      </c>
      <c r="B2959" s="11">
        <v>1166</v>
      </c>
      <c r="C2959" s="11">
        <v>635</v>
      </c>
      <c r="E2959" s="11" t="s">
        <v>6047</v>
      </c>
      <c r="F2959" s="11" t="s">
        <v>6048</v>
      </c>
      <c r="G2959" s="11">
        <v>2</v>
      </c>
      <c r="K2959" s="26" t="str">
        <f>IF($B2959="","",(VLOOKUP($B2959,所属・種目コード!$O$3:$P$127,2)))</f>
        <v>九戸中</v>
      </c>
      <c r="L2959" s="23" t="e">
        <f>IF($B2959="","",(VLOOKUP($B2959,所属・種目コード!$L$3:$M$59,2)))</f>
        <v>#N/A</v>
      </c>
    </row>
    <row r="2960" spans="1:12">
      <c r="A2960" s="11">
        <v>3878</v>
      </c>
      <c r="B2960" s="11">
        <v>1166</v>
      </c>
      <c r="C2960" s="11">
        <v>753</v>
      </c>
      <c r="E2960" s="11" t="s">
        <v>6049</v>
      </c>
      <c r="F2960" s="11" t="s">
        <v>6050</v>
      </c>
      <c r="G2960" s="11">
        <v>1</v>
      </c>
      <c r="K2960" s="26" t="str">
        <f>IF($B2960="","",(VLOOKUP($B2960,所属・種目コード!$O$3:$P$127,2)))</f>
        <v>九戸中</v>
      </c>
      <c r="L2960" s="23" t="e">
        <f>IF($B2960="","",(VLOOKUP($B2960,所属・種目コード!$L$3:$M$59,2)))</f>
        <v>#N/A</v>
      </c>
    </row>
    <row r="2961" spans="1:12">
      <c r="A2961" s="11">
        <v>3879</v>
      </c>
      <c r="B2961" s="11">
        <v>1166</v>
      </c>
      <c r="C2961" s="11">
        <v>636</v>
      </c>
      <c r="E2961" s="11" t="s">
        <v>6051</v>
      </c>
      <c r="F2961" s="11" t="s">
        <v>6052</v>
      </c>
      <c r="G2961" s="11">
        <v>2</v>
      </c>
      <c r="K2961" s="26" t="str">
        <f>IF($B2961="","",(VLOOKUP($B2961,所属・種目コード!$O$3:$P$127,2)))</f>
        <v>九戸中</v>
      </c>
      <c r="L2961" s="23" t="e">
        <f>IF($B2961="","",(VLOOKUP($B2961,所属・種目コード!$L$3:$M$59,2)))</f>
        <v>#N/A</v>
      </c>
    </row>
    <row r="2962" spans="1:12">
      <c r="A2962" s="11">
        <v>3880</v>
      </c>
      <c r="B2962" s="11">
        <v>1166</v>
      </c>
      <c r="C2962" s="11">
        <v>633</v>
      </c>
      <c r="E2962" s="11" t="s">
        <v>6053</v>
      </c>
      <c r="F2962" s="11" t="s">
        <v>6054</v>
      </c>
      <c r="G2962" s="11">
        <v>2</v>
      </c>
      <c r="K2962" s="26" t="str">
        <f>IF($B2962="","",(VLOOKUP($B2962,所属・種目コード!$O$3:$P$127,2)))</f>
        <v>九戸中</v>
      </c>
      <c r="L2962" s="23" t="e">
        <f>IF($B2962="","",(VLOOKUP($B2962,所属・種目コード!$L$3:$M$59,2)))</f>
        <v>#N/A</v>
      </c>
    </row>
    <row r="2963" spans="1:12">
      <c r="A2963" s="11">
        <v>3881</v>
      </c>
      <c r="B2963" s="11">
        <v>1166</v>
      </c>
      <c r="C2963" s="11">
        <v>754</v>
      </c>
      <c r="E2963" s="11" t="s">
        <v>6055</v>
      </c>
      <c r="F2963" s="11" t="s">
        <v>6056</v>
      </c>
      <c r="G2963" s="11">
        <v>1</v>
      </c>
      <c r="K2963" s="26" t="str">
        <f>IF($B2963="","",(VLOOKUP($B2963,所属・種目コード!$O$3:$P$127,2)))</f>
        <v>九戸中</v>
      </c>
      <c r="L2963" s="23" t="e">
        <f>IF($B2963="","",(VLOOKUP($B2963,所属・種目コード!$L$3:$M$59,2)))</f>
        <v>#N/A</v>
      </c>
    </row>
    <row r="2964" spans="1:12">
      <c r="A2964" s="11">
        <v>3882</v>
      </c>
      <c r="B2964" s="11">
        <v>1166</v>
      </c>
      <c r="C2964" s="11">
        <v>749</v>
      </c>
      <c r="E2964" s="11" t="s">
        <v>6057</v>
      </c>
      <c r="F2964" s="11" t="s">
        <v>6058</v>
      </c>
      <c r="G2964" s="11">
        <v>1</v>
      </c>
      <c r="K2964" s="26" t="str">
        <f>IF($B2964="","",(VLOOKUP($B2964,所属・種目コード!$O$3:$P$127,2)))</f>
        <v>九戸中</v>
      </c>
      <c r="L2964" s="23" t="e">
        <f>IF($B2964="","",(VLOOKUP($B2964,所属・種目コード!$L$3:$M$59,2)))</f>
        <v>#N/A</v>
      </c>
    </row>
    <row r="2965" spans="1:12">
      <c r="A2965" s="11">
        <v>3883</v>
      </c>
      <c r="B2965" s="11">
        <v>1166</v>
      </c>
      <c r="C2965" s="11">
        <v>750</v>
      </c>
      <c r="E2965" s="11" t="s">
        <v>6059</v>
      </c>
      <c r="F2965" s="11" t="s">
        <v>6060</v>
      </c>
      <c r="G2965" s="11">
        <v>1</v>
      </c>
      <c r="K2965" s="26" t="str">
        <f>IF($B2965="","",(VLOOKUP($B2965,所属・種目コード!$O$3:$P$127,2)))</f>
        <v>九戸中</v>
      </c>
      <c r="L2965" s="23" t="e">
        <f>IF($B2965="","",(VLOOKUP($B2965,所属・種目コード!$L$3:$M$59,2)))</f>
        <v>#N/A</v>
      </c>
    </row>
    <row r="2966" spans="1:12">
      <c r="A2966" s="11">
        <v>3884</v>
      </c>
      <c r="B2966" s="11">
        <v>1166</v>
      </c>
      <c r="C2966" s="11">
        <v>751</v>
      </c>
      <c r="E2966" s="11" t="s">
        <v>6061</v>
      </c>
      <c r="F2966" s="11" t="s">
        <v>6062</v>
      </c>
      <c r="G2966" s="11">
        <v>1</v>
      </c>
      <c r="K2966" s="26" t="str">
        <f>IF($B2966="","",(VLOOKUP($B2966,所属・種目コード!$O$3:$P$127,2)))</f>
        <v>九戸中</v>
      </c>
      <c r="L2966" s="23" t="e">
        <f>IF($B2966="","",(VLOOKUP($B2966,所属・種目コード!$L$3:$M$59,2)))</f>
        <v>#N/A</v>
      </c>
    </row>
    <row r="2967" spans="1:12">
      <c r="A2967" s="11">
        <v>3885</v>
      </c>
      <c r="B2967" s="11">
        <v>1166</v>
      </c>
      <c r="C2967" s="11">
        <v>637</v>
      </c>
      <c r="E2967" s="11" t="s">
        <v>6063</v>
      </c>
      <c r="F2967" s="11" t="s">
        <v>6064</v>
      </c>
      <c r="G2967" s="11">
        <v>2</v>
      </c>
      <c r="K2967" s="26" t="str">
        <f>IF($B2967="","",(VLOOKUP($B2967,所属・種目コード!$O$3:$P$127,2)))</f>
        <v>九戸中</v>
      </c>
      <c r="L2967" s="23" t="e">
        <f>IF($B2967="","",(VLOOKUP($B2967,所属・種目コード!$L$3:$M$59,2)))</f>
        <v>#N/A</v>
      </c>
    </row>
    <row r="2968" spans="1:12">
      <c r="A2968" s="11">
        <v>3886</v>
      </c>
      <c r="B2968" s="11">
        <v>1166</v>
      </c>
      <c r="C2968" s="11">
        <v>638</v>
      </c>
      <c r="E2968" s="11" t="s">
        <v>6065</v>
      </c>
      <c r="F2968" s="11" t="s">
        <v>6066</v>
      </c>
      <c r="G2968" s="11">
        <v>2</v>
      </c>
      <c r="K2968" s="26" t="str">
        <f>IF($B2968="","",(VLOOKUP($B2968,所属・種目コード!$O$3:$P$127,2)))</f>
        <v>九戸中</v>
      </c>
      <c r="L2968" s="23" t="e">
        <f>IF($B2968="","",(VLOOKUP($B2968,所属・種目コード!$L$3:$M$59,2)))</f>
        <v>#N/A</v>
      </c>
    </row>
    <row r="2969" spans="1:12">
      <c r="A2969" s="11">
        <v>3887</v>
      </c>
      <c r="B2969" s="11">
        <v>1166</v>
      </c>
      <c r="C2969" s="11">
        <v>634</v>
      </c>
      <c r="E2969" s="11" t="s">
        <v>6067</v>
      </c>
      <c r="F2969" s="11" t="s">
        <v>6068</v>
      </c>
      <c r="G2969" s="11">
        <v>2</v>
      </c>
      <c r="K2969" s="26" t="str">
        <f>IF($B2969="","",(VLOOKUP($B2969,所属・種目コード!$O$3:$P$127,2)))</f>
        <v>九戸中</v>
      </c>
      <c r="L2969" s="23" t="e">
        <f>IF($B2969="","",(VLOOKUP($B2969,所属・種目コード!$L$3:$M$59,2)))</f>
        <v>#N/A</v>
      </c>
    </row>
    <row r="2970" spans="1:12">
      <c r="A2970" s="11">
        <v>3888</v>
      </c>
      <c r="B2970" s="11">
        <v>1166</v>
      </c>
      <c r="C2970" s="11">
        <v>755</v>
      </c>
      <c r="E2970" s="11" t="s">
        <v>6069</v>
      </c>
      <c r="F2970" s="11" t="s">
        <v>6070</v>
      </c>
      <c r="G2970" s="11">
        <v>1</v>
      </c>
      <c r="K2970" s="26" t="str">
        <f>IF($B2970="","",(VLOOKUP($B2970,所属・種目コード!$O$3:$P$127,2)))</f>
        <v>九戸中</v>
      </c>
      <c r="L2970" s="23" t="e">
        <f>IF($B2970="","",(VLOOKUP($B2970,所属・種目コード!$L$3:$M$59,2)))</f>
        <v>#N/A</v>
      </c>
    </row>
    <row r="2971" spans="1:12">
      <c r="A2971" s="11">
        <v>3889</v>
      </c>
      <c r="B2971" s="11">
        <v>1166</v>
      </c>
      <c r="C2971" s="11">
        <v>752</v>
      </c>
      <c r="E2971" s="11" t="s">
        <v>6071</v>
      </c>
      <c r="F2971" s="11" t="s">
        <v>6072</v>
      </c>
      <c r="G2971" s="11">
        <v>1</v>
      </c>
      <c r="K2971" s="26" t="str">
        <f>IF($B2971="","",(VLOOKUP($B2971,所属・種目コード!$O$3:$P$127,2)))</f>
        <v>九戸中</v>
      </c>
      <c r="L2971" s="23" t="e">
        <f>IF($B2971="","",(VLOOKUP($B2971,所属・種目コード!$L$3:$M$59,2)))</f>
        <v>#N/A</v>
      </c>
    </row>
    <row r="2972" spans="1:12">
      <c r="A2972" s="11">
        <v>3890</v>
      </c>
      <c r="B2972" s="11">
        <v>1167</v>
      </c>
      <c r="C2972" s="11">
        <v>163</v>
      </c>
      <c r="E2972" s="11" t="s">
        <v>6073</v>
      </c>
      <c r="F2972" s="11" t="s">
        <v>6074</v>
      </c>
      <c r="G2972" s="11">
        <v>1</v>
      </c>
      <c r="K2972" s="26" t="str">
        <f>IF($B2972="","",(VLOOKUP($B2972,所属・種目コード!$O$3:$P$127,2)))</f>
        <v>雫石中</v>
      </c>
      <c r="L2972" s="23" t="e">
        <f>IF($B2972="","",(VLOOKUP($B2972,所属・種目コード!$L$3:$M$59,2)))</f>
        <v>#N/A</v>
      </c>
    </row>
    <row r="2973" spans="1:12">
      <c r="A2973" s="11">
        <v>3891</v>
      </c>
      <c r="B2973" s="11">
        <v>1167</v>
      </c>
      <c r="C2973" s="11">
        <v>182</v>
      </c>
      <c r="E2973" s="11" t="s">
        <v>6075</v>
      </c>
      <c r="F2973" s="11" t="s">
        <v>6076</v>
      </c>
      <c r="G2973" s="11">
        <v>2</v>
      </c>
      <c r="K2973" s="26" t="str">
        <f>IF($B2973="","",(VLOOKUP($B2973,所属・種目コード!$O$3:$P$127,2)))</f>
        <v>雫石中</v>
      </c>
      <c r="L2973" s="23" t="e">
        <f>IF($B2973="","",(VLOOKUP($B2973,所属・種目コード!$L$3:$M$59,2)))</f>
        <v>#N/A</v>
      </c>
    </row>
    <row r="2974" spans="1:12">
      <c r="A2974" s="11">
        <v>3892</v>
      </c>
      <c r="B2974" s="11">
        <v>1167</v>
      </c>
      <c r="C2974" s="11">
        <v>183</v>
      </c>
      <c r="E2974" s="11" t="s">
        <v>6077</v>
      </c>
      <c r="F2974" s="11" t="s">
        <v>6078</v>
      </c>
      <c r="G2974" s="11">
        <v>2</v>
      </c>
      <c r="K2974" s="26" t="str">
        <f>IF($B2974="","",(VLOOKUP($B2974,所属・種目コード!$O$3:$P$127,2)))</f>
        <v>雫石中</v>
      </c>
      <c r="L2974" s="23" t="e">
        <f>IF($B2974="","",(VLOOKUP($B2974,所属・種目コード!$L$3:$M$59,2)))</f>
        <v>#N/A</v>
      </c>
    </row>
    <row r="2975" spans="1:12">
      <c r="A2975" s="11">
        <v>3893</v>
      </c>
      <c r="B2975" s="11">
        <v>1167</v>
      </c>
      <c r="C2975" s="11">
        <v>164</v>
      </c>
      <c r="E2975" s="11" t="s">
        <v>6079</v>
      </c>
      <c r="F2975" s="11" t="s">
        <v>6080</v>
      </c>
      <c r="G2975" s="11">
        <v>1</v>
      </c>
      <c r="K2975" s="26" t="str">
        <f>IF($B2975="","",(VLOOKUP($B2975,所属・種目コード!$O$3:$P$127,2)))</f>
        <v>雫石中</v>
      </c>
      <c r="L2975" s="23" t="e">
        <f>IF($B2975="","",(VLOOKUP($B2975,所属・種目コード!$L$3:$M$59,2)))</f>
        <v>#N/A</v>
      </c>
    </row>
    <row r="2976" spans="1:12">
      <c r="A2976" s="11">
        <v>3894</v>
      </c>
      <c r="B2976" s="11">
        <v>1167</v>
      </c>
      <c r="C2976" s="11">
        <v>184</v>
      </c>
      <c r="E2976" s="11" t="s">
        <v>6081</v>
      </c>
      <c r="F2976" s="11" t="s">
        <v>6082</v>
      </c>
      <c r="G2976" s="11">
        <v>2</v>
      </c>
      <c r="K2976" s="26" t="str">
        <f>IF($B2976="","",(VLOOKUP($B2976,所属・種目コード!$O$3:$P$127,2)))</f>
        <v>雫石中</v>
      </c>
      <c r="L2976" s="23" t="e">
        <f>IF($B2976="","",(VLOOKUP($B2976,所属・種目コード!$L$3:$M$59,2)))</f>
        <v>#N/A</v>
      </c>
    </row>
    <row r="2977" spans="1:12">
      <c r="A2977" s="11">
        <v>3895</v>
      </c>
      <c r="B2977" s="11">
        <v>1167</v>
      </c>
      <c r="C2977" s="11">
        <v>173</v>
      </c>
      <c r="E2977" s="11" t="s">
        <v>6083</v>
      </c>
      <c r="F2977" s="11" t="s">
        <v>6084</v>
      </c>
      <c r="G2977" s="11">
        <v>2</v>
      </c>
      <c r="K2977" s="26" t="str">
        <f>IF($B2977="","",(VLOOKUP($B2977,所属・種目コード!$O$3:$P$127,2)))</f>
        <v>雫石中</v>
      </c>
      <c r="L2977" s="23" t="e">
        <f>IF($B2977="","",(VLOOKUP($B2977,所属・種目コード!$L$3:$M$59,2)))</f>
        <v>#N/A</v>
      </c>
    </row>
    <row r="2978" spans="1:12">
      <c r="A2978" s="11">
        <v>3896</v>
      </c>
      <c r="B2978" s="11">
        <v>1167</v>
      </c>
      <c r="C2978" s="11">
        <v>165</v>
      </c>
      <c r="E2978" s="11" t="s">
        <v>6085</v>
      </c>
      <c r="F2978" s="11" t="s">
        <v>6086</v>
      </c>
      <c r="G2978" s="11">
        <v>1</v>
      </c>
      <c r="K2978" s="26" t="str">
        <f>IF($B2978="","",(VLOOKUP($B2978,所属・種目コード!$O$3:$P$127,2)))</f>
        <v>雫石中</v>
      </c>
      <c r="L2978" s="23" t="e">
        <f>IF($B2978="","",(VLOOKUP($B2978,所属・種目コード!$L$3:$M$59,2)))</f>
        <v>#N/A</v>
      </c>
    </row>
    <row r="2979" spans="1:12">
      <c r="A2979" s="11">
        <v>3897</v>
      </c>
      <c r="B2979" s="11">
        <v>1167</v>
      </c>
      <c r="C2979" s="11">
        <v>185</v>
      </c>
      <c r="E2979" s="11" t="s">
        <v>6087</v>
      </c>
      <c r="F2979" s="11" t="s">
        <v>6088</v>
      </c>
      <c r="G2979" s="11">
        <v>2</v>
      </c>
      <c r="K2979" s="26" t="str">
        <f>IF($B2979="","",(VLOOKUP($B2979,所属・種目コード!$O$3:$P$127,2)))</f>
        <v>雫石中</v>
      </c>
      <c r="L2979" s="23" t="e">
        <f>IF($B2979="","",(VLOOKUP($B2979,所属・種目コード!$L$3:$M$59,2)))</f>
        <v>#N/A</v>
      </c>
    </row>
    <row r="2980" spans="1:12">
      <c r="A2980" s="11">
        <v>3898</v>
      </c>
      <c r="B2980" s="11">
        <v>1167</v>
      </c>
      <c r="C2980" s="11">
        <v>174</v>
      </c>
      <c r="E2980" s="11" t="s">
        <v>6089</v>
      </c>
      <c r="F2980" s="11" t="s">
        <v>6090</v>
      </c>
      <c r="G2980" s="11">
        <v>2</v>
      </c>
      <c r="K2980" s="26" t="str">
        <f>IF($B2980="","",(VLOOKUP($B2980,所属・種目コード!$O$3:$P$127,2)))</f>
        <v>雫石中</v>
      </c>
      <c r="L2980" s="23" t="e">
        <f>IF($B2980="","",(VLOOKUP($B2980,所属・種目コード!$L$3:$M$59,2)))</f>
        <v>#N/A</v>
      </c>
    </row>
    <row r="2981" spans="1:12">
      <c r="A2981" s="11">
        <v>3899</v>
      </c>
      <c r="B2981" s="11">
        <v>1167</v>
      </c>
      <c r="C2981" s="11">
        <v>186</v>
      </c>
      <c r="E2981" s="11" t="s">
        <v>6091</v>
      </c>
      <c r="F2981" s="11" t="s">
        <v>6092</v>
      </c>
      <c r="G2981" s="11">
        <v>2</v>
      </c>
      <c r="K2981" s="26" t="str">
        <f>IF($B2981="","",(VLOOKUP($B2981,所属・種目コード!$O$3:$P$127,2)))</f>
        <v>雫石中</v>
      </c>
      <c r="L2981" s="23" t="e">
        <f>IF($B2981="","",(VLOOKUP($B2981,所属・種目コード!$L$3:$M$59,2)))</f>
        <v>#N/A</v>
      </c>
    </row>
    <row r="2982" spans="1:12">
      <c r="A2982" s="11">
        <v>3900</v>
      </c>
      <c r="B2982" s="11">
        <v>1167</v>
      </c>
      <c r="C2982" s="11">
        <v>187</v>
      </c>
      <c r="E2982" s="11" t="s">
        <v>6093</v>
      </c>
      <c r="F2982" s="11" t="s">
        <v>6094</v>
      </c>
      <c r="G2982" s="11">
        <v>2</v>
      </c>
      <c r="K2982" s="26" t="str">
        <f>IF($B2982="","",(VLOOKUP($B2982,所属・種目コード!$O$3:$P$127,2)))</f>
        <v>雫石中</v>
      </c>
      <c r="L2982" s="23" t="e">
        <f>IF($B2982="","",(VLOOKUP($B2982,所属・種目コード!$L$3:$M$59,2)))</f>
        <v>#N/A</v>
      </c>
    </row>
    <row r="2983" spans="1:12">
      <c r="A2983" s="11">
        <v>3901</v>
      </c>
      <c r="B2983" s="11">
        <v>1167</v>
      </c>
      <c r="C2983" s="11">
        <v>188</v>
      </c>
      <c r="E2983" s="11" t="s">
        <v>6095</v>
      </c>
      <c r="F2983" s="11" t="s">
        <v>6096</v>
      </c>
      <c r="G2983" s="11">
        <v>2</v>
      </c>
      <c r="K2983" s="26" t="str">
        <f>IF($B2983="","",(VLOOKUP($B2983,所属・種目コード!$O$3:$P$127,2)))</f>
        <v>雫石中</v>
      </c>
      <c r="L2983" s="23" t="e">
        <f>IF($B2983="","",(VLOOKUP($B2983,所属・種目コード!$L$3:$M$59,2)))</f>
        <v>#N/A</v>
      </c>
    </row>
    <row r="2984" spans="1:12">
      <c r="A2984" s="11">
        <v>3902</v>
      </c>
      <c r="B2984" s="11">
        <v>1167</v>
      </c>
      <c r="C2984" s="11">
        <v>166</v>
      </c>
      <c r="E2984" s="11" t="s">
        <v>6097</v>
      </c>
      <c r="F2984" s="11" t="s">
        <v>6098</v>
      </c>
      <c r="G2984" s="11">
        <v>1</v>
      </c>
      <c r="K2984" s="26" t="str">
        <f>IF($B2984="","",(VLOOKUP($B2984,所属・種目コード!$O$3:$P$127,2)))</f>
        <v>雫石中</v>
      </c>
      <c r="L2984" s="23" t="e">
        <f>IF($B2984="","",(VLOOKUP($B2984,所属・種目コード!$L$3:$M$59,2)))</f>
        <v>#N/A</v>
      </c>
    </row>
    <row r="2985" spans="1:12">
      <c r="A2985" s="11">
        <v>3903</v>
      </c>
      <c r="B2985" s="11">
        <v>1167</v>
      </c>
      <c r="C2985" s="11">
        <v>189</v>
      </c>
      <c r="E2985" s="11" t="s">
        <v>6099</v>
      </c>
      <c r="F2985" s="11" t="s">
        <v>6100</v>
      </c>
      <c r="G2985" s="11">
        <v>2</v>
      </c>
      <c r="K2985" s="26" t="str">
        <f>IF($B2985="","",(VLOOKUP($B2985,所属・種目コード!$O$3:$P$127,2)))</f>
        <v>雫石中</v>
      </c>
      <c r="L2985" s="23" t="e">
        <f>IF($B2985="","",(VLOOKUP($B2985,所属・種目コード!$L$3:$M$59,2)))</f>
        <v>#N/A</v>
      </c>
    </row>
    <row r="2986" spans="1:12">
      <c r="A2986" s="11">
        <v>3904</v>
      </c>
      <c r="B2986" s="11">
        <v>1167</v>
      </c>
      <c r="C2986" s="11">
        <v>167</v>
      </c>
      <c r="E2986" s="11" t="s">
        <v>6101</v>
      </c>
      <c r="F2986" s="11" t="s">
        <v>6102</v>
      </c>
      <c r="G2986" s="11">
        <v>1</v>
      </c>
      <c r="K2986" s="26" t="str">
        <f>IF($B2986="","",(VLOOKUP($B2986,所属・種目コード!$O$3:$P$127,2)))</f>
        <v>雫石中</v>
      </c>
      <c r="L2986" s="23" t="e">
        <f>IF($B2986="","",(VLOOKUP($B2986,所属・種目コード!$L$3:$M$59,2)))</f>
        <v>#N/A</v>
      </c>
    </row>
    <row r="2987" spans="1:12">
      <c r="A2987" s="11">
        <v>3905</v>
      </c>
      <c r="B2987" s="11">
        <v>1167</v>
      </c>
      <c r="C2987" s="11">
        <v>168</v>
      </c>
      <c r="E2987" s="11" t="s">
        <v>6103</v>
      </c>
      <c r="F2987" s="11" t="s">
        <v>6104</v>
      </c>
      <c r="G2987" s="11">
        <v>1</v>
      </c>
      <c r="K2987" s="26" t="str">
        <f>IF($B2987="","",(VLOOKUP($B2987,所属・種目コード!$O$3:$P$127,2)))</f>
        <v>雫石中</v>
      </c>
      <c r="L2987" s="23" t="e">
        <f>IF($B2987="","",(VLOOKUP($B2987,所属・種目コード!$L$3:$M$59,2)))</f>
        <v>#N/A</v>
      </c>
    </row>
    <row r="2988" spans="1:12">
      <c r="A2988" s="11">
        <v>3906</v>
      </c>
      <c r="B2988" s="11">
        <v>1167</v>
      </c>
      <c r="C2988" s="11">
        <v>190</v>
      </c>
      <c r="E2988" s="11" t="s">
        <v>6105</v>
      </c>
      <c r="F2988" s="11" t="s">
        <v>6106</v>
      </c>
      <c r="G2988" s="11">
        <v>2</v>
      </c>
      <c r="K2988" s="26" t="str">
        <f>IF($B2988="","",(VLOOKUP($B2988,所属・種目コード!$O$3:$P$127,2)))</f>
        <v>雫石中</v>
      </c>
      <c r="L2988" s="23" t="e">
        <f>IF($B2988="","",(VLOOKUP($B2988,所属・種目コード!$L$3:$M$59,2)))</f>
        <v>#N/A</v>
      </c>
    </row>
    <row r="2989" spans="1:12">
      <c r="A2989" s="11">
        <v>3907</v>
      </c>
      <c r="B2989" s="11">
        <v>1167</v>
      </c>
      <c r="C2989" s="11">
        <v>169</v>
      </c>
      <c r="E2989" s="11" t="s">
        <v>6107</v>
      </c>
      <c r="F2989" s="11" t="s">
        <v>6108</v>
      </c>
      <c r="G2989" s="11">
        <v>1</v>
      </c>
      <c r="K2989" s="26" t="str">
        <f>IF($B2989="","",(VLOOKUP($B2989,所属・種目コード!$O$3:$P$127,2)))</f>
        <v>雫石中</v>
      </c>
      <c r="L2989" s="23" t="e">
        <f>IF($B2989="","",(VLOOKUP($B2989,所属・種目コード!$L$3:$M$59,2)))</f>
        <v>#N/A</v>
      </c>
    </row>
    <row r="2990" spans="1:12">
      <c r="A2990" s="11">
        <v>3908</v>
      </c>
      <c r="B2990" s="11">
        <v>1167</v>
      </c>
      <c r="C2990" s="11">
        <v>170</v>
      </c>
      <c r="E2990" s="11" t="s">
        <v>3681</v>
      </c>
      <c r="F2990" s="11" t="s">
        <v>3275</v>
      </c>
      <c r="G2990" s="11">
        <v>1</v>
      </c>
      <c r="K2990" s="26" t="str">
        <f>IF($B2990="","",(VLOOKUP($B2990,所属・種目コード!$O$3:$P$127,2)))</f>
        <v>雫石中</v>
      </c>
      <c r="L2990" s="23" t="e">
        <f>IF($B2990="","",(VLOOKUP($B2990,所属・種目コード!$L$3:$M$59,2)))</f>
        <v>#N/A</v>
      </c>
    </row>
    <row r="2991" spans="1:12">
      <c r="A2991" s="11">
        <v>3909</v>
      </c>
      <c r="B2991" s="11">
        <v>1167</v>
      </c>
      <c r="C2991" s="11">
        <v>175</v>
      </c>
      <c r="E2991" s="11" t="s">
        <v>6109</v>
      </c>
      <c r="F2991" s="11" t="s">
        <v>6110</v>
      </c>
      <c r="G2991" s="11">
        <v>2</v>
      </c>
      <c r="K2991" s="26" t="str">
        <f>IF($B2991="","",(VLOOKUP($B2991,所属・種目コード!$O$3:$P$127,2)))</f>
        <v>雫石中</v>
      </c>
      <c r="L2991" s="23" t="e">
        <f>IF($B2991="","",(VLOOKUP($B2991,所属・種目コード!$L$3:$M$59,2)))</f>
        <v>#N/A</v>
      </c>
    </row>
    <row r="2992" spans="1:12">
      <c r="A2992" s="11">
        <v>3910</v>
      </c>
      <c r="B2992" s="11">
        <v>1167</v>
      </c>
      <c r="C2992" s="11">
        <v>171</v>
      </c>
      <c r="E2992" s="11" t="s">
        <v>6111</v>
      </c>
      <c r="F2992" s="11" t="s">
        <v>6112</v>
      </c>
      <c r="G2992" s="11">
        <v>1</v>
      </c>
      <c r="K2992" s="26" t="str">
        <f>IF($B2992="","",(VLOOKUP($B2992,所属・種目コード!$O$3:$P$127,2)))</f>
        <v>雫石中</v>
      </c>
      <c r="L2992" s="23" t="e">
        <f>IF($B2992="","",(VLOOKUP($B2992,所属・種目コード!$L$3:$M$59,2)))</f>
        <v>#N/A</v>
      </c>
    </row>
    <row r="2993" spans="1:12">
      <c r="A2993" s="11">
        <v>3911</v>
      </c>
      <c r="B2993" s="11">
        <v>1167</v>
      </c>
      <c r="C2993" s="11">
        <v>172</v>
      </c>
      <c r="E2993" s="11" t="s">
        <v>6113</v>
      </c>
      <c r="F2993" s="11" t="s">
        <v>6114</v>
      </c>
      <c r="G2993" s="11">
        <v>1</v>
      </c>
      <c r="K2993" s="26" t="str">
        <f>IF($B2993="","",(VLOOKUP($B2993,所属・種目コード!$O$3:$P$127,2)))</f>
        <v>雫石中</v>
      </c>
      <c r="L2993" s="23" t="e">
        <f>IF($B2993="","",(VLOOKUP($B2993,所属・種目コード!$L$3:$M$59,2)))</f>
        <v>#N/A</v>
      </c>
    </row>
    <row r="2994" spans="1:12">
      <c r="A2994" s="11">
        <v>3912</v>
      </c>
      <c r="B2994" s="11">
        <v>1167</v>
      </c>
      <c r="C2994" s="11">
        <v>176</v>
      </c>
      <c r="E2994" s="11" t="s">
        <v>6115</v>
      </c>
      <c r="F2994" s="11" t="s">
        <v>6116</v>
      </c>
      <c r="G2994" s="11">
        <v>2</v>
      </c>
      <c r="K2994" s="26" t="str">
        <f>IF($B2994="","",(VLOOKUP($B2994,所属・種目コード!$O$3:$P$127,2)))</f>
        <v>雫石中</v>
      </c>
      <c r="L2994" s="23" t="e">
        <f>IF($B2994="","",(VLOOKUP($B2994,所属・種目コード!$L$3:$M$59,2)))</f>
        <v>#N/A</v>
      </c>
    </row>
    <row r="2995" spans="1:12">
      <c r="A2995" s="11">
        <v>3913</v>
      </c>
      <c r="B2995" s="11">
        <v>1167</v>
      </c>
      <c r="C2995" s="11">
        <v>177</v>
      </c>
      <c r="E2995" s="11" t="s">
        <v>6117</v>
      </c>
      <c r="F2995" s="11" t="s">
        <v>6118</v>
      </c>
      <c r="G2995" s="11">
        <v>2</v>
      </c>
      <c r="K2995" s="26" t="str">
        <f>IF($B2995="","",(VLOOKUP($B2995,所属・種目コード!$O$3:$P$127,2)))</f>
        <v>雫石中</v>
      </c>
      <c r="L2995" s="23" t="e">
        <f>IF($B2995="","",(VLOOKUP($B2995,所属・種目コード!$L$3:$M$59,2)))</f>
        <v>#N/A</v>
      </c>
    </row>
    <row r="2996" spans="1:12">
      <c r="A2996" s="11">
        <v>3914</v>
      </c>
      <c r="B2996" s="11">
        <v>1167</v>
      </c>
      <c r="C2996" s="11">
        <v>179</v>
      </c>
      <c r="E2996" s="11" t="s">
        <v>6119</v>
      </c>
      <c r="F2996" s="11" t="s">
        <v>6120</v>
      </c>
      <c r="G2996" s="11">
        <v>1</v>
      </c>
      <c r="K2996" s="26" t="str">
        <f>IF($B2996="","",(VLOOKUP($B2996,所属・種目コード!$O$3:$P$127,2)))</f>
        <v>雫石中</v>
      </c>
      <c r="L2996" s="23" t="e">
        <f>IF($B2996="","",(VLOOKUP($B2996,所属・種目コード!$L$3:$M$59,2)))</f>
        <v>#N/A</v>
      </c>
    </row>
    <row r="2997" spans="1:12">
      <c r="A2997" s="11">
        <v>3915</v>
      </c>
      <c r="B2997" s="11">
        <v>1167</v>
      </c>
      <c r="C2997" s="11">
        <v>178</v>
      </c>
      <c r="E2997" s="11" t="s">
        <v>6121</v>
      </c>
      <c r="F2997" s="11" t="s">
        <v>6122</v>
      </c>
      <c r="G2997" s="11">
        <v>2</v>
      </c>
      <c r="K2997" s="26" t="str">
        <f>IF($B2997="","",(VLOOKUP($B2997,所属・種目コード!$O$3:$P$127,2)))</f>
        <v>雫石中</v>
      </c>
      <c r="L2997" s="23" t="e">
        <f>IF($B2997="","",(VLOOKUP($B2997,所属・種目コード!$L$3:$M$59,2)))</f>
        <v>#N/A</v>
      </c>
    </row>
    <row r="2998" spans="1:12">
      <c r="A2998" s="11">
        <v>3916</v>
      </c>
      <c r="B2998" s="11">
        <v>1167</v>
      </c>
      <c r="C2998" s="11">
        <v>196</v>
      </c>
      <c r="E2998" s="11" t="s">
        <v>6123</v>
      </c>
      <c r="F2998" s="11" t="s">
        <v>6124</v>
      </c>
      <c r="G2998" s="11">
        <v>2</v>
      </c>
      <c r="K2998" s="26" t="str">
        <f>IF($B2998="","",(VLOOKUP($B2998,所属・種目コード!$O$3:$P$127,2)))</f>
        <v>雫石中</v>
      </c>
      <c r="L2998" s="23" t="e">
        <f>IF($B2998="","",(VLOOKUP($B2998,所属・種目コード!$L$3:$M$59,2)))</f>
        <v>#N/A</v>
      </c>
    </row>
    <row r="2999" spans="1:12">
      <c r="A2999" s="11">
        <v>3917</v>
      </c>
      <c r="B2999" s="11">
        <v>1167</v>
      </c>
      <c r="C2999" s="11">
        <v>180</v>
      </c>
      <c r="E2999" s="11" t="s">
        <v>6125</v>
      </c>
      <c r="F2999" s="11" t="s">
        <v>6126</v>
      </c>
      <c r="G2999" s="11">
        <v>1</v>
      </c>
      <c r="K2999" s="26" t="str">
        <f>IF($B2999="","",(VLOOKUP($B2999,所属・種目コード!$O$3:$P$127,2)))</f>
        <v>雫石中</v>
      </c>
      <c r="L2999" s="23" t="e">
        <f>IF($B2999="","",(VLOOKUP($B2999,所属・種目コード!$L$3:$M$59,2)))</f>
        <v>#N/A</v>
      </c>
    </row>
    <row r="3000" spans="1:12">
      <c r="A3000" s="11">
        <v>3918</v>
      </c>
      <c r="B3000" s="11">
        <v>1167</v>
      </c>
      <c r="C3000" s="11">
        <v>181</v>
      </c>
      <c r="E3000" s="11" t="s">
        <v>6127</v>
      </c>
      <c r="F3000" s="11" t="s">
        <v>6128</v>
      </c>
      <c r="G3000" s="11">
        <v>1</v>
      </c>
      <c r="K3000" s="26" t="str">
        <f>IF($B3000="","",(VLOOKUP($B3000,所属・種目コード!$O$3:$P$127,2)))</f>
        <v>雫石中</v>
      </c>
      <c r="L3000" s="23" t="e">
        <f>IF($B3000="","",(VLOOKUP($B3000,所属・種目コード!$L$3:$M$59,2)))</f>
        <v>#N/A</v>
      </c>
    </row>
    <row r="3001" spans="1:12">
      <c r="A3001" s="11">
        <v>3919</v>
      </c>
      <c r="B3001" s="11">
        <v>1167</v>
      </c>
      <c r="C3001" s="11">
        <v>179</v>
      </c>
      <c r="E3001" s="11" t="s">
        <v>6129</v>
      </c>
      <c r="F3001" s="11" t="s">
        <v>6130</v>
      </c>
      <c r="G3001" s="11">
        <v>2</v>
      </c>
      <c r="K3001" s="26" t="str">
        <f>IF($B3001="","",(VLOOKUP($B3001,所属・種目コード!$O$3:$P$127,2)))</f>
        <v>雫石中</v>
      </c>
      <c r="L3001" s="23" t="e">
        <f>IF($B3001="","",(VLOOKUP($B3001,所属・種目コード!$L$3:$M$59,2)))</f>
        <v>#N/A</v>
      </c>
    </row>
    <row r="3002" spans="1:12">
      <c r="A3002" s="11">
        <v>3920</v>
      </c>
      <c r="B3002" s="11">
        <v>1167</v>
      </c>
      <c r="C3002" s="11">
        <v>191</v>
      </c>
      <c r="E3002" s="11" t="s">
        <v>6131</v>
      </c>
      <c r="F3002" s="11" t="s">
        <v>6132</v>
      </c>
      <c r="G3002" s="11">
        <v>2</v>
      </c>
      <c r="K3002" s="26" t="str">
        <f>IF($B3002="","",(VLOOKUP($B3002,所属・種目コード!$O$3:$P$127,2)))</f>
        <v>雫石中</v>
      </c>
      <c r="L3002" s="23" t="e">
        <f>IF($B3002="","",(VLOOKUP($B3002,所属・種目コード!$L$3:$M$59,2)))</f>
        <v>#N/A</v>
      </c>
    </row>
    <row r="3003" spans="1:12">
      <c r="A3003" s="11">
        <v>3921</v>
      </c>
      <c r="B3003" s="11">
        <v>1167</v>
      </c>
      <c r="C3003" s="11">
        <v>192</v>
      </c>
      <c r="E3003" s="11" t="s">
        <v>6133</v>
      </c>
      <c r="F3003" s="11" t="s">
        <v>6134</v>
      </c>
      <c r="G3003" s="11">
        <v>2</v>
      </c>
      <c r="K3003" s="26" t="str">
        <f>IF($B3003="","",(VLOOKUP($B3003,所属・種目コード!$O$3:$P$127,2)))</f>
        <v>雫石中</v>
      </c>
      <c r="L3003" s="23" t="e">
        <f>IF($B3003="","",(VLOOKUP($B3003,所属・種目コード!$L$3:$M$59,2)))</f>
        <v>#N/A</v>
      </c>
    </row>
    <row r="3004" spans="1:12">
      <c r="A3004" s="11">
        <v>3922</v>
      </c>
      <c r="B3004" s="11">
        <v>1167</v>
      </c>
      <c r="C3004" s="11">
        <v>173</v>
      </c>
      <c r="E3004" s="11" t="s">
        <v>6135</v>
      </c>
      <c r="F3004" s="11" t="s">
        <v>6136</v>
      </c>
      <c r="G3004" s="11">
        <v>1</v>
      </c>
      <c r="K3004" s="26" t="str">
        <f>IF($B3004="","",(VLOOKUP($B3004,所属・種目コード!$O$3:$P$127,2)))</f>
        <v>雫石中</v>
      </c>
      <c r="L3004" s="23" t="e">
        <f>IF($B3004="","",(VLOOKUP($B3004,所属・種目コード!$L$3:$M$59,2)))</f>
        <v>#N/A</v>
      </c>
    </row>
    <row r="3005" spans="1:12">
      <c r="A3005" s="11">
        <v>3923</v>
      </c>
      <c r="B3005" s="11">
        <v>1167</v>
      </c>
      <c r="C3005" s="11">
        <v>180</v>
      </c>
      <c r="E3005" s="11" t="s">
        <v>6137</v>
      </c>
      <c r="F3005" s="11" t="s">
        <v>6138</v>
      </c>
      <c r="G3005" s="11">
        <v>2</v>
      </c>
      <c r="K3005" s="26" t="str">
        <f>IF($B3005="","",(VLOOKUP($B3005,所属・種目コード!$O$3:$P$127,2)))</f>
        <v>雫石中</v>
      </c>
      <c r="L3005" s="23" t="e">
        <f>IF($B3005="","",(VLOOKUP($B3005,所属・種目コード!$L$3:$M$59,2)))</f>
        <v>#N/A</v>
      </c>
    </row>
    <row r="3006" spans="1:12">
      <c r="A3006" s="11">
        <v>3924</v>
      </c>
      <c r="B3006" s="11">
        <v>1167</v>
      </c>
      <c r="C3006" s="11">
        <v>1150</v>
      </c>
      <c r="E3006" s="11" t="s">
        <v>6139</v>
      </c>
      <c r="F3006" s="11" t="s">
        <v>6140</v>
      </c>
      <c r="G3006" s="11">
        <v>2</v>
      </c>
      <c r="K3006" s="26" t="str">
        <f>IF($B3006="","",(VLOOKUP($B3006,所属・種目コード!$O$3:$P$127,2)))</f>
        <v>雫石中</v>
      </c>
      <c r="L3006" s="23" t="e">
        <f>IF($B3006="","",(VLOOKUP($B3006,所属・種目コード!$L$3:$M$59,2)))</f>
        <v>#N/A</v>
      </c>
    </row>
    <row r="3007" spans="1:12">
      <c r="A3007" s="11">
        <v>3925</v>
      </c>
      <c r="B3007" s="11">
        <v>1167</v>
      </c>
      <c r="C3007" s="11">
        <v>174</v>
      </c>
      <c r="E3007" s="11" t="s">
        <v>6141</v>
      </c>
      <c r="F3007" s="11" t="s">
        <v>6142</v>
      </c>
      <c r="G3007" s="11">
        <v>1</v>
      </c>
      <c r="K3007" s="26" t="str">
        <f>IF($B3007="","",(VLOOKUP($B3007,所属・種目コード!$O$3:$P$127,2)))</f>
        <v>雫石中</v>
      </c>
      <c r="L3007" s="23" t="e">
        <f>IF($B3007="","",(VLOOKUP($B3007,所属・種目コード!$L$3:$M$59,2)))</f>
        <v>#N/A</v>
      </c>
    </row>
    <row r="3008" spans="1:12">
      <c r="A3008" s="11">
        <v>3926</v>
      </c>
      <c r="B3008" s="11">
        <v>1167</v>
      </c>
      <c r="C3008" s="11">
        <v>182</v>
      </c>
      <c r="E3008" s="11" t="s">
        <v>6143</v>
      </c>
      <c r="F3008" s="11" t="s">
        <v>6144</v>
      </c>
      <c r="G3008" s="11">
        <v>1</v>
      </c>
      <c r="K3008" s="26" t="str">
        <f>IF($B3008="","",(VLOOKUP($B3008,所属・種目コード!$O$3:$P$127,2)))</f>
        <v>雫石中</v>
      </c>
      <c r="L3008" s="23" t="e">
        <f>IF($B3008="","",(VLOOKUP($B3008,所属・種目コード!$L$3:$M$59,2)))</f>
        <v>#N/A</v>
      </c>
    </row>
    <row r="3009" spans="1:12">
      <c r="A3009" s="11">
        <v>3927</v>
      </c>
      <c r="B3009" s="11">
        <v>1167</v>
      </c>
      <c r="C3009" s="11">
        <v>183</v>
      </c>
      <c r="E3009" s="11" t="s">
        <v>6145</v>
      </c>
      <c r="F3009" s="11" t="s">
        <v>6146</v>
      </c>
      <c r="G3009" s="11">
        <v>1</v>
      </c>
      <c r="K3009" s="26" t="str">
        <f>IF($B3009="","",(VLOOKUP($B3009,所属・種目コード!$O$3:$P$127,2)))</f>
        <v>雫石中</v>
      </c>
      <c r="L3009" s="23" t="e">
        <f>IF($B3009="","",(VLOOKUP($B3009,所属・種目コード!$L$3:$M$59,2)))</f>
        <v>#N/A</v>
      </c>
    </row>
    <row r="3010" spans="1:12">
      <c r="A3010" s="11">
        <v>3928</v>
      </c>
      <c r="B3010" s="11">
        <v>1167</v>
      </c>
      <c r="C3010" s="11">
        <v>181</v>
      </c>
      <c r="E3010" s="11" t="s">
        <v>6147</v>
      </c>
      <c r="F3010" s="11" t="s">
        <v>6148</v>
      </c>
      <c r="G3010" s="11">
        <v>2</v>
      </c>
      <c r="K3010" s="26" t="str">
        <f>IF($B3010="","",(VLOOKUP($B3010,所属・種目コード!$O$3:$P$127,2)))</f>
        <v>雫石中</v>
      </c>
      <c r="L3010" s="23" t="e">
        <f>IF($B3010="","",(VLOOKUP($B3010,所属・種目コード!$L$3:$M$59,2)))</f>
        <v>#N/A</v>
      </c>
    </row>
    <row r="3011" spans="1:12">
      <c r="A3011" s="11">
        <v>3929</v>
      </c>
      <c r="B3011" s="11">
        <v>1167</v>
      </c>
      <c r="C3011" s="11">
        <v>193</v>
      </c>
      <c r="E3011" s="11" t="s">
        <v>6149</v>
      </c>
      <c r="F3011" s="11" t="s">
        <v>6150</v>
      </c>
      <c r="G3011" s="11">
        <v>2</v>
      </c>
      <c r="K3011" s="26" t="str">
        <f>IF($B3011="","",(VLOOKUP($B3011,所属・種目コード!$O$3:$P$127,2)))</f>
        <v>雫石中</v>
      </c>
      <c r="L3011" s="23" t="e">
        <f>IF($B3011="","",(VLOOKUP($B3011,所属・種目コード!$L$3:$M$59,2)))</f>
        <v>#N/A</v>
      </c>
    </row>
    <row r="3012" spans="1:12">
      <c r="A3012" s="11">
        <v>3930</v>
      </c>
      <c r="B3012" s="11">
        <v>1167</v>
      </c>
      <c r="C3012" s="11">
        <v>175</v>
      </c>
      <c r="E3012" s="11" t="s">
        <v>6151</v>
      </c>
      <c r="F3012" s="11" t="s">
        <v>6152</v>
      </c>
      <c r="G3012" s="11">
        <v>1</v>
      </c>
      <c r="K3012" s="26" t="str">
        <f>IF($B3012="","",(VLOOKUP($B3012,所属・種目コード!$O$3:$P$127,2)))</f>
        <v>雫石中</v>
      </c>
      <c r="L3012" s="23" t="e">
        <f>IF($B3012="","",(VLOOKUP($B3012,所属・種目コード!$L$3:$M$59,2)))</f>
        <v>#N/A</v>
      </c>
    </row>
    <row r="3013" spans="1:12">
      <c r="A3013" s="11">
        <v>3931</v>
      </c>
      <c r="B3013" s="11">
        <v>1167</v>
      </c>
      <c r="C3013" s="11">
        <v>176</v>
      </c>
      <c r="E3013" s="11" t="s">
        <v>6153</v>
      </c>
      <c r="F3013" s="11" t="s">
        <v>6154</v>
      </c>
      <c r="G3013" s="11">
        <v>1</v>
      </c>
      <c r="K3013" s="26" t="str">
        <f>IF($B3013="","",(VLOOKUP($B3013,所属・種目コード!$O$3:$P$127,2)))</f>
        <v>雫石中</v>
      </c>
      <c r="L3013" s="23" t="e">
        <f>IF($B3013="","",(VLOOKUP($B3013,所属・種目コード!$L$3:$M$59,2)))</f>
        <v>#N/A</v>
      </c>
    </row>
    <row r="3014" spans="1:12">
      <c r="A3014" s="11">
        <v>3932</v>
      </c>
      <c r="B3014" s="11">
        <v>1167</v>
      </c>
      <c r="C3014" s="11">
        <v>1300</v>
      </c>
      <c r="E3014" s="11" t="s">
        <v>6155</v>
      </c>
      <c r="F3014" s="11" t="s">
        <v>6156</v>
      </c>
      <c r="G3014" s="11">
        <v>1</v>
      </c>
      <c r="K3014" s="26" t="str">
        <f>IF($B3014="","",(VLOOKUP($B3014,所属・種目コード!$O$3:$P$127,2)))</f>
        <v>雫石中</v>
      </c>
      <c r="L3014" s="23" t="e">
        <f>IF($B3014="","",(VLOOKUP($B3014,所属・種目コード!$L$3:$M$59,2)))</f>
        <v>#N/A</v>
      </c>
    </row>
    <row r="3015" spans="1:12">
      <c r="A3015" s="11">
        <v>3933</v>
      </c>
      <c r="B3015" s="11">
        <v>1167</v>
      </c>
      <c r="C3015" s="11">
        <v>194</v>
      </c>
      <c r="E3015" s="11" t="s">
        <v>6157</v>
      </c>
      <c r="F3015" s="11" t="s">
        <v>6158</v>
      </c>
      <c r="G3015" s="11">
        <v>2</v>
      </c>
      <c r="K3015" s="26" t="str">
        <f>IF($B3015="","",(VLOOKUP($B3015,所属・種目コード!$O$3:$P$127,2)))</f>
        <v>雫石中</v>
      </c>
      <c r="L3015" s="23" t="e">
        <f>IF($B3015="","",(VLOOKUP($B3015,所属・種目コード!$L$3:$M$59,2)))</f>
        <v>#N/A</v>
      </c>
    </row>
    <row r="3016" spans="1:12">
      <c r="A3016" s="11">
        <v>3934</v>
      </c>
      <c r="B3016" s="11">
        <v>1167</v>
      </c>
      <c r="C3016" s="11">
        <v>177</v>
      </c>
      <c r="E3016" s="11" t="s">
        <v>6159</v>
      </c>
      <c r="F3016" s="11" t="s">
        <v>6160</v>
      </c>
      <c r="G3016" s="11">
        <v>1</v>
      </c>
      <c r="K3016" s="26" t="str">
        <f>IF($B3016="","",(VLOOKUP($B3016,所属・種目コード!$O$3:$P$127,2)))</f>
        <v>雫石中</v>
      </c>
      <c r="L3016" s="23" t="e">
        <f>IF($B3016="","",(VLOOKUP($B3016,所属・種目コード!$L$3:$M$59,2)))</f>
        <v>#N/A</v>
      </c>
    </row>
    <row r="3017" spans="1:12">
      <c r="A3017" s="11">
        <v>3935</v>
      </c>
      <c r="B3017" s="11">
        <v>1167</v>
      </c>
      <c r="C3017" s="11">
        <v>178</v>
      </c>
      <c r="E3017" s="11" t="s">
        <v>6161</v>
      </c>
      <c r="F3017" s="11" t="s">
        <v>6162</v>
      </c>
      <c r="G3017" s="11">
        <v>1</v>
      </c>
      <c r="K3017" s="26" t="str">
        <f>IF($B3017="","",(VLOOKUP($B3017,所属・種目コード!$O$3:$P$127,2)))</f>
        <v>雫石中</v>
      </c>
      <c r="L3017" s="23" t="e">
        <f>IF($B3017="","",(VLOOKUP($B3017,所属・種目コード!$L$3:$M$59,2)))</f>
        <v>#N/A</v>
      </c>
    </row>
    <row r="3018" spans="1:12">
      <c r="A3018" s="11">
        <v>3936</v>
      </c>
      <c r="B3018" s="11">
        <v>1167</v>
      </c>
      <c r="C3018" s="11">
        <v>184</v>
      </c>
      <c r="E3018" s="11" t="s">
        <v>6163</v>
      </c>
      <c r="F3018" s="11" t="s">
        <v>6164</v>
      </c>
      <c r="G3018" s="11">
        <v>1</v>
      </c>
      <c r="K3018" s="26" t="str">
        <f>IF($B3018="","",(VLOOKUP($B3018,所属・種目コード!$O$3:$P$127,2)))</f>
        <v>雫石中</v>
      </c>
      <c r="L3018" s="23" t="e">
        <f>IF($B3018="","",(VLOOKUP($B3018,所属・種目コード!$L$3:$M$59,2)))</f>
        <v>#N/A</v>
      </c>
    </row>
    <row r="3019" spans="1:12">
      <c r="A3019" s="11">
        <v>3937</v>
      </c>
      <c r="B3019" s="11">
        <v>1167</v>
      </c>
      <c r="C3019" s="11">
        <v>185</v>
      </c>
      <c r="E3019" s="11" t="s">
        <v>6165</v>
      </c>
      <c r="F3019" s="11" t="s">
        <v>6166</v>
      </c>
      <c r="G3019" s="11">
        <v>1</v>
      </c>
      <c r="K3019" s="26" t="str">
        <f>IF($B3019="","",(VLOOKUP($B3019,所属・種目コード!$O$3:$P$127,2)))</f>
        <v>雫石中</v>
      </c>
      <c r="L3019" s="23" t="e">
        <f>IF($B3019="","",(VLOOKUP($B3019,所属・種目コード!$L$3:$M$59,2)))</f>
        <v>#N/A</v>
      </c>
    </row>
    <row r="3020" spans="1:12">
      <c r="A3020" s="11">
        <v>3938</v>
      </c>
      <c r="B3020" s="11">
        <v>1167</v>
      </c>
      <c r="C3020" s="11">
        <v>195</v>
      </c>
      <c r="E3020" s="11" t="s">
        <v>6167</v>
      </c>
      <c r="F3020" s="11" t="s">
        <v>6168</v>
      </c>
      <c r="G3020" s="11">
        <v>2</v>
      </c>
      <c r="K3020" s="26" t="str">
        <f>IF($B3020="","",(VLOOKUP($B3020,所属・種目コード!$O$3:$P$127,2)))</f>
        <v>雫石中</v>
      </c>
      <c r="L3020" s="23" t="e">
        <f>IF($B3020="","",(VLOOKUP($B3020,所属・種目コード!$L$3:$M$59,2)))</f>
        <v>#N/A</v>
      </c>
    </row>
    <row r="3021" spans="1:12">
      <c r="A3021" s="11">
        <v>3939</v>
      </c>
      <c r="B3021" s="11">
        <v>1167</v>
      </c>
      <c r="C3021" s="11">
        <v>186</v>
      </c>
      <c r="E3021" s="11" t="s">
        <v>6169</v>
      </c>
      <c r="F3021" s="11" t="s">
        <v>6170</v>
      </c>
      <c r="G3021" s="11">
        <v>1</v>
      </c>
      <c r="K3021" s="26" t="str">
        <f>IF($B3021="","",(VLOOKUP($B3021,所属・種目コード!$O$3:$P$127,2)))</f>
        <v>雫石中</v>
      </c>
      <c r="L3021" s="23" t="e">
        <f>IF($B3021="","",(VLOOKUP($B3021,所属・種目コード!$L$3:$M$59,2)))</f>
        <v>#N/A</v>
      </c>
    </row>
    <row r="3022" spans="1:12">
      <c r="A3022" s="11">
        <v>3940</v>
      </c>
      <c r="B3022" s="11">
        <v>1169</v>
      </c>
      <c r="C3022" s="11">
        <v>1293</v>
      </c>
      <c r="E3022" s="11" t="s">
        <v>6171</v>
      </c>
      <c r="F3022" s="11" t="s">
        <v>6172</v>
      </c>
      <c r="G3022" s="11">
        <v>1</v>
      </c>
      <c r="K3022" s="26" t="str">
        <f>IF($B3022="","",(VLOOKUP($B3022,所属・種目コード!$O$3:$P$127,2)))</f>
        <v>紫波三中</v>
      </c>
      <c r="L3022" s="23" t="e">
        <f>IF($B3022="","",(VLOOKUP($B3022,所属・種目コード!$L$3:$M$59,2)))</f>
        <v>#N/A</v>
      </c>
    </row>
    <row r="3023" spans="1:12">
      <c r="A3023" s="11">
        <v>3941</v>
      </c>
      <c r="B3023" s="11">
        <v>1169</v>
      </c>
      <c r="C3023" s="11">
        <v>1287</v>
      </c>
      <c r="E3023" s="11" t="s">
        <v>6173</v>
      </c>
      <c r="F3023" s="11" t="s">
        <v>6174</v>
      </c>
      <c r="G3023" s="11">
        <v>1</v>
      </c>
      <c r="K3023" s="26" t="str">
        <f>IF($B3023="","",(VLOOKUP($B3023,所属・種目コード!$O$3:$P$127,2)))</f>
        <v>紫波三中</v>
      </c>
      <c r="L3023" s="23" t="e">
        <f>IF($B3023="","",(VLOOKUP($B3023,所属・種目コード!$L$3:$M$59,2)))</f>
        <v>#N/A</v>
      </c>
    </row>
    <row r="3024" spans="1:12">
      <c r="A3024" s="11">
        <v>3942</v>
      </c>
      <c r="B3024" s="11">
        <v>1169</v>
      </c>
      <c r="C3024" s="11">
        <v>1294</v>
      </c>
      <c r="E3024" s="11" t="s">
        <v>6175</v>
      </c>
      <c r="F3024" s="11" t="s">
        <v>6176</v>
      </c>
      <c r="G3024" s="11">
        <v>1</v>
      </c>
      <c r="K3024" s="26" t="str">
        <f>IF($B3024="","",(VLOOKUP($B3024,所属・種目コード!$O$3:$P$127,2)))</f>
        <v>紫波三中</v>
      </c>
      <c r="L3024" s="23" t="e">
        <f>IF($B3024="","",(VLOOKUP($B3024,所属・種目コード!$L$3:$M$59,2)))</f>
        <v>#N/A</v>
      </c>
    </row>
    <row r="3025" spans="1:12">
      <c r="A3025" s="11">
        <v>3943</v>
      </c>
      <c r="B3025" s="11">
        <v>1169</v>
      </c>
      <c r="C3025" s="11">
        <v>1129</v>
      </c>
      <c r="E3025" s="11" t="s">
        <v>6177</v>
      </c>
      <c r="F3025" s="11" t="s">
        <v>6178</v>
      </c>
      <c r="G3025" s="11">
        <v>2</v>
      </c>
      <c r="K3025" s="26" t="str">
        <f>IF($B3025="","",(VLOOKUP($B3025,所属・種目コード!$O$3:$P$127,2)))</f>
        <v>紫波三中</v>
      </c>
      <c r="L3025" s="23" t="e">
        <f>IF($B3025="","",(VLOOKUP($B3025,所属・種目コード!$L$3:$M$59,2)))</f>
        <v>#N/A</v>
      </c>
    </row>
    <row r="3026" spans="1:12">
      <c r="A3026" s="11">
        <v>3944</v>
      </c>
      <c r="B3026" s="11">
        <v>1169</v>
      </c>
      <c r="C3026" s="11">
        <v>1130</v>
      </c>
      <c r="E3026" s="11" t="s">
        <v>6179</v>
      </c>
      <c r="F3026" s="11" t="s">
        <v>6180</v>
      </c>
      <c r="G3026" s="11">
        <v>2</v>
      </c>
      <c r="K3026" s="26" t="str">
        <f>IF($B3026="","",(VLOOKUP($B3026,所属・種目コード!$O$3:$P$127,2)))</f>
        <v>紫波三中</v>
      </c>
      <c r="L3026" s="23" t="e">
        <f>IF($B3026="","",(VLOOKUP($B3026,所属・種目コード!$L$3:$M$59,2)))</f>
        <v>#N/A</v>
      </c>
    </row>
    <row r="3027" spans="1:12">
      <c r="A3027" s="11">
        <v>3945</v>
      </c>
      <c r="B3027" s="11">
        <v>1169</v>
      </c>
      <c r="C3027" s="11">
        <v>1131</v>
      </c>
      <c r="E3027" s="11" t="s">
        <v>6181</v>
      </c>
      <c r="F3027" s="11" t="s">
        <v>3028</v>
      </c>
      <c r="G3027" s="11">
        <v>2</v>
      </c>
      <c r="K3027" s="26" t="str">
        <f>IF($B3027="","",(VLOOKUP($B3027,所属・種目コード!$O$3:$P$127,2)))</f>
        <v>紫波三中</v>
      </c>
      <c r="L3027" s="23" t="e">
        <f>IF($B3027="","",(VLOOKUP($B3027,所属・種目コード!$L$3:$M$59,2)))</f>
        <v>#N/A</v>
      </c>
    </row>
    <row r="3028" spans="1:12">
      <c r="A3028" s="11">
        <v>3946</v>
      </c>
      <c r="B3028" s="11">
        <v>1169</v>
      </c>
      <c r="C3028" s="11">
        <v>1288</v>
      </c>
      <c r="E3028" s="11" t="s">
        <v>6182</v>
      </c>
      <c r="F3028" s="11" t="s">
        <v>6183</v>
      </c>
      <c r="G3028" s="11">
        <v>1</v>
      </c>
      <c r="K3028" s="26" t="str">
        <f>IF($B3028="","",(VLOOKUP($B3028,所属・種目コード!$O$3:$P$127,2)))</f>
        <v>紫波三中</v>
      </c>
      <c r="L3028" s="23" t="e">
        <f>IF($B3028="","",(VLOOKUP($B3028,所属・種目コード!$L$3:$M$59,2)))</f>
        <v>#N/A</v>
      </c>
    </row>
    <row r="3029" spans="1:12">
      <c r="A3029" s="11">
        <v>3947</v>
      </c>
      <c r="B3029" s="11">
        <v>1169</v>
      </c>
      <c r="C3029" s="11">
        <v>1135</v>
      </c>
      <c r="E3029" s="11" t="s">
        <v>6184</v>
      </c>
      <c r="F3029" s="11" t="s">
        <v>6185</v>
      </c>
      <c r="G3029" s="11">
        <v>2</v>
      </c>
      <c r="K3029" s="26" t="str">
        <f>IF($B3029="","",(VLOOKUP($B3029,所属・種目コード!$O$3:$P$127,2)))</f>
        <v>紫波三中</v>
      </c>
      <c r="L3029" s="23" t="e">
        <f>IF($B3029="","",(VLOOKUP($B3029,所属・種目コード!$L$3:$M$59,2)))</f>
        <v>#N/A</v>
      </c>
    </row>
    <row r="3030" spans="1:12">
      <c r="A3030" s="11">
        <v>3948</v>
      </c>
      <c r="B3030" s="11">
        <v>1169</v>
      </c>
      <c r="C3030" s="11">
        <v>1289</v>
      </c>
      <c r="E3030" s="11" t="s">
        <v>6186</v>
      </c>
      <c r="F3030" s="11" t="s">
        <v>6187</v>
      </c>
      <c r="G3030" s="11">
        <v>1</v>
      </c>
      <c r="K3030" s="26" t="str">
        <f>IF($B3030="","",(VLOOKUP($B3030,所属・種目コード!$O$3:$P$127,2)))</f>
        <v>紫波三中</v>
      </c>
      <c r="L3030" s="23" t="e">
        <f>IF($B3030="","",(VLOOKUP($B3030,所属・種目コード!$L$3:$M$59,2)))</f>
        <v>#N/A</v>
      </c>
    </row>
    <row r="3031" spans="1:12">
      <c r="A3031" s="11">
        <v>3949</v>
      </c>
      <c r="B3031" s="11">
        <v>1169</v>
      </c>
      <c r="C3031" s="11">
        <v>1290</v>
      </c>
      <c r="E3031" s="11" t="s">
        <v>6188</v>
      </c>
      <c r="F3031" s="11" t="s">
        <v>6189</v>
      </c>
      <c r="G3031" s="11">
        <v>1</v>
      </c>
      <c r="K3031" s="26" t="str">
        <f>IF($B3031="","",(VLOOKUP($B3031,所属・種目コード!$O$3:$P$127,2)))</f>
        <v>紫波三中</v>
      </c>
      <c r="L3031" s="23" t="e">
        <f>IF($B3031="","",(VLOOKUP($B3031,所属・種目コード!$L$3:$M$59,2)))</f>
        <v>#N/A</v>
      </c>
    </row>
    <row r="3032" spans="1:12">
      <c r="A3032" s="11">
        <v>3950</v>
      </c>
      <c r="B3032" s="11">
        <v>1169</v>
      </c>
      <c r="C3032" s="11">
        <v>1132</v>
      </c>
      <c r="E3032" s="11" t="s">
        <v>6190</v>
      </c>
      <c r="F3032" s="11" t="s">
        <v>6191</v>
      </c>
      <c r="G3032" s="11">
        <v>2</v>
      </c>
      <c r="K3032" s="26" t="str">
        <f>IF($B3032="","",(VLOOKUP($B3032,所属・種目コード!$O$3:$P$127,2)))</f>
        <v>紫波三中</v>
      </c>
      <c r="L3032" s="23" t="e">
        <f>IF($B3032="","",(VLOOKUP($B3032,所属・種目コード!$L$3:$M$59,2)))</f>
        <v>#N/A</v>
      </c>
    </row>
    <row r="3033" spans="1:12">
      <c r="A3033" s="11">
        <v>3951</v>
      </c>
      <c r="B3033" s="11">
        <v>1169</v>
      </c>
      <c r="C3033" s="11">
        <v>1291</v>
      </c>
      <c r="E3033" s="11" t="s">
        <v>613</v>
      </c>
      <c r="F3033" s="11" t="s">
        <v>614</v>
      </c>
      <c r="G3033" s="11">
        <v>1</v>
      </c>
      <c r="K3033" s="26" t="str">
        <f>IF($B3033="","",(VLOOKUP($B3033,所属・種目コード!$O$3:$P$127,2)))</f>
        <v>紫波三中</v>
      </c>
      <c r="L3033" s="23" t="e">
        <f>IF($B3033="","",(VLOOKUP($B3033,所属・種目コード!$L$3:$M$59,2)))</f>
        <v>#N/A</v>
      </c>
    </row>
    <row r="3034" spans="1:12">
      <c r="A3034" s="11">
        <v>3952</v>
      </c>
      <c r="B3034" s="11">
        <v>1169</v>
      </c>
      <c r="C3034" s="11">
        <v>1292</v>
      </c>
      <c r="E3034" s="11" t="s">
        <v>6192</v>
      </c>
      <c r="F3034" s="11" t="s">
        <v>6193</v>
      </c>
      <c r="G3034" s="11">
        <v>1</v>
      </c>
      <c r="K3034" s="26" t="str">
        <f>IF($B3034="","",(VLOOKUP($B3034,所属・種目コード!$O$3:$P$127,2)))</f>
        <v>紫波三中</v>
      </c>
      <c r="L3034" s="23" t="e">
        <f>IF($B3034="","",(VLOOKUP($B3034,所属・種目コード!$L$3:$M$59,2)))</f>
        <v>#N/A</v>
      </c>
    </row>
    <row r="3035" spans="1:12">
      <c r="A3035" s="11">
        <v>3953</v>
      </c>
      <c r="B3035" s="11">
        <v>1169</v>
      </c>
      <c r="C3035" s="11">
        <v>1133</v>
      </c>
      <c r="E3035" s="11" t="s">
        <v>6194</v>
      </c>
      <c r="F3035" s="11" t="s">
        <v>6195</v>
      </c>
      <c r="G3035" s="11">
        <v>2</v>
      </c>
      <c r="K3035" s="26" t="str">
        <f>IF($B3035="","",(VLOOKUP($B3035,所属・種目コード!$O$3:$P$127,2)))</f>
        <v>紫波三中</v>
      </c>
      <c r="L3035" s="23" t="e">
        <f>IF($B3035="","",(VLOOKUP($B3035,所属・種目コード!$L$3:$M$59,2)))</f>
        <v>#N/A</v>
      </c>
    </row>
    <row r="3036" spans="1:12">
      <c r="A3036" s="11">
        <v>3954</v>
      </c>
      <c r="B3036" s="11">
        <v>1169</v>
      </c>
      <c r="C3036" s="11">
        <v>1134</v>
      </c>
      <c r="E3036" s="11" t="s">
        <v>6196</v>
      </c>
      <c r="F3036" s="11" t="s">
        <v>6197</v>
      </c>
      <c r="G3036" s="11">
        <v>2</v>
      </c>
      <c r="K3036" s="26" t="str">
        <f>IF($B3036="","",(VLOOKUP($B3036,所属・種目コード!$O$3:$P$127,2)))</f>
        <v>紫波三中</v>
      </c>
      <c r="L3036" s="23" t="e">
        <f>IF($B3036="","",(VLOOKUP($B3036,所属・種目コード!$L$3:$M$59,2)))</f>
        <v>#N/A</v>
      </c>
    </row>
    <row r="3037" spans="1:12">
      <c r="A3037" s="11">
        <v>3955</v>
      </c>
      <c r="B3037" s="11">
        <v>1169</v>
      </c>
      <c r="C3037" s="11">
        <v>1136</v>
      </c>
      <c r="E3037" s="11" t="s">
        <v>6198</v>
      </c>
      <c r="F3037" s="11" t="s">
        <v>6199</v>
      </c>
      <c r="G3037" s="11">
        <v>2</v>
      </c>
      <c r="K3037" s="26" t="str">
        <f>IF($B3037="","",(VLOOKUP($B3037,所属・種目コード!$O$3:$P$127,2)))</f>
        <v>紫波三中</v>
      </c>
      <c r="L3037" s="23" t="e">
        <f>IF($B3037="","",(VLOOKUP($B3037,所属・種目コード!$L$3:$M$59,2)))</f>
        <v>#N/A</v>
      </c>
    </row>
    <row r="3038" spans="1:12">
      <c r="A3038" s="11">
        <v>3956</v>
      </c>
      <c r="B3038" s="11">
        <v>1170</v>
      </c>
      <c r="C3038" s="11">
        <v>786</v>
      </c>
      <c r="E3038" s="11" t="s">
        <v>6200</v>
      </c>
      <c r="F3038" s="11" t="s">
        <v>6201</v>
      </c>
      <c r="G3038" s="11">
        <v>1</v>
      </c>
      <c r="K3038" s="26" t="str">
        <f>IF($B3038="","",(VLOOKUP($B3038,所属・種目コード!$O$3:$P$127,2)))</f>
        <v>紫波二中</v>
      </c>
      <c r="L3038" s="23" t="e">
        <f>IF($B3038="","",(VLOOKUP($B3038,所属・種目コード!$L$3:$M$59,2)))</f>
        <v>#N/A</v>
      </c>
    </row>
    <row r="3039" spans="1:12">
      <c r="A3039" s="11">
        <v>3957</v>
      </c>
      <c r="B3039" s="11">
        <v>1170</v>
      </c>
      <c r="C3039" s="11">
        <v>665</v>
      </c>
      <c r="E3039" s="11" t="s">
        <v>6202</v>
      </c>
      <c r="F3039" s="11" t="s">
        <v>6203</v>
      </c>
      <c r="G3039" s="11">
        <v>2</v>
      </c>
      <c r="K3039" s="26" t="str">
        <f>IF($B3039="","",(VLOOKUP($B3039,所属・種目コード!$O$3:$P$127,2)))</f>
        <v>紫波二中</v>
      </c>
      <c r="L3039" s="23" t="e">
        <f>IF($B3039="","",(VLOOKUP($B3039,所属・種目コード!$L$3:$M$59,2)))</f>
        <v>#N/A</v>
      </c>
    </row>
    <row r="3040" spans="1:12">
      <c r="A3040" s="11">
        <v>3958</v>
      </c>
      <c r="B3040" s="11">
        <v>1170</v>
      </c>
      <c r="C3040" s="11">
        <v>787</v>
      </c>
      <c r="E3040" s="11" t="s">
        <v>6204</v>
      </c>
      <c r="F3040" s="11" t="s">
        <v>6205</v>
      </c>
      <c r="G3040" s="11">
        <v>1</v>
      </c>
      <c r="K3040" s="26" t="str">
        <f>IF($B3040="","",(VLOOKUP($B3040,所属・種目コード!$O$3:$P$127,2)))</f>
        <v>紫波二中</v>
      </c>
      <c r="L3040" s="23" t="e">
        <f>IF($B3040="","",(VLOOKUP($B3040,所属・種目コード!$L$3:$M$59,2)))</f>
        <v>#N/A</v>
      </c>
    </row>
    <row r="3041" spans="1:12">
      <c r="A3041" s="11">
        <v>3959</v>
      </c>
      <c r="B3041" s="11">
        <v>1170</v>
      </c>
      <c r="C3041" s="11">
        <v>666</v>
      </c>
      <c r="E3041" s="11" t="s">
        <v>6206</v>
      </c>
      <c r="F3041" s="11" t="s">
        <v>6207</v>
      </c>
      <c r="G3041" s="11">
        <v>2</v>
      </c>
      <c r="K3041" s="26" t="str">
        <f>IF($B3041="","",(VLOOKUP($B3041,所属・種目コード!$O$3:$P$127,2)))</f>
        <v>紫波二中</v>
      </c>
      <c r="L3041" s="23" t="e">
        <f>IF($B3041="","",(VLOOKUP($B3041,所属・種目コード!$L$3:$M$59,2)))</f>
        <v>#N/A</v>
      </c>
    </row>
    <row r="3042" spans="1:12">
      <c r="A3042" s="11">
        <v>3960</v>
      </c>
      <c r="B3042" s="11">
        <v>1170</v>
      </c>
      <c r="C3042" s="11">
        <v>667</v>
      </c>
      <c r="E3042" s="11" t="s">
        <v>6208</v>
      </c>
      <c r="F3042" s="11" t="s">
        <v>6209</v>
      </c>
      <c r="G3042" s="11">
        <v>2</v>
      </c>
      <c r="K3042" s="26" t="str">
        <f>IF($B3042="","",(VLOOKUP($B3042,所属・種目コード!$O$3:$P$127,2)))</f>
        <v>紫波二中</v>
      </c>
      <c r="L3042" s="23" t="e">
        <f>IF($B3042="","",(VLOOKUP($B3042,所属・種目コード!$L$3:$M$59,2)))</f>
        <v>#N/A</v>
      </c>
    </row>
    <row r="3043" spans="1:12">
      <c r="A3043" s="11">
        <v>3961</v>
      </c>
      <c r="B3043" s="11">
        <v>1170</v>
      </c>
      <c r="C3043" s="11">
        <v>788</v>
      </c>
      <c r="E3043" s="11" t="s">
        <v>6210</v>
      </c>
      <c r="F3043" s="11" t="s">
        <v>6211</v>
      </c>
      <c r="G3043" s="11">
        <v>1</v>
      </c>
      <c r="K3043" s="26" t="str">
        <f>IF($B3043="","",(VLOOKUP($B3043,所属・種目コード!$O$3:$P$127,2)))</f>
        <v>紫波二中</v>
      </c>
      <c r="L3043" s="23" t="e">
        <f>IF($B3043="","",(VLOOKUP($B3043,所属・種目コード!$L$3:$M$59,2)))</f>
        <v>#N/A</v>
      </c>
    </row>
    <row r="3044" spans="1:12">
      <c r="A3044" s="11">
        <v>3962</v>
      </c>
      <c r="B3044" s="11">
        <v>1170</v>
      </c>
      <c r="C3044" s="11">
        <v>671</v>
      </c>
      <c r="E3044" s="11" t="s">
        <v>6212</v>
      </c>
      <c r="F3044" s="11" t="s">
        <v>6213</v>
      </c>
      <c r="G3044" s="11">
        <v>2</v>
      </c>
      <c r="K3044" s="26" t="str">
        <f>IF($B3044="","",(VLOOKUP($B3044,所属・種目コード!$O$3:$P$127,2)))</f>
        <v>紫波二中</v>
      </c>
      <c r="L3044" s="23" t="e">
        <f>IF($B3044="","",(VLOOKUP($B3044,所属・種目コード!$L$3:$M$59,2)))</f>
        <v>#N/A</v>
      </c>
    </row>
    <row r="3045" spans="1:12">
      <c r="A3045" s="11">
        <v>3963</v>
      </c>
      <c r="B3045" s="11">
        <v>1170</v>
      </c>
      <c r="C3045" s="11">
        <v>792</v>
      </c>
      <c r="E3045" s="11" t="s">
        <v>6214</v>
      </c>
      <c r="F3045" s="11" t="s">
        <v>6215</v>
      </c>
      <c r="G3045" s="11">
        <v>1</v>
      </c>
      <c r="K3045" s="26" t="str">
        <f>IF($B3045="","",(VLOOKUP($B3045,所属・種目コード!$O$3:$P$127,2)))</f>
        <v>紫波二中</v>
      </c>
      <c r="L3045" s="23" t="e">
        <f>IF($B3045="","",(VLOOKUP($B3045,所属・種目コード!$L$3:$M$59,2)))</f>
        <v>#N/A</v>
      </c>
    </row>
    <row r="3046" spans="1:12">
      <c r="A3046" s="11">
        <v>3964</v>
      </c>
      <c r="B3046" s="11">
        <v>1170</v>
      </c>
      <c r="C3046" s="11">
        <v>672</v>
      </c>
      <c r="E3046" s="11" t="s">
        <v>6216</v>
      </c>
      <c r="F3046" s="11" t="s">
        <v>6217</v>
      </c>
      <c r="G3046" s="11">
        <v>2</v>
      </c>
      <c r="K3046" s="26" t="str">
        <f>IF($B3046="","",(VLOOKUP($B3046,所属・種目コード!$O$3:$P$127,2)))</f>
        <v>紫波二中</v>
      </c>
      <c r="L3046" s="23" t="e">
        <f>IF($B3046="","",(VLOOKUP($B3046,所属・種目コード!$L$3:$M$59,2)))</f>
        <v>#N/A</v>
      </c>
    </row>
    <row r="3047" spans="1:12">
      <c r="A3047" s="11">
        <v>3965</v>
      </c>
      <c r="B3047" s="11">
        <v>1170</v>
      </c>
      <c r="C3047" s="11">
        <v>673</v>
      </c>
      <c r="E3047" s="11" t="s">
        <v>6218</v>
      </c>
      <c r="F3047" s="11" t="s">
        <v>6219</v>
      </c>
      <c r="G3047" s="11">
        <v>2</v>
      </c>
      <c r="K3047" s="26" t="str">
        <f>IF($B3047="","",(VLOOKUP($B3047,所属・種目コード!$O$3:$P$127,2)))</f>
        <v>紫波二中</v>
      </c>
      <c r="L3047" s="23" t="e">
        <f>IF($B3047="","",(VLOOKUP($B3047,所属・種目コード!$L$3:$M$59,2)))</f>
        <v>#N/A</v>
      </c>
    </row>
    <row r="3048" spans="1:12">
      <c r="A3048" s="11">
        <v>3966</v>
      </c>
      <c r="B3048" s="11">
        <v>1170</v>
      </c>
      <c r="C3048" s="11">
        <v>789</v>
      </c>
      <c r="E3048" s="11" t="s">
        <v>6220</v>
      </c>
      <c r="F3048" s="11" t="s">
        <v>6221</v>
      </c>
      <c r="G3048" s="11">
        <v>1</v>
      </c>
      <c r="K3048" s="26" t="str">
        <f>IF($B3048="","",(VLOOKUP($B3048,所属・種目コード!$O$3:$P$127,2)))</f>
        <v>紫波二中</v>
      </c>
      <c r="L3048" s="23" t="e">
        <f>IF($B3048="","",(VLOOKUP($B3048,所属・種目コード!$L$3:$M$59,2)))</f>
        <v>#N/A</v>
      </c>
    </row>
    <row r="3049" spans="1:12">
      <c r="A3049" s="11">
        <v>3967</v>
      </c>
      <c r="B3049" s="11">
        <v>1170</v>
      </c>
      <c r="C3049" s="11">
        <v>793</v>
      </c>
      <c r="E3049" s="11" t="s">
        <v>5566</v>
      </c>
      <c r="F3049" s="11" t="s">
        <v>5567</v>
      </c>
      <c r="G3049" s="11">
        <v>1</v>
      </c>
      <c r="K3049" s="26" t="str">
        <f>IF($B3049="","",(VLOOKUP($B3049,所属・種目コード!$O$3:$P$127,2)))</f>
        <v>紫波二中</v>
      </c>
      <c r="L3049" s="23" t="e">
        <f>IF($B3049="","",(VLOOKUP($B3049,所属・種目コード!$L$3:$M$59,2)))</f>
        <v>#N/A</v>
      </c>
    </row>
    <row r="3050" spans="1:12">
      <c r="A3050" s="11">
        <v>3968</v>
      </c>
      <c r="B3050" s="11">
        <v>1170</v>
      </c>
      <c r="C3050" s="11">
        <v>668</v>
      </c>
      <c r="E3050" s="11" t="s">
        <v>6222</v>
      </c>
      <c r="F3050" s="11" t="s">
        <v>6223</v>
      </c>
      <c r="G3050" s="11">
        <v>2</v>
      </c>
      <c r="K3050" s="26" t="str">
        <f>IF($B3050="","",(VLOOKUP($B3050,所属・種目コード!$O$3:$P$127,2)))</f>
        <v>紫波二中</v>
      </c>
      <c r="L3050" s="23" t="e">
        <f>IF($B3050="","",(VLOOKUP($B3050,所属・種目コード!$L$3:$M$59,2)))</f>
        <v>#N/A</v>
      </c>
    </row>
    <row r="3051" spans="1:12">
      <c r="A3051" s="11">
        <v>3969</v>
      </c>
      <c r="B3051" s="11">
        <v>1170</v>
      </c>
      <c r="C3051" s="11">
        <v>790</v>
      </c>
      <c r="E3051" s="11" t="s">
        <v>6224</v>
      </c>
      <c r="F3051" s="11" t="s">
        <v>6225</v>
      </c>
      <c r="G3051" s="11">
        <v>1</v>
      </c>
      <c r="K3051" s="26" t="str">
        <f>IF($B3051="","",(VLOOKUP($B3051,所属・種目コード!$O$3:$P$127,2)))</f>
        <v>紫波二中</v>
      </c>
      <c r="L3051" s="23" t="e">
        <f>IF($B3051="","",(VLOOKUP($B3051,所属・種目コード!$L$3:$M$59,2)))</f>
        <v>#N/A</v>
      </c>
    </row>
    <row r="3052" spans="1:12">
      <c r="A3052" s="11">
        <v>3970</v>
      </c>
      <c r="B3052" s="11">
        <v>1170</v>
      </c>
      <c r="C3052" s="11">
        <v>669</v>
      </c>
      <c r="E3052" s="11" t="s">
        <v>6226</v>
      </c>
      <c r="F3052" s="11" t="s">
        <v>6227</v>
      </c>
      <c r="G3052" s="11">
        <v>2</v>
      </c>
      <c r="K3052" s="26" t="str">
        <f>IF($B3052="","",(VLOOKUP($B3052,所属・種目コード!$O$3:$P$127,2)))</f>
        <v>紫波二中</v>
      </c>
      <c r="L3052" s="23" t="e">
        <f>IF($B3052="","",(VLOOKUP($B3052,所属・種目コード!$L$3:$M$59,2)))</f>
        <v>#N/A</v>
      </c>
    </row>
    <row r="3053" spans="1:12">
      <c r="A3053" s="11">
        <v>3971</v>
      </c>
      <c r="B3053" s="11">
        <v>1170</v>
      </c>
      <c r="C3053" s="11">
        <v>791</v>
      </c>
      <c r="E3053" s="11" t="s">
        <v>6228</v>
      </c>
      <c r="F3053" s="11" t="s">
        <v>6229</v>
      </c>
      <c r="G3053" s="11">
        <v>1</v>
      </c>
      <c r="K3053" s="26" t="str">
        <f>IF($B3053="","",(VLOOKUP($B3053,所属・種目コード!$O$3:$P$127,2)))</f>
        <v>紫波二中</v>
      </c>
      <c r="L3053" s="23" t="e">
        <f>IF($B3053="","",(VLOOKUP($B3053,所属・種目コード!$L$3:$M$59,2)))</f>
        <v>#N/A</v>
      </c>
    </row>
    <row r="3054" spans="1:12">
      <c r="A3054" s="11">
        <v>3972</v>
      </c>
      <c r="B3054" s="11">
        <v>1170</v>
      </c>
      <c r="C3054" s="11">
        <v>674</v>
      </c>
      <c r="E3054" s="11" t="s">
        <v>6230</v>
      </c>
      <c r="F3054" s="11" t="s">
        <v>6231</v>
      </c>
      <c r="G3054" s="11">
        <v>2</v>
      </c>
      <c r="K3054" s="26" t="str">
        <f>IF($B3054="","",(VLOOKUP($B3054,所属・種目コード!$O$3:$P$127,2)))</f>
        <v>紫波二中</v>
      </c>
      <c r="L3054" s="23" t="e">
        <f>IF($B3054="","",(VLOOKUP($B3054,所属・種目コード!$L$3:$M$59,2)))</f>
        <v>#N/A</v>
      </c>
    </row>
    <row r="3055" spans="1:12">
      <c r="A3055" s="11">
        <v>3973</v>
      </c>
      <c r="B3055" s="11">
        <v>1170</v>
      </c>
      <c r="C3055" s="11">
        <v>670</v>
      </c>
      <c r="E3055" s="11" t="s">
        <v>6232</v>
      </c>
      <c r="F3055" s="11" t="s">
        <v>6233</v>
      </c>
      <c r="G3055" s="11">
        <v>2</v>
      </c>
      <c r="K3055" s="26" t="str">
        <f>IF($B3055="","",(VLOOKUP($B3055,所属・種目コード!$O$3:$P$127,2)))</f>
        <v>紫波二中</v>
      </c>
      <c r="L3055" s="23" t="e">
        <f>IF($B3055="","",(VLOOKUP($B3055,所属・種目コード!$L$3:$M$59,2)))</f>
        <v>#N/A</v>
      </c>
    </row>
    <row r="3056" spans="1:12">
      <c r="A3056" s="11">
        <v>3974</v>
      </c>
      <c r="B3056" s="11">
        <v>1170</v>
      </c>
      <c r="C3056" s="11">
        <v>675</v>
      </c>
      <c r="E3056" s="11" t="s">
        <v>6234</v>
      </c>
      <c r="F3056" s="11" t="s">
        <v>6235</v>
      </c>
      <c r="G3056" s="11">
        <v>2</v>
      </c>
      <c r="K3056" s="26" t="str">
        <f>IF($B3056="","",(VLOOKUP($B3056,所属・種目コード!$O$3:$P$127,2)))</f>
        <v>紫波二中</v>
      </c>
      <c r="L3056" s="23" t="e">
        <f>IF($B3056="","",(VLOOKUP($B3056,所属・種目コード!$L$3:$M$59,2)))</f>
        <v>#N/A</v>
      </c>
    </row>
    <row r="3057" spans="1:12">
      <c r="A3057" s="11">
        <v>3975</v>
      </c>
      <c r="B3057" s="11">
        <v>1170</v>
      </c>
      <c r="C3057" s="11">
        <v>676</v>
      </c>
      <c r="E3057" s="11" t="s">
        <v>6236</v>
      </c>
      <c r="F3057" s="11" t="s">
        <v>6237</v>
      </c>
      <c r="G3057" s="11">
        <v>2</v>
      </c>
      <c r="K3057" s="26" t="str">
        <f>IF($B3057="","",(VLOOKUP($B3057,所属・種目コード!$O$3:$P$127,2)))</f>
        <v>紫波二中</v>
      </c>
      <c r="L3057" s="23" t="e">
        <f>IF($B3057="","",(VLOOKUP($B3057,所属・種目コード!$L$3:$M$59,2)))</f>
        <v>#N/A</v>
      </c>
    </row>
    <row r="3058" spans="1:12">
      <c r="A3058" s="11">
        <v>3976</v>
      </c>
      <c r="B3058" s="11">
        <v>1171</v>
      </c>
      <c r="C3058" s="11">
        <v>153</v>
      </c>
      <c r="E3058" s="11" t="s">
        <v>6238</v>
      </c>
      <c r="F3058" s="11" t="s">
        <v>6239</v>
      </c>
      <c r="G3058" s="11">
        <v>2</v>
      </c>
      <c r="K3058" s="26" t="str">
        <f>IF($B3058="","",(VLOOKUP($B3058,所属・種目コード!$O$3:$P$127,2)))</f>
        <v>住田有住中</v>
      </c>
      <c r="L3058" s="23" t="e">
        <f>IF($B3058="","",(VLOOKUP($B3058,所属・種目コード!$L$3:$M$59,2)))</f>
        <v>#N/A</v>
      </c>
    </row>
    <row r="3059" spans="1:12">
      <c r="A3059" s="11">
        <v>3977</v>
      </c>
      <c r="B3059" s="11">
        <v>1171</v>
      </c>
      <c r="C3059" s="11">
        <v>145</v>
      </c>
      <c r="E3059" s="11" t="s">
        <v>6240</v>
      </c>
      <c r="F3059" s="11" t="s">
        <v>6241</v>
      </c>
      <c r="G3059" s="11">
        <v>1</v>
      </c>
      <c r="K3059" s="26" t="str">
        <f>IF($B3059="","",(VLOOKUP($B3059,所属・種目コード!$O$3:$P$127,2)))</f>
        <v>住田有住中</v>
      </c>
      <c r="L3059" s="23" t="e">
        <f>IF($B3059="","",(VLOOKUP($B3059,所属・種目コード!$L$3:$M$59,2)))</f>
        <v>#N/A</v>
      </c>
    </row>
    <row r="3060" spans="1:12">
      <c r="A3060" s="11">
        <v>3978</v>
      </c>
      <c r="B3060" s="11">
        <v>1171</v>
      </c>
      <c r="C3060" s="11">
        <v>156</v>
      </c>
      <c r="E3060" s="11" t="s">
        <v>6242</v>
      </c>
      <c r="F3060" s="11" t="s">
        <v>6243</v>
      </c>
      <c r="G3060" s="11">
        <v>2</v>
      </c>
      <c r="K3060" s="26" t="str">
        <f>IF($B3060="","",(VLOOKUP($B3060,所属・種目コード!$O$3:$P$127,2)))</f>
        <v>住田有住中</v>
      </c>
      <c r="L3060" s="23" t="e">
        <f>IF($B3060="","",(VLOOKUP($B3060,所属・種目コード!$L$3:$M$59,2)))</f>
        <v>#N/A</v>
      </c>
    </row>
    <row r="3061" spans="1:12">
      <c r="A3061" s="11">
        <v>3979</v>
      </c>
      <c r="B3061" s="11">
        <v>1171</v>
      </c>
      <c r="C3061" s="11">
        <v>148</v>
      </c>
      <c r="E3061" s="11" t="s">
        <v>6244</v>
      </c>
      <c r="F3061" s="11" t="s">
        <v>6245</v>
      </c>
      <c r="G3061" s="11">
        <v>1</v>
      </c>
      <c r="K3061" s="26" t="str">
        <f>IF($B3061="","",(VLOOKUP($B3061,所属・種目コード!$O$3:$P$127,2)))</f>
        <v>住田有住中</v>
      </c>
      <c r="L3061" s="23" t="e">
        <f>IF($B3061="","",(VLOOKUP($B3061,所属・種目コード!$L$3:$M$59,2)))</f>
        <v>#N/A</v>
      </c>
    </row>
    <row r="3062" spans="1:12">
      <c r="A3062" s="11">
        <v>3980</v>
      </c>
      <c r="B3062" s="11">
        <v>1171</v>
      </c>
      <c r="C3062" s="11">
        <v>157</v>
      </c>
      <c r="E3062" s="11" t="s">
        <v>6246</v>
      </c>
      <c r="F3062" s="11" t="s">
        <v>6247</v>
      </c>
      <c r="G3062" s="11">
        <v>2</v>
      </c>
      <c r="K3062" s="26" t="str">
        <f>IF($B3062="","",(VLOOKUP($B3062,所属・種目コード!$O$3:$P$127,2)))</f>
        <v>住田有住中</v>
      </c>
      <c r="L3062" s="23" t="e">
        <f>IF($B3062="","",(VLOOKUP($B3062,所属・種目コード!$L$3:$M$59,2)))</f>
        <v>#N/A</v>
      </c>
    </row>
    <row r="3063" spans="1:12">
      <c r="A3063" s="11">
        <v>3981</v>
      </c>
      <c r="B3063" s="11">
        <v>1171</v>
      </c>
      <c r="C3063" s="11">
        <v>149</v>
      </c>
      <c r="E3063" s="11" t="s">
        <v>6248</v>
      </c>
      <c r="F3063" s="11" t="s">
        <v>1842</v>
      </c>
      <c r="G3063" s="11">
        <v>1</v>
      </c>
      <c r="K3063" s="26" t="str">
        <f>IF($B3063="","",(VLOOKUP($B3063,所属・種目コード!$O$3:$P$127,2)))</f>
        <v>住田有住中</v>
      </c>
      <c r="L3063" s="23" t="e">
        <f>IF($B3063="","",(VLOOKUP($B3063,所属・種目コード!$L$3:$M$59,2)))</f>
        <v>#N/A</v>
      </c>
    </row>
    <row r="3064" spans="1:12">
      <c r="A3064" s="11">
        <v>3982</v>
      </c>
      <c r="B3064" s="11">
        <v>1171</v>
      </c>
      <c r="C3064" s="11">
        <v>154</v>
      </c>
      <c r="E3064" s="11" t="s">
        <v>6249</v>
      </c>
      <c r="F3064" s="11" t="s">
        <v>3540</v>
      </c>
      <c r="G3064" s="11">
        <v>2</v>
      </c>
      <c r="K3064" s="26" t="str">
        <f>IF($B3064="","",(VLOOKUP($B3064,所属・種目コード!$O$3:$P$127,2)))</f>
        <v>住田有住中</v>
      </c>
      <c r="L3064" s="23" t="e">
        <f>IF($B3064="","",(VLOOKUP($B3064,所属・種目コード!$L$3:$M$59,2)))</f>
        <v>#N/A</v>
      </c>
    </row>
    <row r="3065" spans="1:12">
      <c r="A3065" s="11">
        <v>3983</v>
      </c>
      <c r="B3065" s="11">
        <v>1171</v>
      </c>
      <c r="C3065" s="11">
        <v>150</v>
      </c>
      <c r="E3065" s="11" t="s">
        <v>2370</v>
      </c>
      <c r="F3065" s="11" t="s">
        <v>6250</v>
      </c>
      <c r="G3065" s="11">
        <v>1</v>
      </c>
      <c r="K3065" s="26" t="str">
        <f>IF($B3065="","",(VLOOKUP($B3065,所属・種目コード!$O$3:$P$127,2)))</f>
        <v>住田有住中</v>
      </c>
      <c r="L3065" s="23" t="e">
        <f>IF($B3065="","",(VLOOKUP($B3065,所属・種目コード!$L$3:$M$59,2)))</f>
        <v>#N/A</v>
      </c>
    </row>
    <row r="3066" spans="1:12">
      <c r="A3066" s="11">
        <v>3984</v>
      </c>
      <c r="B3066" s="11">
        <v>1171</v>
      </c>
      <c r="C3066" s="11">
        <v>146</v>
      </c>
      <c r="E3066" s="11" t="s">
        <v>6251</v>
      </c>
      <c r="F3066" s="11" t="s">
        <v>6252</v>
      </c>
      <c r="G3066" s="11">
        <v>1</v>
      </c>
      <c r="K3066" s="26" t="str">
        <f>IF($B3066="","",(VLOOKUP($B3066,所属・種目コード!$O$3:$P$127,2)))</f>
        <v>住田有住中</v>
      </c>
      <c r="L3066" s="23" t="e">
        <f>IF($B3066="","",(VLOOKUP($B3066,所属・種目コード!$L$3:$M$59,2)))</f>
        <v>#N/A</v>
      </c>
    </row>
    <row r="3067" spans="1:12">
      <c r="A3067" s="11">
        <v>3985</v>
      </c>
      <c r="B3067" s="11">
        <v>1171</v>
      </c>
      <c r="C3067" s="11">
        <v>155</v>
      </c>
      <c r="E3067" s="11" t="s">
        <v>6253</v>
      </c>
      <c r="F3067" s="11" t="s">
        <v>6254</v>
      </c>
      <c r="G3067" s="11">
        <v>2</v>
      </c>
      <c r="K3067" s="26" t="str">
        <f>IF($B3067="","",(VLOOKUP($B3067,所属・種目コード!$O$3:$P$127,2)))</f>
        <v>住田有住中</v>
      </c>
      <c r="L3067" s="23" t="e">
        <f>IF($B3067="","",(VLOOKUP($B3067,所属・種目コード!$L$3:$M$59,2)))</f>
        <v>#N/A</v>
      </c>
    </row>
    <row r="3068" spans="1:12">
      <c r="A3068" s="11">
        <v>3986</v>
      </c>
      <c r="B3068" s="11">
        <v>1171</v>
      </c>
      <c r="C3068" s="11">
        <v>151</v>
      </c>
      <c r="E3068" s="11" t="s">
        <v>6255</v>
      </c>
      <c r="F3068" s="11" t="s">
        <v>6256</v>
      </c>
      <c r="G3068" s="11">
        <v>1</v>
      </c>
      <c r="K3068" s="26" t="str">
        <f>IF($B3068="","",(VLOOKUP($B3068,所属・種目コード!$O$3:$P$127,2)))</f>
        <v>住田有住中</v>
      </c>
      <c r="L3068" s="23" t="e">
        <f>IF($B3068="","",(VLOOKUP($B3068,所属・種目コード!$L$3:$M$59,2)))</f>
        <v>#N/A</v>
      </c>
    </row>
    <row r="3069" spans="1:12">
      <c r="A3069" s="11">
        <v>3987</v>
      </c>
      <c r="B3069" s="11">
        <v>1171</v>
      </c>
      <c r="C3069" s="11">
        <v>158</v>
      </c>
      <c r="E3069" s="11" t="s">
        <v>6257</v>
      </c>
      <c r="F3069" s="11" t="s">
        <v>6258</v>
      </c>
      <c r="G3069" s="11">
        <v>2</v>
      </c>
      <c r="K3069" s="26" t="str">
        <f>IF($B3069="","",(VLOOKUP($B3069,所属・種目コード!$O$3:$P$127,2)))</f>
        <v>住田有住中</v>
      </c>
      <c r="L3069" s="23" t="e">
        <f>IF($B3069="","",(VLOOKUP($B3069,所属・種目コード!$L$3:$M$59,2)))</f>
        <v>#N/A</v>
      </c>
    </row>
    <row r="3070" spans="1:12">
      <c r="A3070" s="11">
        <v>3988</v>
      </c>
      <c r="B3070" s="11">
        <v>1171</v>
      </c>
      <c r="C3070" s="11">
        <v>147</v>
      </c>
      <c r="E3070" s="11" t="s">
        <v>6259</v>
      </c>
      <c r="F3070" s="11" t="s">
        <v>6260</v>
      </c>
      <c r="G3070" s="11">
        <v>1</v>
      </c>
      <c r="K3070" s="26" t="str">
        <f>IF($B3070="","",(VLOOKUP($B3070,所属・種目コード!$O$3:$P$127,2)))</f>
        <v>住田有住中</v>
      </c>
      <c r="L3070" s="23" t="e">
        <f>IF($B3070="","",(VLOOKUP($B3070,所属・種目コード!$L$3:$M$59,2)))</f>
        <v>#N/A</v>
      </c>
    </row>
    <row r="3071" spans="1:12">
      <c r="A3071" s="11">
        <v>3989</v>
      </c>
      <c r="B3071" s="11">
        <v>1171</v>
      </c>
      <c r="C3071" s="11">
        <v>159</v>
      </c>
      <c r="E3071" s="11" t="s">
        <v>6261</v>
      </c>
      <c r="F3071" s="11" t="s">
        <v>6262</v>
      </c>
      <c r="G3071" s="11">
        <v>2</v>
      </c>
      <c r="K3071" s="26" t="str">
        <f>IF($B3071="","",(VLOOKUP($B3071,所属・種目コード!$O$3:$P$127,2)))</f>
        <v>住田有住中</v>
      </c>
      <c r="L3071" s="23" t="e">
        <f>IF($B3071="","",(VLOOKUP($B3071,所属・種目コード!$L$3:$M$59,2)))</f>
        <v>#N/A</v>
      </c>
    </row>
    <row r="3072" spans="1:12">
      <c r="A3072" s="11">
        <v>3990</v>
      </c>
      <c r="B3072" s="11">
        <v>1171</v>
      </c>
      <c r="C3072" s="11">
        <v>152</v>
      </c>
      <c r="E3072" s="11" t="s">
        <v>6263</v>
      </c>
      <c r="F3072" s="11" t="s">
        <v>6264</v>
      </c>
      <c r="G3072" s="11">
        <v>1</v>
      </c>
      <c r="K3072" s="26" t="str">
        <f>IF($B3072="","",(VLOOKUP($B3072,所属・種目コード!$O$3:$P$127,2)))</f>
        <v>住田有住中</v>
      </c>
      <c r="L3072" s="23" t="e">
        <f>IF($B3072="","",(VLOOKUP($B3072,所属・種目コード!$L$3:$M$59,2)))</f>
        <v>#N/A</v>
      </c>
    </row>
    <row r="3073" spans="1:12">
      <c r="A3073" s="11">
        <v>3991</v>
      </c>
      <c r="B3073" s="11">
        <v>1173</v>
      </c>
      <c r="C3073" s="11">
        <v>16</v>
      </c>
      <c r="E3073" s="11" t="s">
        <v>6265</v>
      </c>
      <c r="F3073" s="11" t="s">
        <v>6266</v>
      </c>
      <c r="G3073" s="11">
        <v>1</v>
      </c>
      <c r="K3073" s="26" t="str">
        <f>IF($B3073="","",(VLOOKUP($B3073,所属・種目コード!$O$3:$P$127,2)))</f>
        <v>滝沢二中</v>
      </c>
      <c r="L3073" s="23" t="e">
        <f>IF($B3073="","",(VLOOKUP($B3073,所属・種目コード!$L$3:$M$59,2)))</f>
        <v>#N/A</v>
      </c>
    </row>
    <row r="3074" spans="1:12">
      <c r="A3074" s="11">
        <v>3992</v>
      </c>
      <c r="B3074" s="11">
        <v>1173</v>
      </c>
      <c r="C3074" s="11">
        <v>10</v>
      </c>
      <c r="E3074" s="11" t="s">
        <v>6267</v>
      </c>
      <c r="F3074" s="11" t="s">
        <v>6268</v>
      </c>
      <c r="G3074" s="11">
        <v>2</v>
      </c>
      <c r="K3074" s="26" t="str">
        <f>IF($B3074="","",(VLOOKUP($B3074,所属・種目コード!$O$3:$P$127,2)))</f>
        <v>滝沢二中</v>
      </c>
      <c r="L3074" s="23" t="e">
        <f>IF($B3074="","",(VLOOKUP($B3074,所属・種目コード!$L$3:$M$59,2)))</f>
        <v>#N/A</v>
      </c>
    </row>
    <row r="3075" spans="1:12">
      <c r="A3075" s="11">
        <v>3993</v>
      </c>
      <c r="B3075" s="11">
        <v>1173</v>
      </c>
      <c r="C3075" s="11">
        <v>17</v>
      </c>
      <c r="E3075" s="11" t="s">
        <v>6269</v>
      </c>
      <c r="F3075" s="11" t="s">
        <v>6270</v>
      </c>
      <c r="G3075" s="11">
        <v>2</v>
      </c>
      <c r="K3075" s="26" t="str">
        <f>IF($B3075="","",(VLOOKUP($B3075,所属・種目コード!$O$3:$P$127,2)))</f>
        <v>滝沢二中</v>
      </c>
      <c r="L3075" s="23" t="e">
        <f>IF($B3075="","",(VLOOKUP($B3075,所属・種目コード!$L$3:$M$59,2)))</f>
        <v>#N/A</v>
      </c>
    </row>
    <row r="3076" spans="1:12">
      <c r="A3076" s="11">
        <v>3994</v>
      </c>
      <c r="B3076" s="11">
        <v>1173</v>
      </c>
      <c r="C3076" s="11">
        <v>18</v>
      </c>
      <c r="E3076" s="11" t="s">
        <v>6271</v>
      </c>
      <c r="F3076" s="11" t="s">
        <v>6272</v>
      </c>
      <c r="G3076" s="11">
        <v>2</v>
      </c>
      <c r="K3076" s="26" t="str">
        <f>IF($B3076="","",(VLOOKUP($B3076,所属・種目コード!$O$3:$P$127,2)))</f>
        <v>滝沢二中</v>
      </c>
      <c r="L3076" s="23" t="e">
        <f>IF($B3076="","",(VLOOKUP($B3076,所属・種目コード!$L$3:$M$59,2)))</f>
        <v>#N/A</v>
      </c>
    </row>
    <row r="3077" spans="1:12">
      <c r="A3077" s="11">
        <v>3995</v>
      </c>
      <c r="B3077" s="11">
        <v>1173</v>
      </c>
      <c r="C3077" s="11">
        <v>19</v>
      </c>
      <c r="E3077" s="11" t="s">
        <v>6273</v>
      </c>
      <c r="F3077" s="11" t="s">
        <v>6274</v>
      </c>
      <c r="G3077" s="11">
        <v>2</v>
      </c>
      <c r="K3077" s="26" t="str">
        <f>IF($B3077="","",(VLOOKUP($B3077,所属・種目コード!$O$3:$P$127,2)))</f>
        <v>滝沢二中</v>
      </c>
      <c r="L3077" s="23" t="e">
        <f>IF($B3077="","",(VLOOKUP($B3077,所属・種目コード!$L$3:$M$59,2)))</f>
        <v>#N/A</v>
      </c>
    </row>
    <row r="3078" spans="1:12">
      <c r="A3078" s="11">
        <v>3996</v>
      </c>
      <c r="B3078" s="11">
        <v>1173</v>
      </c>
      <c r="C3078" s="11">
        <v>20</v>
      </c>
      <c r="E3078" s="11" t="s">
        <v>6275</v>
      </c>
      <c r="F3078" s="11" t="s">
        <v>6276</v>
      </c>
      <c r="G3078" s="11">
        <v>2</v>
      </c>
      <c r="K3078" s="26" t="str">
        <f>IF($B3078="","",(VLOOKUP($B3078,所属・種目コード!$O$3:$P$127,2)))</f>
        <v>滝沢二中</v>
      </c>
      <c r="L3078" s="23" t="e">
        <f>IF($B3078="","",(VLOOKUP($B3078,所属・種目コード!$L$3:$M$59,2)))</f>
        <v>#N/A</v>
      </c>
    </row>
    <row r="3079" spans="1:12">
      <c r="A3079" s="11">
        <v>3997</v>
      </c>
      <c r="B3079" s="11">
        <v>1173</v>
      </c>
      <c r="C3079" s="11">
        <v>17</v>
      </c>
      <c r="E3079" s="11" t="s">
        <v>6277</v>
      </c>
      <c r="F3079" s="11" t="s">
        <v>6278</v>
      </c>
      <c r="G3079" s="11">
        <v>1</v>
      </c>
      <c r="K3079" s="26" t="str">
        <f>IF($B3079="","",(VLOOKUP($B3079,所属・種目コード!$O$3:$P$127,2)))</f>
        <v>滝沢二中</v>
      </c>
      <c r="L3079" s="23" t="e">
        <f>IF($B3079="","",(VLOOKUP($B3079,所属・種目コード!$L$3:$M$59,2)))</f>
        <v>#N/A</v>
      </c>
    </row>
    <row r="3080" spans="1:12">
      <c r="A3080" s="11">
        <v>3998</v>
      </c>
      <c r="B3080" s="11">
        <v>1173</v>
      </c>
      <c r="C3080" s="11">
        <v>12</v>
      </c>
      <c r="E3080" s="11" t="s">
        <v>6279</v>
      </c>
      <c r="F3080" s="11" t="s">
        <v>6280</v>
      </c>
      <c r="G3080" s="11">
        <v>2</v>
      </c>
      <c r="K3080" s="26" t="str">
        <f>IF($B3080="","",(VLOOKUP($B3080,所属・種目コード!$O$3:$P$127,2)))</f>
        <v>滝沢二中</v>
      </c>
      <c r="L3080" s="23" t="e">
        <f>IF($B3080="","",(VLOOKUP($B3080,所属・種目コード!$L$3:$M$59,2)))</f>
        <v>#N/A</v>
      </c>
    </row>
    <row r="3081" spans="1:12">
      <c r="A3081" s="11">
        <v>3999</v>
      </c>
      <c r="B3081" s="11">
        <v>1173</v>
      </c>
      <c r="C3081" s="11">
        <v>18</v>
      </c>
      <c r="E3081" s="11" t="s">
        <v>6281</v>
      </c>
      <c r="F3081" s="11" t="s">
        <v>6282</v>
      </c>
      <c r="G3081" s="11">
        <v>1</v>
      </c>
      <c r="K3081" s="26" t="str">
        <f>IF($B3081="","",(VLOOKUP($B3081,所属・種目コード!$O$3:$P$127,2)))</f>
        <v>滝沢二中</v>
      </c>
      <c r="L3081" s="23" t="e">
        <f>IF($B3081="","",(VLOOKUP($B3081,所属・種目コード!$L$3:$M$59,2)))</f>
        <v>#N/A</v>
      </c>
    </row>
    <row r="3082" spans="1:12">
      <c r="A3082" s="11">
        <v>4000</v>
      </c>
      <c r="B3082" s="11">
        <v>1173</v>
      </c>
      <c r="C3082" s="11">
        <v>19</v>
      </c>
      <c r="E3082" s="11" t="s">
        <v>6283</v>
      </c>
      <c r="F3082" s="11" t="s">
        <v>1104</v>
      </c>
      <c r="G3082" s="11">
        <v>1</v>
      </c>
      <c r="K3082" s="26" t="str">
        <f>IF($B3082="","",(VLOOKUP($B3082,所属・種目コード!$O$3:$P$127,2)))</f>
        <v>滝沢二中</v>
      </c>
      <c r="L3082" s="23" t="e">
        <f>IF($B3082="","",(VLOOKUP($B3082,所属・種目コード!$L$3:$M$59,2)))</f>
        <v>#N/A</v>
      </c>
    </row>
    <row r="3083" spans="1:12">
      <c r="A3083" s="11">
        <v>4001</v>
      </c>
      <c r="B3083" s="11">
        <v>1173</v>
      </c>
      <c r="C3083" s="11">
        <v>21</v>
      </c>
      <c r="E3083" s="11" t="s">
        <v>4746</v>
      </c>
      <c r="F3083" s="11" t="s">
        <v>4051</v>
      </c>
      <c r="G3083" s="11">
        <v>1</v>
      </c>
      <c r="K3083" s="26" t="str">
        <f>IF($B3083="","",(VLOOKUP($B3083,所属・種目コード!$O$3:$P$127,2)))</f>
        <v>滝沢二中</v>
      </c>
      <c r="L3083" s="23" t="e">
        <f>IF($B3083="","",(VLOOKUP($B3083,所属・種目コード!$L$3:$M$59,2)))</f>
        <v>#N/A</v>
      </c>
    </row>
    <row r="3084" spans="1:12">
      <c r="A3084" s="11">
        <v>4002</v>
      </c>
      <c r="B3084" s="11">
        <v>1173</v>
      </c>
      <c r="C3084" s="11">
        <v>13</v>
      </c>
      <c r="E3084" s="11" t="s">
        <v>6284</v>
      </c>
      <c r="F3084" s="11" t="s">
        <v>6285</v>
      </c>
      <c r="G3084" s="11">
        <v>2</v>
      </c>
      <c r="K3084" s="26" t="str">
        <f>IF($B3084="","",(VLOOKUP($B3084,所属・種目コード!$O$3:$P$127,2)))</f>
        <v>滝沢二中</v>
      </c>
      <c r="L3084" s="23" t="e">
        <f>IF($B3084="","",(VLOOKUP($B3084,所属・種目コード!$L$3:$M$59,2)))</f>
        <v>#N/A</v>
      </c>
    </row>
    <row r="3085" spans="1:12">
      <c r="A3085" s="11">
        <v>4003</v>
      </c>
      <c r="B3085" s="11">
        <v>1173</v>
      </c>
      <c r="C3085" s="11">
        <v>14</v>
      </c>
      <c r="E3085" s="11" t="s">
        <v>6286</v>
      </c>
      <c r="F3085" s="11" t="s">
        <v>6287</v>
      </c>
      <c r="G3085" s="11">
        <v>2</v>
      </c>
      <c r="K3085" s="26" t="str">
        <f>IF($B3085="","",(VLOOKUP($B3085,所属・種目コード!$O$3:$P$127,2)))</f>
        <v>滝沢二中</v>
      </c>
      <c r="L3085" s="23" t="e">
        <f>IF($B3085="","",(VLOOKUP($B3085,所属・種目コード!$L$3:$M$59,2)))</f>
        <v>#N/A</v>
      </c>
    </row>
    <row r="3086" spans="1:12">
      <c r="A3086" s="11">
        <v>4004</v>
      </c>
      <c r="B3086" s="11">
        <v>1173</v>
      </c>
      <c r="C3086" s="11">
        <v>15</v>
      </c>
      <c r="E3086" s="11" t="s">
        <v>6288</v>
      </c>
      <c r="F3086" s="11" t="s">
        <v>6289</v>
      </c>
      <c r="G3086" s="11">
        <v>2</v>
      </c>
      <c r="K3086" s="26" t="str">
        <f>IF($B3086="","",(VLOOKUP($B3086,所属・種目コード!$O$3:$P$127,2)))</f>
        <v>滝沢二中</v>
      </c>
      <c r="L3086" s="23" t="e">
        <f>IF($B3086="","",(VLOOKUP($B3086,所属・種目コード!$L$3:$M$59,2)))</f>
        <v>#N/A</v>
      </c>
    </row>
    <row r="3087" spans="1:12">
      <c r="A3087" s="11">
        <v>4005</v>
      </c>
      <c r="B3087" s="11">
        <v>1173</v>
      </c>
      <c r="C3087" s="11">
        <v>16</v>
      </c>
      <c r="E3087" s="11" t="s">
        <v>6290</v>
      </c>
      <c r="F3087" s="11" t="s">
        <v>6291</v>
      </c>
      <c r="G3087" s="11">
        <v>2</v>
      </c>
      <c r="K3087" s="26" t="str">
        <f>IF($B3087="","",(VLOOKUP($B3087,所属・種目コード!$O$3:$P$127,2)))</f>
        <v>滝沢二中</v>
      </c>
      <c r="L3087" s="23" t="e">
        <f>IF($B3087="","",(VLOOKUP($B3087,所属・種目コード!$L$3:$M$59,2)))</f>
        <v>#N/A</v>
      </c>
    </row>
    <row r="3088" spans="1:12">
      <c r="A3088" s="11">
        <v>4006</v>
      </c>
      <c r="B3088" s="11">
        <v>1173</v>
      </c>
      <c r="C3088" s="11">
        <v>22</v>
      </c>
      <c r="E3088" s="11" t="s">
        <v>6292</v>
      </c>
      <c r="F3088" s="11" t="s">
        <v>6293</v>
      </c>
      <c r="G3088" s="11">
        <v>1</v>
      </c>
      <c r="K3088" s="26" t="str">
        <f>IF($B3088="","",(VLOOKUP($B3088,所属・種目コード!$O$3:$P$127,2)))</f>
        <v>滝沢二中</v>
      </c>
      <c r="L3088" s="23" t="e">
        <f>IF($B3088="","",(VLOOKUP($B3088,所属・種目コード!$L$3:$M$59,2)))</f>
        <v>#N/A</v>
      </c>
    </row>
    <row r="3089" spans="1:12">
      <c r="A3089" s="11">
        <v>4007</v>
      </c>
      <c r="B3089" s="11">
        <v>1173</v>
      </c>
      <c r="C3089" s="11">
        <v>22</v>
      </c>
      <c r="E3089" s="11" t="s">
        <v>6294</v>
      </c>
      <c r="F3089" s="11" t="s">
        <v>6295</v>
      </c>
      <c r="G3089" s="11">
        <v>2</v>
      </c>
      <c r="K3089" s="26" t="str">
        <f>IF($B3089="","",(VLOOKUP($B3089,所属・種目コード!$O$3:$P$127,2)))</f>
        <v>滝沢二中</v>
      </c>
      <c r="L3089" s="23" t="e">
        <f>IF($B3089="","",(VLOOKUP($B3089,所属・種目コード!$L$3:$M$59,2)))</f>
        <v>#N/A</v>
      </c>
    </row>
    <row r="3090" spans="1:12">
      <c r="A3090" s="11">
        <v>4008</v>
      </c>
      <c r="B3090" s="11">
        <v>1173</v>
      </c>
      <c r="C3090" s="11">
        <v>15</v>
      </c>
      <c r="E3090" s="11" t="s">
        <v>6296</v>
      </c>
      <c r="F3090" s="11" t="s">
        <v>6297</v>
      </c>
      <c r="G3090" s="11">
        <v>1</v>
      </c>
      <c r="K3090" s="26" t="str">
        <f>IF($B3090="","",(VLOOKUP($B3090,所属・種目コード!$O$3:$P$127,2)))</f>
        <v>滝沢二中</v>
      </c>
      <c r="L3090" s="23" t="e">
        <f>IF($B3090="","",(VLOOKUP($B3090,所属・種目コード!$L$3:$M$59,2)))</f>
        <v>#N/A</v>
      </c>
    </row>
    <row r="3091" spans="1:12">
      <c r="A3091" s="11">
        <v>4009</v>
      </c>
      <c r="B3091" s="11">
        <v>1173</v>
      </c>
      <c r="C3091" s="11">
        <v>23</v>
      </c>
      <c r="E3091" s="11" t="s">
        <v>6298</v>
      </c>
      <c r="F3091" s="11" t="s">
        <v>6299</v>
      </c>
      <c r="G3091" s="11">
        <v>1</v>
      </c>
      <c r="K3091" s="26" t="str">
        <f>IF($B3091="","",(VLOOKUP($B3091,所属・種目コード!$O$3:$P$127,2)))</f>
        <v>滝沢二中</v>
      </c>
      <c r="L3091" s="23" t="e">
        <f>IF($B3091="","",(VLOOKUP($B3091,所属・種目コード!$L$3:$M$59,2)))</f>
        <v>#N/A</v>
      </c>
    </row>
    <row r="3092" spans="1:12">
      <c r="A3092" s="11">
        <v>4010</v>
      </c>
      <c r="B3092" s="11">
        <v>1175</v>
      </c>
      <c r="C3092" s="11">
        <v>408</v>
      </c>
      <c r="E3092" s="11" t="s">
        <v>6300</v>
      </c>
      <c r="F3092" s="11" t="s">
        <v>6301</v>
      </c>
      <c r="G3092" s="11">
        <v>1</v>
      </c>
      <c r="K3092" s="26" t="str">
        <f>IF($B3092="","",(VLOOKUP($B3092,所属・種目コード!$O$3:$P$127,2)))</f>
        <v>滝沢南中</v>
      </c>
      <c r="L3092" s="23" t="e">
        <f>IF($B3092="","",(VLOOKUP($B3092,所属・種目コード!$L$3:$M$59,2)))</f>
        <v>#N/A</v>
      </c>
    </row>
    <row r="3093" spans="1:12">
      <c r="A3093" s="11">
        <v>4011</v>
      </c>
      <c r="B3093" s="11">
        <v>1175</v>
      </c>
      <c r="C3093" s="11">
        <v>426</v>
      </c>
      <c r="E3093" s="11" t="s">
        <v>6302</v>
      </c>
      <c r="F3093" s="11" t="s">
        <v>6303</v>
      </c>
      <c r="G3093" s="11">
        <v>1</v>
      </c>
      <c r="K3093" s="26" t="str">
        <f>IF($B3093="","",(VLOOKUP($B3093,所属・種目コード!$O$3:$P$127,2)))</f>
        <v>滝沢南中</v>
      </c>
      <c r="L3093" s="23" t="e">
        <f>IF($B3093="","",(VLOOKUP($B3093,所属・種目コード!$L$3:$M$59,2)))</f>
        <v>#N/A</v>
      </c>
    </row>
    <row r="3094" spans="1:12">
      <c r="A3094" s="11">
        <v>4012</v>
      </c>
      <c r="B3094" s="11">
        <v>1175</v>
      </c>
      <c r="C3094" s="11">
        <v>352</v>
      </c>
      <c r="E3094" s="11" t="s">
        <v>6304</v>
      </c>
      <c r="F3094" s="11" t="s">
        <v>6305</v>
      </c>
      <c r="G3094" s="11">
        <v>2</v>
      </c>
      <c r="K3094" s="26" t="str">
        <f>IF($B3094="","",(VLOOKUP($B3094,所属・種目コード!$O$3:$P$127,2)))</f>
        <v>滝沢南中</v>
      </c>
      <c r="L3094" s="23" t="e">
        <f>IF($B3094="","",(VLOOKUP($B3094,所属・種目コード!$L$3:$M$59,2)))</f>
        <v>#N/A</v>
      </c>
    </row>
    <row r="3095" spans="1:12">
      <c r="A3095" s="11">
        <v>4013</v>
      </c>
      <c r="B3095" s="11">
        <v>1175</v>
      </c>
      <c r="C3095" s="11">
        <v>368</v>
      </c>
      <c r="E3095" s="11" t="s">
        <v>6306</v>
      </c>
      <c r="F3095" s="11" t="s">
        <v>6307</v>
      </c>
      <c r="G3095" s="11">
        <v>2</v>
      </c>
      <c r="K3095" s="26" t="str">
        <f>IF($B3095="","",(VLOOKUP($B3095,所属・種目コード!$O$3:$P$127,2)))</f>
        <v>滝沢南中</v>
      </c>
      <c r="L3095" s="23" t="e">
        <f>IF($B3095="","",(VLOOKUP($B3095,所属・種目コード!$L$3:$M$59,2)))</f>
        <v>#N/A</v>
      </c>
    </row>
    <row r="3096" spans="1:12">
      <c r="A3096" s="11">
        <v>4014</v>
      </c>
      <c r="B3096" s="11">
        <v>1175</v>
      </c>
      <c r="C3096" s="11">
        <v>409</v>
      </c>
      <c r="E3096" s="11" t="s">
        <v>6308</v>
      </c>
      <c r="F3096" s="11" t="s">
        <v>6309</v>
      </c>
      <c r="G3096" s="11">
        <v>1</v>
      </c>
      <c r="K3096" s="26" t="str">
        <f>IF($B3096="","",(VLOOKUP($B3096,所属・種目コード!$O$3:$P$127,2)))</f>
        <v>滝沢南中</v>
      </c>
      <c r="L3096" s="23" t="e">
        <f>IF($B3096="","",(VLOOKUP($B3096,所属・種目コード!$L$3:$M$59,2)))</f>
        <v>#N/A</v>
      </c>
    </row>
    <row r="3097" spans="1:12">
      <c r="A3097" s="11">
        <v>4015</v>
      </c>
      <c r="B3097" s="11">
        <v>1175</v>
      </c>
      <c r="C3097" s="11">
        <v>369</v>
      </c>
      <c r="E3097" s="11" t="s">
        <v>6310</v>
      </c>
      <c r="F3097" s="11" t="s">
        <v>6311</v>
      </c>
      <c r="G3097" s="11">
        <v>2</v>
      </c>
      <c r="K3097" s="26" t="str">
        <f>IF($B3097="","",(VLOOKUP($B3097,所属・種目コード!$O$3:$P$127,2)))</f>
        <v>滝沢南中</v>
      </c>
      <c r="L3097" s="23" t="e">
        <f>IF($B3097="","",(VLOOKUP($B3097,所属・種目コード!$L$3:$M$59,2)))</f>
        <v>#N/A</v>
      </c>
    </row>
    <row r="3098" spans="1:12">
      <c r="A3098" s="11">
        <v>4016</v>
      </c>
      <c r="B3098" s="11">
        <v>1175</v>
      </c>
      <c r="C3098" s="11">
        <v>370</v>
      </c>
      <c r="E3098" s="11" t="s">
        <v>6312</v>
      </c>
      <c r="F3098" s="11" t="s">
        <v>6313</v>
      </c>
      <c r="G3098" s="11">
        <v>2</v>
      </c>
      <c r="K3098" s="26" t="str">
        <f>IF($B3098="","",(VLOOKUP($B3098,所属・種目コード!$O$3:$P$127,2)))</f>
        <v>滝沢南中</v>
      </c>
      <c r="L3098" s="23" t="e">
        <f>IF($B3098="","",(VLOOKUP($B3098,所属・種目コード!$L$3:$M$59,2)))</f>
        <v>#N/A</v>
      </c>
    </row>
    <row r="3099" spans="1:12">
      <c r="A3099" s="11">
        <v>4017</v>
      </c>
      <c r="B3099" s="11">
        <v>1175</v>
      </c>
      <c r="C3099" s="11">
        <v>410</v>
      </c>
      <c r="E3099" s="11" t="s">
        <v>6314</v>
      </c>
      <c r="F3099" s="11" t="s">
        <v>6315</v>
      </c>
      <c r="G3099" s="11">
        <v>1</v>
      </c>
      <c r="K3099" s="26" t="str">
        <f>IF($B3099="","",(VLOOKUP($B3099,所属・種目コード!$O$3:$P$127,2)))</f>
        <v>滝沢南中</v>
      </c>
      <c r="L3099" s="23" t="e">
        <f>IF($B3099="","",(VLOOKUP($B3099,所属・種目コード!$L$3:$M$59,2)))</f>
        <v>#N/A</v>
      </c>
    </row>
    <row r="3100" spans="1:12">
      <c r="A3100" s="11">
        <v>4018</v>
      </c>
      <c r="B3100" s="11">
        <v>1175</v>
      </c>
      <c r="C3100" s="11">
        <v>427</v>
      </c>
      <c r="E3100" s="11" t="s">
        <v>6316</v>
      </c>
      <c r="F3100" s="11" t="s">
        <v>6317</v>
      </c>
      <c r="G3100" s="11">
        <v>1</v>
      </c>
      <c r="K3100" s="26" t="str">
        <f>IF($B3100="","",(VLOOKUP($B3100,所属・種目コード!$O$3:$P$127,2)))</f>
        <v>滝沢南中</v>
      </c>
      <c r="L3100" s="23" t="e">
        <f>IF($B3100="","",(VLOOKUP($B3100,所属・種目コード!$L$3:$M$59,2)))</f>
        <v>#N/A</v>
      </c>
    </row>
    <row r="3101" spans="1:12">
      <c r="A3101" s="11">
        <v>4019</v>
      </c>
      <c r="B3101" s="11">
        <v>1175</v>
      </c>
      <c r="C3101" s="11">
        <v>371</v>
      </c>
      <c r="E3101" s="11" t="s">
        <v>6318</v>
      </c>
      <c r="F3101" s="11" t="s">
        <v>6319</v>
      </c>
      <c r="G3101" s="11">
        <v>2</v>
      </c>
      <c r="K3101" s="26" t="str">
        <f>IF($B3101="","",(VLOOKUP($B3101,所属・種目コード!$O$3:$P$127,2)))</f>
        <v>滝沢南中</v>
      </c>
      <c r="L3101" s="23" t="e">
        <f>IF($B3101="","",(VLOOKUP($B3101,所属・種目コード!$L$3:$M$59,2)))</f>
        <v>#N/A</v>
      </c>
    </row>
    <row r="3102" spans="1:12">
      <c r="A3102" s="11">
        <v>4020</v>
      </c>
      <c r="B3102" s="11">
        <v>1175</v>
      </c>
      <c r="C3102" s="11">
        <v>353</v>
      </c>
      <c r="E3102" s="11" t="s">
        <v>6320</v>
      </c>
      <c r="F3102" s="11" t="s">
        <v>6321</v>
      </c>
      <c r="G3102" s="11">
        <v>2</v>
      </c>
      <c r="K3102" s="26" t="str">
        <f>IF($B3102="","",(VLOOKUP($B3102,所属・種目コード!$O$3:$P$127,2)))</f>
        <v>滝沢南中</v>
      </c>
      <c r="L3102" s="23" t="e">
        <f>IF($B3102="","",(VLOOKUP($B3102,所属・種目コード!$L$3:$M$59,2)))</f>
        <v>#N/A</v>
      </c>
    </row>
    <row r="3103" spans="1:12">
      <c r="A3103" s="11">
        <v>4021</v>
      </c>
      <c r="B3103" s="11">
        <v>1175</v>
      </c>
      <c r="C3103" s="11">
        <v>354</v>
      </c>
      <c r="E3103" s="11" t="s">
        <v>6322</v>
      </c>
      <c r="F3103" s="11" t="s">
        <v>6323</v>
      </c>
      <c r="G3103" s="11">
        <v>2</v>
      </c>
      <c r="K3103" s="26" t="str">
        <f>IF($B3103="","",(VLOOKUP($B3103,所属・種目コード!$O$3:$P$127,2)))</f>
        <v>滝沢南中</v>
      </c>
      <c r="L3103" s="23" t="e">
        <f>IF($B3103="","",(VLOOKUP($B3103,所属・種目コード!$L$3:$M$59,2)))</f>
        <v>#N/A</v>
      </c>
    </row>
    <row r="3104" spans="1:12">
      <c r="A3104" s="11">
        <v>4022</v>
      </c>
      <c r="B3104" s="11">
        <v>1175</v>
      </c>
      <c r="C3104" s="11">
        <v>411</v>
      </c>
      <c r="E3104" s="11" t="s">
        <v>6324</v>
      </c>
      <c r="F3104" s="11" t="s">
        <v>6325</v>
      </c>
      <c r="G3104" s="11">
        <v>1</v>
      </c>
      <c r="K3104" s="26" t="str">
        <f>IF($B3104="","",(VLOOKUP($B3104,所属・種目コード!$O$3:$P$127,2)))</f>
        <v>滝沢南中</v>
      </c>
      <c r="L3104" s="23" t="e">
        <f>IF($B3104="","",(VLOOKUP($B3104,所属・種目コード!$L$3:$M$59,2)))</f>
        <v>#N/A</v>
      </c>
    </row>
    <row r="3105" spans="1:12">
      <c r="A3105" s="11">
        <v>4023</v>
      </c>
      <c r="B3105" s="11">
        <v>1175</v>
      </c>
      <c r="C3105" s="11">
        <v>428</v>
      </c>
      <c r="E3105" s="11" t="s">
        <v>6326</v>
      </c>
      <c r="F3105" s="11" t="s">
        <v>6327</v>
      </c>
      <c r="G3105" s="11">
        <v>1</v>
      </c>
      <c r="K3105" s="26" t="str">
        <f>IF($B3105="","",(VLOOKUP($B3105,所属・種目コード!$O$3:$P$127,2)))</f>
        <v>滝沢南中</v>
      </c>
      <c r="L3105" s="23" t="e">
        <f>IF($B3105="","",(VLOOKUP($B3105,所属・種目コード!$L$3:$M$59,2)))</f>
        <v>#N/A</v>
      </c>
    </row>
    <row r="3106" spans="1:12">
      <c r="A3106" s="11">
        <v>4024</v>
      </c>
      <c r="B3106" s="11">
        <v>1175</v>
      </c>
      <c r="C3106" s="11">
        <v>355</v>
      </c>
      <c r="E3106" s="11" t="s">
        <v>6328</v>
      </c>
      <c r="F3106" s="11" t="s">
        <v>6329</v>
      </c>
      <c r="G3106" s="11">
        <v>2</v>
      </c>
      <c r="K3106" s="26" t="str">
        <f>IF($B3106="","",(VLOOKUP($B3106,所属・種目コード!$O$3:$P$127,2)))</f>
        <v>滝沢南中</v>
      </c>
      <c r="L3106" s="23" t="e">
        <f>IF($B3106="","",(VLOOKUP($B3106,所属・種目コード!$L$3:$M$59,2)))</f>
        <v>#N/A</v>
      </c>
    </row>
    <row r="3107" spans="1:12">
      <c r="A3107" s="11">
        <v>4025</v>
      </c>
      <c r="B3107" s="11">
        <v>1175</v>
      </c>
      <c r="C3107" s="11">
        <v>372</v>
      </c>
      <c r="E3107" s="11" t="s">
        <v>6330</v>
      </c>
      <c r="F3107" s="11" t="s">
        <v>6331</v>
      </c>
      <c r="G3107" s="11">
        <v>2</v>
      </c>
      <c r="K3107" s="26" t="str">
        <f>IF($B3107="","",(VLOOKUP($B3107,所属・種目コード!$O$3:$P$127,2)))</f>
        <v>滝沢南中</v>
      </c>
      <c r="L3107" s="23" t="e">
        <f>IF($B3107="","",(VLOOKUP($B3107,所属・種目コード!$L$3:$M$59,2)))</f>
        <v>#N/A</v>
      </c>
    </row>
    <row r="3108" spans="1:12">
      <c r="A3108" s="11">
        <v>4026</v>
      </c>
      <c r="B3108" s="11">
        <v>1175</v>
      </c>
      <c r="C3108" s="11">
        <v>356</v>
      </c>
      <c r="E3108" s="11" t="s">
        <v>6332</v>
      </c>
      <c r="F3108" s="11" t="s">
        <v>6333</v>
      </c>
      <c r="G3108" s="11">
        <v>2</v>
      </c>
      <c r="K3108" s="26" t="str">
        <f>IF($B3108="","",(VLOOKUP($B3108,所属・種目コード!$O$3:$P$127,2)))</f>
        <v>滝沢南中</v>
      </c>
      <c r="L3108" s="23" t="e">
        <f>IF($B3108="","",(VLOOKUP($B3108,所属・種目コード!$L$3:$M$59,2)))</f>
        <v>#N/A</v>
      </c>
    </row>
    <row r="3109" spans="1:12">
      <c r="A3109" s="11">
        <v>4027</v>
      </c>
      <c r="B3109" s="11">
        <v>1175</v>
      </c>
      <c r="C3109" s="11">
        <v>357</v>
      </c>
      <c r="E3109" s="11" t="s">
        <v>6334</v>
      </c>
      <c r="F3109" s="11" t="s">
        <v>6335</v>
      </c>
      <c r="G3109" s="11">
        <v>2</v>
      </c>
      <c r="K3109" s="26" t="str">
        <f>IF($B3109="","",(VLOOKUP($B3109,所属・種目コード!$O$3:$P$127,2)))</f>
        <v>滝沢南中</v>
      </c>
      <c r="L3109" s="23" t="e">
        <f>IF($B3109="","",(VLOOKUP($B3109,所属・種目コード!$L$3:$M$59,2)))</f>
        <v>#N/A</v>
      </c>
    </row>
    <row r="3110" spans="1:12">
      <c r="A3110" s="11">
        <v>4028</v>
      </c>
      <c r="B3110" s="11">
        <v>1175</v>
      </c>
      <c r="C3110" s="11">
        <v>358</v>
      </c>
      <c r="E3110" s="11" t="s">
        <v>6336</v>
      </c>
      <c r="F3110" s="11" t="s">
        <v>3953</v>
      </c>
      <c r="G3110" s="11">
        <v>2</v>
      </c>
      <c r="K3110" s="26" t="str">
        <f>IF($B3110="","",(VLOOKUP($B3110,所属・種目コード!$O$3:$P$127,2)))</f>
        <v>滝沢南中</v>
      </c>
      <c r="L3110" s="23" t="e">
        <f>IF($B3110="","",(VLOOKUP($B3110,所属・種目コード!$L$3:$M$59,2)))</f>
        <v>#N/A</v>
      </c>
    </row>
    <row r="3111" spans="1:12">
      <c r="A3111" s="11">
        <v>4029</v>
      </c>
      <c r="B3111" s="11">
        <v>1175</v>
      </c>
      <c r="C3111" s="11">
        <v>373</v>
      </c>
      <c r="E3111" s="11" t="s">
        <v>6337</v>
      </c>
      <c r="F3111" s="11" t="s">
        <v>6338</v>
      </c>
      <c r="G3111" s="11">
        <v>2</v>
      </c>
      <c r="K3111" s="26" t="str">
        <f>IF($B3111="","",(VLOOKUP($B3111,所属・種目コード!$O$3:$P$127,2)))</f>
        <v>滝沢南中</v>
      </c>
      <c r="L3111" s="23" t="e">
        <f>IF($B3111="","",(VLOOKUP($B3111,所属・種目コード!$L$3:$M$59,2)))</f>
        <v>#N/A</v>
      </c>
    </row>
    <row r="3112" spans="1:12">
      <c r="A3112" s="11">
        <v>4030</v>
      </c>
      <c r="B3112" s="11">
        <v>1175</v>
      </c>
      <c r="C3112" s="11">
        <v>412</v>
      </c>
      <c r="E3112" s="11" t="s">
        <v>6339</v>
      </c>
      <c r="F3112" s="11" t="s">
        <v>6340</v>
      </c>
      <c r="G3112" s="11">
        <v>1</v>
      </c>
      <c r="K3112" s="26" t="str">
        <f>IF($B3112="","",(VLOOKUP($B3112,所属・種目コード!$O$3:$P$127,2)))</f>
        <v>滝沢南中</v>
      </c>
      <c r="L3112" s="23" t="e">
        <f>IF($B3112="","",(VLOOKUP($B3112,所属・種目コード!$L$3:$M$59,2)))</f>
        <v>#N/A</v>
      </c>
    </row>
    <row r="3113" spans="1:12">
      <c r="A3113" s="11">
        <v>4031</v>
      </c>
      <c r="B3113" s="11">
        <v>1175</v>
      </c>
      <c r="C3113" s="11">
        <v>413</v>
      </c>
      <c r="E3113" s="11" t="s">
        <v>6341</v>
      </c>
      <c r="F3113" s="11" t="s">
        <v>6342</v>
      </c>
      <c r="G3113" s="11">
        <v>1</v>
      </c>
      <c r="K3113" s="26" t="str">
        <f>IF($B3113="","",(VLOOKUP($B3113,所属・種目コード!$O$3:$P$127,2)))</f>
        <v>滝沢南中</v>
      </c>
      <c r="L3113" s="23" t="e">
        <f>IF($B3113="","",(VLOOKUP($B3113,所属・種目コード!$L$3:$M$59,2)))</f>
        <v>#N/A</v>
      </c>
    </row>
    <row r="3114" spans="1:12">
      <c r="A3114" s="11">
        <v>4032</v>
      </c>
      <c r="B3114" s="11">
        <v>1175</v>
      </c>
      <c r="C3114" s="11">
        <v>374</v>
      </c>
      <c r="E3114" s="11" t="s">
        <v>6343</v>
      </c>
      <c r="F3114" s="11" t="s">
        <v>6344</v>
      </c>
      <c r="G3114" s="11">
        <v>2</v>
      </c>
      <c r="K3114" s="26" t="str">
        <f>IF($B3114="","",(VLOOKUP($B3114,所属・種目コード!$O$3:$P$127,2)))</f>
        <v>滝沢南中</v>
      </c>
      <c r="L3114" s="23" t="e">
        <f>IF($B3114="","",(VLOOKUP($B3114,所属・種目コード!$L$3:$M$59,2)))</f>
        <v>#N/A</v>
      </c>
    </row>
    <row r="3115" spans="1:12">
      <c r="A3115" s="11">
        <v>4033</v>
      </c>
      <c r="B3115" s="11">
        <v>1175</v>
      </c>
      <c r="C3115" s="11">
        <v>375</v>
      </c>
      <c r="E3115" s="11" t="s">
        <v>6345</v>
      </c>
      <c r="F3115" s="11" t="s">
        <v>6346</v>
      </c>
      <c r="G3115" s="11">
        <v>2</v>
      </c>
      <c r="K3115" s="26" t="str">
        <f>IF($B3115="","",(VLOOKUP($B3115,所属・種目コード!$O$3:$P$127,2)))</f>
        <v>滝沢南中</v>
      </c>
      <c r="L3115" s="23" t="e">
        <f>IF($B3115="","",(VLOOKUP($B3115,所属・種目コード!$L$3:$M$59,2)))</f>
        <v>#N/A</v>
      </c>
    </row>
    <row r="3116" spans="1:12">
      <c r="A3116" s="11">
        <v>4034</v>
      </c>
      <c r="B3116" s="11">
        <v>1175</v>
      </c>
      <c r="C3116" s="11">
        <v>414</v>
      </c>
      <c r="E3116" s="11" t="s">
        <v>6347</v>
      </c>
      <c r="F3116" s="11" t="s">
        <v>6348</v>
      </c>
      <c r="G3116" s="11">
        <v>1</v>
      </c>
      <c r="K3116" s="26" t="str">
        <f>IF($B3116="","",(VLOOKUP($B3116,所属・種目コード!$O$3:$P$127,2)))</f>
        <v>滝沢南中</v>
      </c>
      <c r="L3116" s="23" t="e">
        <f>IF($B3116="","",(VLOOKUP($B3116,所属・種目コード!$L$3:$M$59,2)))</f>
        <v>#N/A</v>
      </c>
    </row>
    <row r="3117" spans="1:12">
      <c r="A3117" s="11">
        <v>4035</v>
      </c>
      <c r="B3117" s="11">
        <v>1175</v>
      </c>
      <c r="C3117" s="11">
        <v>415</v>
      </c>
      <c r="E3117" s="11" t="s">
        <v>6349</v>
      </c>
      <c r="F3117" s="11" t="s">
        <v>6350</v>
      </c>
      <c r="G3117" s="11">
        <v>1</v>
      </c>
      <c r="K3117" s="26" t="str">
        <f>IF($B3117="","",(VLOOKUP($B3117,所属・種目コード!$O$3:$P$127,2)))</f>
        <v>滝沢南中</v>
      </c>
      <c r="L3117" s="23" t="e">
        <f>IF($B3117="","",(VLOOKUP($B3117,所属・種目コード!$L$3:$M$59,2)))</f>
        <v>#N/A</v>
      </c>
    </row>
    <row r="3118" spans="1:12">
      <c r="A3118" s="11">
        <v>4036</v>
      </c>
      <c r="B3118" s="11">
        <v>1175</v>
      </c>
      <c r="C3118" s="11">
        <v>376</v>
      </c>
      <c r="E3118" s="11" t="s">
        <v>6351</v>
      </c>
      <c r="F3118" s="11" t="s">
        <v>6352</v>
      </c>
      <c r="G3118" s="11">
        <v>2</v>
      </c>
      <c r="K3118" s="26" t="str">
        <f>IF($B3118="","",(VLOOKUP($B3118,所属・種目コード!$O$3:$P$127,2)))</f>
        <v>滝沢南中</v>
      </c>
      <c r="L3118" s="23" t="e">
        <f>IF($B3118="","",(VLOOKUP($B3118,所属・種目コード!$L$3:$M$59,2)))</f>
        <v>#N/A</v>
      </c>
    </row>
    <row r="3119" spans="1:12">
      <c r="A3119" s="11">
        <v>4037</v>
      </c>
      <c r="B3119" s="11">
        <v>1175</v>
      </c>
      <c r="C3119" s="11">
        <v>429</v>
      </c>
      <c r="E3119" s="11" t="s">
        <v>6353</v>
      </c>
      <c r="F3119" s="11" t="s">
        <v>6354</v>
      </c>
      <c r="G3119" s="11">
        <v>1</v>
      </c>
      <c r="K3119" s="26" t="str">
        <f>IF($B3119="","",(VLOOKUP($B3119,所属・種目コード!$O$3:$P$127,2)))</f>
        <v>滝沢南中</v>
      </c>
      <c r="L3119" s="23" t="e">
        <f>IF($B3119="","",(VLOOKUP($B3119,所属・種目コード!$L$3:$M$59,2)))</f>
        <v>#N/A</v>
      </c>
    </row>
    <row r="3120" spans="1:12">
      <c r="A3120" s="11">
        <v>4038</v>
      </c>
      <c r="B3120" s="11">
        <v>1175</v>
      </c>
      <c r="C3120" s="11">
        <v>416</v>
      </c>
      <c r="E3120" s="11" t="s">
        <v>6355</v>
      </c>
      <c r="F3120" s="11" t="s">
        <v>6356</v>
      </c>
      <c r="G3120" s="11">
        <v>1</v>
      </c>
      <c r="K3120" s="26" t="str">
        <f>IF($B3120="","",(VLOOKUP($B3120,所属・種目コード!$O$3:$P$127,2)))</f>
        <v>滝沢南中</v>
      </c>
      <c r="L3120" s="23" t="e">
        <f>IF($B3120="","",(VLOOKUP($B3120,所属・種目コード!$L$3:$M$59,2)))</f>
        <v>#N/A</v>
      </c>
    </row>
    <row r="3121" spans="1:12">
      <c r="A3121" s="11">
        <v>4039</v>
      </c>
      <c r="B3121" s="11">
        <v>1175</v>
      </c>
      <c r="C3121" s="11">
        <v>359</v>
      </c>
      <c r="E3121" s="11" t="s">
        <v>6357</v>
      </c>
      <c r="F3121" s="11" t="s">
        <v>6358</v>
      </c>
      <c r="G3121" s="11">
        <v>2</v>
      </c>
      <c r="K3121" s="26" t="str">
        <f>IF($B3121="","",(VLOOKUP($B3121,所属・種目コード!$O$3:$P$127,2)))</f>
        <v>滝沢南中</v>
      </c>
      <c r="L3121" s="23" t="e">
        <f>IF($B3121="","",(VLOOKUP($B3121,所属・種目コード!$L$3:$M$59,2)))</f>
        <v>#N/A</v>
      </c>
    </row>
    <row r="3122" spans="1:12">
      <c r="A3122" s="11">
        <v>4040</v>
      </c>
      <c r="B3122" s="11">
        <v>1175</v>
      </c>
      <c r="C3122" s="11">
        <v>417</v>
      </c>
      <c r="E3122" s="11" t="s">
        <v>6359</v>
      </c>
      <c r="F3122" s="11" t="s">
        <v>6360</v>
      </c>
      <c r="G3122" s="11">
        <v>1</v>
      </c>
      <c r="K3122" s="26" t="str">
        <f>IF($B3122="","",(VLOOKUP($B3122,所属・種目コード!$O$3:$P$127,2)))</f>
        <v>滝沢南中</v>
      </c>
      <c r="L3122" s="23" t="e">
        <f>IF($B3122="","",(VLOOKUP($B3122,所属・種目コード!$L$3:$M$59,2)))</f>
        <v>#N/A</v>
      </c>
    </row>
    <row r="3123" spans="1:12">
      <c r="A3123" s="11">
        <v>4041</v>
      </c>
      <c r="B3123" s="11">
        <v>1175</v>
      </c>
      <c r="C3123" s="11">
        <v>430</v>
      </c>
      <c r="E3123" s="11" t="s">
        <v>6361</v>
      </c>
      <c r="F3123" s="11" t="s">
        <v>6362</v>
      </c>
      <c r="G3123" s="11">
        <v>1</v>
      </c>
      <c r="K3123" s="26" t="str">
        <f>IF($B3123="","",(VLOOKUP($B3123,所属・種目コード!$O$3:$P$127,2)))</f>
        <v>滝沢南中</v>
      </c>
      <c r="L3123" s="23" t="e">
        <f>IF($B3123="","",(VLOOKUP($B3123,所属・種目コード!$L$3:$M$59,2)))</f>
        <v>#N/A</v>
      </c>
    </row>
    <row r="3124" spans="1:12">
      <c r="A3124" s="11">
        <v>4042</v>
      </c>
      <c r="B3124" s="11">
        <v>1175</v>
      </c>
      <c r="C3124" s="11">
        <v>360</v>
      </c>
      <c r="E3124" s="11" t="s">
        <v>6363</v>
      </c>
      <c r="F3124" s="11" t="s">
        <v>6364</v>
      </c>
      <c r="G3124" s="11">
        <v>2</v>
      </c>
      <c r="K3124" s="26" t="str">
        <f>IF($B3124="","",(VLOOKUP($B3124,所属・種目コード!$O$3:$P$127,2)))</f>
        <v>滝沢南中</v>
      </c>
      <c r="L3124" s="23" t="e">
        <f>IF($B3124="","",(VLOOKUP($B3124,所属・種目コード!$L$3:$M$59,2)))</f>
        <v>#N/A</v>
      </c>
    </row>
    <row r="3125" spans="1:12">
      <c r="A3125" s="11">
        <v>4043</v>
      </c>
      <c r="B3125" s="11">
        <v>1175</v>
      </c>
      <c r="C3125" s="11">
        <v>418</v>
      </c>
      <c r="E3125" s="11" t="s">
        <v>6365</v>
      </c>
      <c r="F3125" s="11" t="s">
        <v>6366</v>
      </c>
      <c r="G3125" s="11">
        <v>1</v>
      </c>
      <c r="K3125" s="26" t="str">
        <f>IF($B3125="","",(VLOOKUP($B3125,所属・種目コード!$O$3:$P$127,2)))</f>
        <v>滝沢南中</v>
      </c>
      <c r="L3125" s="23" t="e">
        <f>IF($B3125="","",(VLOOKUP($B3125,所属・種目コード!$L$3:$M$59,2)))</f>
        <v>#N/A</v>
      </c>
    </row>
    <row r="3126" spans="1:12">
      <c r="A3126" s="11">
        <v>4044</v>
      </c>
      <c r="B3126" s="11">
        <v>1175</v>
      </c>
      <c r="C3126" s="11">
        <v>431</v>
      </c>
      <c r="E3126" s="11" t="s">
        <v>6367</v>
      </c>
      <c r="F3126" s="11" t="s">
        <v>6368</v>
      </c>
      <c r="G3126" s="11">
        <v>1</v>
      </c>
      <c r="K3126" s="26" t="str">
        <f>IF($B3126="","",(VLOOKUP($B3126,所属・種目コード!$O$3:$P$127,2)))</f>
        <v>滝沢南中</v>
      </c>
      <c r="L3126" s="23" t="e">
        <f>IF($B3126="","",(VLOOKUP($B3126,所属・種目コード!$L$3:$M$59,2)))</f>
        <v>#N/A</v>
      </c>
    </row>
    <row r="3127" spans="1:12">
      <c r="A3127" s="11">
        <v>4045</v>
      </c>
      <c r="B3127" s="11">
        <v>1175</v>
      </c>
      <c r="C3127" s="11">
        <v>377</v>
      </c>
      <c r="E3127" s="11" t="s">
        <v>6369</v>
      </c>
      <c r="F3127" s="11" t="s">
        <v>6370</v>
      </c>
      <c r="G3127" s="11">
        <v>2</v>
      </c>
      <c r="K3127" s="26" t="str">
        <f>IF($B3127="","",(VLOOKUP($B3127,所属・種目コード!$O$3:$P$127,2)))</f>
        <v>滝沢南中</v>
      </c>
      <c r="L3127" s="23" t="e">
        <f>IF($B3127="","",(VLOOKUP($B3127,所属・種目コード!$L$3:$M$59,2)))</f>
        <v>#N/A</v>
      </c>
    </row>
    <row r="3128" spans="1:12">
      <c r="A3128" s="11">
        <v>4046</v>
      </c>
      <c r="B3128" s="11">
        <v>1175</v>
      </c>
      <c r="C3128" s="11">
        <v>419</v>
      </c>
      <c r="E3128" s="11" t="s">
        <v>6371</v>
      </c>
      <c r="F3128" s="11" t="s">
        <v>6372</v>
      </c>
      <c r="G3128" s="11">
        <v>1</v>
      </c>
      <c r="K3128" s="26" t="str">
        <f>IF($B3128="","",(VLOOKUP($B3128,所属・種目コード!$O$3:$P$127,2)))</f>
        <v>滝沢南中</v>
      </c>
      <c r="L3128" s="23" t="e">
        <f>IF($B3128="","",(VLOOKUP($B3128,所属・種目コード!$L$3:$M$59,2)))</f>
        <v>#N/A</v>
      </c>
    </row>
    <row r="3129" spans="1:12">
      <c r="A3129" s="11">
        <v>4047</v>
      </c>
      <c r="B3129" s="11">
        <v>1175</v>
      </c>
      <c r="C3129" s="11">
        <v>420</v>
      </c>
      <c r="E3129" s="11" t="s">
        <v>6373</v>
      </c>
      <c r="F3129" s="11" t="s">
        <v>6374</v>
      </c>
      <c r="G3129" s="11">
        <v>1</v>
      </c>
      <c r="K3129" s="26" t="str">
        <f>IF($B3129="","",(VLOOKUP($B3129,所属・種目コード!$O$3:$P$127,2)))</f>
        <v>滝沢南中</v>
      </c>
      <c r="L3129" s="23" t="e">
        <f>IF($B3129="","",(VLOOKUP($B3129,所属・種目コード!$L$3:$M$59,2)))</f>
        <v>#N/A</v>
      </c>
    </row>
    <row r="3130" spans="1:12">
      <c r="A3130" s="11">
        <v>4048</v>
      </c>
      <c r="B3130" s="11">
        <v>1175</v>
      </c>
      <c r="C3130" s="11">
        <v>378</v>
      </c>
      <c r="E3130" s="11" t="s">
        <v>6375</v>
      </c>
      <c r="F3130" s="11" t="s">
        <v>6376</v>
      </c>
      <c r="G3130" s="11">
        <v>2</v>
      </c>
      <c r="K3130" s="26" t="str">
        <f>IF($B3130="","",(VLOOKUP($B3130,所属・種目コード!$O$3:$P$127,2)))</f>
        <v>滝沢南中</v>
      </c>
      <c r="L3130" s="23" t="e">
        <f>IF($B3130="","",(VLOOKUP($B3130,所属・種目コード!$L$3:$M$59,2)))</f>
        <v>#N/A</v>
      </c>
    </row>
    <row r="3131" spans="1:12">
      <c r="A3131" s="11">
        <v>4049</v>
      </c>
      <c r="B3131" s="11">
        <v>1175</v>
      </c>
      <c r="C3131" s="11">
        <v>361</v>
      </c>
      <c r="E3131" s="11" t="s">
        <v>6377</v>
      </c>
      <c r="F3131" s="11" t="s">
        <v>6378</v>
      </c>
      <c r="G3131" s="11">
        <v>2</v>
      </c>
      <c r="K3131" s="26" t="str">
        <f>IF($B3131="","",(VLOOKUP($B3131,所属・種目コード!$O$3:$P$127,2)))</f>
        <v>滝沢南中</v>
      </c>
      <c r="L3131" s="23" t="e">
        <f>IF($B3131="","",(VLOOKUP($B3131,所属・種目コード!$L$3:$M$59,2)))</f>
        <v>#N/A</v>
      </c>
    </row>
    <row r="3132" spans="1:12">
      <c r="A3132" s="11">
        <v>4050</v>
      </c>
      <c r="B3132" s="11">
        <v>1175</v>
      </c>
      <c r="C3132" s="11">
        <v>421</v>
      </c>
      <c r="E3132" s="11" t="s">
        <v>6379</v>
      </c>
      <c r="F3132" s="11" t="s">
        <v>6380</v>
      </c>
      <c r="G3132" s="11">
        <v>1</v>
      </c>
      <c r="K3132" s="26" t="str">
        <f>IF($B3132="","",(VLOOKUP($B3132,所属・種目コード!$O$3:$P$127,2)))</f>
        <v>滝沢南中</v>
      </c>
      <c r="L3132" s="23" t="e">
        <f>IF($B3132="","",(VLOOKUP($B3132,所属・種目コード!$L$3:$M$59,2)))</f>
        <v>#N/A</v>
      </c>
    </row>
    <row r="3133" spans="1:12">
      <c r="A3133" s="11">
        <v>4051</v>
      </c>
      <c r="B3133" s="11">
        <v>1175</v>
      </c>
      <c r="C3133" s="11">
        <v>432</v>
      </c>
      <c r="E3133" s="11" t="s">
        <v>6381</v>
      </c>
      <c r="F3133" s="11" t="s">
        <v>6382</v>
      </c>
      <c r="G3133" s="11">
        <v>1</v>
      </c>
      <c r="K3133" s="26" t="str">
        <f>IF($B3133="","",(VLOOKUP($B3133,所属・種目コード!$O$3:$P$127,2)))</f>
        <v>滝沢南中</v>
      </c>
      <c r="L3133" s="23" t="e">
        <f>IF($B3133="","",(VLOOKUP($B3133,所属・種目コード!$L$3:$M$59,2)))</f>
        <v>#N/A</v>
      </c>
    </row>
    <row r="3134" spans="1:12">
      <c r="A3134" s="11">
        <v>4052</v>
      </c>
      <c r="B3134" s="11">
        <v>1175</v>
      </c>
      <c r="C3134" s="11">
        <v>422</v>
      </c>
      <c r="E3134" s="11" t="s">
        <v>6383</v>
      </c>
      <c r="F3134" s="11" t="s">
        <v>6384</v>
      </c>
      <c r="G3134" s="11">
        <v>1</v>
      </c>
      <c r="K3134" s="26" t="str">
        <f>IF($B3134="","",(VLOOKUP($B3134,所属・種目コード!$O$3:$P$127,2)))</f>
        <v>滝沢南中</v>
      </c>
      <c r="L3134" s="23" t="e">
        <f>IF($B3134="","",(VLOOKUP($B3134,所属・種目コード!$L$3:$M$59,2)))</f>
        <v>#N/A</v>
      </c>
    </row>
    <row r="3135" spans="1:12">
      <c r="A3135" s="11">
        <v>4053</v>
      </c>
      <c r="B3135" s="11">
        <v>1175</v>
      </c>
      <c r="C3135" s="11">
        <v>433</v>
      </c>
      <c r="E3135" s="11" t="s">
        <v>6385</v>
      </c>
      <c r="F3135" s="11" t="s">
        <v>6386</v>
      </c>
      <c r="G3135" s="11">
        <v>1</v>
      </c>
      <c r="K3135" s="26" t="str">
        <f>IF($B3135="","",(VLOOKUP($B3135,所属・種目コード!$O$3:$P$127,2)))</f>
        <v>滝沢南中</v>
      </c>
      <c r="L3135" s="23" t="e">
        <f>IF($B3135="","",(VLOOKUP($B3135,所属・種目コード!$L$3:$M$59,2)))</f>
        <v>#N/A</v>
      </c>
    </row>
    <row r="3136" spans="1:12">
      <c r="A3136" s="11">
        <v>4054</v>
      </c>
      <c r="B3136" s="11">
        <v>1175</v>
      </c>
      <c r="C3136" s="11">
        <v>423</v>
      </c>
      <c r="E3136" s="11" t="s">
        <v>6387</v>
      </c>
      <c r="F3136" s="11" t="s">
        <v>6388</v>
      </c>
      <c r="G3136" s="11">
        <v>1</v>
      </c>
      <c r="K3136" s="26" t="str">
        <f>IF($B3136="","",(VLOOKUP($B3136,所属・種目コード!$O$3:$P$127,2)))</f>
        <v>滝沢南中</v>
      </c>
      <c r="L3136" s="23" t="e">
        <f>IF($B3136="","",(VLOOKUP($B3136,所属・種目コード!$L$3:$M$59,2)))</f>
        <v>#N/A</v>
      </c>
    </row>
    <row r="3137" spans="1:12">
      <c r="A3137" s="11">
        <v>4055</v>
      </c>
      <c r="B3137" s="11">
        <v>1175</v>
      </c>
      <c r="C3137" s="11">
        <v>362</v>
      </c>
      <c r="E3137" s="11" t="s">
        <v>6389</v>
      </c>
      <c r="F3137" s="11" t="s">
        <v>6390</v>
      </c>
      <c r="G3137" s="11">
        <v>2</v>
      </c>
      <c r="K3137" s="26" t="str">
        <f>IF($B3137="","",(VLOOKUP($B3137,所属・種目コード!$O$3:$P$127,2)))</f>
        <v>滝沢南中</v>
      </c>
      <c r="L3137" s="23" t="e">
        <f>IF($B3137="","",(VLOOKUP($B3137,所属・種目コード!$L$3:$M$59,2)))</f>
        <v>#N/A</v>
      </c>
    </row>
    <row r="3138" spans="1:12">
      <c r="A3138" s="11">
        <v>4056</v>
      </c>
      <c r="B3138" s="11">
        <v>1175</v>
      </c>
      <c r="C3138" s="11">
        <v>434</v>
      </c>
      <c r="E3138" s="11" t="s">
        <v>6391</v>
      </c>
      <c r="F3138" s="11" t="s">
        <v>6392</v>
      </c>
      <c r="G3138" s="11">
        <v>1</v>
      </c>
      <c r="K3138" s="26" t="str">
        <f>IF($B3138="","",(VLOOKUP($B3138,所属・種目コード!$O$3:$P$127,2)))</f>
        <v>滝沢南中</v>
      </c>
      <c r="L3138" s="23" t="e">
        <f>IF($B3138="","",(VLOOKUP($B3138,所属・種目コード!$L$3:$M$59,2)))</f>
        <v>#N/A</v>
      </c>
    </row>
    <row r="3139" spans="1:12">
      <c r="A3139" s="11">
        <v>4057</v>
      </c>
      <c r="B3139" s="11">
        <v>1175</v>
      </c>
      <c r="C3139" s="11">
        <v>435</v>
      </c>
      <c r="E3139" s="11" t="s">
        <v>6393</v>
      </c>
      <c r="F3139" s="11" t="s">
        <v>6394</v>
      </c>
      <c r="G3139" s="11">
        <v>1</v>
      </c>
      <c r="K3139" s="26" t="str">
        <f>IF($B3139="","",(VLOOKUP($B3139,所属・種目コード!$O$3:$P$127,2)))</f>
        <v>滝沢南中</v>
      </c>
      <c r="L3139" s="23" t="e">
        <f>IF($B3139="","",(VLOOKUP($B3139,所属・種目コード!$L$3:$M$59,2)))</f>
        <v>#N/A</v>
      </c>
    </row>
    <row r="3140" spans="1:12">
      <c r="A3140" s="11">
        <v>4058</v>
      </c>
      <c r="B3140" s="11">
        <v>1175</v>
      </c>
      <c r="C3140" s="11">
        <v>363</v>
      </c>
      <c r="E3140" s="11" t="s">
        <v>6395</v>
      </c>
      <c r="F3140" s="11" t="s">
        <v>6396</v>
      </c>
      <c r="G3140" s="11">
        <v>2</v>
      </c>
      <c r="K3140" s="26" t="str">
        <f>IF($B3140="","",(VLOOKUP($B3140,所属・種目コード!$O$3:$P$127,2)))</f>
        <v>滝沢南中</v>
      </c>
      <c r="L3140" s="23" t="e">
        <f>IF($B3140="","",(VLOOKUP($B3140,所属・種目コード!$L$3:$M$59,2)))</f>
        <v>#N/A</v>
      </c>
    </row>
    <row r="3141" spans="1:12">
      <c r="A3141" s="11">
        <v>4059</v>
      </c>
      <c r="B3141" s="11">
        <v>1175</v>
      </c>
      <c r="C3141" s="11">
        <v>436</v>
      </c>
      <c r="E3141" s="11" t="s">
        <v>6397</v>
      </c>
      <c r="F3141" s="11" t="s">
        <v>6398</v>
      </c>
      <c r="G3141" s="11">
        <v>1</v>
      </c>
      <c r="K3141" s="26" t="str">
        <f>IF($B3141="","",(VLOOKUP($B3141,所属・種目コード!$O$3:$P$127,2)))</f>
        <v>滝沢南中</v>
      </c>
      <c r="L3141" s="23" t="e">
        <f>IF($B3141="","",(VLOOKUP($B3141,所属・種目コード!$L$3:$M$59,2)))</f>
        <v>#N/A</v>
      </c>
    </row>
    <row r="3142" spans="1:12">
      <c r="A3142" s="11">
        <v>4060</v>
      </c>
      <c r="B3142" s="11">
        <v>1175</v>
      </c>
      <c r="C3142" s="11">
        <v>424</v>
      </c>
      <c r="E3142" s="11" t="s">
        <v>6399</v>
      </c>
      <c r="F3142" s="11" t="s">
        <v>6400</v>
      </c>
      <c r="G3142" s="11">
        <v>1</v>
      </c>
      <c r="K3142" s="26" t="str">
        <f>IF($B3142="","",(VLOOKUP($B3142,所属・種目コード!$O$3:$P$127,2)))</f>
        <v>滝沢南中</v>
      </c>
      <c r="L3142" s="23" t="e">
        <f>IF($B3142="","",(VLOOKUP($B3142,所属・種目コード!$L$3:$M$59,2)))</f>
        <v>#N/A</v>
      </c>
    </row>
    <row r="3143" spans="1:12">
      <c r="A3143" s="11">
        <v>4061</v>
      </c>
      <c r="B3143" s="11">
        <v>1175</v>
      </c>
      <c r="C3143" s="11">
        <v>379</v>
      </c>
      <c r="E3143" s="11" t="s">
        <v>6401</v>
      </c>
      <c r="F3143" s="11" t="s">
        <v>6402</v>
      </c>
      <c r="G3143" s="11">
        <v>2</v>
      </c>
      <c r="K3143" s="26" t="str">
        <f>IF($B3143="","",(VLOOKUP($B3143,所属・種目コード!$O$3:$P$127,2)))</f>
        <v>滝沢南中</v>
      </c>
      <c r="L3143" s="23" t="e">
        <f>IF($B3143="","",(VLOOKUP($B3143,所属・種目コード!$L$3:$M$59,2)))</f>
        <v>#N/A</v>
      </c>
    </row>
    <row r="3144" spans="1:12">
      <c r="A3144" s="11">
        <v>4062</v>
      </c>
      <c r="B3144" s="11">
        <v>1175</v>
      </c>
      <c r="C3144" s="11">
        <v>380</v>
      </c>
      <c r="E3144" s="11" t="s">
        <v>6403</v>
      </c>
      <c r="F3144" s="11" t="s">
        <v>6404</v>
      </c>
      <c r="G3144" s="11">
        <v>2</v>
      </c>
      <c r="K3144" s="26" t="str">
        <f>IF($B3144="","",(VLOOKUP($B3144,所属・種目コード!$O$3:$P$127,2)))</f>
        <v>滝沢南中</v>
      </c>
      <c r="L3144" s="23" t="e">
        <f>IF($B3144="","",(VLOOKUP($B3144,所属・種目コード!$L$3:$M$59,2)))</f>
        <v>#N/A</v>
      </c>
    </row>
    <row r="3145" spans="1:12">
      <c r="A3145" s="11">
        <v>4063</v>
      </c>
      <c r="B3145" s="11">
        <v>1175</v>
      </c>
      <c r="C3145" s="11">
        <v>437</v>
      </c>
      <c r="E3145" s="11" t="s">
        <v>6405</v>
      </c>
      <c r="F3145" s="11" t="s">
        <v>6406</v>
      </c>
      <c r="G3145" s="11">
        <v>1</v>
      </c>
      <c r="K3145" s="26" t="str">
        <f>IF($B3145="","",(VLOOKUP($B3145,所属・種目コード!$O$3:$P$127,2)))</f>
        <v>滝沢南中</v>
      </c>
      <c r="L3145" s="23" t="e">
        <f>IF($B3145="","",(VLOOKUP($B3145,所属・種目コード!$L$3:$M$59,2)))</f>
        <v>#N/A</v>
      </c>
    </row>
    <row r="3146" spans="1:12">
      <c r="A3146" s="11">
        <v>4064</v>
      </c>
      <c r="B3146" s="11">
        <v>1175</v>
      </c>
      <c r="C3146" s="11">
        <v>438</v>
      </c>
      <c r="E3146" s="11" t="s">
        <v>6407</v>
      </c>
      <c r="F3146" s="11" t="s">
        <v>6408</v>
      </c>
      <c r="G3146" s="11">
        <v>1</v>
      </c>
      <c r="K3146" s="26" t="str">
        <f>IF($B3146="","",(VLOOKUP($B3146,所属・種目コード!$O$3:$P$127,2)))</f>
        <v>滝沢南中</v>
      </c>
      <c r="L3146" s="23" t="e">
        <f>IF($B3146="","",(VLOOKUP($B3146,所属・種目コード!$L$3:$M$59,2)))</f>
        <v>#N/A</v>
      </c>
    </row>
    <row r="3147" spans="1:12">
      <c r="A3147" s="11">
        <v>4065</v>
      </c>
      <c r="B3147" s="11">
        <v>1175</v>
      </c>
      <c r="C3147" s="11">
        <v>364</v>
      </c>
      <c r="E3147" s="11" t="s">
        <v>6409</v>
      </c>
      <c r="F3147" s="11" t="s">
        <v>6410</v>
      </c>
      <c r="G3147" s="11">
        <v>2</v>
      </c>
      <c r="K3147" s="26" t="str">
        <f>IF($B3147="","",(VLOOKUP($B3147,所属・種目コード!$O$3:$P$127,2)))</f>
        <v>滝沢南中</v>
      </c>
      <c r="L3147" s="23" t="e">
        <f>IF($B3147="","",(VLOOKUP($B3147,所属・種目コード!$L$3:$M$59,2)))</f>
        <v>#N/A</v>
      </c>
    </row>
    <row r="3148" spans="1:12">
      <c r="A3148" s="11">
        <v>4066</v>
      </c>
      <c r="B3148" s="11">
        <v>1175</v>
      </c>
      <c r="C3148" s="11">
        <v>365</v>
      </c>
      <c r="E3148" s="11" t="s">
        <v>6411</v>
      </c>
      <c r="F3148" s="11" t="s">
        <v>6412</v>
      </c>
      <c r="G3148" s="11">
        <v>2</v>
      </c>
      <c r="K3148" s="26" t="str">
        <f>IF($B3148="","",(VLOOKUP($B3148,所属・種目コード!$O$3:$P$127,2)))</f>
        <v>滝沢南中</v>
      </c>
      <c r="L3148" s="23" t="e">
        <f>IF($B3148="","",(VLOOKUP($B3148,所属・種目コード!$L$3:$M$59,2)))</f>
        <v>#N/A</v>
      </c>
    </row>
    <row r="3149" spans="1:12">
      <c r="A3149" s="11">
        <v>4067</v>
      </c>
      <c r="B3149" s="11">
        <v>1175</v>
      </c>
      <c r="C3149" s="11">
        <v>439</v>
      </c>
      <c r="E3149" s="11" t="s">
        <v>6413</v>
      </c>
      <c r="F3149" s="11" t="s">
        <v>6414</v>
      </c>
      <c r="G3149" s="11">
        <v>1</v>
      </c>
      <c r="K3149" s="26" t="str">
        <f>IF($B3149="","",(VLOOKUP($B3149,所属・種目コード!$O$3:$P$127,2)))</f>
        <v>滝沢南中</v>
      </c>
      <c r="L3149" s="23" t="e">
        <f>IF($B3149="","",(VLOOKUP($B3149,所属・種目コード!$L$3:$M$59,2)))</f>
        <v>#N/A</v>
      </c>
    </row>
    <row r="3150" spans="1:12">
      <c r="A3150" s="11">
        <v>4068</v>
      </c>
      <c r="B3150" s="11">
        <v>1175</v>
      </c>
      <c r="C3150" s="11">
        <v>440</v>
      </c>
      <c r="E3150" s="11" t="s">
        <v>6415</v>
      </c>
      <c r="F3150" s="11" t="s">
        <v>6416</v>
      </c>
      <c r="G3150" s="11">
        <v>1</v>
      </c>
      <c r="K3150" s="26" t="str">
        <f>IF($B3150="","",(VLOOKUP($B3150,所属・種目コード!$O$3:$P$127,2)))</f>
        <v>滝沢南中</v>
      </c>
      <c r="L3150" s="23" t="e">
        <f>IF($B3150="","",(VLOOKUP($B3150,所属・種目コード!$L$3:$M$59,2)))</f>
        <v>#N/A</v>
      </c>
    </row>
    <row r="3151" spans="1:12">
      <c r="A3151" s="11">
        <v>4069</v>
      </c>
      <c r="B3151" s="11">
        <v>1175</v>
      </c>
      <c r="C3151" s="11">
        <v>366</v>
      </c>
      <c r="E3151" s="11" t="s">
        <v>6417</v>
      </c>
      <c r="F3151" s="11" t="s">
        <v>6418</v>
      </c>
      <c r="G3151" s="11">
        <v>2</v>
      </c>
      <c r="K3151" s="26" t="str">
        <f>IF($B3151="","",(VLOOKUP($B3151,所属・種目コード!$O$3:$P$127,2)))</f>
        <v>滝沢南中</v>
      </c>
      <c r="L3151" s="23" t="e">
        <f>IF($B3151="","",(VLOOKUP($B3151,所属・種目コード!$L$3:$M$59,2)))</f>
        <v>#N/A</v>
      </c>
    </row>
    <row r="3152" spans="1:12">
      <c r="A3152" s="11">
        <v>4070</v>
      </c>
      <c r="B3152" s="11">
        <v>1175</v>
      </c>
      <c r="C3152" s="11">
        <v>441</v>
      </c>
      <c r="E3152" s="11" t="s">
        <v>6419</v>
      </c>
      <c r="F3152" s="11" t="s">
        <v>6420</v>
      </c>
      <c r="G3152" s="11">
        <v>1</v>
      </c>
      <c r="K3152" s="26" t="str">
        <f>IF($B3152="","",(VLOOKUP($B3152,所属・種目コード!$O$3:$P$127,2)))</f>
        <v>滝沢南中</v>
      </c>
      <c r="L3152" s="23" t="e">
        <f>IF($B3152="","",(VLOOKUP($B3152,所属・種目コード!$L$3:$M$59,2)))</f>
        <v>#N/A</v>
      </c>
    </row>
    <row r="3153" spans="1:12">
      <c r="A3153" s="11">
        <v>4071</v>
      </c>
      <c r="B3153" s="11">
        <v>1175</v>
      </c>
      <c r="C3153" s="11">
        <v>367</v>
      </c>
      <c r="E3153" s="11" t="s">
        <v>6421</v>
      </c>
      <c r="F3153" s="11" t="s">
        <v>6422</v>
      </c>
      <c r="G3153" s="11">
        <v>2</v>
      </c>
      <c r="K3153" s="26" t="str">
        <f>IF($B3153="","",(VLOOKUP($B3153,所属・種目コード!$O$3:$P$127,2)))</f>
        <v>滝沢南中</v>
      </c>
      <c r="L3153" s="23" t="e">
        <f>IF($B3153="","",(VLOOKUP($B3153,所属・種目コード!$L$3:$M$59,2)))</f>
        <v>#N/A</v>
      </c>
    </row>
    <row r="3154" spans="1:12">
      <c r="A3154" s="11">
        <v>4072</v>
      </c>
      <c r="B3154" s="11">
        <v>1175</v>
      </c>
      <c r="C3154" s="11">
        <v>425</v>
      </c>
      <c r="E3154" s="11" t="s">
        <v>6423</v>
      </c>
      <c r="F3154" s="11" t="s">
        <v>6424</v>
      </c>
      <c r="G3154" s="11">
        <v>1</v>
      </c>
      <c r="K3154" s="26" t="str">
        <f>IF($B3154="","",(VLOOKUP($B3154,所属・種目コード!$O$3:$P$127,2)))</f>
        <v>滝沢南中</v>
      </c>
      <c r="L3154" s="23" t="e">
        <f>IF($B3154="","",(VLOOKUP($B3154,所属・種目コード!$L$3:$M$59,2)))</f>
        <v>#N/A</v>
      </c>
    </row>
    <row r="3155" spans="1:12">
      <c r="A3155" s="11">
        <v>4073</v>
      </c>
      <c r="B3155" s="11">
        <v>1176</v>
      </c>
      <c r="C3155" s="11">
        <v>1093</v>
      </c>
      <c r="E3155" s="11" t="s">
        <v>6425</v>
      </c>
      <c r="F3155" s="11" t="s">
        <v>6426</v>
      </c>
      <c r="G3155" s="11">
        <v>1</v>
      </c>
      <c r="K3155" s="26" t="str">
        <f>IF($B3155="","",(VLOOKUP($B3155,所属・種目コード!$O$3:$P$127,2)))</f>
        <v>滝沢柳沢中</v>
      </c>
      <c r="L3155" s="23" t="e">
        <f>IF($B3155="","",(VLOOKUP($B3155,所属・種目コード!$L$3:$M$59,2)))</f>
        <v>#N/A</v>
      </c>
    </row>
    <row r="3156" spans="1:12">
      <c r="A3156" s="11">
        <v>4074</v>
      </c>
      <c r="B3156" s="11">
        <v>1176</v>
      </c>
      <c r="C3156" s="11">
        <v>1094</v>
      </c>
      <c r="E3156" s="11" t="s">
        <v>6427</v>
      </c>
      <c r="F3156" s="11" t="s">
        <v>6428</v>
      </c>
      <c r="G3156" s="11">
        <v>1</v>
      </c>
      <c r="K3156" s="26" t="str">
        <f>IF($B3156="","",(VLOOKUP($B3156,所属・種目コード!$O$3:$P$127,2)))</f>
        <v>滝沢柳沢中</v>
      </c>
      <c r="L3156" s="23" t="e">
        <f>IF($B3156="","",(VLOOKUP($B3156,所属・種目コード!$L$3:$M$59,2)))</f>
        <v>#N/A</v>
      </c>
    </row>
    <row r="3157" spans="1:12">
      <c r="A3157" s="11">
        <v>4075</v>
      </c>
      <c r="B3157" s="11">
        <v>1176</v>
      </c>
      <c r="C3157" s="11">
        <v>1098</v>
      </c>
      <c r="E3157" s="11" t="s">
        <v>6429</v>
      </c>
      <c r="F3157" s="11" t="s">
        <v>6430</v>
      </c>
      <c r="G3157" s="11">
        <v>1</v>
      </c>
      <c r="K3157" s="26" t="str">
        <f>IF($B3157="","",(VLOOKUP($B3157,所属・種目コード!$O$3:$P$127,2)))</f>
        <v>滝沢柳沢中</v>
      </c>
      <c r="L3157" s="23" t="e">
        <f>IF($B3157="","",(VLOOKUP($B3157,所属・種目コード!$L$3:$M$59,2)))</f>
        <v>#N/A</v>
      </c>
    </row>
    <row r="3158" spans="1:12">
      <c r="A3158" s="11">
        <v>4076</v>
      </c>
      <c r="B3158" s="11">
        <v>1176</v>
      </c>
      <c r="C3158" s="11">
        <v>919</v>
      </c>
      <c r="E3158" s="11" t="s">
        <v>6431</v>
      </c>
      <c r="F3158" s="11" t="s">
        <v>6432</v>
      </c>
      <c r="G3158" s="11">
        <v>2</v>
      </c>
      <c r="K3158" s="26" t="str">
        <f>IF($B3158="","",(VLOOKUP($B3158,所属・種目コード!$O$3:$P$127,2)))</f>
        <v>滝沢柳沢中</v>
      </c>
      <c r="L3158" s="23" t="e">
        <f>IF($B3158="","",(VLOOKUP($B3158,所属・種目コード!$L$3:$M$59,2)))</f>
        <v>#N/A</v>
      </c>
    </row>
    <row r="3159" spans="1:12">
      <c r="A3159" s="11">
        <v>4077</v>
      </c>
      <c r="B3159" s="11">
        <v>1176</v>
      </c>
      <c r="C3159" s="11">
        <v>920</v>
      </c>
      <c r="E3159" s="11" t="s">
        <v>6433</v>
      </c>
      <c r="F3159" s="11" t="s">
        <v>6434</v>
      </c>
      <c r="G3159" s="11">
        <v>2</v>
      </c>
      <c r="K3159" s="26" t="str">
        <f>IF($B3159="","",(VLOOKUP($B3159,所属・種目コード!$O$3:$P$127,2)))</f>
        <v>滝沢柳沢中</v>
      </c>
      <c r="L3159" s="23" t="e">
        <f>IF($B3159="","",(VLOOKUP($B3159,所属・種目コード!$L$3:$M$59,2)))</f>
        <v>#N/A</v>
      </c>
    </row>
    <row r="3160" spans="1:12">
      <c r="A3160" s="11">
        <v>4078</v>
      </c>
      <c r="B3160" s="11">
        <v>1176</v>
      </c>
      <c r="C3160" s="11">
        <v>1095</v>
      </c>
      <c r="E3160" s="11" t="s">
        <v>6435</v>
      </c>
      <c r="F3160" s="11" t="s">
        <v>6436</v>
      </c>
      <c r="G3160" s="11">
        <v>1</v>
      </c>
      <c r="K3160" s="26" t="str">
        <f>IF($B3160="","",(VLOOKUP($B3160,所属・種目コード!$O$3:$P$127,2)))</f>
        <v>滝沢柳沢中</v>
      </c>
      <c r="L3160" s="23" t="e">
        <f>IF($B3160="","",(VLOOKUP($B3160,所属・種目コード!$L$3:$M$59,2)))</f>
        <v>#N/A</v>
      </c>
    </row>
    <row r="3161" spans="1:12">
      <c r="A3161" s="11">
        <v>4079</v>
      </c>
      <c r="B3161" s="11">
        <v>1176</v>
      </c>
      <c r="C3161" s="11">
        <v>1096</v>
      </c>
      <c r="E3161" s="11" t="s">
        <v>6437</v>
      </c>
      <c r="F3161" s="11" t="s">
        <v>6438</v>
      </c>
      <c r="G3161" s="11">
        <v>1</v>
      </c>
      <c r="K3161" s="26" t="str">
        <f>IF($B3161="","",(VLOOKUP($B3161,所属・種目コード!$O$3:$P$127,2)))</f>
        <v>滝沢柳沢中</v>
      </c>
      <c r="L3161" s="23" t="e">
        <f>IF($B3161="","",(VLOOKUP($B3161,所属・種目コード!$L$3:$M$59,2)))</f>
        <v>#N/A</v>
      </c>
    </row>
    <row r="3162" spans="1:12">
      <c r="A3162" s="11">
        <v>4080</v>
      </c>
      <c r="B3162" s="11">
        <v>1176</v>
      </c>
      <c r="C3162" s="11">
        <v>922</v>
      </c>
      <c r="E3162" s="11" t="s">
        <v>6439</v>
      </c>
      <c r="F3162" s="11" t="s">
        <v>6440</v>
      </c>
      <c r="G3162" s="11">
        <v>2</v>
      </c>
      <c r="K3162" s="26" t="str">
        <f>IF($B3162="","",(VLOOKUP($B3162,所属・種目コード!$O$3:$P$127,2)))</f>
        <v>滝沢柳沢中</v>
      </c>
      <c r="L3162" s="23" t="e">
        <f>IF($B3162="","",(VLOOKUP($B3162,所属・種目コード!$L$3:$M$59,2)))</f>
        <v>#N/A</v>
      </c>
    </row>
    <row r="3163" spans="1:12">
      <c r="A3163" s="11">
        <v>4081</v>
      </c>
      <c r="B3163" s="11">
        <v>1176</v>
      </c>
      <c r="C3163" s="11">
        <v>921</v>
      </c>
      <c r="E3163" s="11" t="s">
        <v>6441</v>
      </c>
      <c r="F3163" s="11" t="s">
        <v>6442</v>
      </c>
      <c r="G3163" s="11">
        <v>2</v>
      </c>
      <c r="K3163" s="26" t="str">
        <f>IF($B3163="","",(VLOOKUP($B3163,所属・種目コード!$O$3:$P$127,2)))</f>
        <v>滝沢柳沢中</v>
      </c>
      <c r="L3163" s="23" t="e">
        <f>IF($B3163="","",(VLOOKUP($B3163,所属・種目コード!$L$3:$M$59,2)))</f>
        <v>#N/A</v>
      </c>
    </row>
    <row r="3164" spans="1:12">
      <c r="A3164" s="11">
        <v>4082</v>
      </c>
      <c r="B3164" s="11">
        <v>1176</v>
      </c>
      <c r="C3164" s="11">
        <v>924</v>
      </c>
      <c r="E3164" s="11" t="s">
        <v>6443</v>
      </c>
      <c r="F3164" s="11" t="s">
        <v>6444</v>
      </c>
      <c r="G3164" s="11">
        <v>2</v>
      </c>
      <c r="K3164" s="26" t="str">
        <f>IF($B3164="","",(VLOOKUP($B3164,所属・種目コード!$O$3:$P$127,2)))</f>
        <v>滝沢柳沢中</v>
      </c>
      <c r="L3164" s="23" t="e">
        <f>IF($B3164="","",(VLOOKUP($B3164,所属・種目コード!$L$3:$M$59,2)))</f>
        <v>#N/A</v>
      </c>
    </row>
    <row r="3165" spans="1:12">
      <c r="A3165" s="11">
        <v>4083</v>
      </c>
      <c r="B3165" s="11">
        <v>1176</v>
      </c>
      <c r="C3165" s="11">
        <v>1091</v>
      </c>
      <c r="E3165" s="11" t="s">
        <v>6445</v>
      </c>
      <c r="F3165" s="11" t="s">
        <v>6446</v>
      </c>
      <c r="G3165" s="11">
        <v>1</v>
      </c>
      <c r="K3165" s="26" t="str">
        <f>IF($B3165="","",(VLOOKUP($B3165,所属・種目コード!$O$3:$P$127,2)))</f>
        <v>滝沢柳沢中</v>
      </c>
      <c r="L3165" s="23" t="e">
        <f>IF($B3165="","",(VLOOKUP($B3165,所属・種目コード!$L$3:$M$59,2)))</f>
        <v>#N/A</v>
      </c>
    </row>
    <row r="3166" spans="1:12">
      <c r="A3166" s="11">
        <v>4084</v>
      </c>
      <c r="B3166" s="11">
        <v>1176</v>
      </c>
      <c r="C3166" s="11">
        <v>923</v>
      </c>
      <c r="E3166" s="11" t="s">
        <v>6447</v>
      </c>
      <c r="F3166" s="11" t="s">
        <v>6448</v>
      </c>
      <c r="G3166" s="11">
        <v>2</v>
      </c>
      <c r="K3166" s="26" t="str">
        <f>IF($B3166="","",(VLOOKUP($B3166,所属・種目コード!$O$3:$P$127,2)))</f>
        <v>滝沢柳沢中</v>
      </c>
      <c r="L3166" s="23" t="e">
        <f>IF($B3166="","",(VLOOKUP($B3166,所属・種目コード!$L$3:$M$59,2)))</f>
        <v>#N/A</v>
      </c>
    </row>
    <row r="3167" spans="1:12">
      <c r="A3167" s="11">
        <v>4085</v>
      </c>
      <c r="B3167" s="11">
        <v>1176</v>
      </c>
      <c r="C3167" s="11">
        <v>1097</v>
      </c>
      <c r="E3167" s="11" t="s">
        <v>6449</v>
      </c>
      <c r="F3167" s="11" t="s">
        <v>6450</v>
      </c>
      <c r="G3167" s="11">
        <v>1</v>
      </c>
      <c r="K3167" s="26" t="str">
        <f>IF($B3167="","",(VLOOKUP($B3167,所属・種目コード!$O$3:$P$127,2)))</f>
        <v>滝沢柳沢中</v>
      </c>
      <c r="L3167" s="23" t="e">
        <f>IF($B3167="","",(VLOOKUP($B3167,所属・種目コード!$L$3:$M$59,2)))</f>
        <v>#N/A</v>
      </c>
    </row>
    <row r="3168" spans="1:12">
      <c r="A3168" s="11">
        <v>4086</v>
      </c>
      <c r="B3168" s="11">
        <v>1176</v>
      </c>
      <c r="C3168" s="11">
        <v>1092</v>
      </c>
      <c r="E3168" s="11" t="s">
        <v>6451</v>
      </c>
      <c r="F3168" s="11" t="s">
        <v>6452</v>
      </c>
      <c r="G3168" s="11">
        <v>1</v>
      </c>
      <c r="K3168" s="26" t="str">
        <f>IF($B3168="","",(VLOOKUP($B3168,所属・種目コード!$O$3:$P$127,2)))</f>
        <v>滝沢柳沢中</v>
      </c>
      <c r="L3168" s="23" t="e">
        <f>IF($B3168="","",(VLOOKUP($B3168,所属・種目コード!$L$3:$M$59,2)))</f>
        <v>#N/A</v>
      </c>
    </row>
    <row r="3169" spans="1:12">
      <c r="A3169" s="11">
        <v>4087</v>
      </c>
      <c r="B3169" s="11">
        <v>1176</v>
      </c>
      <c r="C3169" s="11">
        <v>925</v>
      </c>
      <c r="E3169" s="11" t="s">
        <v>6453</v>
      </c>
      <c r="F3169" s="11" t="s">
        <v>6454</v>
      </c>
      <c r="G3169" s="11">
        <v>2</v>
      </c>
      <c r="K3169" s="26" t="str">
        <f>IF($B3169="","",(VLOOKUP($B3169,所属・種目コード!$O$3:$P$127,2)))</f>
        <v>滝沢柳沢中</v>
      </c>
      <c r="L3169" s="23" t="e">
        <f>IF($B3169="","",(VLOOKUP($B3169,所属・種目コード!$L$3:$M$59,2)))</f>
        <v>#N/A</v>
      </c>
    </row>
    <row r="3170" spans="1:12">
      <c r="A3170" s="11">
        <v>4088</v>
      </c>
      <c r="B3170" s="11">
        <v>1177</v>
      </c>
      <c r="C3170" s="11">
        <v>646</v>
      </c>
      <c r="E3170" s="11" t="s">
        <v>6455</v>
      </c>
      <c r="F3170" s="11" t="s">
        <v>6456</v>
      </c>
      <c r="G3170" s="11">
        <v>2</v>
      </c>
      <c r="K3170" s="26" t="str">
        <f>IF($B3170="","",(VLOOKUP($B3170,所属・種目コード!$O$3:$P$127,2)))</f>
        <v>田野畑中</v>
      </c>
      <c r="L3170" s="23" t="e">
        <f>IF($B3170="","",(VLOOKUP($B3170,所属・種目コード!$L$3:$M$59,2)))</f>
        <v>#N/A</v>
      </c>
    </row>
    <row r="3171" spans="1:12">
      <c r="A3171" s="11">
        <v>4089</v>
      </c>
      <c r="B3171" s="11">
        <v>1177</v>
      </c>
      <c r="C3171" s="11">
        <v>647</v>
      </c>
      <c r="E3171" s="11" t="s">
        <v>6457</v>
      </c>
      <c r="F3171" s="11" t="s">
        <v>6458</v>
      </c>
      <c r="G3171" s="11">
        <v>2</v>
      </c>
      <c r="K3171" s="26" t="str">
        <f>IF($B3171="","",(VLOOKUP($B3171,所属・種目コード!$O$3:$P$127,2)))</f>
        <v>田野畑中</v>
      </c>
      <c r="L3171" s="23" t="e">
        <f>IF($B3171="","",(VLOOKUP($B3171,所属・種目コード!$L$3:$M$59,2)))</f>
        <v>#N/A</v>
      </c>
    </row>
    <row r="3172" spans="1:12">
      <c r="A3172" s="11">
        <v>4090</v>
      </c>
      <c r="B3172" s="11">
        <v>1177</v>
      </c>
      <c r="C3172" s="11">
        <v>762</v>
      </c>
      <c r="E3172" s="11" t="s">
        <v>6459</v>
      </c>
      <c r="F3172" s="11" t="s">
        <v>6460</v>
      </c>
      <c r="G3172" s="11">
        <v>1</v>
      </c>
      <c r="K3172" s="26" t="str">
        <f>IF($B3172="","",(VLOOKUP($B3172,所属・種目コード!$O$3:$P$127,2)))</f>
        <v>田野畑中</v>
      </c>
      <c r="L3172" s="23" t="e">
        <f>IF($B3172="","",(VLOOKUP($B3172,所属・種目コード!$L$3:$M$59,2)))</f>
        <v>#N/A</v>
      </c>
    </row>
    <row r="3173" spans="1:12">
      <c r="A3173" s="11">
        <v>4091</v>
      </c>
      <c r="B3173" s="11">
        <v>1177</v>
      </c>
      <c r="C3173" s="11">
        <v>648</v>
      </c>
      <c r="E3173" s="11" t="s">
        <v>6461</v>
      </c>
      <c r="F3173" s="11" t="s">
        <v>2272</v>
      </c>
      <c r="G3173" s="11">
        <v>2</v>
      </c>
      <c r="K3173" s="26" t="str">
        <f>IF($B3173="","",(VLOOKUP($B3173,所属・種目コード!$O$3:$P$127,2)))</f>
        <v>田野畑中</v>
      </c>
      <c r="L3173" s="23" t="e">
        <f>IF($B3173="","",(VLOOKUP($B3173,所属・種目コード!$L$3:$M$59,2)))</f>
        <v>#N/A</v>
      </c>
    </row>
    <row r="3174" spans="1:12">
      <c r="A3174" s="11">
        <v>4092</v>
      </c>
      <c r="B3174" s="11">
        <v>1177</v>
      </c>
      <c r="C3174" s="11">
        <v>649</v>
      </c>
      <c r="E3174" s="11" t="s">
        <v>6462</v>
      </c>
      <c r="F3174" s="11" t="s">
        <v>6463</v>
      </c>
      <c r="G3174" s="11">
        <v>2</v>
      </c>
      <c r="K3174" s="26" t="str">
        <f>IF($B3174="","",(VLOOKUP($B3174,所属・種目コード!$O$3:$P$127,2)))</f>
        <v>田野畑中</v>
      </c>
      <c r="L3174" s="23" t="e">
        <f>IF($B3174="","",(VLOOKUP($B3174,所属・種目コード!$L$3:$M$59,2)))</f>
        <v>#N/A</v>
      </c>
    </row>
    <row r="3175" spans="1:12">
      <c r="A3175" s="11">
        <v>4093</v>
      </c>
      <c r="B3175" s="11">
        <v>1177</v>
      </c>
      <c r="C3175" s="11">
        <v>763</v>
      </c>
      <c r="E3175" s="11" t="s">
        <v>6464</v>
      </c>
      <c r="F3175" s="11" t="s">
        <v>6465</v>
      </c>
      <c r="G3175" s="11">
        <v>1</v>
      </c>
      <c r="K3175" s="26" t="str">
        <f>IF($B3175="","",(VLOOKUP($B3175,所属・種目コード!$O$3:$P$127,2)))</f>
        <v>田野畑中</v>
      </c>
      <c r="L3175" s="23" t="e">
        <f>IF($B3175="","",(VLOOKUP($B3175,所属・種目コード!$L$3:$M$59,2)))</f>
        <v>#N/A</v>
      </c>
    </row>
    <row r="3176" spans="1:12">
      <c r="A3176" s="11">
        <v>4094</v>
      </c>
      <c r="B3176" s="11">
        <v>1177</v>
      </c>
      <c r="C3176" s="11">
        <v>766</v>
      </c>
      <c r="E3176" s="11" t="s">
        <v>6466</v>
      </c>
      <c r="F3176" s="11" t="s">
        <v>6467</v>
      </c>
      <c r="G3176" s="11">
        <v>1</v>
      </c>
      <c r="K3176" s="26" t="str">
        <f>IF($B3176="","",(VLOOKUP($B3176,所属・種目コード!$O$3:$P$127,2)))</f>
        <v>田野畑中</v>
      </c>
      <c r="L3176" s="23" t="e">
        <f>IF($B3176="","",(VLOOKUP($B3176,所属・種目コード!$L$3:$M$59,2)))</f>
        <v>#N/A</v>
      </c>
    </row>
    <row r="3177" spans="1:12">
      <c r="A3177" s="11">
        <v>4095</v>
      </c>
      <c r="B3177" s="11">
        <v>1177</v>
      </c>
      <c r="C3177" s="11">
        <v>650</v>
      </c>
      <c r="E3177" s="11" t="s">
        <v>6468</v>
      </c>
      <c r="F3177" s="11" t="s">
        <v>6469</v>
      </c>
      <c r="G3177" s="11">
        <v>2</v>
      </c>
      <c r="K3177" s="26" t="str">
        <f>IF($B3177="","",(VLOOKUP($B3177,所属・種目コード!$O$3:$P$127,2)))</f>
        <v>田野畑中</v>
      </c>
      <c r="L3177" s="23" t="e">
        <f>IF($B3177="","",(VLOOKUP($B3177,所属・種目コード!$L$3:$M$59,2)))</f>
        <v>#N/A</v>
      </c>
    </row>
    <row r="3178" spans="1:12">
      <c r="A3178" s="11">
        <v>4096</v>
      </c>
      <c r="B3178" s="11">
        <v>1177</v>
      </c>
      <c r="C3178" s="11">
        <v>767</v>
      </c>
      <c r="E3178" s="11" t="s">
        <v>3728</v>
      </c>
      <c r="F3178" s="11" t="s">
        <v>3239</v>
      </c>
      <c r="G3178" s="11">
        <v>1</v>
      </c>
      <c r="K3178" s="26" t="str">
        <f>IF($B3178="","",(VLOOKUP($B3178,所属・種目コード!$O$3:$P$127,2)))</f>
        <v>田野畑中</v>
      </c>
      <c r="L3178" s="23" t="e">
        <f>IF($B3178="","",(VLOOKUP($B3178,所属・種目コード!$L$3:$M$59,2)))</f>
        <v>#N/A</v>
      </c>
    </row>
    <row r="3179" spans="1:12">
      <c r="A3179" s="11">
        <v>4097</v>
      </c>
      <c r="B3179" s="11">
        <v>1177</v>
      </c>
      <c r="C3179" s="11">
        <v>764</v>
      </c>
      <c r="E3179" s="11" t="s">
        <v>6470</v>
      </c>
      <c r="F3179" s="11" t="s">
        <v>6471</v>
      </c>
      <c r="G3179" s="11">
        <v>1</v>
      </c>
      <c r="K3179" s="26" t="str">
        <f>IF($B3179="","",(VLOOKUP($B3179,所属・種目コード!$O$3:$P$127,2)))</f>
        <v>田野畑中</v>
      </c>
      <c r="L3179" s="23" t="e">
        <f>IF($B3179="","",(VLOOKUP($B3179,所属・種目コード!$L$3:$M$59,2)))</f>
        <v>#N/A</v>
      </c>
    </row>
    <row r="3180" spans="1:12">
      <c r="A3180" s="11">
        <v>4098</v>
      </c>
      <c r="B3180" s="11">
        <v>1177</v>
      </c>
      <c r="C3180" s="11">
        <v>765</v>
      </c>
      <c r="E3180" s="11" t="s">
        <v>6472</v>
      </c>
      <c r="F3180" s="11" t="s">
        <v>6473</v>
      </c>
      <c r="G3180" s="11">
        <v>1</v>
      </c>
      <c r="K3180" s="26" t="str">
        <f>IF($B3180="","",(VLOOKUP($B3180,所属・種目コード!$O$3:$P$127,2)))</f>
        <v>田野畑中</v>
      </c>
      <c r="L3180" s="23" t="e">
        <f>IF($B3180="","",(VLOOKUP($B3180,所属・種目コード!$L$3:$M$59,2)))</f>
        <v>#N/A</v>
      </c>
    </row>
    <row r="3181" spans="1:12">
      <c r="A3181" s="11">
        <v>4099</v>
      </c>
      <c r="B3181" s="11">
        <v>1177</v>
      </c>
      <c r="C3181" s="11">
        <v>768</v>
      </c>
      <c r="E3181" s="11" t="s">
        <v>6474</v>
      </c>
      <c r="F3181" s="11" t="s">
        <v>6475</v>
      </c>
      <c r="G3181" s="11">
        <v>1</v>
      </c>
      <c r="K3181" s="26" t="str">
        <f>IF($B3181="","",(VLOOKUP($B3181,所属・種目コード!$O$3:$P$127,2)))</f>
        <v>田野畑中</v>
      </c>
      <c r="L3181" s="23" t="e">
        <f>IF($B3181="","",(VLOOKUP($B3181,所属・種目コード!$L$3:$M$59,2)))</f>
        <v>#N/A</v>
      </c>
    </row>
    <row r="3182" spans="1:12">
      <c r="A3182" s="11">
        <v>4100</v>
      </c>
      <c r="B3182" s="11">
        <v>1177</v>
      </c>
      <c r="C3182" s="11">
        <v>769</v>
      </c>
      <c r="E3182" s="11" t="s">
        <v>6476</v>
      </c>
      <c r="F3182" s="11" t="s">
        <v>6477</v>
      </c>
      <c r="G3182" s="11">
        <v>1</v>
      </c>
      <c r="K3182" s="26" t="str">
        <f>IF($B3182="","",(VLOOKUP($B3182,所属・種目コード!$O$3:$P$127,2)))</f>
        <v>田野畑中</v>
      </c>
      <c r="L3182" s="23" t="e">
        <f>IF($B3182="","",(VLOOKUP($B3182,所属・種目コード!$L$3:$M$59,2)))</f>
        <v>#N/A</v>
      </c>
    </row>
    <row r="3183" spans="1:12">
      <c r="A3183" s="11">
        <v>4101</v>
      </c>
      <c r="B3183" s="11">
        <v>1178</v>
      </c>
      <c r="C3183" s="11">
        <v>23</v>
      </c>
      <c r="E3183" s="11" t="s">
        <v>6478</v>
      </c>
      <c r="F3183" s="11" t="s">
        <v>6479</v>
      </c>
      <c r="G3183" s="11">
        <v>2</v>
      </c>
      <c r="K3183" s="26" t="str">
        <f>IF($B3183="","",(VLOOKUP($B3183,所属・種目コード!$O$3:$P$127,2)))</f>
        <v>遠野中</v>
      </c>
      <c r="L3183" s="23" t="e">
        <f>IF($B3183="","",(VLOOKUP($B3183,所属・種目コード!$L$3:$M$59,2)))</f>
        <v>#N/A</v>
      </c>
    </row>
    <row r="3184" spans="1:12">
      <c r="A3184" s="11">
        <v>4102</v>
      </c>
      <c r="B3184" s="11">
        <v>1178</v>
      </c>
      <c r="C3184" s="11">
        <v>24</v>
      </c>
      <c r="E3184" s="11" t="s">
        <v>6480</v>
      </c>
      <c r="F3184" s="11" t="s">
        <v>6481</v>
      </c>
      <c r="G3184" s="11">
        <v>2</v>
      </c>
      <c r="K3184" s="26" t="str">
        <f>IF($B3184="","",(VLOOKUP($B3184,所属・種目コード!$O$3:$P$127,2)))</f>
        <v>遠野中</v>
      </c>
      <c r="L3184" s="23" t="e">
        <f>IF($B3184="","",(VLOOKUP($B3184,所属・種目コード!$L$3:$M$59,2)))</f>
        <v>#N/A</v>
      </c>
    </row>
    <row r="3185" spans="1:12">
      <c r="A3185" s="11">
        <v>4103</v>
      </c>
      <c r="B3185" s="11">
        <v>1178</v>
      </c>
      <c r="C3185" s="11">
        <v>25</v>
      </c>
      <c r="E3185" s="11" t="s">
        <v>6482</v>
      </c>
      <c r="F3185" s="11" t="s">
        <v>6483</v>
      </c>
      <c r="G3185" s="11">
        <v>2</v>
      </c>
      <c r="K3185" s="26" t="str">
        <f>IF($B3185="","",(VLOOKUP($B3185,所属・種目コード!$O$3:$P$127,2)))</f>
        <v>遠野中</v>
      </c>
      <c r="L3185" s="23" t="e">
        <f>IF($B3185="","",(VLOOKUP($B3185,所属・種目コード!$L$3:$M$59,2)))</f>
        <v>#N/A</v>
      </c>
    </row>
    <row r="3186" spans="1:12">
      <c r="A3186" s="11">
        <v>4104</v>
      </c>
      <c r="B3186" s="11">
        <v>1178</v>
      </c>
      <c r="C3186" s="11">
        <v>36</v>
      </c>
      <c r="E3186" s="11" t="s">
        <v>6484</v>
      </c>
      <c r="F3186" s="11" t="s">
        <v>6485</v>
      </c>
      <c r="G3186" s="11">
        <v>2</v>
      </c>
      <c r="K3186" s="26" t="str">
        <f>IF($B3186="","",(VLOOKUP($B3186,所属・種目コード!$O$3:$P$127,2)))</f>
        <v>遠野中</v>
      </c>
      <c r="L3186" s="23" t="e">
        <f>IF($B3186="","",(VLOOKUP($B3186,所属・種目コード!$L$3:$M$59,2)))</f>
        <v>#N/A</v>
      </c>
    </row>
    <row r="3187" spans="1:12">
      <c r="A3187" s="11">
        <v>4105</v>
      </c>
      <c r="B3187" s="11">
        <v>1178</v>
      </c>
      <c r="C3187" s="11">
        <v>26</v>
      </c>
      <c r="E3187" s="11" t="s">
        <v>6486</v>
      </c>
      <c r="F3187" s="11" t="s">
        <v>6487</v>
      </c>
      <c r="G3187" s="11">
        <v>2</v>
      </c>
      <c r="K3187" s="26" t="str">
        <f>IF($B3187="","",(VLOOKUP($B3187,所属・種目コード!$O$3:$P$127,2)))</f>
        <v>遠野中</v>
      </c>
      <c r="L3187" s="23" t="e">
        <f>IF($B3187="","",(VLOOKUP($B3187,所属・種目コード!$L$3:$M$59,2)))</f>
        <v>#N/A</v>
      </c>
    </row>
    <row r="3188" spans="1:12">
      <c r="A3188" s="11">
        <v>4106</v>
      </c>
      <c r="B3188" s="11">
        <v>1178</v>
      </c>
      <c r="C3188" s="11">
        <v>24</v>
      </c>
      <c r="E3188" s="11" t="s">
        <v>6488</v>
      </c>
      <c r="F3188" s="11" t="s">
        <v>6489</v>
      </c>
      <c r="G3188" s="11">
        <v>1</v>
      </c>
      <c r="K3188" s="26" t="str">
        <f>IF($B3188="","",(VLOOKUP($B3188,所属・種目コード!$O$3:$P$127,2)))</f>
        <v>遠野中</v>
      </c>
      <c r="L3188" s="23" t="e">
        <f>IF($B3188="","",(VLOOKUP($B3188,所属・種目コード!$L$3:$M$59,2)))</f>
        <v>#N/A</v>
      </c>
    </row>
    <row r="3189" spans="1:12">
      <c r="A3189" s="11">
        <v>4107</v>
      </c>
      <c r="B3189" s="11">
        <v>1178</v>
      </c>
      <c r="C3189" s="11">
        <v>27</v>
      </c>
      <c r="E3189" s="11" t="s">
        <v>6490</v>
      </c>
      <c r="F3189" s="11" t="s">
        <v>6491</v>
      </c>
      <c r="G3189" s="11">
        <v>2</v>
      </c>
      <c r="K3189" s="26" t="str">
        <f>IF($B3189="","",(VLOOKUP($B3189,所属・種目コード!$O$3:$P$127,2)))</f>
        <v>遠野中</v>
      </c>
      <c r="L3189" s="23" t="e">
        <f>IF($B3189="","",(VLOOKUP($B3189,所属・種目コード!$L$3:$M$59,2)))</f>
        <v>#N/A</v>
      </c>
    </row>
    <row r="3190" spans="1:12">
      <c r="A3190" s="11">
        <v>4108</v>
      </c>
      <c r="B3190" s="11">
        <v>1178</v>
      </c>
      <c r="C3190" s="11">
        <v>25</v>
      </c>
      <c r="E3190" s="11" t="s">
        <v>6492</v>
      </c>
      <c r="F3190" s="11" t="s">
        <v>6493</v>
      </c>
      <c r="G3190" s="11">
        <v>1</v>
      </c>
      <c r="K3190" s="26" t="str">
        <f>IF($B3190="","",(VLOOKUP($B3190,所属・種目コード!$O$3:$P$127,2)))</f>
        <v>遠野中</v>
      </c>
      <c r="L3190" s="23" t="e">
        <f>IF($B3190="","",(VLOOKUP($B3190,所属・種目コード!$L$3:$M$59,2)))</f>
        <v>#N/A</v>
      </c>
    </row>
    <row r="3191" spans="1:12">
      <c r="A3191" s="11">
        <v>4109</v>
      </c>
      <c r="B3191" s="11">
        <v>1178</v>
      </c>
      <c r="C3191" s="11">
        <v>30</v>
      </c>
      <c r="E3191" s="11" t="s">
        <v>6494</v>
      </c>
      <c r="F3191" s="11" t="s">
        <v>767</v>
      </c>
      <c r="G3191" s="11">
        <v>1</v>
      </c>
      <c r="K3191" s="26" t="str">
        <f>IF($B3191="","",(VLOOKUP($B3191,所属・種目コード!$O$3:$P$127,2)))</f>
        <v>遠野中</v>
      </c>
      <c r="L3191" s="23" t="e">
        <f>IF($B3191="","",(VLOOKUP($B3191,所属・種目コード!$L$3:$M$59,2)))</f>
        <v>#N/A</v>
      </c>
    </row>
    <row r="3192" spans="1:12">
      <c r="A3192" s="11">
        <v>4110</v>
      </c>
      <c r="B3192" s="11">
        <v>1178</v>
      </c>
      <c r="C3192" s="11">
        <v>31</v>
      </c>
      <c r="E3192" s="11" t="s">
        <v>6495</v>
      </c>
      <c r="F3192" s="11" t="s">
        <v>6496</v>
      </c>
      <c r="G3192" s="11">
        <v>1</v>
      </c>
      <c r="K3192" s="26" t="str">
        <f>IF($B3192="","",(VLOOKUP($B3192,所属・種目コード!$O$3:$P$127,2)))</f>
        <v>遠野中</v>
      </c>
      <c r="L3192" s="23" t="e">
        <f>IF($B3192="","",(VLOOKUP($B3192,所属・種目コード!$L$3:$M$59,2)))</f>
        <v>#N/A</v>
      </c>
    </row>
    <row r="3193" spans="1:12">
      <c r="A3193" s="11">
        <v>4111</v>
      </c>
      <c r="B3193" s="11">
        <v>1178</v>
      </c>
      <c r="C3193" s="11">
        <v>28</v>
      </c>
      <c r="E3193" s="11" t="s">
        <v>6497</v>
      </c>
      <c r="F3193" s="11" t="s">
        <v>6498</v>
      </c>
      <c r="G3193" s="11">
        <v>2</v>
      </c>
      <c r="K3193" s="26" t="str">
        <f>IF($B3193="","",(VLOOKUP($B3193,所属・種目コード!$O$3:$P$127,2)))</f>
        <v>遠野中</v>
      </c>
      <c r="L3193" s="23" t="e">
        <f>IF($B3193="","",(VLOOKUP($B3193,所属・種目コード!$L$3:$M$59,2)))</f>
        <v>#N/A</v>
      </c>
    </row>
    <row r="3194" spans="1:12">
      <c r="A3194" s="11">
        <v>4112</v>
      </c>
      <c r="B3194" s="11">
        <v>1178</v>
      </c>
      <c r="C3194" s="11">
        <v>37</v>
      </c>
      <c r="E3194" s="11" t="s">
        <v>6499</v>
      </c>
      <c r="F3194" s="11" t="s">
        <v>6500</v>
      </c>
      <c r="G3194" s="11">
        <v>2</v>
      </c>
      <c r="K3194" s="26" t="str">
        <f>IF($B3194="","",(VLOOKUP($B3194,所属・種目コード!$O$3:$P$127,2)))</f>
        <v>遠野中</v>
      </c>
      <c r="L3194" s="23" t="e">
        <f>IF($B3194="","",(VLOOKUP($B3194,所属・種目コード!$L$3:$M$59,2)))</f>
        <v>#N/A</v>
      </c>
    </row>
    <row r="3195" spans="1:12">
      <c r="A3195" s="11">
        <v>4113</v>
      </c>
      <c r="B3195" s="11">
        <v>1178</v>
      </c>
      <c r="C3195" s="11">
        <v>38</v>
      </c>
      <c r="E3195" s="11" t="s">
        <v>6501</v>
      </c>
      <c r="F3195" s="11" t="s">
        <v>6502</v>
      </c>
      <c r="G3195" s="11">
        <v>2</v>
      </c>
      <c r="K3195" s="26" t="str">
        <f>IF($B3195="","",(VLOOKUP($B3195,所属・種目コード!$O$3:$P$127,2)))</f>
        <v>遠野中</v>
      </c>
      <c r="L3195" s="23" t="e">
        <f>IF($B3195="","",(VLOOKUP($B3195,所属・種目コード!$L$3:$M$59,2)))</f>
        <v>#N/A</v>
      </c>
    </row>
    <row r="3196" spans="1:12">
      <c r="A3196" s="11">
        <v>4114</v>
      </c>
      <c r="B3196" s="11">
        <v>1178</v>
      </c>
      <c r="C3196" s="11">
        <v>39</v>
      </c>
      <c r="E3196" s="11" t="s">
        <v>6503</v>
      </c>
      <c r="F3196" s="11" t="s">
        <v>6504</v>
      </c>
      <c r="G3196" s="11">
        <v>2</v>
      </c>
      <c r="K3196" s="26" t="str">
        <f>IF($B3196="","",(VLOOKUP($B3196,所属・種目コード!$O$3:$P$127,2)))</f>
        <v>遠野中</v>
      </c>
      <c r="L3196" s="23" t="e">
        <f>IF($B3196="","",(VLOOKUP($B3196,所属・種目コード!$L$3:$M$59,2)))</f>
        <v>#N/A</v>
      </c>
    </row>
    <row r="3197" spans="1:12">
      <c r="A3197" s="11">
        <v>4115</v>
      </c>
      <c r="B3197" s="11">
        <v>1178</v>
      </c>
      <c r="C3197" s="11">
        <v>26</v>
      </c>
      <c r="E3197" s="11" t="s">
        <v>6505</v>
      </c>
      <c r="F3197" s="11" t="s">
        <v>2396</v>
      </c>
      <c r="G3197" s="11">
        <v>1</v>
      </c>
      <c r="K3197" s="26" t="str">
        <f>IF($B3197="","",(VLOOKUP($B3197,所属・種目コード!$O$3:$P$127,2)))</f>
        <v>遠野中</v>
      </c>
      <c r="L3197" s="23" t="e">
        <f>IF($B3197="","",(VLOOKUP($B3197,所属・種目コード!$L$3:$M$59,2)))</f>
        <v>#N/A</v>
      </c>
    </row>
    <row r="3198" spans="1:12">
      <c r="A3198" s="11">
        <v>4116</v>
      </c>
      <c r="B3198" s="11">
        <v>1178</v>
      </c>
      <c r="C3198" s="11">
        <v>27</v>
      </c>
      <c r="E3198" s="11" t="s">
        <v>6506</v>
      </c>
      <c r="F3198" s="11" t="s">
        <v>6507</v>
      </c>
      <c r="G3198" s="11">
        <v>1</v>
      </c>
      <c r="K3198" s="26" t="str">
        <f>IF($B3198="","",(VLOOKUP($B3198,所属・種目コード!$O$3:$P$127,2)))</f>
        <v>遠野中</v>
      </c>
      <c r="L3198" s="23" t="e">
        <f>IF($B3198="","",(VLOOKUP($B3198,所属・種目コード!$L$3:$M$59,2)))</f>
        <v>#N/A</v>
      </c>
    </row>
    <row r="3199" spans="1:12">
      <c r="A3199" s="11">
        <v>4117</v>
      </c>
      <c r="B3199" s="11">
        <v>1178</v>
      </c>
      <c r="C3199" s="11">
        <v>28</v>
      </c>
      <c r="E3199" s="11" t="s">
        <v>5437</v>
      </c>
      <c r="F3199" s="11" t="s">
        <v>4049</v>
      </c>
      <c r="G3199" s="11">
        <v>1</v>
      </c>
      <c r="K3199" s="26" t="str">
        <f>IF($B3199="","",(VLOOKUP($B3199,所属・種目コード!$O$3:$P$127,2)))</f>
        <v>遠野中</v>
      </c>
      <c r="L3199" s="23" t="e">
        <f>IF($B3199="","",(VLOOKUP($B3199,所属・種目コード!$L$3:$M$59,2)))</f>
        <v>#N/A</v>
      </c>
    </row>
    <row r="3200" spans="1:12">
      <c r="A3200" s="11">
        <v>4118</v>
      </c>
      <c r="B3200" s="11">
        <v>1178</v>
      </c>
      <c r="C3200" s="11">
        <v>40</v>
      </c>
      <c r="E3200" s="11" t="s">
        <v>6508</v>
      </c>
      <c r="F3200" s="11" t="s">
        <v>6509</v>
      </c>
      <c r="G3200" s="11">
        <v>2</v>
      </c>
      <c r="K3200" s="26" t="str">
        <f>IF($B3200="","",(VLOOKUP($B3200,所属・種目コード!$O$3:$P$127,2)))</f>
        <v>遠野中</v>
      </c>
      <c r="L3200" s="23" t="e">
        <f>IF($B3200="","",(VLOOKUP($B3200,所属・種目コード!$L$3:$M$59,2)))</f>
        <v>#N/A</v>
      </c>
    </row>
    <row r="3201" spans="1:12">
      <c r="A3201" s="11">
        <v>4119</v>
      </c>
      <c r="B3201" s="11">
        <v>1178</v>
      </c>
      <c r="C3201" s="11">
        <v>32</v>
      </c>
      <c r="E3201" s="11" t="s">
        <v>6510</v>
      </c>
      <c r="F3201" s="11" t="s">
        <v>1158</v>
      </c>
      <c r="G3201" s="11">
        <v>1</v>
      </c>
      <c r="K3201" s="26" t="str">
        <f>IF($B3201="","",(VLOOKUP($B3201,所属・種目コード!$O$3:$P$127,2)))</f>
        <v>遠野中</v>
      </c>
      <c r="L3201" s="23" t="e">
        <f>IF($B3201="","",(VLOOKUP($B3201,所属・種目コード!$L$3:$M$59,2)))</f>
        <v>#N/A</v>
      </c>
    </row>
    <row r="3202" spans="1:12">
      <c r="A3202" s="11">
        <v>4120</v>
      </c>
      <c r="B3202" s="11">
        <v>1178</v>
      </c>
      <c r="C3202" s="11">
        <v>29</v>
      </c>
      <c r="E3202" s="11" t="s">
        <v>6511</v>
      </c>
      <c r="F3202" s="11" t="s">
        <v>6512</v>
      </c>
      <c r="G3202" s="11">
        <v>2</v>
      </c>
      <c r="K3202" s="26" t="str">
        <f>IF($B3202="","",(VLOOKUP($B3202,所属・種目コード!$O$3:$P$127,2)))</f>
        <v>遠野中</v>
      </c>
      <c r="L3202" s="23" t="e">
        <f>IF($B3202="","",(VLOOKUP($B3202,所属・種目コード!$L$3:$M$59,2)))</f>
        <v>#N/A</v>
      </c>
    </row>
    <row r="3203" spans="1:12">
      <c r="A3203" s="11">
        <v>4121</v>
      </c>
      <c r="B3203" s="11">
        <v>1178</v>
      </c>
      <c r="C3203" s="11">
        <v>30</v>
      </c>
      <c r="E3203" s="11" t="s">
        <v>6513</v>
      </c>
      <c r="F3203" s="11" t="s">
        <v>6514</v>
      </c>
      <c r="G3203" s="11">
        <v>2</v>
      </c>
      <c r="K3203" s="26" t="str">
        <f>IF($B3203="","",(VLOOKUP($B3203,所属・種目コード!$O$3:$P$127,2)))</f>
        <v>遠野中</v>
      </c>
      <c r="L3203" s="23" t="e">
        <f>IF($B3203="","",(VLOOKUP($B3203,所属・種目コード!$L$3:$M$59,2)))</f>
        <v>#N/A</v>
      </c>
    </row>
    <row r="3204" spans="1:12">
      <c r="A3204" s="11">
        <v>4122</v>
      </c>
      <c r="B3204" s="11">
        <v>1178</v>
      </c>
      <c r="C3204" s="11">
        <v>33</v>
      </c>
      <c r="E3204" s="11" t="s">
        <v>6515</v>
      </c>
      <c r="F3204" s="11" t="s">
        <v>6516</v>
      </c>
      <c r="G3204" s="11">
        <v>1</v>
      </c>
      <c r="K3204" s="26" t="str">
        <f>IF($B3204="","",(VLOOKUP($B3204,所属・種目コード!$O$3:$P$127,2)))</f>
        <v>遠野中</v>
      </c>
      <c r="L3204" s="23" t="e">
        <f>IF($B3204="","",(VLOOKUP($B3204,所属・種目コード!$L$3:$M$59,2)))</f>
        <v>#N/A</v>
      </c>
    </row>
    <row r="3205" spans="1:12">
      <c r="A3205" s="11">
        <v>4123</v>
      </c>
      <c r="B3205" s="11">
        <v>1178</v>
      </c>
      <c r="C3205" s="11">
        <v>31</v>
      </c>
      <c r="E3205" s="11" t="s">
        <v>6517</v>
      </c>
      <c r="F3205" s="11" t="s">
        <v>6518</v>
      </c>
      <c r="G3205" s="11">
        <v>2</v>
      </c>
      <c r="K3205" s="26" t="str">
        <f>IF($B3205="","",(VLOOKUP($B3205,所属・種目コード!$O$3:$P$127,2)))</f>
        <v>遠野中</v>
      </c>
      <c r="L3205" s="23" t="e">
        <f>IF($B3205="","",(VLOOKUP($B3205,所属・種目コード!$L$3:$M$59,2)))</f>
        <v>#N/A</v>
      </c>
    </row>
    <row r="3206" spans="1:12">
      <c r="A3206" s="11">
        <v>4124</v>
      </c>
      <c r="B3206" s="11">
        <v>1178</v>
      </c>
      <c r="C3206" s="11">
        <v>32</v>
      </c>
      <c r="E3206" s="11" t="s">
        <v>810</v>
      </c>
      <c r="F3206" s="11" t="s">
        <v>811</v>
      </c>
      <c r="G3206" s="11">
        <v>2</v>
      </c>
      <c r="K3206" s="26" t="str">
        <f>IF($B3206="","",(VLOOKUP($B3206,所属・種目コード!$O$3:$P$127,2)))</f>
        <v>遠野中</v>
      </c>
      <c r="L3206" s="23" t="e">
        <f>IF($B3206="","",(VLOOKUP($B3206,所属・種目コード!$L$3:$M$59,2)))</f>
        <v>#N/A</v>
      </c>
    </row>
    <row r="3207" spans="1:12">
      <c r="A3207" s="11">
        <v>4125</v>
      </c>
      <c r="B3207" s="11">
        <v>1178</v>
      </c>
      <c r="C3207" s="11">
        <v>34</v>
      </c>
      <c r="E3207" s="11" t="s">
        <v>6519</v>
      </c>
      <c r="F3207" s="11" t="s">
        <v>6520</v>
      </c>
      <c r="G3207" s="11">
        <v>1</v>
      </c>
      <c r="K3207" s="26" t="str">
        <f>IF($B3207="","",(VLOOKUP($B3207,所属・種目コード!$O$3:$P$127,2)))</f>
        <v>遠野中</v>
      </c>
      <c r="L3207" s="23" t="e">
        <f>IF($B3207="","",(VLOOKUP($B3207,所属・種目コード!$L$3:$M$59,2)))</f>
        <v>#N/A</v>
      </c>
    </row>
    <row r="3208" spans="1:12">
      <c r="A3208" s="11">
        <v>4126</v>
      </c>
      <c r="B3208" s="11">
        <v>1178</v>
      </c>
      <c r="C3208" s="11">
        <v>29</v>
      </c>
      <c r="E3208" s="11" t="s">
        <v>6521</v>
      </c>
      <c r="F3208" s="11" t="s">
        <v>6522</v>
      </c>
      <c r="G3208" s="11">
        <v>1</v>
      </c>
      <c r="K3208" s="26" t="str">
        <f>IF($B3208="","",(VLOOKUP($B3208,所属・種目コード!$O$3:$P$127,2)))</f>
        <v>遠野中</v>
      </c>
      <c r="L3208" s="23" t="e">
        <f>IF($B3208="","",(VLOOKUP($B3208,所属・種目コード!$L$3:$M$59,2)))</f>
        <v>#N/A</v>
      </c>
    </row>
    <row r="3209" spans="1:12">
      <c r="A3209" s="11">
        <v>4127</v>
      </c>
      <c r="B3209" s="11">
        <v>1178</v>
      </c>
      <c r="C3209" s="11">
        <v>35</v>
      </c>
      <c r="E3209" s="11" t="s">
        <v>6523</v>
      </c>
      <c r="F3209" s="11" t="s">
        <v>6524</v>
      </c>
      <c r="G3209" s="11">
        <v>1</v>
      </c>
      <c r="K3209" s="26" t="str">
        <f>IF($B3209="","",(VLOOKUP($B3209,所属・種目コード!$O$3:$P$127,2)))</f>
        <v>遠野中</v>
      </c>
      <c r="L3209" s="23" t="e">
        <f>IF($B3209="","",(VLOOKUP($B3209,所属・種目コード!$L$3:$M$59,2)))</f>
        <v>#N/A</v>
      </c>
    </row>
    <row r="3210" spans="1:12">
      <c r="A3210" s="11">
        <v>4128</v>
      </c>
      <c r="B3210" s="11">
        <v>1178</v>
      </c>
      <c r="C3210" s="11">
        <v>33</v>
      </c>
      <c r="E3210" s="11" t="s">
        <v>6525</v>
      </c>
      <c r="F3210" s="11" t="s">
        <v>6526</v>
      </c>
      <c r="G3210" s="11">
        <v>2</v>
      </c>
      <c r="K3210" s="26" t="str">
        <f>IF($B3210="","",(VLOOKUP($B3210,所属・種目コード!$O$3:$P$127,2)))</f>
        <v>遠野中</v>
      </c>
      <c r="L3210" s="23" t="e">
        <f>IF($B3210="","",(VLOOKUP($B3210,所属・種目コード!$L$3:$M$59,2)))</f>
        <v>#N/A</v>
      </c>
    </row>
    <row r="3211" spans="1:12">
      <c r="A3211" s="11">
        <v>4129</v>
      </c>
      <c r="B3211" s="11">
        <v>1178</v>
      </c>
      <c r="C3211" s="11">
        <v>41</v>
      </c>
      <c r="E3211" s="11" t="s">
        <v>6527</v>
      </c>
      <c r="F3211" s="11" t="s">
        <v>6528</v>
      </c>
      <c r="G3211" s="11">
        <v>2</v>
      </c>
      <c r="K3211" s="26" t="str">
        <f>IF($B3211="","",(VLOOKUP($B3211,所属・種目コード!$O$3:$P$127,2)))</f>
        <v>遠野中</v>
      </c>
      <c r="L3211" s="23" t="e">
        <f>IF($B3211="","",(VLOOKUP($B3211,所属・種目コード!$L$3:$M$59,2)))</f>
        <v>#N/A</v>
      </c>
    </row>
    <row r="3212" spans="1:12">
      <c r="A3212" s="11">
        <v>4130</v>
      </c>
      <c r="B3212" s="11">
        <v>1178</v>
      </c>
      <c r="C3212" s="11">
        <v>42</v>
      </c>
      <c r="E3212" s="11" t="s">
        <v>6529</v>
      </c>
      <c r="F3212" s="11" t="s">
        <v>6530</v>
      </c>
      <c r="G3212" s="11">
        <v>2</v>
      </c>
      <c r="K3212" s="26" t="str">
        <f>IF($B3212="","",(VLOOKUP($B3212,所属・種目コード!$O$3:$P$127,2)))</f>
        <v>遠野中</v>
      </c>
      <c r="L3212" s="23" t="e">
        <f>IF($B3212="","",(VLOOKUP($B3212,所属・種目コード!$L$3:$M$59,2)))</f>
        <v>#N/A</v>
      </c>
    </row>
    <row r="3213" spans="1:12">
      <c r="A3213" s="11">
        <v>4131</v>
      </c>
      <c r="B3213" s="11">
        <v>1178</v>
      </c>
      <c r="C3213" s="11">
        <v>36</v>
      </c>
      <c r="E3213" s="11" t="s">
        <v>6531</v>
      </c>
      <c r="F3213" s="11" t="s">
        <v>6532</v>
      </c>
      <c r="G3213" s="11">
        <v>1</v>
      </c>
      <c r="K3213" s="26" t="str">
        <f>IF($B3213="","",(VLOOKUP($B3213,所属・種目コード!$O$3:$P$127,2)))</f>
        <v>遠野中</v>
      </c>
      <c r="L3213" s="23" t="e">
        <f>IF($B3213="","",(VLOOKUP($B3213,所属・種目コード!$L$3:$M$59,2)))</f>
        <v>#N/A</v>
      </c>
    </row>
    <row r="3214" spans="1:12">
      <c r="A3214" s="11">
        <v>4132</v>
      </c>
      <c r="B3214" s="11">
        <v>1178</v>
      </c>
      <c r="C3214" s="11">
        <v>43</v>
      </c>
      <c r="E3214" s="11" t="s">
        <v>6533</v>
      </c>
      <c r="F3214" s="11" t="s">
        <v>6534</v>
      </c>
      <c r="G3214" s="11">
        <v>2</v>
      </c>
      <c r="K3214" s="26" t="str">
        <f>IF($B3214="","",(VLOOKUP($B3214,所属・種目コード!$O$3:$P$127,2)))</f>
        <v>遠野中</v>
      </c>
      <c r="L3214" s="23" t="e">
        <f>IF($B3214="","",(VLOOKUP($B3214,所属・種目コード!$L$3:$M$59,2)))</f>
        <v>#N/A</v>
      </c>
    </row>
    <row r="3215" spans="1:12">
      <c r="A3215" s="11">
        <v>4133</v>
      </c>
      <c r="B3215" s="11">
        <v>1178</v>
      </c>
      <c r="C3215" s="11">
        <v>34</v>
      </c>
      <c r="E3215" s="11" t="s">
        <v>6535</v>
      </c>
      <c r="F3215" s="11" t="s">
        <v>6536</v>
      </c>
      <c r="G3215" s="11">
        <v>2</v>
      </c>
      <c r="K3215" s="26" t="str">
        <f>IF($B3215="","",(VLOOKUP($B3215,所属・種目コード!$O$3:$P$127,2)))</f>
        <v>遠野中</v>
      </c>
      <c r="L3215" s="23" t="e">
        <f>IF($B3215="","",(VLOOKUP($B3215,所属・種目コード!$L$3:$M$59,2)))</f>
        <v>#N/A</v>
      </c>
    </row>
    <row r="3216" spans="1:12">
      <c r="A3216" s="11">
        <v>4134</v>
      </c>
      <c r="B3216" s="11">
        <v>1178</v>
      </c>
      <c r="C3216" s="11">
        <v>35</v>
      </c>
      <c r="E3216" s="11" t="s">
        <v>6537</v>
      </c>
      <c r="F3216" s="11" t="s">
        <v>6538</v>
      </c>
      <c r="G3216" s="11">
        <v>2</v>
      </c>
      <c r="K3216" s="26" t="str">
        <f>IF($B3216="","",(VLOOKUP($B3216,所属・種目コード!$O$3:$P$127,2)))</f>
        <v>遠野中</v>
      </c>
      <c r="L3216" s="23" t="e">
        <f>IF($B3216="","",(VLOOKUP($B3216,所属・種目コード!$L$3:$M$59,2)))</f>
        <v>#N/A</v>
      </c>
    </row>
    <row r="3217" spans="1:12">
      <c r="A3217" s="11">
        <v>4135</v>
      </c>
      <c r="B3217" s="11">
        <v>1180</v>
      </c>
      <c r="C3217" s="11">
        <v>1082</v>
      </c>
      <c r="E3217" s="11" t="s">
        <v>6539</v>
      </c>
      <c r="F3217" s="11" t="s">
        <v>6540</v>
      </c>
      <c r="G3217" s="11">
        <v>2</v>
      </c>
      <c r="K3217" s="26" t="str">
        <f>IF($B3217="","",(VLOOKUP($B3217,所属・種目コード!$O$3:$P$127,2)))</f>
        <v>遠野東中</v>
      </c>
      <c r="L3217" s="23" t="e">
        <f>IF($B3217="","",(VLOOKUP($B3217,所属・種目コード!$L$3:$M$59,2)))</f>
        <v>#N/A</v>
      </c>
    </row>
    <row r="3218" spans="1:12">
      <c r="A3218" s="11">
        <v>4136</v>
      </c>
      <c r="B3218" s="11">
        <v>1180</v>
      </c>
      <c r="C3218" s="11">
        <v>1789</v>
      </c>
      <c r="E3218" s="11" t="s">
        <v>6541</v>
      </c>
      <c r="F3218" s="11" t="s">
        <v>6542</v>
      </c>
      <c r="G3218" s="11">
        <v>1</v>
      </c>
      <c r="K3218" s="26" t="str">
        <f>IF($B3218="","",(VLOOKUP($B3218,所属・種目コード!$O$3:$P$127,2)))</f>
        <v>遠野東中</v>
      </c>
      <c r="L3218" s="23" t="e">
        <f>IF($B3218="","",(VLOOKUP($B3218,所属・種目コード!$L$3:$M$59,2)))</f>
        <v>#N/A</v>
      </c>
    </row>
    <row r="3219" spans="1:12">
      <c r="A3219" s="11">
        <v>4137</v>
      </c>
      <c r="B3219" s="11">
        <v>1180</v>
      </c>
      <c r="C3219" s="11">
        <v>1083</v>
      </c>
      <c r="E3219" s="11" t="s">
        <v>6543</v>
      </c>
      <c r="F3219" s="11" t="s">
        <v>6544</v>
      </c>
      <c r="G3219" s="11">
        <v>2</v>
      </c>
      <c r="K3219" s="26" t="str">
        <f>IF($B3219="","",(VLOOKUP($B3219,所属・種目コード!$O$3:$P$127,2)))</f>
        <v>遠野東中</v>
      </c>
      <c r="L3219" s="23" t="e">
        <f>IF($B3219="","",(VLOOKUP($B3219,所属・種目コード!$L$3:$M$59,2)))</f>
        <v>#N/A</v>
      </c>
    </row>
    <row r="3220" spans="1:12">
      <c r="A3220" s="11">
        <v>4138</v>
      </c>
      <c r="B3220" s="11">
        <v>1180</v>
      </c>
      <c r="C3220" s="11">
        <v>1790</v>
      </c>
      <c r="E3220" s="11" t="s">
        <v>6545</v>
      </c>
      <c r="F3220" s="11" t="s">
        <v>6546</v>
      </c>
      <c r="G3220" s="11">
        <v>1</v>
      </c>
      <c r="K3220" s="26" t="str">
        <f>IF($B3220="","",(VLOOKUP($B3220,所属・種目コード!$O$3:$P$127,2)))</f>
        <v>遠野東中</v>
      </c>
      <c r="L3220" s="23" t="e">
        <f>IF($B3220="","",(VLOOKUP($B3220,所属・種目コード!$L$3:$M$59,2)))</f>
        <v>#N/A</v>
      </c>
    </row>
    <row r="3221" spans="1:12">
      <c r="A3221" s="11">
        <v>4139</v>
      </c>
      <c r="B3221" s="11">
        <v>1180</v>
      </c>
      <c r="C3221" s="11">
        <v>1783</v>
      </c>
      <c r="E3221" s="11" t="s">
        <v>6547</v>
      </c>
      <c r="F3221" s="11" t="s">
        <v>6548</v>
      </c>
      <c r="G3221" s="11">
        <v>1</v>
      </c>
      <c r="K3221" s="26" t="str">
        <f>IF($B3221="","",(VLOOKUP($B3221,所属・種目コード!$O$3:$P$127,2)))</f>
        <v>遠野東中</v>
      </c>
      <c r="L3221" s="23" t="e">
        <f>IF($B3221="","",(VLOOKUP($B3221,所属・種目コード!$L$3:$M$59,2)))</f>
        <v>#N/A</v>
      </c>
    </row>
    <row r="3222" spans="1:12">
      <c r="A3222" s="11">
        <v>4140</v>
      </c>
      <c r="B3222" s="11">
        <v>1180</v>
      </c>
      <c r="C3222" s="11">
        <v>1089</v>
      </c>
      <c r="E3222" s="11" t="s">
        <v>6549</v>
      </c>
      <c r="F3222" s="11" t="s">
        <v>6550</v>
      </c>
      <c r="G3222" s="11">
        <v>2</v>
      </c>
      <c r="K3222" s="26" t="str">
        <f>IF($B3222="","",(VLOOKUP($B3222,所属・種目コード!$O$3:$P$127,2)))</f>
        <v>遠野東中</v>
      </c>
      <c r="L3222" s="23" t="e">
        <f>IF($B3222="","",(VLOOKUP($B3222,所属・種目コード!$L$3:$M$59,2)))</f>
        <v>#N/A</v>
      </c>
    </row>
    <row r="3223" spans="1:12">
      <c r="A3223" s="11">
        <v>4141</v>
      </c>
      <c r="B3223" s="11">
        <v>1180</v>
      </c>
      <c r="C3223" s="11">
        <v>1791</v>
      </c>
      <c r="E3223" s="11" t="s">
        <v>6551</v>
      </c>
      <c r="F3223" s="11" t="s">
        <v>6552</v>
      </c>
      <c r="G3223" s="11">
        <v>1</v>
      </c>
      <c r="K3223" s="26" t="str">
        <f>IF($B3223="","",(VLOOKUP($B3223,所属・種目コード!$O$3:$P$127,2)))</f>
        <v>遠野東中</v>
      </c>
      <c r="L3223" s="23" t="e">
        <f>IF($B3223="","",(VLOOKUP($B3223,所属・種目コード!$L$3:$M$59,2)))</f>
        <v>#N/A</v>
      </c>
    </row>
    <row r="3224" spans="1:12">
      <c r="A3224" s="11">
        <v>4142</v>
      </c>
      <c r="B3224" s="11">
        <v>1180</v>
      </c>
      <c r="C3224" s="11">
        <v>1792</v>
      </c>
      <c r="E3224" s="11" t="s">
        <v>6553</v>
      </c>
      <c r="F3224" s="11" t="s">
        <v>6554</v>
      </c>
      <c r="G3224" s="11">
        <v>1</v>
      </c>
      <c r="K3224" s="26" t="str">
        <f>IF($B3224="","",(VLOOKUP($B3224,所属・種目コード!$O$3:$P$127,2)))</f>
        <v>遠野東中</v>
      </c>
      <c r="L3224" s="23" t="e">
        <f>IF($B3224="","",(VLOOKUP($B3224,所属・種目コード!$L$3:$M$59,2)))</f>
        <v>#N/A</v>
      </c>
    </row>
    <row r="3225" spans="1:12">
      <c r="A3225" s="11">
        <v>4143</v>
      </c>
      <c r="B3225" s="11">
        <v>1180</v>
      </c>
      <c r="C3225" s="11">
        <v>1784</v>
      </c>
      <c r="E3225" s="11" t="s">
        <v>6555</v>
      </c>
      <c r="F3225" s="11" t="s">
        <v>6556</v>
      </c>
      <c r="G3225" s="11">
        <v>1</v>
      </c>
      <c r="K3225" s="26" t="str">
        <f>IF($B3225="","",(VLOOKUP($B3225,所属・種目コード!$O$3:$P$127,2)))</f>
        <v>遠野東中</v>
      </c>
      <c r="L3225" s="23" t="e">
        <f>IF($B3225="","",(VLOOKUP($B3225,所属・種目コード!$L$3:$M$59,2)))</f>
        <v>#N/A</v>
      </c>
    </row>
    <row r="3226" spans="1:12">
      <c r="A3226" s="11">
        <v>4144</v>
      </c>
      <c r="B3226" s="11">
        <v>1180</v>
      </c>
      <c r="C3226" s="11">
        <v>1084</v>
      </c>
      <c r="E3226" s="11" t="s">
        <v>6557</v>
      </c>
      <c r="F3226" s="11" t="s">
        <v>6558</v>
      </c>
      <c r="G3226" s="11">
        <v>2</v>
      </c>
      <c r="K3226" s="26" t="str">
        <f>IF($B3226="","",(VLOOKUP($B3226,所属・種目コード!$O$3:$P$127,2)))</f>
        <v>遠野東中</v>
      </c>
      <c r="L3226" s="23" t="e">
        <f>IF($B3226="","",(VLOOKUP($B3226,所属・種目コード!$L$3:$M$59,2)))</f>
        <v>#N/A</v>
      </c>
    </row>
    <row r="3227" spans="1:12">
      <c r="A3227" s="11">
        <v>4145</v>
      </c>
      <c r="B3227" s="11">
        <v>1180</v>
      </c>
      <c r="C3227" s="11">
        <v>1090</v>
      </c>
      <c r="E3227" s="11" t="s">
        <v>6559</v>
      </c>
      <c r="F3227" s="11" t="s">
        <v>6560</v>
      </c>
      <c r="G3227" s="11">
        <v>2</v>
      </c>
      <c r="K3227" s="26" t="str">
        <f>IF($B3227="","",(VLOOKUP($B3227,所属・種目コード!$O$3:$P$127,2)))</f>
        <v>遠野東中</v>
      </c>
      <c r="L3227" s="23" t="e">
        <f>IF($B3227="","",(VLOOKUP($B3227,所属・種目コード!$L$3:$M$59,2)))</f>
        <v>#N/A</v>
      </c>
    </row>
    <row r="3228" spans="1:12">
      <c r="A3228" s="11">
        <v>4146</v>
      </c>
      <c r="B3228" s="11">
        <v>1180</v>
      </c>
      <c r="C3228" s="11">
        <v>1785</v>
      </c>
      <c r="E3228" s="11" t="s">
        <v>6561</v>
      </c>
      <c r="F3228" s="11" t="s">
        <v>6562</v>
      </c>
      <c r="G3228" s="11">
        <v>1</v>
      </c>
      <c r="K3228" s="26" t="str">
        <f>IF($B3228="","",(VLOOKUP($B3228,所属・種目コード!$O$3:$P$127,2)))</f>
        <v>遠野東中</v>
      </c>
      <c r="L3228" s="23" t="e">
        <f>IF($B3228="","",(VLOOKUP($B3228,所属・種目コード!$L$3:$M$59,2)))</f>
        <v>#N/A</v>
      </c>
    </row>
    <row r="3229" spans="1:12">
      <c r="A3229" s="11">
        <v>4147</v>
      </c>
      <c r="B3229" s="11">
        <v>1180</v>
      </c>
      <c r="C3229" s="11">
        <v>1786</v>
      </c>
      <c r="E3229" s="11" t="s">
        <v>6563</v>
      </c>
      <c r="F3229" s="11" t="s">
        <v>5440</v>
      </c>
      <c r="G3229" s="11">
        <v>1</v>
      </c>
      <c r="K3229" s="26" t="str">
        <f>IF($B3229="","",(VLOOKUP($B3229,所属・種目コード!$O$3:$P$127,2)))</f>
        <v>遠野東中</v>
      </c>
      <c r="L3229" s="23" t="e">
        <f>IF($B3229="","",(VLOOKUP($B3229,所属・種目コード!$L$3:$M$59,2)))</f>
        <v>#N/A</v>
      </c>
    </row>
    <row r="3230" spans="1:12">
      <c r="A3230" s="11">
        <v>4148</v>
      </c>
      <c r="B3230" s="11">
        <v>1180</v>
      </c>
      <c r="C3230" s="11">
        <v>1085</v>
      </c>
      <c r="E3230" s="11" t="s">
        <v>6564</v>
      </c>
      <c r="F3230" s="11" t="s">
        <v>3401</v>
      </c>
      <c r="G3230" s="11">
        <v>2</v>
      </c>
      <c r="K3230" s="26" t="str">
        <f>IF($B3230="","",(VLOOKUP($B3230,所属・種目コード!$O$3:$P$127,2)))</f>
        <v>遠野東中</v>
      </c>
      <c r="L3230" s="23" t="e">
        <f>IF($B3230="","",(VLOOKUP($B3230,所属・種目コード!$L$3:$M$59,2)))</f>
        <v>#N/A</v>
      </c>
    </row>
    <row r="3231" spans="1:12">
      <c r="A3231" s="11">
        <v>4149</v>
      </c>
      <c r="B3231" s="11">
        <v>1180</v>
      </c>
      <c r="C3231" s="11">
        <v>1086</v>
      </c>
      <c r="E3231" s="11" t="s">
        <v>6565</v>
      </c>
      <c r="F3231" s="11" t="s">
        <v>6566</v>
      </c>
      <c r="G3231" s="11">
        <v>2</v>
      </c>
      <c r="K3231" s="26" t="str">
        <f>IF($B3231="","",(VLOOKUP($B3231,所属・種目コード!$O$3:$P$127,2)))</f>
        <v>遠野東中</v>
      </c>
      <c r="L3231" s="23" t="e">
        <f>IF($B3231="","",(VLOOKUP($B3231,所属・種目コード!$L$3:$M$59,2)))</f>
        <v>#N/A</v>
      </c>
    </row>
    <row r="3232" spans="1:12">
      <c r="A3232" s="11">
        <v>4150</v>
      </c>
      <c r="B3232" s="11">
        <v>1180</v>
      </c>
      <c r="C3232" s="11">
        <v>1793</v>
      </c>
      <c r="E3232" s="11" t="s">
        <v>6567</v>
      </c>
      <c r="F3232" s="11" t="s">
        <v>6568</v>
      </c>
      <c r="G3232" s="11">
        <v>1</v>
      </c>
      <c r="K3232" s="26" t="str">
        <f>IF($B3232="","",(VLOOKUP($B3232,所属・種目コード!$O$3:$P$127,2)))</f>
        <v>遠野東中</v>
      </c>
      <c r="L3232" s="23" t="e">
        <f>IF($B3232="","",(VLOOKUP($B3232,所属・種目コード!$L$3:$M$59,2)))</f>
        <v>#N/A</v>
      </c>
    </row>
    <row r="3233" spans="1:12">
      <c r="A3233" s="11">
        <v>4151</v>
      </c>
      <c r="B3233" s="11">
        <v>1180</v>
      </c>
      <c r="C3233" s="11">
        <v>1087</v>
      </c>
      <c r="E3233" s="11" t="s">
        <v>6569</v>
      </c>
      <c r="F3233" s="11" t="s">
        <v>6570</v>
      </c>
      <c r="G3233" s="11">
        <v>2</v>
      </c>
      <c r="K3233" s="26" t="str">
        <f>IF($B3233="","",(VLOOKUP($B3233,所属・種目コード!$O$3:$P$127,2)))</f>
        <v>遠野東中</v>
      </c>
      <c r="L3233" s="23" t="e">
        <f>IF($B3233="","",(VLOOKUP($B3233,所属・種目コード!$L$3:$M$59,2)))</f>
        <v>#N/A</v>
      </c>
    </row>
    <row r="3234" spans="1:12">
      <c r="A3234" s="11">
        <v>4152</v>
      </c>
      <c r="B3234" s="11">
        <v>1180</v>
      </c>
      <c r="C3234" s="11">
        <v>1787</v>
      </c>
      <c r="E3234" s="11" t="s">
        <v>6571</v>
      </c>
      <c r="F3234" s="11" t="s">
        <v>6572</v>
      </c>
      <c r="G3234" s="11">
        <v>1</v>
      </c>
      <c r="K3234" s="26" t="str">
        <f>IF($B3234="","",(VLOOKUP($B3234,所属・種目コード!$O$3:$P$127,2)))</f>
        <v>遠野東中</v>
      </c>
      <c r="L3234" s="23" t="e">
        <f>IF($B3234="","",(VLOOKUP($B3234,所属・種目コード!$L$3:$M$59,2)))</f>
        <v>#N/A</v>
      </c>
    </row>
    <row r="3235" spans="1:12">
      <c r="A3235" s="11">
        <v>4153</v>
      </c>
      <c r="B3235" s="11">
        <v>1180</v>
      </c>
      <c r="C3235" s="11">
        <v>1091</v>
      </c>
      <c r="E3235" s="11" t="s">
        <v>6573</v>
      </c>
      <c r="F3235" s="11" t="s">
        <v>6574</v>
      </c>
      <c r="G3235" s="11">
        <v>2</v>
      </c>
      <c r="K3235" s="26" t="str">
        <f>IF($B3235="","",(VLOOKUP($B3235,所属・種目コード!$O$3:$P$127,2)))</f>
        <v>遠野東中</v>
      </c>
      <c r="L3235" s="23" t="e">
        <f>IF($B3235="","",(VLOOKUP($B3235,所属・種目コード!$L$3:$M$59,2)))</f>
        <v>#N/A</v>
      </c>
    </row>
    <row r="3236" spans="1:12">
      <c r="A3236" s="11">
        <v>4154</v>
      </c>
      <c r="B3236" s="11">
        <v>1180</v>
      </c>
      <c r="C3236" s="11">
        <v>1794</v>
      </c>
      <c r="E3236" s="11" t="s">
        <v>6575</v>
      </c>
      <c r="F3236" s="11" t="s">
        <v>6576</v>
      </c>
      <c r="G3236" s="11">
        <v>1</v>
      </c>
      <c r="K3236" s="26" t="str">
        <f>IF($B3236="","",(VLOOKUP($B3236,所属・種目コード!$O$3:$P$127,2)))</f>
        <v>遠野東中</v>
      </c>
      <c r="L3236" s="23" t="e">
        <f>IF($B3236="","",(VLOOKUP($B3236,所属・種目コード!$L$3:$M$59,2)))</f>
        <v>#N/A</v>
      </c>
    </row>
    <row r="3237" spans="1:12">
      <c r="A3237" s="11">
        <v>4155</v>
      </c>
      <c r="B3237" s="11">
        <v>1180</v>
      </c>
      <c r="C3237" s="11">
        <v>1088</v>
      </c>
      <c r="E3237" s="11" t="s">
        <v>6577</v>
      </c>
      <c r="F3237" s="11" t="s">
        <v>6578</v>
      </c>
      <c r="G3237" s="11">
        <v>2</v>
      </c>
      <c r="K3237" s="26" t="str">
        <f>IF($B3237="","",(VLOOKUP($B3237,所属・種目コード!$O$3:$P$127,2)))</f>
        <v>遠野東中</v>
      </c>
      <c r="L3237" s="23" t="e">
        <f>IF($B3237="","",(VLOOKUP($B3237,所属・種目コード!$L$3:$M$59,2)))</f>
        <v>#N/A</v>
      </c>
    </row>
    <row r="3238" spans="1:12">
      <c r="A3238" s="11">
        <v>4156</v>
      </c>
      <c r="B3238" s="11">
        <v>1180</v>
      </c>
      <c r="C3238" s="11">
        <v>1788</v>
      </c>
      <c r="E3238" s="11" t="s">
        <v>6579</v>
      </c>
      <c r="F3238" s="11" t="s">
        <v>6580</v>
      </c>
      <c r="G3238" s="11">
        <v>1</v>
      </c>
      <c r="K3238" s="26" t="str">
        <f>IF($B3238="","",(VLOOKUP($B3238,所属・種目コード!$O$3:$P$127,2)))</f>
        <v>遠野東中</v>
      </c>
      <c r="L3238" s="23" t="e">
        <f>IF($B3238="","",(VLOOKUP($B3238,所属・種目コード!$L$3:$M$59,2)))</f>
        <v>#N/A</v>
      </c>
    </row>
    <row r="3239" spans="1:12">
      <c r="A3239" s="11">
        <v>4157</v>
      </c>
      <c r="B3239" s="11">
        <v>1181</v>
      </c>
      <c r="C3239" s="11">
        <v>1116</v>
      </c>
      <c r="E3239" s="11" t="s">
        <v>6581</v>
      </c>
      <c r="F3239" s="11" t="s">
        <v>6582</v>
      </c>
      <c r="G3239" s="11">
        <v>1</v>
      </c>
      <c r="K3239" s="26" t="str">
        <f>IF($B3239="","",(VLOOKUP($B3239,所属・種目コード!$O$3:$P$127,2)))</f>
        <v>西和賀沢内中</v>
      </c>
      <c r="L3239" s="23" t="e">
        <f>IF($B3239="","",(VLOOKUP($B3239,所属・種目コード!$L$3:$M$59,2)))</f>
        <v>#N/A</v>
      </c>
    </row>
    <row r="3240" spans="1:12">
      <c r="A3240" s="11">
        <v>4158</v>
      </c>
      <c r="B3240" s="11">
        <v>1181</v>
      </c>
      <c r="C3240" s="11">
        <v>933</v>
      </c>
      <c r="E3240" s="11" t="s">
        <v>6583</v>
      </c>
      <c r="F3240" s="11" t="s">
        <v>6584</v>
      </c>
      <c r="G3240" s="11">
        <v>2</v>
      </c>
      <c r="K3240" s="26" t="str">
        <f>IF($B3240="","",(VLOOKUP($B3240,所属・種目コード!$O$3:$P$127,2)))</f>
        <v>西和賀沢内中</v>
      </c>
      <c r="L3240" s="23" t="e">
        <f>IF($B3240="","",(VLOOKUP($B3240,所属・種目コード!$L$3:$M$59,2)))</f>
        <v>#N/A</v>
      </c>
    </row>
    <row r="3241" spans="1:12">
      <c r="A3241" s="11">
        <v>4159</v>
      </c>
      <c r="B3241" s="11">
        <v>1181</v>
      </c>
      <c r="C3241" s="11">
        <v>1117</v>
      </c>
      <c r="E3241" s="11" t="s">
        <v>6585</v>
      </c>
      <c r="F3241" s="11" t="s">
        <v>6586</v>
      </c>
      <c r="G3241" s="11">
        <v>1</v>
      </c>
      <c r="K3241" s="26" t="str">
        <f>IF($B3241="","",(VLOOKUP($B3241,所属・種目コード!$O$3:$P$127,2)))</f>
        <v>西和賀沢内中</v>
      </c>
      <c r="L3241" s="23" t="e">
        <f>IF($B3241="","",(VLOOKUP($B3241,所属・種目コード!$L$3:$M$59,2)))</f>
        <v>#N/A</v>
      </c>
    </row>
    <row r="3242" spans="1:12">
      <c r="A3242" s="11">
        <v>4160</v>
      </c>
      <c r="B3242" s="11">
        <v>1181</v>
      </c>
      <c r="C3242" s="11">
        <v>938</v>
      </c>
      <c r="E3242" s="11" t="s">
        <v>6587</v>
      </c>
      <c r="F3242" s="11" t="s">
        <v>6588</v>
      </c>
      <c r="G3242" s="11">
        <v>2</v>
      </c>
      <c r="K3242" s="26" t="str">
        <f>IF($B3242="","",(VLOOKUP($B3242,所属・種目コード!$O$3:$P$127,2)))</f>
        <v>西和賀沢内中</v>
      </c>
      <c r="L3242" s="23" t="e">
        <f>IF($B3242="","",(VLOOKUP($B3242,所属・種目コード!$L$3:$M$59,2)))</f>
        <v>#N/A</v>
      </c>
    </row>
    <row r="3243" spans="1:12">
      <c r="A3243" s="11">
        <v>4161</v>
      </c>
      <c r="B3243" s="11">
        <v>1181</v>
      </c>
      <c r="C3243" s="11">
        <v>934</v>
      </c>
      <c r="E3243" s="11" t="s">
        <v>6589</v>
      </c>
      <c r="F3243" s="11" t="s">
        <v>6590</v>
      </c>
      <c r="G3243" s="11">
        <v>2</v>
      </c>
      <c r="K3243" s="26" t="str">
        <f>IF($B3243="","",(VLOOKUP($B3243,所属・種目コード!$O$3:$P$127,2)))</f>
        <v>西和賀沢内中</v>
      </c>
      <c r="L3243" s="23" t="e">
        <f>IF($B3243="","",(VLOOKUP($B3243,所属・種目コード!$L$3:$M$59,2)))</f>
        <v>#N/A</v>
      </c>
    </row>
    <row r="3244" spans="1:12">
      <c r="A3244" s="11">
        <v>4162</v>
      </c>
      <c r="B3244" s="11">
        <v>1181</v>
      </c>
      <c r="C3244" s="11">
        <v>1122</v>
      </c>
      <c r="E3244" s="11" t="s">
        <v>6591</v>
      </c>
      <c r="F3244" s="11" t="s">
        <v>6592</v>
      </c>
      <c r="G3244" s="11">
        <v>1</v>
      </c>
      <c r="K3244" s="26" t="str">
        <f>IF($B3244="","",(VLOOKUP($B3244,所属・種目コード!$O$3:$P$127,2)))</f>
        <v>西和賀沢内中</v>
      </c>
      <c r="L3244" s="23" t="e">
        <f>IF($B3244="","",(VLOOKUP($B3244,所属・種目コード!$L$3:$M$59,2)))</f>
        <v>#N/A</v>
      </c>
    </row>
    <row r="3245" spans="1:12">
      <c r="A3245" s="11">
        <v>4163</v>
      </c>
      <c r="B3245" s="11">
        <v>1181</v>
      </c>
      <c r="C3245" s="11">
        <v>939</v>
      </c>
      <c r="E3245" s="11" t="s">
        <v>6593</v>
      </c>
      <c r="F3245" s="11" t="s">
        <v>6594</v>
      </c>
      <c r="G3245" s="11">
        <v>2</v>
      </c>
      <c r="K3245" s="26" t="str">
        <f>IF($B3245="","",(VLOOKUP($B3245,所属・種目コード!$O$3:$P$127,2)))</f>
        <v>西和賀沢内中</v>
      </c>
      <c r="L3245" s="23" t="e">
        <f>IF($B3245="","",(VLOOKUP($B3245,所属・種目コード!$L$3:$M$59,2)))</f>
        <v>#N/A</v>
      </c>
    </row>
    <row r="3246" spans="1:12">
      <c r="A3246" s="11">
        <v>4164</v>
      </c>
      <c r="B3246" s="11">
        <v>1181</v>
      </c>
      <c r="C3246" s="11">
        <v>940</v>
      </c>
      <c r="E3246" s="11" t="s">
        <v>6595</v>
      </c>
      <c r="F3246" s="11" t="s">
        <v>6596</v>
      </c>
      <c r="G3246" s="11">
        <v>2</v>
      </c>
      <c r="K3246" s="26" t="str">
        <f>IF($B3246="","",(VLOOKUP($B3246,所属・種目コード!$O$3:$P$127,2)))</f>
        <v>西和賀沢内中</v>
      </c>
      <c r="L3246" s="23" t="e">
        <f>IF($B3246="","",(VLOOKUP($B3246,所属・種目コード!$L$3:$M$59,2)))</f>
        <v>#N/A</v>
      </c>
    </row>
    <row r="3247" spans="1:12">
      <c r="A3247" s="11">
        <v>4165</v>
      </c>
      <c r="B3247" s="11">
        <v>1181</v>
      </c>
      <c r="C3247" s="11">
        <v>935</v>
      </c>
      <c r="E3247" s="11" t="s">
        <v>6597</v>
      </c>
      <c r="F3247" s="11" t="s">
        <v>6598</v>
      </c>
      <c r="G3247" s="11">
        <v>2</v>
      </c>
      <c r="K3247" s="26" t="str">
        <f>IF($B3247="","",(VLOOKUP($B3247,所属・種目コード!$O$3:$P$127,2)))</f>
        <v>西和賀沢内中</v>
      </c>
      <c r="L3247" s="23" t="e">
        <f>IF($B3247="","",(VLOOKUP($B3247,所属・種目コード!$L$3:$M$59,2)))</f>
        <v>#N/A</v>
      </c>
    </row>
    <row r="3248" spans="1:12">
      <c r="A3248" s="11">
        <v>4166</v>
      </c>
      <c r="B3248" s="11">
        <v>1181</v>
      </c>
      <c r="C3248" s="11">
        <v>1118</v>
      </c>
      <c r="E3248" s="11" t="s">
        <v>6599</v>
      </c>
      <c r="F3248" s="11" t="s">
        <v>6600</v>
      </c>
      <c r="G3248" s="11">
        <v>1</v>
      </c>
      <c r="K3248" s="26" t="str">
        <f>IF($B3248="","",(VLOOKUP($B3248,所属・種目コード!$O$3:$P$127,2)))</f>
        <v>西和賀沢内中</v>
      </c>
      <c r="L3248" s="23" t="e">
        <f>IF($B3248="","",(VLOOKUP($B3248,所属・種目コード!$L$3:$M$59,2)))</f>
        <v>#N/A</v>
      </c>
    </row>
    <row r="3249" spans="1:12">
      <c r="A3249" s="11">
        <v>4167</v>
      </c>
      <c r="B3249" s="11">
        <v>1181</v>
      </c>
      <c r="C3249" s="11">
        <v>1123</v>
      </c>
      <c r="E3249" s="11" t="s">
        <v>6601</v>
      </c>
      <c r="F3249" s="11" t="s">
        <v>2919</v>
      </c>
      <c r="G3249" s="11">
        <v>1</v>
      </c>
      <c r="K3249" s="26" t="str">
        <f>IF($B3249="","",(VLOOKUP($B3249,所属・種目コード!$O$3:$P$127,2)))</f>
        <v>西和賀沢内中</v>
      </c>
      <c r="L3249" s="23" t="e">
        <f>IF($B3249="","",(VLOOKUP($B3249,所属・種目コード!$L$3:$M$59,2)))</f>
        <v>#N/A</v>
      </c>
    </row>
    <row r="3250" spans="1:12">
      <c r="A3250" s="11">
        <v>4168</v>
      </c>
      <c r="B3250" s="11">
        <v>1181</v>
      </c>
      <c r="C3250" s="11">
        <v>1119</v>
      </c>
      <c r="E3250" s="11" t="s">
        <v>6602</v>
      </c>
      <c r="F3250" s="11" t="s">
        <v>6603</v>
      </c>
      <c r="G3250" s="11">
        <v>1</v>
      </c>
      <c r="K3250" s="26" t="str">
        <f>IF($B3250="","",(VLOOKUP($B3250,所属・種目コード!$O$3:$P$127,2)))</f>
        <v>西和賀沢内中</v>
      </c>
      <c r="L3250" s="23" t="e">
        <f>IF($B3250="","",(VLOOKUP($B3250,所属・種目コード!$L$3:$M$59,2)))</f>
        <v>#N/A</v>
      </c>
    </row>
    <row r="3251" spans="1:12">
      <c r="A3251" s="11">
        <v>4169</v>
      </c>
      <c r="B3251" s="11">
        <v>1181</v>
      </c>
      <c r="C3251" s="11">
        <v>941</v>
      </c>
      <c r="E3251" s="11" t="s">
        <v>6604</v>
      </c>
      <c r="F3251" s="11" t="s">
        <v>6605</v>
      </c>
      <c r="G3251" s="11">
        <v>2</v>
      </c>
      <c r="K3251" s="26" t="str">
        <f>IF($B3251="","",(VLOOKUP($B3251,所属・種目コード!$O$3:$P$127,2)))</f>
        <v>西和賀沢内中</v>
      </c>
      <c r="L3251" s="23" t="e">
        <f>IF($B3251="","",(VLOOKUP($B3251,所属・種目コード!$L$3:$M$59,2)))</f>
        <v>#N/A</v>
      </c>
    </row>
    <row r="3252" spans="1:12">
      <c r="A3252" s="11">
        <v>4170</v>
      </c>
      <c r="B3252" s="11">
        <v>1181</v>
      </c>
      <c r="C3252" s="11">
        <v>1120</v>
      </c>
      <c r="E3252" s="11" t="s">
        <v>6606</v>
      </c>
      <c r="F3252" s="11" t="s">
        <v>1315</v>
      </c>
      <c r="G3252" s="11">
        <v>1</v>
      </c>
      <c r="K3252" s="26" t="str">
        <f>IF($B3252="","",(VLOOKUP($B3252,所属・種目コード!$O$3:$P$127,2)))</f>
        <v>西和賀沢内中</v>
      </c>
      <c r="L3252" s="23" t="e">
        <f>IF($B3252="","",(VLOOKUP($B3252,所属・種目コード!$L$3:$M$59,2)))</f>
        <v>#N/A</v>
      </c>
    </row>
    <row r="3253" spans="1:12">
      <c r="A3253" s="11">
        <v>4171</v>
      </c>
      <c r="B3253" s="11">
        <v>1181</v>
      </c>
      <c r="C3253" s="11">
        <v>942</v>
      </c>
      <c r="E3253" s="11" t="s">
        <v>6607</v>
      </c>
      <c r="F3253" s="11" t="s">
        <v>6608</v>
      </c>
      <c r="G3253" s="11">
        <v>2</v>
      </c>
      <c r="K3253" s="26" t="str">
        <f>IF($B3253="","",(VLOOKUP($B3253,所属・種目コード!$O$3:$P$127,2)))</f>
        <v>西和賀沢内中</v>
      </c>
      <c r="L3253" s="23" t="e">
        <f>IF($B3253="","",(VLOOKUP($B3253,所属・種目コード!$L$3:$M$59,2)))</f>
        <v>#N/A</v>
      </c>
    </row>
    <row r="3254" spans="1:12">
      <c r="A3254" s="11">
        <v>4172</v>
      </c>
      <c r="B3254" s="11">
        <v>1181</v>
      </c>
      <c r="C3254" s="11">
        <v>936</v>
      </c>
      <c r="E3254" s="11" t="s">
        <v>6609</v>
      </c>
      <c r="F3254" s="11" t="s">
        <v>6610</v>
      </c>
      <c r="G3254" s="11">
        <v>2</v>
      </c>
      <c r="K3254" s="26" t="str">
        <f>IF($B3254="","",(VLOOKUP($B3254,所属・種目コード!$O$3:$P$127,2)))</f>
        <v>西和賀沢内中</v>
      </c>
      <c r="L3254" s="23" t="e">
        <f>IF($B3254="","",(VLOOKUP($B3254,所属・種目コード!$L$3:$M$59,2)))</f>
        <v>#N/A</v>
      </c>
    </row>
    <row r="3255" spans="1:12">
      <c r="A3255" s="11">
        <v>4173</v>
      </c>
      <c r="B3255" s="11">
        <v>1181</v>
      </c>
      <c r="C3255" s="11">
        <v>1124</v>
      </c>
      <c r="E3255" s="11" t="s">
        <v>6611</v>
      </c>
      <c r="F3255" s="11" t="s">
        <v>6612</v>
      </c>
      <c r="G3255" s="11">
        <v>1</v>
      </c>
      <c r="K3255" s="26" t="str">
        <f>IF($B3255="","",(VLOOKUP($B3255,所属・種目コード!$O$3:$P$127,2)))</f>
        <v>西和賀沢内中</v>
      </c>
      <c r="L3255" s="23" t="e">
        <f>IF($B3255="","",(VLOOKUP($B3255,所属・種目コード!$L$3:$M$59,2)))</f>
        <v>#N/A</v>
      </c>
    </row>
    <row r="3256" spans="1:12">
      <c r="A3256" s="11">
        <v>4174</v>
      </c>
      <c r="B3256" s="11">
        <v>1181</v>
      </c>
      <c r="C3256" s="11">
        <v>1121</v>
      </c>
      <c r="E3256" s="11" t="s">
        <v>6613</v>
      </c>
      <c r="F3256" s="11" t="s">
        <v>6614</v>
      </c>
      <c r="G3256" s="11">
        <v>1</v>
      </c>
      <c r="K3256" s="26" t="str">
        <f>IF($B3256="","",(VLOOKUP($B3256,所属・種目コード!$O$3:$P$127,2)))</f>
        <v>西和賀沢内中</v>
      </c>
      <c r="L3256" s="23" t="e">
        <f>IF($B3256="","",(VLOOKUP($B3256,所属・種目コード!$L$3:$M$59,2)))</f>
        <v>#N/A</v>
      </c>
    </row>
    <row r="3257" spans="1:12">
      <c r="A3257" s="11">
        <v>4175</v>
      </c>
      <c r="B3257" s="11">
        <v>1181</v>
      </c>
      <c r="C3257" s="11">
        <v>937</v>
      </c>
      <c r="E3257" s="11" t="s">
        <v>6615</v>
      </c>
      <c r="F3257" s="11" t="s">
        <v>6616</v>
      </c>
      <c r="G3257" s="11">
        <v>2</v>
      </c>
      <c r="K3257" s="26" t="str">
        <f>IF($B3257="","",(VLOOKUP($B3257,所属・種目コード!$O$3:$P$127,2)))</f>
        <v>西和賀沢内中</v>
      </c>
      <c r="L3257" s="23" t="e">
        <f>IF($B3257="","",(VLOOKUP($B3257,所属・種目コード!$L$3:$M$59,2)))</f>
        <v>#N/A</v>
      </c>
    </row>
    <row r="3258" spans="1:12">
      <c r="A3258" s="11">
        <v>4176</v>
      </c>
      <c r="B3258" s="11">
        <v>1181</v>
      </c>
      <c r="C3258" s="11">
        <v>943</v>
      </c>
      <c r="E3258" s="11" t="s">
        <v>6617</v>
      </c>
      <c r="F3258" s="11" t="s">
        <v>6618</v>
      </c>
      <c r="G3258" s="11">
        <v>2</v>
      </c>
      <c r="K3258" s="26" t="str">
        <f>IF($B3258="","",(VLOOKUP($B3258,所属・種目コード!$O$3:$P$127,2)))</f>
        <v>西和賀沢内中</v>
      </c>
      <c r="L3258" s="23" t="e">
        <f>IF($B3258="","",(VLOOKUP($B3258,所属・種目コード!$L$3:$M$59,2)))</f>
        <v>#N/A</v>
      </c>
    </row>
    <row r="3259" spans="1:12">
      <c r="A3259" s="11">
        <v>4177</v>
      </c>
      <c r="B3259" s="11">
        <v>1182</v>
      </c>
      <c r="C3259" s="11">
        <v>778</v>
      </c>
      <c r="E3259" s="11" t="s">
        <v>6619</v>
      </c>
      <c r="F3259" s="11" t="s">
        <v>4630</v>
      </c>
      <c r="G3259" s="11">
        <v>1</v>
      </c>
      <c r="K3259" s="26" t="str">
        <f>IF($B3259="","",(VLOOKUP($B3259,所属・種目コード!$O$3:$P$127,2)))</f>
        <v>二戸金田一中</v>
      </c>
      <c r="L3259" s="23" t="e">
        <f>IF($B3259="","",(VLOOKUP($B3259,所属・種目コード!$L$3:$M$59,2)))</f>
        <v>#N/A</v>
      </c>
    </row>
    <row r="3260" spans="1:12">
      <c r="A3260" s="11">
        <v>4178</v>
      </c>
      <c r="B3260" s="11">
        <v>1182</v>
      </c>
      <c r="C3260" s="11">
        <v>662</v>
      </c>
      <c r="E3260" s="11" t="s">
        <v>6620</v>
      </c>
      <c r="F3260" s="11" t="s">
        <v>6621</v>
      </c>
      <c r="G3260" s="11">
        <v>2</v>
      </c>
      <c r="K3260" s="26" t="str">
        <f>IF($B3260="","",(VLOOKUP($B3260,所属・種目コード!$O$3:$P$127,2)))</f>
        <v>二戸金田一中</v>
      </c>
      <c r="L3260" s="23" t="e">
        <f>IF($B3260="","",(VLOOKUP($B3260,所属・種目コード!$L$3:$M$59,2)))</f>
        <v>#N/A</v>
      </c>
    </row>
    <row r="3261" spans="1:12">
      <c r="A3261" s="11">
        <v>4179</v>
      </c>
      <c r="B3261" s="11">
        <v>1182</v>
      </c>
      <c r="C3261" s="11">
        <v>784</v>
      </c>
      <c r="E3261" s="11" t="s">
        <v>6622</v>
      </c>
      <c r="F3261" s="11" t="s">
        <v>6623</v>
      </c>
      <c r="G3261" s="11">
        <v>1</v>
      </c>
      <c r="K3261" s="26" t="str">
        <f>IF($B3261="","",(VLOOKUP($B3261,所属・種目コード!$O$3:$P$127,2)))</f>
        <v>二戸金田一中</v>
      </c>
      <c r="L3261" s="23" t="e">
        <f>IF($B3261="","",(VLOOKUP($B3261,所属・種目コード!$L$3:$M$59,2)))</f>
        <v>#N/A</v>
      </c>
    </row>
    <row r="3262" spans="1:12">
      <c r="A3262" s="11">
        <v>4180</v>
      </c>
      <c r="B3262" s="11">
        <v>1182</v>
      </c>
      <c r="C3262" s="11">
        <v>785</v>
      </c>
      <c r="E3262" s="11" t="s">
        <v>6624</v>
      </c>
      <c r="F3262" s="11" t="s">
        <v>6625</v>
      </c>
      <c r="G3262" s="11">
        <v>1</v>
      </c>
      <c r="K3262" s="26" t="str">
        <f>IF($B3262="","",(VLOOKUP($B3262,所属・種目コード!$O$3:$P$127,2)))</f>
        <v>二戸金田一中</v>
      </c>
      <c r="L3262" s="23" t="e">
        <f>IF($B3262="","",(VLOOKUP($B3262,所属・種目コード!$L$3:$M$59,2)))</f>
        <v>#N/A</v>
      </c>
    </row>
    <row r="3263" spans="1:12">
      <c r="A3263" s="11">
        <v>4181</v>
      </c>
      <c r="B3263" s="11">
        <v>1182</v>
      </c>
      <c r="C3263" s="11">
        <v>779</v>
      </c>
      <c r="E3263" s="11" t="s">
        <v>6626</v>
      </c>
      <c r="F3263" s="11" t="s">
        <v>6627</v>
      </c>
      <c r="G3263" s="11">
        <v>1</v>
      </c>
      <c r="K3263" s="26" t="str">
        <f>IF($B3263="","",(VLOOKUP($B3263,所属・種目コード!$O$3:$P$127,2)))</f>
        <v>二戸金田一中</v>
      </c>
      <c r="L3263" s="23" t="e">
        <f>IF($B3263="","",(VLOOKUP($B3263,所属・種目コード!$L$3:$M$59,2)))</f>
        <v>#N/A</v>
      </c>
    </row>
    <row r="3264" spans="1:12">
      <c r="A3264" s="11">
        <v>4182</v>
      </c>
      <c r="B3264" s="11">
        <v>1182</v>
      </c>
      <c r="C3264" s="11">
        <v>658</v>
      </c>
      <c r="E3264" s="11" t="s">
        <v>6628</v>
      </c>
      <c r="F3264" s="11" t="s">
        <v>6629</v>
      </c>
      <c r="G3264" s="11">
        <v>2</v>
      </c>
      <c r="K3264" s="26" t="str">
        <f>IF($B3264="","",(VLOOKUP($B3264,所属・種目コード!$O$3:$P$127,2)))</f>
        <v>二戸金田一中</v>
      </c>
      <c r="L3264" s="23" t="e">
        <f>IF($B3264="","",(VLOOKUP($B3264,所属・種目コード!$L$3:$M$59,2)))</f>
        <v>#N/A</v>
      </c>
    </row>
    <row r="3265" spans="1:12">
      <c r="A3265" s="11">
        <v>4183</v>
      </c>
      <c r="B3265" s="11">
        <v>1182</v>
      </c>
      <c r="C3265" s="11">
        <v>659</v>
      </c>
      <c r="E3265" s="11" t="s">
        <v>6630</v>
      </c>
      <c r="F3265" s="11" t="s">
        <v>6631</v>
      </c>
      <c r="G3265" s="11">
        <v>2</v>
      </c>
      <c r="K3265" s="26" t="str">
        <f>IF($B3265="","",(VLOOKUP($B3265,所属・種目コード!$O$3:$P$127,2)))</f>
        <v>二戸金田一中</v>
      </c>
      <c r="L3265" s="23" t="e">
        <f>IF($B3265="","",(VLOOKUP($B3265,所属・種目コード!$L$3:$M$59,2)))</f>
        <v>#N/A</v>
      </c>
    </row>
    <row r="3266" spans="1:12">
      <c r="A3266" s="11">
        <v>4184</v>
      </c>
      <c r="B3266" s="11">
        <v>1182</v>
      </c>
      <c r="C3266" s="11">
        <v>663</v>
      </c>
      <c r="E3266" s="11" t="s">
        <v>6632</v>
      </c>
      <c r="F3266" s="11" t="s">
        <v>6633</v>
      </c>
      <c r="G3266" s="11">
        <v>2</v>
      </c>
      <c r="K3266" s="26" t="str">
        <f>IF($B3266="","",(VLOOKUP($B3266,所属・種目コード!$O$3:$P$127,2)))</f>
        <v>二戸金田一中</v>
      </c>
      <c r="L3266" s="23" t="e">
        <f>IF($B3266="","",(VLOOKUP($B3266,所属・種目コード!$L$3:$M$59,2)))</f>
        <v>#N/A</v>
      </c>
    </row>
    <row r="3267" spans="1:12">
      <c r="A3267" s="11">
        <v>4185</v>
      </c>
      <c r="B3267" s="11">
        <v>1182</v>
      </c>
      <c r="C3267" s="11">
        <v>660</v>
      </c>
      <c r="E3267" s="11" t="s">
        <v>6634</v>
      </c>
      <c r="F3267" s="11" t="s">
        <v>6635</v>
      </c>
      <c r="G3267" s="11">
        <v>2</v>
      </c>
      <c r="K3267" s="26" t="str">
        <f>IF($B3267="","",(VLOOKUP($B3267,所属・種目コード!$O$3:$P$127,2)))</f>
        <v>二戸金田一中</v>
      </c>
      <c r="L3267" s="23" t="e">
        <f>IF($B3267="","",(VLOOKUP($B3267,所属・種目コード!$L$3:$M$59,2)))</f>
        <v>#N/A</v>
      </c>
    </row>
    <row r="3268" spans="1:12">
      <c r="A3268" s="11">
        <v>4186</v>
      </c>
      <c r="B3268" s="11">
        <v>1182</v>
      </c>
      <c r="C3268" s="11">
        <v>780</v>
      </c>
      <c r="E3268" s="11" t="s">
        <v>6636</v>
      </c>
      <c r="F3268" s="11" t="s">
        <v>6637</v>
      </c>
      <c r="G3268" s="11">
        <v>1</v>
      </c>
      <c r="K3268" s="26" t="str">
        <f>IF($B3268="","",(VLOOKUP($B3268,所属・種目コード!$O$3:$P$127,2)))</f>
        <v>二戸金田一中</v>
      </c>
      <c r="L3268" s="23" t="e">
        <f>IF($B3268="","",(VLOOKUP($B3268,所属・種目コード!$L$3:$M$59,2)))</f>
        <v>#N/A</v>
      </c>
    </row>
    <row r="3269" spans="1:12">
      <c r="A3269" s="11">
        <v>4187</v>
      </c>
      <c r="B3269" s="11">
        <v>1182</v>
      </c>
      <c r="C3269" s="11">
        <v>781</v>
      </c>
      <c r="E3269" s="11" t="s">
        <v>6638</v>
      </c>
      <c r="F3269" s="11" t="s">
        <v>6639</v>
      </c>
      <c r="G3269" s="11">
        <v>1</v>
      </c>
      <c r="K3269" s="26" t="str">
        <f>IF($B3269="","",(VLOOKUP($B3269,所属・種目コード!$O$3:$P$127,2)))</f>
        <v>二戸金田一中</v>
      </c>
      <c r="L3269" s="23" t="e">
        <f>IF($B3269="","",(VLOOKUP($B3269,所属・種目コード!$L$3:$M$59,2)))</f>
        <v>#N/A</v>
      </c>
    </row>
    <row r="3270" spans="1:12">
      <c r="A3270" s="11">
        <v>4188</v>
      </c>
      <c r="B3270" s="11">
        <v>1182</v>
      </c>
      <c r="C3270" s="11">
        <v>664</v>
      </c>
      <c r="E3270" s="11" t="s">
        <v>6640</v>
      </c>
      <c r="F3270" s="11" t="s">
        <v>6641</v>
      </c>
      <c r="G3270" s="11">
        <v>2</v>
      </c>
      <c r="K3270" s="26" t="str">
        <f>IF($B3270="","",(VLOOKUP($B3270,所属・種目コード!$O$3:$P$127,2)))</f>
        <v>二戸金田一中</v>
      </c>
      <c r="L3270" s="23" t="e">
        <f>IF($B3270="","",(VLOOKUP($B3270,所属・種目コード!$L$3:$M$59,2)))</f>
        <v>#N/A</v>
      </c>
    </row>
    <row r="3271" spans="1:12">
      <c r="A3271" s="11">
        <v>4189</v>
      </c>
      <c r="B3271" s="11">
        <v>1182</v>
      </c>
      <c r="C3271" s="11">
        <v>782</v>
      </c>
      <c r="E3271" s="11" t="s">
        <v>6642</v>
      </c>
      <c r="F3271" s="11" t="s">
        <v>6643</v>
      </c>
      <c r="G3271" s="11">
        <v>1</v>
      </c>
      <c r="K3271" s="26" t="str">
        <f>IF($B3271="","",(VLOOKUP($B3271,所属・種目コード!$O$3:$P$127,2)))</f>
        <v>二戸金田一中</v>
      </c>
      <c r="L3271" s="23" t="e">
        <f>IF($B3271="","",(VLOOKUP($B3271,所属・種目コード!$L$3:$M$59,2)))</f>
        <v>#N/A</v>
      </c>
    </row>
    <row r="3272" spans="1:12">
      <c r="A3272" s="11">
        <v>4190</v>
      </c>
      <c r="B3272" s="11">
        <v>1182</v>
      </c>
      <c r="C3272" s="11">
        <v>661</v>
      </c>
      <c r="E3272" s="11" t="s">
        <v>6644</v>
      </c>
      <c r="F3272" s="11" t="s">
        <v>6645</v>
      </c>
      <c r="G3272" s="11">
        <v>2</v>
      </c>
      <c r="K3272" s="26" t="str">
        <f>IF($B3272="","",(VLOOKUP($B3272,所属・種目コード!$O$3:$P$127,2)))</f>
        <v>二戸金田一中</v>
      </c>
      <c r="L3272" s="23" t="e">
        <f>IF($B3272="","",(VLOOKUP($B3272,所属・種目コード!$L$3:$M$59,2)))</f>
        <v>#N/A</v>
      </c>
    </row>
    <row r="3273" spans="1:12">
      <c r="A3273" s="11">
        <v>4191</v>
      </c>
      <c r="B3273" s="11">
        <v>1182</v>
      </c>
      <c r="C3273" s="11">
        <v>783</v>
      </c>
      <c r="E3273" s="11" t="s">
        <v>6646</v>
      </c>
      <c r="F3273" s="11" t="s">
        <v>6647</v>
      </c>
      <c r="G3273" s="11">
        <v>1</v>
      </c>
      <c r="K3273" s="26" t="str">
        <f>IF($B3273="","",(VLOOKUP($B3273,所属・種目コード!$O$3:$P$127,2)))</f>
        <v>二戸金田一中</v>
      </c>
      <c r="L3273" s="23" t="e">
        <f>IF($B3273="","",(VLOOKUP($B3273,所属・種目コード!$L$3:$M$59,2)))</f>
        <v>#N/A</v>
      </c>
    </row>
    <row r="3274" spans="1:12">
      <c r="A3274" s="11">
        <v>4192</v>
      </c>
      <c r="B3274" s="11">
        <v>1183</v>
      </c>
      <c r="C3274" s="11">
        <v>207</v>
      </c>
      <c r="E3274" s="11" t="s">
        <v>6648</v>
      </c>
      <c r="F3274" s="11" t="s">
        <v>6649</v>
      </c>
      <c r="G3274" s="11">
        <v>1</v>
      </c>
      <c r="K3274" s="26" t="str">
        <f>IF($B3274="","",(VLOOKUP($B3274,所属・種目コード!$O$3:$P$127,2)))</f>
        <v>御返地中</v>
      </c>
      <c r="L3274" s="23" t="e">
        <f>IF($B3274="","",(VLOOKUP($B3274,所属・種目コード!$L$3:$M$59,2)))</f>
        <v>#N/A</v>
      </c>
    </row>
    <row r="3275" spans="1:12">
      <c r="A3275" s="11">
        <v>4193</v>
      </c>
      <c r="B3275" s="11">
        <v>1183</v>
      </c>
      <c r="C3275" s="11">
        <v>201</v>
      </c>
      <c r="E3275" s="11" t="s">
        <v>6650</v>
      </c>
      <c r="F3275" s="11" t="s">
        <v>6651</v>
      </c>
      <c r="G3275" s="11">
        <v>1</v>
      </c>
      <c r="K3275" s="26" t="str">
        <f>IF($B3275="","",(VLOOKUP($B3275,所属・種目コード!$O$3:$P$127,2)))</f>
        <v>御返地中</v>
      </c>
      <c r="L3275" s="23" t="e">
        <f>IF($B3275="","",(VLOOKUP($B3275,所属・種目コード!$L$3:$M$59,2)))</f>
        <v>#N/A</v>
      </c>
    </row>
    <row r="3276" spans="1:12">
      <c r="A3276" s="11">
        <v>4194</v>
      </c>
      <c r="B3276" s="11">
        <v>1183</v>
      </c>
      <c r="C3276" s="11">
        <v>202</v>
      </c>
      <c r="E3276" s="11" t="s">
        <v>6652</v>
      </c>
      <c r="F3276" s="11" t="s">
        <v>6653</v>
      </c>
      <c r="G3276" s="11">
        <v>1</v>
      </c>
      <c r="K3276" s="26" t="str">
        <f>IF($B3276="","",(VLOOKUP($B3276,所属・種目コード!$O$3:$P$127,2)))</f>
        <v>御返地中</v>
      </c>
      <c r="L3276" s="23" t="e">
        <f>IF($B3276="","",(VLOOKUP($B3276,所属・種目コード!$L$3:$M$59,2)))</f>
        <v>#N/A</v>
      </c>
    </row>
    <row r="3277" spans="1:12">
      <c r="A3277" s="11">
        <v>4195</v>
      </c>
      <c r="B3277" s="11">
        <v>1183</v>
      </c>
      <c r="C3277" s="11">
        <v>203</v>
      </c>
      <c r="E3277" s="11" t="s">
        <v>6654</v>
      </c>
      <c r="F3277" s="11" t="s">
        <v>6655</v>
      </c>
      <c r="G3277" s="11">
        <v>1</v>
      </c>
      <c r="K3277" s="26" t="str">
        <f>IF($B3277="","",(VLOOKUP($B3277,所属・種目コード!$O$3:$P$127,2)))</f>
        <v>御返地中</v>
      </c>
      <c r="L3277" s="23" t="e">
        <f>IF($B3277="","",(VLOOKUP($B3277,所属・種目コード!$L$3:$M$59,2)))</f>
        <v>#N/A</v>
      </c>
    </row>
    <row r="3278" spans="1:12">
      <c r="A3278" s="11">
        <v>4196</v>
      </c>
      <c r="B3278" s="11">
        <v>1183</v>
      </c>
      <c r="C3278" s="11">
        <v>204</v>
      </c>
      <c r="E3278" s="11" t="s">
        <v>6656</v>
      </c>
      <c r="F3278" s="11" t="s">
        <v>6657</v>
      </c>
      <c r="G3278" s="11">
        <v>1</v>
      </c>
      <c r="K3278" s="26" t="str">
        <f>IF($B3278="","",(VLOOKUP($B3278,所属・種目コード!$O$3:$P$127,2)))</f>
        <v>御返地中</v>
      </c>
      <c r="L3278" s="23" t="e">
        <f>IF($B3278="","",(VLOOKUP($B3278,所属・種目コード!$L$3:$M$59,2)))</f>
        <v>#N/A</v>
      </c>
    </row>
    <row r="3279" spans="1:12">
      <c r="A3279" s="11">
        <v>4197</v>
      </c>
      <c r="B3279" s="11">
        <v>1183</v>
      </c>
      <c r="C3279" s="11">
        <v>205</v>
      </c>
      <c r="E3279" s="11" t="s">
        <v>6658</v>
      </c>
      <c r="F3279" s="11" t="s">
        <v>6659</v>
      </c>
      <c r="G3279" s="11">
        <v>1</v>
      </c>
      <c r="K3279" s="26" t="str">
        <f>IF($B3279="","",(VLOOKUP($B3279,所属・種目コード!$O$3:$P$127,2)))</f>
        <v>御返地中</v>
      </c>
      <c r="L3279" s="23" t="e">
        <f>IF($B3279="","",(VLOOKUP($B3279,所属・種目コード!$L$3:$M$59,2)))</f>
        <v>#N/A</v>
      </c>
    </row>
    <row r="3280" spans="1:12">
      <c r="A3280" s="11">
        <v>4198</v>
      </c>
      <c r="B3280" s="11">
        <v>1183</v>
      </c>
      <c r="C3280" s="11">
        <v>206</v>
      </c>
      <c r="E3280" s="11" t="s">
        <v>6660</v>
      </c>
      <c r="F3280" s="11" t="s">
        <v>6661</v>
      </c>
      <c r="G3280" s="11">
        <v>1</v>
      </c>
      <c r="K3280" s="26" t="str">
        <f>IF($B3280="","",(VLOOKUP($B3280,所属・種目コード!$O$3:$P$127,2)))</f>
        <v>御返地中</v>
      </c>
      <c r="L3280" s="23" t="e">
        <f>IF($B3280="","",(VLOOKUP($B3280,所属・種目コード!$L$3:$M$59,2)))</f>
        <v>#N/A</v>
      </c>
    </row>
    <row r="3281" spans="1:12">
      <c r="A3281" s="11">
        <v>4199</v>
      </c>
      <c r="B3281" s="11">
        <v>1185</v>
      </c>
      <c r="C3281" s="11">
        <v>819</v>
      </c>
      <c r="E3281" s="11" t="s">
        <v>6662</v>
      </c>
      <c r="F3281" s="11" t="s">
        <v>6663</v>
      </c>
      <c r="G3281" s="11">
        <v>1</v>
      </c>
      <c r="K3281" s="26" t="str">
        <f>IF($B3281="","",(VLOOKUP($B3281,所属・種目コード!$O$3:$P$127,2)))</f>
        <v>二戸福岡中</v>
      </c>
      <c r="L3281" s="23" t="e">
        <f>IF($B3281="","",(VLOOKUP($B3281,所属・種目コード!$L$3:$M$59,2)))</f>
        <v>#N/A</v>
      </c>
    </row>
    <row r="3282" spans="1:12">
      <c r="A3282" s="11">
        <v>4200</v>
      </c>
      <c r="B3282" s="11">
        <v>1186</v>
      </c>
      <c r="C3282" s="11">
        <v>693</v>
      </c>
      <c r="E3282" s="11" t="s">
        <v>6664</v>
      </c>
      <c r="F3282" s="11" t="s">
        <v>6665</v>
      </c>
      <c r="G3282" s="11">
        <v>1</v>
      </c>
      <c r="K3282" s="26" t="str">
        <f>IF($B3282="","",(VLOOKUP($B3282,所属・種目コード!$O$3:$P$127,2)))</f>
        <v>野田中</v>
      </c>
      <c r="L3282" s="23" t="e">
        <f>IF($B3282="","",(VLOOKUP($B3282,所属・種目コード!$L$3:$M$59,2)))</f>
        <v>#N/A</v>
      </c>
    </row>
    <row r="3283" spans="1:12">
      <c r="A3283" s="11">
        <v>4201</v>
      </c>
      <c r="B3283" s="11">
        <v>1186</v>
      </c>
      <c r="C3283" s="11">
        <v>588</v>
      </c>
      <c r="E3283" s="11" t="s">
        <v>6666</v>
      </c>
      <c r="F3283" s="11" t="s">
        <v>6667</v>
      </c>
      <c r="G3283" s="11">
        <v>2</v>
      </c>
      <c r="K3283" s="26" t="str">
        <f>IF($B3283="","",(VLOOKUP($B3283,所属・種目コード!$O$3:$P$127,2)))</f>
        <v>野田中</v>
      </c>
      <c r="L3283" s="23" t="e">
        <f>IF($B3283="","",(VLOOKUP($B3283,所属・種目コード!$L$3:$M$59,2)))</f>
        <v>#N/A</v>
      </c>
    </row>
    <row r="3284" spans="1:12">
      <c r="A3284" s="11">
        <v>4202</v>
      </c>
      <c r="B3284" s="11">
        <v>1186</v>
      </c>
      <c r="C3284" s="11">
        <v>596</v>
      </c>
      <c r="E3284" s="11" t="s">
        <v>6668</v>
      </c>
      <c r="F3284" s="11" t="s">
        <v>6669</v>
      </c>
      <c r="G3284" s="11">
        <v>2</v>
      </c>
      <c r="K3284" s="26" t="str">
        <f>IF($B3284="","",(VLOOKUP($B3284,所属・種目コード!$O$3:$P$127,2)))</f>
        <v>野田中</v>
      </c>
      <c r="L3284" s="23" t="e">
        <f>IF($B3284="","",(VLOOKUP($B3284,所属・種目コード!$L$3:$M$59,2)))</f>
        <v>#N/A</v>
      </c>
    </row>
    <row r="3285" spans="1:12">
      <c r="A3285" s="11">
        <v>4203</v>
      </c>
      <c r="B3285" s="11">
        <v>1186</v>
      </c>
      <c r="C3285" s="11">
        <v>589</v>
      </c>
      <c r="E3285" s="11" t="s">
        <v>6670</v>
      </c>
      <c r="F3285" s="11" t="s">
        <v>6671</v>
      </c>
      <c r="G3285" s="11">
        <v>2</v>
      </c>
      <c r="K3285" s="26" t="str">
        <f>IF($B3285="","",(VLOOKUP($B3285,所属・種目コード!$O$3:$P$127,2)))</f>
        <v>野田中</v>
      </c>
      <c r="L3285" s="23" t="e">
        <f>IF($B3285="","",(VLOOKUP($B3285,所属・種目コード!$L$3:$M$59,2)))</f>
        <v>#N/A</v>
      </c>
    </row>
    <row r="3286" spans="1:12">
      <c r="A3286" s="11">
        <v>4204</v>
      </c>
      <c r="B3286" s="11">
        <v>1186</v>
      </c>
      <c r="C3286" s="11">
        <v>590</v>
      </c>
      <c r="E3286" s="11" t="s">
        <v>6672</v>
      </c>
      <c r="F3286" s="11" t="s">
        <v>6673</v>
      </c>
      <c r="G3286" s="11">
        <v>2</v>
      </c>
      <c r="K3286" s="26" t="str">
        <f>IF($B3286="","",(VLOOKUP($B3286,所属・種目コード!$O$3:$P$127,2)))</f>
        <v>野田中</v>
      </c>
      <c r="L3286" s="23" t="e">
        <f>IF($B3286="","",(VLOOKUP($B3286,所属・種目コード!$L$3:$M$59,2)))</f>
        <v>#N/A</v>
      </c>
    </row>
    <row r="3287" spans="1:12">
      <c r="A3287" s="11">
        <v>4205</v>
      </c>
      <c r="B3287" s="11">
        <v>1186</v>
      </c>
      <c r="C3287" s="11">
        <v>593</v>
      </c>
      <c r="E3287" s="11" t="s">
        <v>6674</v>
      </c>
      <c r="F3287" s="11" t="s">
        <v>6675</v>
      </c>
      <c r="G3287" s="11">
        <v>2</v>
      </c>
      <c r="K3287" s="26" t="str">
        <f>IF($B3287="","",(VLOOKUP($B3287,所属・種目コード!$O$3:$P$127,2)))</f>
        <v>野田中</v>
      </c>
      <c r="L3287" s="23" t="e">
        <f>IF($B3287="","",(VLOOKUP($B3287,所属・種目コード!$L$3:$M$59,2)))</f>
        <v>#N/A</v>
      </c>
    </row>
    <row r="3288" spans="1:12">
      <c r="A3288" s="11">
        <v>4206</v>
      </c>
      <c r="B3288" s="11">
        <v>1186</v>
      </c>
      <c r="C3288" s="11">
        <v>685</v>
      </c>
      <c r="E3288" s="11" t="s">
        <v>6676</v>
      </c>
      <c r="F3288" s="11" t="s">
        <v>6677</v>
      </c>
      <c r="G3288" s="11">
        <v>1</v>
      </c>
      <c r="K3288" s="26" t="str">
        <f>IF($B3288="","",(VLOOKUP($B3288,所属・種目コード!$O$3:$P$127,2)))</f>
        <v>野田中</v>
      </c>
      <c r="L3288" s="23" t="e">
        <f>IF($B3288="","",(VLOOKUP($B3288,所属・種目コード!$L$3:$M$59,2)))</f>
        <v>#N/A</v>
      </c>
    </row>
    <row r="3289" spans="1:12">
      <c r="A3289" s="11">
        <v>4207</v>
      </c>
      <c r="B3289" s="11">
        <v>1186</v>
      </c>
      <c r="C3289" s="11">
        <v>686</v>
      </c>
      <c r="E3289" s="11" t="s">
        <v>6678</v>
      </c>
      <c r="F3289" s="11" t="s">
        <v>6679</v>
      </c>
      <c r="G3289" s="11">
        <v>1</v>
      </c>
      <c r="K3289" s="26" t="str">
        <f>IF($B3289="","",(VLOOKUP($B3289,所属・種目コード!$O$3:$P$127,2)))</f>
        <v>野田中</v>
      </c>
      <c r="L3289" s="23" t="e">
        <f>IF($B3289="","",(VLOOKUP($B3289,所属・種目コード!$L$3:$M$59,2)))</f>
        <v>#N/A</v>
      </c>
    </row>
    <row r="3290" spans="1:12">
      <c r="A3290" s="11">
        <v>4208</v>
      </c>
      <c r="B3290" s="11">
        <v>1186</v>
      </c>
      <c r="C3290" s="11">
        <v>591</v>
      </c>
      <c r="E3290" s="11" t="s">
        <v>6680</v>
      </c>
      <c r="F3290" s="11" t="s">
        <v>6681</v>
      </c>
      <c r="G3290" s="11">
        <v>2</v>
      </c>
      <c r="K3290" s="26" t="str">
        <f>IF($B3290="","",(VLOOKUP($B3290,所属・種目コード!$O$3:$P$127,2)))</f>
        <v>野田中</v>
      </c>
      <c r="L3290" s="23" t="e">
        <f>IF($B3290="","",(VLOOKUP($B3290,所属・種目コード!$L$3:$M$59,2)))</f>
        <v>#N/A</v>
      </c>
    </row>
    <row r="3291" spans="1:12">
      <c r="A3291" s="11">
        <v>4209</v>
      </c>
      <c r="B3291" s="11">
        <v>1186</v>
      </c>
      <c r="C3291" s="11">
        <v>594</v>
      </c>
      <c r="E3291" s="11" t="s">
        <v>6682</v>
      </c>
      <c r="F3291" s="11" t="s">
        <v>6683</v>
      </c>
      <c r="G3291" s="11">
        <v>2</v>
      </c>
      <c r="K3291" s="26" t="str">
        <f>IF($B3291="","",(VLOOKUP($B3291,所属・種目コード!$O$3:$P$127,2)))</f>
        <v>野田中</v>
      </c>
      <c r="L3291" s="23" t="e">
        <f>IF($B3291="","",(VLOOKUP($B3291,所属・種目コード!$L$3:$M$59,2)))</f>
        <v>#N/A</v>
      </c>
    </row>
    <row r="3292" spans="1:12">
      <c r="A3292" s="11">
        <v>4210</v>
      </c>
      <c r="B3292" s="11">
        <v>1186</v>
      </c>
      <c r="C3292" s="11">
        <v>687</v>
      </c>
      <c r="E3292" s="11" t="s">
        <v>6684</v>
      </c>
      <c r="F3292" s="11" t="s">
        <v>6685</v>
      </c>
      <c r="G3292" s="11">
        <v>1</v>
      </c>
      <c r="K3292" s="26" t="str">
        <f>IF($B3292="","",(VLOOKUP($B3292,所属・種目コード!$O$3:$P$127,2)))</f>
        <v>野田中</v>
      </c>
      <c r="L3292" s="23" t="e">
        <f>IF($B3292="","",(VLOOKUP($B3292,所属・種目コード!$L$3:$M$59,2)))</f>
        <v>#N/A</v>
      </c>
    </row>
    <row r="3293" spans="1:12">
      <c r="A3293" s="11">
        <v>4211</v>
      </c>
      <c r="B3293" s="11">
        <v>1186</v>
      </c>
      <c r="C3293" s="11">
        <v>592</v>
      </c>
      <c r="E3293" s="11" t="s">
        <v>6686</v>
      </c>
      <c r="F3293" s="11" t="s">
        <v>6687</v>
      </c>
      <c r="G3293" s="11">
        <v>2</v>
      </c>
      <c r="K3293" s="26" t="str">
        <f>IF($B3293="","",(VLOOKUP($B3293,所属・種目コード!$O$3:$P$127,2)))</f>
        <v>野田中</v>
      </c>
      <c r="L3293" s="23" t="e">
        <f>IF($B3293="","",(VLOOKUP($B3293,所属・種目コード!$L$3:$M$59,2)))</f>
        <v>#N/A</v>
      </c>
    </row>
    <row r="3294" spans="1:12">
      <c r="A3294" s="11">
        <v>4212</v>
      </c>
      <c r="B3294" s="11">
        <v>1186</v>
      </c>
      <c r="C3294" s="11">
        <v>688</v>
      </c>
      <c r="E3294" s="11" t="s">
        <v>6688</v>
      </c>
      <c r="F3294" s="11" t="s">
        <v>6689</v>
      </c>
      <c r="G3294" s="11">
        <v>1</v>
      </c>
      <c r="K3294" s="26" t="str">
        <f>IF($B3294="","",(VLOOKUP($B3294,所属・種目コード!$O$3:$P$127,2)))</f>
        <v>野田中</v>
      </c>
      <c r="L3294" s="23" t="e">
        <f>IF($B3294="","",(VLOOKUP($B3294,所属・種目コード!$L$3:$M$59,2)))</f>
        <v>#N/A</v>
      </c>
    </row>
    <row r="3295" spans="1:12">
      <c r="A3295" s="11">
        <v>4213</v>
      </c>
      <c r="B3295" s="11">
        <v>1186</v>
      </c>
      <c r="C3295" s="11">
        <v>595</v>
      </c>
      <c r="E3295" s="11" t="s">
        <v>6690</v>
      </c>
      <c r="F3295" s="11" t="s">
        <v>6691</v>
      </c>
      <c r="G3295" s="11">
        <v>2</v>
      </c>
      <c r="K3295" s="26" t="str">
        <f>IF($B3295="","",(VLOOKUP($B3295,所属・種目コード!$O$3:$P$127,2)))</f>
        <v>野田中</v>
      </c>
      <c r="L3295" s="23" t="e">
        <f>IF($B3295="","",(VLOOKUP($B3295,所属・種目コード!$L$3:$M$59,2)))</f>
        <v>#N/A</v>
      </c>
    </row>
    <row r="3296" spans="1:12">
      <c r="A3296" s="11">
        <v>4214</v>
      </c>
      <c r="B3296" s="11">
        <v>1186</v>
      </c>
      <c r="C3296" s="11">
        <v>689</v>
      </c>
      <c r="E3296" s="11" t="s">
        <v>6692</v>
      </c>
      <c r="F3296" s="11" t="s">
        <v>6693</v>
      </c>
      <c r="G3296" s="11">
        <v>1</v>
      </c>
      <c r="K3296" s="26" t="str">
        <f>IF($B3296="","",(VLOOKUP($B3296,所属・種目コード!$O$3:$P$127,2)))</f>
        <v>野田中</v>
      </c>
      <c r="L3296" s="23" t="e">
        <f>IF($B3296="","",(VLOOKUP($B3296,所属・種目コード!$L$3:$M$59,2)))</f>
        <v>#N/A</v>
      </c>
    </row>
    <row r="3297" spans="1:12">
      <c r="A3297" s="11">
        <v>4215</v>
      </c>
      <c r="B3297" s="11">
        <v>1186</v>
      </c>
      <c r="C3297" s="11">
        <v>690</v>
      </c>
      <c r="E3297" s="11" t="s">
        <v>6694</v>
      </c>
      <c r="F3297" s="11" t="s">
        <v>6695</v>
      </c>
      <c r="G3297" s="11">
        <v>1</v>
      </c>
      <c r="K3297" s="26" t="str">
        <f>IF($B3297="","",(VLOOKUP($B3297,所属・種目コード!$O$3:$P$127,2)))</f>
        <v>野田中</v>
      </c>
      <c r="L3297" s="23" t="e">
        <f>IF($B3297="","",(VLOOKUP($B3297,所属・種目コード!$L$3:$M$59,2)))</f>
        <v>#N/A</v>
      </c>
    </row>
    <row r="3298" spans="1:12">
      <c r="A3298" s="11">
        <v>4216</v>
      </c>
      <c r="B3298" s="11">
        <v>1186</v>
      </c>
      <c r="C3298" s="11">
        <v>694</v>
      </c>
      <c r="E3298" s="11" t="s">
        <v>6696</v>
      </c>
      <c r="F3298" s="11" t="s">
        <v>6697</v>
      </c>
      <c r="G3298" s="11">
        <v>1</v>
      </c>
      <c r="K3298" s="26" t="str">
        <f>IF($B3298="","",(VLOOKUP($B3298,所属・種目コード!$O$3:$P$127,2)))</f>
        <v>野田中</v>
      </c>
      <c r="L3298" s="23" t="e">
        <f>IF($B3298="","",(VLOOKUP($B3298,所属・種目コード!$L$3:$M$59,2)))</f>
        <v>#N/A</v>
      </c>
    </row>
    <row r="3299" spans="1:12">
      <c r="A3299" s="11">
        <v>4217</v>
      </c>
      <c r="B3299" s="11">
        <v>1186</v>
      </c>
      <c r="C3299" s="11">
        <v>691</v>
      </c>
      <c r="E3299" s="11" t="s">
        <v>6698</v>
      </c>
      <c r="F3299" s="11" t="s">
        <v>6699</v>
      </c>
      <c r="G3299" s="11">
        <v>1</v>
      </c>
      <c r="K3299" s="26" t="str">
        <f>IF($B3299="","",(VLOOKUP($B3299,所属・種目コード!$O$3:$P$127,2)))</f>
        <v>野田中</v>
      </c>
      <c r="L3299" s="23" t="e">
        <f>IF($B3299="","",(VLOOKUP($B3299,所属・種目コード!$L$3:$M$59,2)))</f>
        <v>#N/A</v>
      </c>
    </row>
    <row r="3300" spans="1:12">
      <c r="A3300" s="11">
        <v>4218</v>
      </c>
      <c r="B3300" s="11">
        <v>1186</v>
      </c>
      <c r="C3300" s="11">
        <v>692</v>
      </c>
      <c r="E3300" s="11" t="s">
        <v>6700</v>
      </c>
      <c r="F3300" s="11" t="s">
        <v>6701</v>
      </c>
      <c r="G3300" s="11">
        <v>1</v>
      </c>
      <c r="K3300" s="26" t="str">
        <f>IF($B3300="","",(VLOOKUP($B3300,所属・種目コード!$O$3:$P$127,2)))</f>
        <v>野田中</v>
      </c>
      <c r="L3300" s="23" t="e">
        <f>IF($B3300="","",(VLOOKUP($B3300,所属・種目コード!$L$3:$M$59,2)))</f>
        <v>#N/A</v>
      </c>
    </row>
    <row r="3301" spans="1:12">
      <c r="A3301" s="11">
        <v>4219</v>
      </c>
      <c r="B3301" s="11">
        <v>1186</v>
      </c>
      <c r="C3301" s="11">
        <v>695</v>
      </c>
      <c r="E3301" s="11" t="s">
        <v>6702</v>
      </c>
      <c r="F3301" s="11" t="s">
        <v>6703</v>
      </c>
      <c r="G3301" s="11">
        <v>1</v>
      </c>
      <c r="K3301" s="26" t="str">
        <f>IF($B3301="","",(VLOOKUP($B3301,所属・種目コード!$O$3:$P$127,2)))</f>
        <v>野田中</v>
      </c>
      <c r="L3301" s="23" t="e">
        <f>IF($B3301="","",(VLOOKUP($B3301,所属・種目コード!$L$3:$M$59,2)))</f>
        <v>#N/A</v>
      </c>
    </row>
    <row r="3302" spans="1:12">
      <c r="A3302" s="11">
        <v>4220</v>
      </c>
      <c r="B3302" s="11">
        <v>1186</v>
      </c>
      <c r="C3302" s="11">
        <v>696</v>
      </c>
      <c r="E3302" s="11" t="s">
        <v>6704</v>
      </c>
      <c r="F3302" s="11" t="s">
        <v>6705</v>
      </c>
      <c r="G3302" s="11">
        <v>1</v>
      </c>
      <c r="K3302" s="26" t="str">
        <f>IF($B3302="","",(VLOOKUP($B3302,所属・種目コード!$O$3:$P$127,2)))</f>
        <v>野田中</v>
      </c>
      <c r="L3302" s="23" t="e">
        <f>IF($B3302="","",(VLOOKUP($B3302,所属・種目コード!$L$3:$M$59,2)))</f>
        <v>#N/A</v>
      </c>
    </row>
    <row r="3303" spans="1:12">
      <c r="A3303" s="11">
        <v>4221</v>
      </c>
      <c r="B3303" s="11">
        <v>1186</v>
      </c>
      <c r="C3303" s="11">
        <v>697</v>
      </c>
      <c r="E3303" s="11" t="s">
        <v>6706</v>
      </c>
      <c r="F3303" s="11" t="s">
        <v>6707</v>
      </c>
      <c r="G3303" s="11">
        <v>1</v>
      </c>
      <c r="K3303" s="26" t="str">
        <f>IF($B3303="","",(VLOOKUP($B3303,所属・種目コード!$O$3:$P$127,2)))</f>
        <v>野田中</v>
      </c>
      <c r="L3303" s="23" t="e">
        <f>IF($B3303="","",(VLOOKUP($B3303,所属・種目コード!$L$3:$M$59,2)))</f>
        <v>#N/A</v>
      </c>
    </row>
    <row r="3304" spans="1:12">
      <c r="A3304" s="11">
        <v>4222</v>
      </c>
      <c r="B3304" s="11">
        <v>1187</v>
      </c>
      <c r="C3304" s="11">
        <v>471</v>
      </c>
      <c r="E3304" s="11" t="s">
        <v>6708</v>
      </c>
      <c r="F3304" s="11" t="s">
        <v>6709</v>
      </c>
      <c r="G3304" s="11">
        <v>2</v>
      </c>
      <c r="K3304" s="26" t="str">
        <f>IF($B3304="","",(VLOOKUP($B3304,所属・種目コード!$O$3:$P$127,2)))</f>
        <v>八幡平安代中</v>
      </c>
      <c r="L3304" s="23" t="e">
        <f>IF($B3304="","",(VLOOKUP($B3304,所属・種目コード!$L$3:$M$59,2)))</f>
        <v>#N/A</v>
      </c>
    </row>
    <row r="3305" spans="1:12">
      <c r="A3305" s="11">
        <v>4223</v>
      </c>
      <c r="B3305" s="11">
        <v>1187</v>
      </c>
      <c r="C3305" s="11">
        <v>547</v>
      </c>
      <c r="E3305" s="11" t="s">
        <v>6710</v>
      </c>
      <c r="F3305" s="11" t="s">
        <v>6711</v>
      </c>
      <c r="G3305" s="11">
        <v>1</v>
      </c>
      <c r="K3305" s="26" t="str">
        <f>IF($B3305="","",(VLOOKUP($B3305,所属・種目コード!$O$3:$P$127,2)))</f>
        <v>八幡平安代中</v>
      </c>
      <c r="L3305" s="23" t="e">
        <f>IF($B3305="","",(VLOOKUP($B3305,所属・種目コード!$L$3:$M$59,2)))</f>
        <v>#N/A</v>
      </c>
    </row>
    <row r="3306" spans="1:12">
      <c r="A3306" s="11">
        <v>4224</v>
      </c>
      <c r="B3306" s="11">
        <v>1187</v>
      </c>
      <c r="C3306" s="11">
        <v>548</v>
      </c>
      <c r="E3306" s="11" t="s">
        <v>6712</v>
      </c>
      <c r="F3306" s="11" t="s">
        <v>6713</v>
      </c>
      <c r="G3306" s="11">
        <v>1</v>
      </c>
      <c r="K3306" s="26" t="str">
        <f>IF($B3306="","",(VLOOKUP($B3306,所属・種目コード!$O$3:$P$127,2)))</f>
        <v>八幡平安代中</v>
      </c>
      <c r="L3306" s="23" t="e">
        <f>IF($B3306="","",(VLOOKUP($B3306,所属・種目コード!$L$3:$M$59,2)))</f>
        <v>#N/A</v>
      </c>
    </row>
    <row r="3307" spans="1:12">
      <c r="A3307" s="11">
        <v>4225</v>
      </c>
      <c r="B3307" s="11">
        <v>1187</v>
      </c>
      <c r="C3307" s="11">
        <v>538</v>
      </c>
      <c r="E3307" s="11" t="s">
        <v>6714</v>
      </c>
      <c r="F3307" s="11" t="s">
        <v>6715</v>
      </c>
      <c r="G3307" s="11">
        <v>1</v>
      </c>
      <c r="K3307" s="26" t="str">
        <f>IF($B3307="","",(VLOOKUP($B3307,所属・種目コード!$O$3:$P$127,2)))</f>
        <v>八幡平安代中</v>
      </c>
      <c r="L3307" s="23" t="e">
        <f>IF($B3307="","",(VLOOKUP($B3307,所属・種目コード!$L$3:$M$59,2)))</f>
        <v>#N/A</v>
      </c>
    </row>
    <row r="3308" spans="1:12">
      <c r="A3308" s="11">
        <v>4226</v>
      </c>
      <c r="B3308" s="11">
        <v>1187</v>
      </c>
      <c r="C3308" s="11">
        <v>472</v>
      </c>
      <c r="E3308" s="11" t="s">
        <v>6716</v>
      </c>
      <c r="F3308" s="11" t="s">
        <v>6717</v>
      </c>
      <c r="G3308" s="11">
        <v>2</v>
      </c>
      <c r="K3308" s="26" t="str">
        <f>IF($B3308="","",(VLOOKUP($B3308,所属・種目コード!$O$3:$P$127,2)))</f>
        <v>八幡平安代中</v>
      </c>
      <c r="L3308" s="23" t="e">
        <f>IF($B3308="","",(VLOOKUP($B3308,所属・種目コード!$L$3:$M$59,2)))</f>
        <v>#N/A</v>
      </c>
    </row>
    <row r="3309" spans="1:12">
      <c r="A3309" s="11">
        <v>4227</v>
      </c>
      <c r="B3309" s="11">
        <v>1187</v>
      </c>
      <c r="C3309" s="11">
        <v>473</v>
      </c>
      <c r="E3309" s="11" t="s">
        <v>6718</v>
      </c>
      <c r="F3309" s="11" t="s">
        <v>6719</v>
      </c>
      <c r="G3309" s="11">
        <v>2</v>
      </c>
      <c r="K3309" s="26" t="str">
        <f>IF($B3309="","",(VLOOKUP($B3309,所属・種目コード!$O$3:$P$127,2)))</f>
        <v>八幡平安代中</v>
      </c>
      <c r="L3309" s="23" t="e">
        <f>IF($B3309="","",(VLOOKUP($B3309,所属・種目コード!$L$3:$M$59,2)))</f>
        <v>#N/A</v>
      </c>
    </row>
    <row r="3310" spans="1:12">
      <c r="A3310" s="11">
        <v>4228</v>
      </c>
      <c r="B3310" s="11">
        <v>1187</v>
      </c>
      <c r="C3310" s="11">
        <v>474</v>
      </c>
      <c r="E3310" s="11" t="s">
        <v>6720</v>
      </c>
      <c r="F3310" s="11" t="s">
        <v>6721</v>
      </c>
      <c r="G3310" s="11">
        <v>2</v>
      </c>
      <c r="K3310" s="26" t="str">
        <f>IF($B3310="","",(VLOOKUP($B3310,所属・種目コード!$O$3:$P$127,2)))</f>
        <v>八幡平安代中</v>
      </c>
      <c r="L3310" s="23" t="e">
        <f>IF($B3310="","",(VLOOKUP($B3310,所属・種目コード!$L$3:$M$59,2)))</f>
        <v>#N/A</v>
      </c>
    </row>
    <row r="3311" spans="1:12">
      <c r="A3311" s="11">
        <v>4229</v>
      </c>
      <c r="B3311" s="11">
        <v>1187</v>
      </c>
      <c r="C3311" s="11">
        <v>539</v>
      </c>
      <c r="E3311" s="11" t="s">
        <v>6722</v>
      </c>
      <c r="F3311" s="11" t="s">
        <v>6723</v>
      </c>
      <c r="G3311" s="11">
        <v>1</v>
      </c>
      <c r="K3311" s="26" t="str">
        <f>IF($B3311="","",(VLOOKUP($B3311,所属・種目コード!$O$3:$P$127,2)))</f>
        <v>八幡平安代中</v>
      </c>
      <c r="L3311" s="23" t="e">
        <f>IF($B3311="","",(VLOOKUP($B3311,所属・種目コード!$L$3:$M$59,2)))</f>
        <v>#N/A</v>
      </c>
    </row>
    <row r="3312" spans="1:12">
      <c r="A3312" s="11">
        <v>4230</v>
      </c>
      <c r="B3312" s="11">
        <v>1187</v>
      </c>
      <c r="C3312" s="11">
        <v>540</v>
      </c>
      <c r="E3312" s="11" t="s">
        <v>6724</v>
      </c>
      <c r="F3312" s="11" t="s">
        <v>6725</v>
      </c>
      <c r="G3312" s="11">
        <v>1</v>
      </c>
      <c r="K3312" s="26" t="str">
        <f>IF($B3312="","",(VLOOKUP($B3312,所属・種目コード!$O$3:$P$127,2)))</f>
        <v>八幡平安代中</v>
      </c>
      <c r="L3312" s="23" t="e">
        <f>IF($B3312="","",(VLOOKUP($B3312,所属・種目コード!$L$3:$M$59,2)))</f>
        <v>#N/A</v>
      </c>
    </row>
    <row r="3313" spans="1:12">
      <c r="A3313" s="11">
        <v>4231</v>
      </c>
      <c r="B3313" s="11">
        <v>1187</v>
      </c>
      <c r="C3313" s="11">
        <v>541</v>
      </c>
      <c r="E3313" s="11" t="s">
        <v>6726</v>
      </c>
      <c r="F3313" s="11" t="s">
        <v>6086</v>
      </c>
      <c r="G3313" s="11">
        <v>1</v>
      </c>
      <c r="K3313" s="26" t="str">
        <f>IF($B3313="","",(VLOOKUP($B3313,所属・種目コード!$O$3:$P$127,2)))</f>
        <v>八幡平安代中</v>
      </c>
      <c r="L3313" s="23" t="e">
        <f>IF($B3313="","",(VLOOKUP($B3313,所属・種目コード!$L$3:$M$59,2)))</f>
        <v>#N/A</v>
      </c>
    </row>
    <row r="3314" spans="1:12">
      <c r="A3314" s="11">
        <v>4232</v>
      </c>
      <c r="B3314" s="11">
        <v>1187</v>
      </c>
      <c r="C3314" s="11">
        <v>549</v>
      </c>
      <c r="E3314" s="11" t="s">
        <v>6727</v>
      </c>
      <c r="F3314" s="11" t="s">
        <v>3590</v>
      </c>
      <c r="G3314" s="11">
        <v>1</v>
      </c>
      <c r="K3314" s="26" t="str">
        <f>IF($B3314="","",(VLOOKUP($B3314,所属・種目コード!$O$3:$P$127,2)))</f>
        <v>八幡平安代中</v>
      </c>
      <c r="L3314" s="23" t="e">
        <f>IF($B3314="","",(VLOOKUP($B3314,所属・種目コード!$L$3:$M$59,2)))</f>
        <v>#N/A</v>
      </c>
    </row>
    <row r="3315" spans="1:12">
      <c r="A3315" s="11">
        <v>4233</v>
      </c>
      <c r="B3315" s="11">
        <v>1187</v>
      </c>
      <c r="C3315" s="11">
        <v>542</v>
      </c>
      <c r="E3315" s="11" t="s">
        <v>6728</v>
      </c>
      <c r="F3315" s="11" t="s">
        <v>6729</v>
      </c>
      <c r="G3315" s="11">
        <v>1</v>
      </c>
      <c r="K3315" s="26" t="str">
        <f>IF($B3315="","",(VLOOKUP($B3315,所属・種目コード!$O$3:$P$127,2)))</f>
        <v>八幡平安代中</v>
      </c>
      <c r="L3315" s="23" t="e">
        <f>IF($B3315="","",(VLOOKUP($B3315,所属・種目コード!$L$3:$M$59,2)))</f>
        <v>#N/A</v>
      </c>
    </row>
    <row r="3316" spans="1:12">
      <c r="A3316" s="11">
        <v>4234</v>
      </c>
      <c r="B3316" s="11">
        <v>1187</v>
      </c>
      <c r="C3316" s="11">
        <v>477</v>
      </c>
      <c r="E3316" s="11" t="s">
        <v>6730</v>
      </c>
      <c r="F3316" s="11" t="s">
        <v>6731</v>
      </c>
      <c r="G3316" s="11">
        <v>2</v>
      </c>
      <c r="K3316" s="26" t="str">
        <f>IF($B3316="","",(VLOOKUP($B3316,所属・種目コード!$O$3:$P$127,2)))</f>
        <v>八幡平安代中</v>
      </c>
      <c r="L3316" s="23" t="e">
        <f>IF($B3316="","",(VLOOKUP($B3316,所属・種目コード!$L$3:$M$59,2)))</f>
        <v>#N/A</v>
      </c>
    </row>
    <row r="3317" spans="1:12">
      <c r="A3317" s="11">
        <v>4235</v>
      </c>
      <c r="B3317" s="11">
        <v>1187</v>
      </c>
      <c r="C3317" s="11">
        <v>550</v>
      </c>
      <c r="E3317" s="11" t="s">
        <v>6732</v>
      </c>
      <c r="F3317" s="11" t="s">
        <v>6733</v>
      </c>
      <c r="G3317" s="11">
        <v>1</v>
      </c>
      <c r="K3317" s="26" t="str">
        <f>IF($B3317="","",(VLOOKUP($B3317,所属・種目コード!$O$3:$P$127,2)))</f>
        <v>八幡平安代中</v>
      </c>
      <c r="L3317" s="23" t="e">
        <f>IF($B3317="","",(VLOOKUP($B3317,所属・種目コード!$L$3:$M$59,2)))</f>
        <v>#N/A</v>
      </c>
    </row>
    <row r="3318" spans="1:12">
      <c r="A3318" s="11">
        <v>4236</v>
      </c>
      <c r="B3318" s="11">
        <v>1187</v>
      </c>
      <c r="C3318" s="11">
        <v>543</v>
      </c>
      <c r="E3318" s="11" t="s">
        <v>6734</v>
      </c>
      <c r="F3318" s="11" t="s">
        <v>6735</v>
      </c>
      <c r="G3318" s="11">
        <v>1</v>
      </c>
      <c r="K3318" s="26" t="str">
        <f>IF($B3318="","",(VLOOKUP($B3318,所属・種目コード!$O$3:$P$127,2)))</f>
        <v>八幡平安代中</v>
      </c>
      <c r="L3318" s="23" t="e">
        <f>IF($B3318="","",(VLOOKUP($B3318,所属・種目コード!$L$3:$M$59,2)))</f>
        <v>#N/A</v>
      </c>
    </row>
    <row r="3319" spans="1:12">
      <c r="A3319" s="11">
        <v>4237</v>
      </c>
      <c r="B3319" s="11">
        <v>1187</v>
      </c>
      <c r="C3319" s="11">
        <v>544</v>
      </c>
      <c r="E3319" s="11" t="s">
        <v>6736</v>
      </c>
      <c r="F3319" s="11" t="s">
        <v>6737</v>
      </c>
      <c r="G3319" s="11">
        <v>1</v>
      </c>
      <c r="K3319" s="26" t="str">
        <f>IF($B3319="","",(VLOOKUP($B3319,所属・種目コード!$O$3:$P$127,2)))</f>
        <v>八幡平安代中</v>
      </c>
      <c r="L3319" s="23" t="e">
        <f>IF($B3319="","",(VLOOKUP($B3319,所属・種目コード!$L$3:$M$59,2)))</f>
        <v>#N/A</v>
      </c>
    </row>
    <row r="3320" spans="1:12">
      <c r="A3320" s="11">
        <v>4238</v>
      </c>
      <c r="B3320" s="11">
        <v>1187</v>
      </c>
      <c r="C3320" s="11">
        <v>475</v>
      </c>
      <c r="E3320" s="11" t="s">
        <v>6738</v>
      </c>
      <c r="F3320" s="11" t="s">
        <v>6739</v>
      </c>
      <c r="G3320" s="11">
        <v>2</v>
      </c>
      <c r="K3320" s="26" t="str">
        <f>IF($B3320="","",(VLOOKUP($B3320,所属・種目コード!$O$3:$P$127,2)))</f>
        <v>八幡平安代中</v>
      </c>
      <c r="L3320" s="23" t="e">
        <f>IF($B3320="","",(VLOOKUP($B3320,所属・種目コード!$L$3:$M$59,2)))</f>
        <v>#N/A</v>
      </c>
    </row>
    <row r="3321" spans="1:12">
      <c r="A3321" s="11">
        <v>4239</v>
      </c>
      <c r="B3321" s="11">
        <v>1187</v>
      </c>
      <c r="C3321" s="11">
        <v>545</v>
      </c>
      <c r="E3321" s="11" t="s">
        <v>6740</v>
      </c>
      <c r="F3321" s="11" t="s">
        <v>6741</v>
      </c>
      <c r="G3321" s="11">
        <v>1</v>
      </c>
      <c r="K3321" s="26" t="str">
        <f>IF($B3321="","",(VLOOKUP($B3321,所属・種目コード!$O$3:$P$127,2)))</f>
        <v>八幡平安代中</v>
      </c>
      <c r="L3321" s="23" t="e">
        <f>IF($B3321="","",(VLOOKUP($B3321,所属・種目コード!$L$3:$M$59,2)))</f>
        <v>#N/A</v>
      </c>
    </row>
    <row r="3322" spans="1:12">
      <c r="A3322" s="11">
        <v>4240</v>
      </c>
      <c r="B3322" s="11">
        <v>1187</v>
      </c>
      <c r="C3322" s="11">
        <v>546</v>
      </c>
      <c r="E3322" s="11" t="s">
        <v>6742</v>
      </c>
      <c r="F3322" s="11" t="s">
        <v>6743</v>
      </c>
      <c r="G3322" s="11">
        <v>1</v>
      </c>
      <c r="K3322" s="26" t="str">
        <f>IF($B3322="","",(VLOOKUP($B3322,所属・種目コード!$O$3:$P$127,2)))</f>
        <v>八幡平安代中</v>
      </c>
      <c r="L3322" s="23" t="e">
        <f>IF($B3322="","",(VLOOKUP($B3322,所属・種目コード!$L$3:$M$59,2)))</f>
        <v>#N/A</v>
      </c>
    </row>
    <row r="3323" spans="1:12">
      <c r="A3323" s="11">
        <v>4241</v>
      </c>
      <c r="B3323" s="11">
        <v>1187</v>
      </c>
      <c r="C3323" s="11">
        <v>476</v>
      </c>
      <c r="E3323" s="11" t="s">
        <v>6744</v>
      </c>
      <c r="F3323" s="11" t="s">
        <v>6745</v>
      </c>
      <c r="G3323" s="11">
        <v>2</v>
      </c>
      <c r="K3323" s="26" t="str">
        <f>IF($B3323="","",(VLOOKUP($B3323,所属・種目コード!$O$3:$P$127,2)))</f>
        <v>八幡平安代中</v>
      </c>
      <c r="L3323" s="23" t="e">
        <f>IF($B3323="","",(VLOOKUP($B3323,所属・種目コード!$L$3:$M$59,2)))</f>
        <v>#N/A</v>
      </c>
    </row>
    <row r="3324" spans="1:12">
      <c r="A3324" s="11">
        <v>4242</v>
      </c>
      <c r="B3324" s="11">
        <v>1187</v>
      </c>
      <c r="C3324" s="11">
        <v>551</v>
      </c>
      <c r="E3324" s="11" t="s">
        <v>6746</v>
      </c>
      <c r="F3324" s="11" t="s">
        <v>6747</v>
      </c>
      <c r="G3324" s="11">
        <v>1</v>
      </c>
      <c r="K3324" s="26" t="str">
        <f>IF($B3324="","",(VLOOKUP($B3324,所属・種目コード!$O$3:$P$127,2)))</f>
        <v>八幡平安代中</v>
      </c>
      <c r="L3324" s="23" t="e">
        <f>IF($B3324="","",(VLOOKUP($B3324,所属・種目コード!$L$3:$M$59,2)))</f>
        <v>#N/A</v>
      </c>
    </row>
    <row r="3325" spans="1:12">
      <c r="A3325" s="11">
        <v>4243</v>
      </c>
      <c r="B3325" s="11">
        <v>1189</v>
      </c>
      <c r="C3325" s="11">
        <v>510</v>
      </c>
      <c r="E3325" s="11" t="s">
        <v>6748</v>
      </c>
      <c r="F3325" s="11" t="s">
        <v>6749</v>
      </c>
      <c r="G3325" s="11">
        <v>1</v>
      </c>
      <c r="K3325" s="26" t="str">
        <f>IF($B3325="","",(VLOOKUP($B3325,所属・種目コード!$O$3:$P$127,2)))</f>
        <v>八幡平西根中</v>
      </c>
      <c r="L3325" s="23" t="e">
        <f>IF($B3325="","",(VLOOKUP($B3325,所属・種目コード!$L$3:$M$59,2)))</f>
        <v>#N/A</v>
      </c>
    </row>
    <row r="3326" spans="1:12">
      <c r="A3326" s="11">
        <v>4244</v>
      </c>
      <c r="B3326" s="11">
        <v>1189</v>
      </c>
      <c r="C3326" s="11">
        <v>437</v>
      </c>
      <c r="E3326" s="11" t="s">
        <v>6750</v>
      </c>
      <c r="F3326" s="11" t="s">
        <v>6751</v>
      </c>
      <c r="G3326" s="11">
        <v>2</v>
      </c>
      <c r="K3326" s="26" t="str">
        <f>IF($B3326="","",(VLOOKUP($B3326,所属・種目コード!$O$3:$P$127,2)))</f>
        <v>八幡平西根中</v>
      </c>
      <c r="L3326" s="23" t="e">
        <f>IF($B3326="","",(VLOOKUP($B3326,所属・種目コード!$L$3:$M$59,2)))</f>
        <v>#N/A</v>
      </c>
    </row>
    <row r="3327" spans="1:12">
      <c r="A3327" s="11">
        <v>4245</v>
      </c>
      <c r="B3327" s="11">
        <v>1189</v>
      </c>
      <c r="C3327" s="11">
        <v>430</v>
      </c>
      <c r="E3327" s="11" t="s">
        <v>6752</v>
      </c>
      <c r="F3327" s="11" t="s">
        <v>6753</v>
      </c>
      <c r="G3327" s="11">
        <v>2</v>
      </c>
      <c r="K3327" s="26" t="str">
        <f>IF($B3327="","",(VLOOKUP($B3327,所属・種目コード!$O$3:$P$127,2)))</f>
        <v>八幡平西根中</v>
      </c>
      <c r="L3327" s="23" t="e">
        <f>IF($B3327="","",(VLOOKUP($B3327,所属・種目コード!$L$3:$M$59,2)))</f>
        <v>#N/A</v>
      </c>
    </row>
    <row r="3328" spans="1:12">
      <c r="A3328" s="11">
        <v>4246</v>
      </c>
      <c r="B3328" s="11">
        <v>1189</v>
      </c>
      <c r="C3328" s="11">
        <v>518</v>
      </c>
      <c r="E3328" s="11" t="s">
        <v>6754</v>
      </c>
      <c r="F3328" s="11" t="s">
        <v>3051</v>
      </c>
      <c r="G3328" s="11">
        <v>1</v>
      </c>
      <c r="K3328" s="26" t="str">
        <f>IF($B3328="","",(VLOOKUP($B3328,所属・種目コード!$O$3:$P$127,2)))</f>
        <v>八幡平西根中</v>
      </c>
      <c r="L3328" s="23" t="e">
        <f>IF($B3328="","",(VLOOKUP($B3328,所属・種目コード!$L$3:$M$59,2)))</f>
        <v>#N/A</v>
      </c>
    </row>
    <row r="3329" spans="1:12">
      <c r="A3329" s="11">
        <v>4247</v>
      </c>
      <c r="B3329" s="11">
        <v>1189</v>
      </c>
      <c r="C3329" s="11">
        <v>816</v>
      </c>
      <c r="E3329" s="11" t="s">
        <v>6755</v>
      </c>
      <c r="F3329" s="11" t="s">
        <v>6756</v>
      </c>
      <c r="G3329" s="11">
        <v>2</v>
      </c>
      <c r="K3329" s="26" t="str">
        <f>IF($B3329="","",(VLOOKUP($B3329,所属・種目コード!$O$3:$P$127,2)))</f>
        <v>八幡平西根中</v>
      </c>
      <c r="L3329" s="23" t="e">
        <f>IF($B3329="","",(VLOOKUP($B3329,所属・種目コード!$L$3:$M$59,2)))</f>
        <v>#N/A</v>
      </c>
    </row>
    <row r="3330" spans="1:12">
      <c r="A3330" s="11">
        <v>4248</v>
      </c>
      <c r="B3330" s="11">
        <v>1189</v>
      </c>
      <c r="C3330" s="11">
        <v>431</v>
      </c>
      <c r="E3330" s="11" t="s">
        <v>6757</v>
      </c>
      <c r="F3330" s="11" t="s">
        <v>6758</v>
      </c>
      <c r="G3330" s="11">
        <v>2</v>
      </c>
      <c r="K3330" s="26" t="str">
        <f>IF($B3330="","",(VLOOKUP($B3330,所属・種目コード!$O$3:$P$127,2)))</f>
        <v>八幡平西根中</v>
      </c>
      <c r="L3330" s="23" t="e">
        <f>IF($B3330="","",(VLOOKUP($B3330,所属・種目コード!$L$3:$M$59,2)))</f>
        <v>#N/A</v>
      </c>
    </row>
    <row r="3331" spans="1:12">
      <c r="A3331" s="11">
        <v>4249</v>
      </c>
      <c r="B3331" s="11">
        <v>1189</v>
      </c>
      <c r="C3331" s="11">
        <v>761</v>
      </c>
      <c r="E3331" s="11" t="s">
        <v>6759</v>
      </c>
      <c r="F3331" s="11" t="s">
        <v>6760</v>
      </c>
      <c r="G3331" s="11">
        <v>1</v>
      </c>
      <c r="K3331" s="26" t="str">
        <f>IF($B3331="","",(VLOOKUP($B3331,所属・種目コード!$O$3:$P$127,2)))</f>
        <v>八幡平西根中</v>
      </c>
      <c r="L3331" s="23" t="e">
        <f>IF($B3331="","",(VLOOKUP($B3331,所属・種目コード!$L$3:$M$59,2)))</f>
        <v>#N/A</v>
      </c>
    </row>
    <row r="3332" spans="1:12">
      <c r="A3332" s="11">
        <v>4250</v>
      </c>
      <c r="B3332" s="11">
        <v>1189</v>
      </c>
      <c r="C3332" s="11">
        <v>438</v>
      </c>
      <c r="E3332" s="11" t="s">
        <v>6761</v>
      </c>
      <c r="F3332" s="11" t="s">
        <v>6762</v>
      </c>
      <c r="G3332" s="11">
        <v>2</v>
      </c>
      <c r="K3332" s="26" t="str">
        <f>IF($B3332="","",(VLOOKUP($B3332,所属・種目コード!$O$3:$P$127,2)))</f>
        <v>八幡平西根中</v>
      </c>
      <c r="L3332" s="23" t="e">
        <f>IF($B3332="","",(VLOOKUP($B3332,所属・種目コード!$L$3:$M$59,2)))</f>
        <v>#N/A</v>
      </c>
    </row>
    <row r="3333" spans="1:12">
      <c r="A3333" s="11">
        <v>4251</v>
      </c>
      <c r="B3333" s="11">
        <v>1189</v>
      </c>
      <c r="C3333" s="11">
        <v>511</v>
      </c>
      <c r="E3333" s="11" t="s">
        <v>6763</v>
      </c>
      <c r="F3333" s="11" t="s">
        <v>6764</v>
      </c>
      <c r="G3333" s="11">
        <v>1</v>
      </c>
      <c r="K3333" s="26" t="str">
        <f>IF($B3333="","",(VLOOKUP($B3333,所属・種目コード!$O$3:$P$127,2)))</f>
        <v>八幡平西根中</v>
      </c>
      <c r="L3333" s="23" t="e">
        <f>IF($B3333="","",(VLOOKUP($B3333,所属・種目コード!$L$3:$M$59,2)))</f>
        <v>#N/A</v>
      </c>
    </row>
    <row r="3334" spans="1:12">
      <c r="A3334" s="11">
        <v>4252</v>
      </c>
      <c r="B3334" s="11">
        <v>1189</v>
      </c>
      <c r="C3334" s="11">
        <v>432</v>
      </c>
      <c r="E3334" s="11" t="s">
        <v>6765</v>
      </c>
      <c r="F3334" s="11" t="s">
        <v>6766</v>
      </c>
      <c r="G3334" s="11">
        <v>2</v>
      </c>
      <c r="K3334" s="26" t="str">
        <f>IF($B3334="","",(VLOOKUP($B3334,所属・種目コード!$O$3:$P$127,2)))</f>
        <v>八幡平西根中</v>
      </c>
      <c r="L3334" s="23" t="e">
        <f>IF($B3334="","",(VLOOKUP($B3334,所属・種目コード!$L$3:$M$59,2)))</f>
        <v>#N/A</v>
      </c>
    </row>
    <row r="3335" spans="1:12">
      <c r="A3335" s="11">
        <v>4253</v>
      </c>
      <c r="B3335" s="11">
        <v>1189</v>
      </c>
      <c r="C3335" s="11">
        <v>433</v>
      </c>
      <c r="E3335" s="11" t="s">
        <v>6767</v>
      </c>
      <c r="F3335" s="11" t="s">
        <v>6768</v>
      </c>
      <c r="G3335" s="11">
        <v>2</v>
      </c>
      <c r="K3335" s="26" t="str">
        <f>IF($B3335="","",(VLOOKUP($B3335,所属・種目コード!$O$3:$P$127,2)))</f>
        <v>八幡平西根中</v>
      </c>
      <c r="L3335" s="23" t="e">
        <f>IF($B3335="","",(VLOOKUP($B3335,所属・種目コード!$L$3:$M$59,2)))</f>
        <v>#N/A</v>
      </c>
    </row>
    <row r="3336" spans="1:12">
      <c r="A3336" s="11">
        <v>4254</v>
      </c>
      <c r="B3336" s="11">
        <v>1189</v>
      </c>
      <c r="C3336" s="11">
        <v>519</v>
      </c>
      <c r="E3336" s="11" t="s">
        <v>6769</v>
      </c>
      <c r="F3336" s="11" t="s">
        <v>6770</v>
      </c>
      <c r="G3336" s="11">
        <v>1</v>
      </c>
      <c r="K3336" s="26" t="str">
        <f>IF($B3336="","",(VLOOKUP($B3336,所属・種目コード!$O$3:$P$127,2)))</f>
        <v>八幡平西根中</v>
      </c>
      <c r="L3336" s="23" t="e">
        <f>IF($B3336="","",(VLOOKUP($B3336,所属・種目コード!$L$3:$M$59,2)))</f>
        <v>#N/A</v>
      </c>
    </row>
    <row r="3337" spans="1:12">
      <c r="A3337" s="11">
        <v>4255</v>
      </c>
      <c r="B3337" s="11">
        <v>1189</v>
      </c>
      <c r="C3337" s="11">
        <v>520</v>
      </c>
      <c r="E3337" s="11" t="s">
        <v>6771</v>
      </c>
      <c r="F3337" s="11" t="s">
        <v>6772</v>
      </c>
      <c r="G3337" s="11">
        <v>1</v>
      </c>
      <c r="K3337" s="26" t="str">
        <f>IF($B3337="","",(VLOOKUP($B3337,所属・種目コード!$O$3:$P$127,2)))</f>
        <v>八幡平西根中</v>
      </c>
      <c r="L3337" s="23" t="e">
        <f>IF($B3337="","",(VLOOKUP($B3337,所属・種目コード!$L$3:$M$59,2)))</f>
        <v>#N/A</v>
      </c>
    </row>
    <row r="3338" spans="1:12">
      <c r="A3338" s="11">
        <v>4256</v>
      </c>
      <c r="B3338" s="11">
        <v>1189</v>
      </c>
      <c r="C3338" s="11">
        <v>512</v>
      </c>
      <c r="E3338" s="11" t="s">
        <v>6773</v>
      </c>
      <c r="F3338" s="11" t="s">
        <v>6774</v>
      </c>
      <c r="G3338" s="11">
        <v>1</v>
      </c>
      <c r="K3338" s="26" t="str">
        <f>IF($B3338="","",(VLOOKUP($B3338,所属・種目コード!$O$3:$P$127,2)))</f>
        <v>八幡平西根中</v>
      </c>
      <c r="L3338" s="23" t="e">
        <f>IF($B3338="","",(VLOOKUP($B3338,所属・種目コード!$L$3:$M$59,2)))</f>
        <v>#N/A</v>
      </c>
    </row>
    <row r="3339" spans="1:12">
      <c r="A3339" s="11">
        <v>4257</v>
      </c>
      <c r="B3339" s="11">
        <v>1189</v>
      </c>
      <c r="C3339" s="11">
        <v>513</v>
      </c>
      <c r="E3339" s="11" t="s">
        <v>6775</v>
      </c>
      <c r="F3339" s="11" t="s">
        <v>6776</v>
      </c>
      <c r="G3339" s="11">
        <v>1</v>
      </c>
      <c r="K3339" s="26" t="str">
        <f>IF($B3339="","",(VLOOKUP($B3339,所属・種目コード!$O$3:$P$127,2)))</f>
        <v>八幡平西根中</v>
      </c>
      <c r="L3339" s="23" t="e">
        <f>IF($B3339="","",(VLOOKUP($B3339,所属・種目コード!$L$3:$M$59,2)))</f>
        <v>#N/A</v>
      </c>
    </row>
    <row r="3340" spans="1:12">
      <c r="A3340" s="11">
        <v>4258</v>
      </c>
      <c r="B3340" s="11">
        <v>1189</v>
      </c>
      <c r="C3340" s="11">
        <v>514</v>
      </c>
      <c r="E3340" s="11" t="s">
        <v>6777</v>
      </c>
      <c r="F3340" s="11" t="s">
        <v>3746</v>
      </c>
      <c r="G3340" s="11">
        <v>1</v>
      </c>
      <c r="K3340" s="26" t="str">
        <f>IF($B3340="","",(VLOOKUP($B3340,所属・種目コード!$O$3:$P$127,2)))</f>
        <v>八幡平西根中</v>
      </c>
      <c r="L3340" s="23" t="e">
        <f>IF($B3340="","",(VLOOKUP($B3340,所属・種目コード!$L$3:$M$59,2)))</f>
        <v>#N/A</v>
      </c>
    </row>
    <row r="3341" spans="1:12">
      <c r="A3341" s="11">
        <v>4259</v>
      </c>
      <c r="B3341" s="11">
        <v>1189</v>
      </c>
      <c r="C3341" s="11">
        <v>434</v>
      </c>
      <c r="E3341" s="11" t="s">
        <v>6778</v>
      </c>
      <c r="F3341" s="11" t="s">
        <v>6779</v>
      </c>
      <c r="G3341" s="11">
        <v>2</v>
      </c>
      <c r="K3341" s="26" t="str">
        <f>IF($B3341="","",(VLOOKUP($B3341,所属・種目コード!$O$3:$P$127,2)))</f>
        <v>八幡平西根中</v>
      </c>
      <c r="L3341" s="23" t="e">
        <f>IF($B3341="","",(VLOOKUP($B3341,所属・種目コード!$L$3:$M$59,2)))</f>
        <v>#N/A</v>
      </c>
    </row>
    <row r="3342" spans="1:12">
      <c r="A3342" s="11">
        <v>4260</v>
      </c>
      <c r="B3342" s="11">
        <v>1189</v>
      </c>
      <c r="C3342" s="11">
        <v>439</v>
      </c>
      <c r="E3342" s="11" t="s">
        <v>6780</v>
      </c>
      <c r="F3342" s="11" t="s">
        <v>6781</v>
      </c>
      <c r="G3342" s="11">
        <v>2</v>
      </c>
      <c r="K3342" s="26" t="str">
        <f>IF($B3342="","",(VLOOKUP($B3342,所属・種目コード!$O$3:$P$127,2)))</f>
        <v>八幡平西根中</v>
      </c>
      <c r="L3342" s="23" t="e">
        <f>IF($B3342="","",(VLOOKUP($B3342,所属・種目コード!$L$3:$M$59,2)))</f>
        <v>#N/A</v>
      </c>
    </row>
    <row r="3343" spans="1:12">
      <c r="A3343" s="11">
        <v>4261</v>
      </c>
      <c r="B3343" s="11">
        <v>1189</v>
      </c>
      <c r="C3343" s="11">
        <v>435</v>
      </c>
      <c r="E3343" s="11" t="s">
        <v>6782</v>
      </c>
      <c r="F3343" s="11" t="s">
        <v>6783</v>
      </c>
      <c r="G3343" s="11">
        <v>2</v>
      </c>
      <c r="K3343" s="26" t="str">
        <f>IF($B3343="","",(VLOOKUP($B3343,所属・種目コード!$O$3:$P$127,2)))</f>
        <v>八幡平西根中</v>
      </c>
      <c r="L3343" s="23" t="e">
        <f>IF($B3343="","",(VLOOKUP($B3343,所属・種目コード!$L$3:$M$59,2)))</f>
        <v>#N/A</v>
      </c>
    </row>
    <row r="3344" spans="1:12">
      <c r="A3344" s="11">
        <v>4262</v>
      </c>
      <c r="B3344" s="11">
        <v>1189</v>
      </c>
      <c r="C3344" s="11">
        <v>515</v>
      </c>
      <c r="E3344" s="11" t="s">
        <v>6784</v>
      </c>
      <c r="F3344" s="11" t="s">
        <v>966</v>
      </c>
      <c r="G3344" s="11">
        <v>1</v>
      </c>
      <c r="K3344" s="26" t="str">
        <f>IF($B3344="","",(VLOOKUP($B3344,所属・種目コード!$O$3:$P$127,2)))</f>
        <v>八幡平西根中</v>
      </c>
      <c r="L3344" s="23" t="e">
        <f>IF($B3344="","",(VLOOKUP($B3344,所属・種目コード!$L$3:$M$59,2)))</f>
        <v>#N/A</v>
      </c>
    </row>
    <row r="3345" spans="1:12">
      <c r="A3345" s="11">
        <v>4263</v>
      </c>
      <c r="B3345" s="11">
        <v>1189</v>
      </c>
      <c r="C3345" s="11">
        <v>436</v>
      </c>
      <c r="E3345" s="11" t="s">
        <v>6785</v>
      </c>
      <c r="F3345" s="11" t="s">
        <v>6786</v>
      </c>
      <c r="G3345" s="11">
        <v>2</v>
      </c>
      <c r="K3345" s="26" t="str">
        <f>IF($B3345="","",(VLOOKUP($B3345,所属・種目コード!$O$3:$P$127,2)))</f>
        <v>八幡平西根中</v>
      </c>
      <c r="L3345" s="23" t="e">
        <f>IF($B3345="","",(VLOOKUP($B3345,所属・種目コード!$L$3:$M$59,2)))</f>
        <v>#N/A</v>
      </c>
    </row>
    <row r="3346" spans="1:12">
      <c r="A3346" s="11">
        <v>4264</v>
      </c>
      <c r="B3346" s="11">
        <v>1189</v>
      </c>
      <c r="C3346" s="11">
        <v>440</v>
      </c>
      <c r="E3346" s="11" t="s">
        <v>6787</v>
      </c>
      <c r="F3346" s="11" t="s">
        <v>6788</v>
      </c>
      <c r="G3346" s="11">
        <v>2</v>
      </c>
      <c r="K3346" s="26" t="str">
        <f>IF($B3346="","",(VLOOKUP($B3346,所属・種目コード!$O$3:$P$127,2)))</f>
        <v>八幡平西根中</v>
      </c>
      <c r="L3346" s="23" t="e">
        <f>IF($B3346="","",(VLOOKUP($B3346,所属・種目コード!$L$3:$M$59,2)))</f>
        <v>#N/A</v>
      </c>
    </row>
    <row r="3347" spans="1:12">
      <c r="A3347" s="11">
        <v>4265</v>
      </c>
      <c r="B3347" s="11">
        <v>1189</v>
      </c>
      <c r="C3347" s="11">
        <v>516</v>
      </c>
      <c r="E3347" s="11" t="s">
        <v>6789</v>
      </c>
      <c r="F3347" s="11" t="s">
        <v>6790</v>
      </c>
      <c r="G3347" s="11">
        <v>1</v>
      </c>
      <c r="K3347" s="26" t="str">
        <f>IF($B3347="","",(VLOOKUP($B3347,所属・種目コード!$O$3:$P$127,2)))</f>
        <v>八幡平西根中</v>
      </c>
      <c r="L3347" s="23" t="e">
        <f>IF($B3347="","",(VLOOKUP($B3347,所属・種目コード!$L$3:$M$59,2)))</f>
        <v>#N/A</v>
      </c>
    </row>
    <row r="3348" spans="1:12">
      <c r="A3348" s="11">
        <v>4266</v>
      </c>
      <c r="B3348" s="11">
        <v>1189</v>
      </c>
      <c r="C3348" s="11">
        <v>517</v>
      </c>
      <c r="E3348" s="11" t="s">
        <v>6791</v>
      </c>
      <c r="F3348" s="11" t="s">
        <v>6792</v>
      </c>
      <c r="G3348" s="11">
        <v>1</v>
      </c>
      <c r="K3348" s="26" t="str">
        <f>IF($B3348="","",(VLOOKUP($B3348,所属・種目コード!$O$3:$P$127,2)))</f>
        <v>八幡平西根中</v>
      </c>
      <c r="L3348" s="23" t="e">
        <f>IF($B3348="","",(VLOOKUP($B3348,所属・種目コード!$L$3:$M$59,2)))</f>
        <v>#N/A</v>
      </c>
    </row>
    <row r="3349" spans="1:12">
      <c r="A3349" s="11">
        <v>4267</v>
      </c>
      <c r="B3349" s="11">
        <v>1189</v>
      </c>
      <c r="C3349" s="11">
        <v>521</v>
      </c>
      <c r="E3349" s="11" t="s">
        <v>6793</v>
      </c>
      <c r="F3349" s="11" t="s">
        <v>6794</v>
      </c>
      <c r="G3349" s="11">
        <v>1</v>
      </c>
      <c r="K3349" s="26" t="str">
        <f>IF($B3349="","",(VLOOKUP($B3349,所属・種目コード!$O$3:$P$127,2)))</f>
        <v>八幡平西根中</v>
      </c>
      <c r="L3349" s="23" t="e">
        <f>IF($B3349="","",(VLOOKUP($B3349,所属・種目コード!$L$3:$M$59,2)))</f>
        <v>#N/A</v>
      </c>
    </row>
    <row r="3350" spans="1:12">
      <c r="A3350" s="11">
        <v>4268</v>
      </c>
      <c r="B3350" s="11">
        <v>1190</v>
      </c>
      <c r="C3350" s="11">
        <v>1185</v>
      </c>
      <c r="E3350" s="11" t="s">
        <v>6795</v>
      </c>
      <c r="F3350" s="11" t="s">
        <v>6796</v>
      </c>
      <c r="G3350" s="11">
        <v>1</v>
      </c>
      <c r="K3350" s="26" t="str">
        <f>IF($B3350="","",(VLOOKUP($B3350,所属・種目コード!$O$3:$P$127,2)))</f>
        <v>八幡平松尾中</v>
      </c>
      <c r="L3350" s="23" t="e">
        <f>IF($B3350="","",(VLOOKUP($B3350,所属・種目コード!$L$3:$M$59,2)))</f>
        <v>#N/A</v>
      </c>
    </row>
    <row r="3351" spans="1:12">
      <c r="A3351" s="11">
        <v>4269</v>
      </c>
      <c r="B3351" s="11">
        <v>1190</v>
      </c>
      <c r="C3351" s="11">
        <v>985</v>
      </c>
      <c r="E3351" s="11" t="s">
        <v>6797</v>
      </c>
      <c r="F3351" s="11" t="s">
        <v>6798</v>
      </c>
      <c r="G3351" s="11">
        <v>2</v>
      </c>
      <c r="K3351" s="26" t="str">
        <f>IF($B3351="","",(VLOOKUP($B3351,所属・種目コード!$O$3:$P$127,2)))</f>
        <v>八幡平松尾中</v>
      </c>
      <c r="L3351" s="23" t="e">
        <f>IF($B3351="","",(VLOOKUP($B3351,所属・種目コード!$L$3:$M$59,2)))</f>
        <v>#N/A</v>
      </c>
    </row>
    <row r="3352" spans="1:12">
      <c r="A3352" s="11">
        <v>4270</v>
      </c>
      <c r="B3352" s="11">
        <v>1190</v>
      </c>
      <c r="C3352" s="11">
        <v>986</v>
      </c>
      <c r="E3352" s="11" t="s">
        <v>6799</v>
      </c>
      <c r="F3352" s="11" t="s">
        <v>6800</v>
      </c>
      <c r="G3352" s="11">
        <v>2</v>
      </c>
      <c r="K3352" s="26" t="str">
        <f>IF($B3352="","",(VLOOKUP($B3352,所属・種目コード!$O$3:$P$127,2)))</f>
        <v>八幡平松尾中</v>
      </c>
      <c r="L3352" s="23" t="e">
        <f>IF($B3352="","",(VLOOKUP($B3352,所属・種目コード!$L$3:$M$59,2)))</f>
        <v>#N/A</v>
      </c>
    </row>
    <row r="3353" spans="1:12">
      <c r="A3353" s="11">
        <v>4271</v>
      </c>
      <c r="B3353" s="11">
        <v>1190</v>
      </c>
      <c r="C3353" s="11">
        <v>1186</v>
      </c>
      <c r="E3353" s="11" t="s">
        <v>6801</v>
      </c>
      <c r="F3353" s="11" t="s">
        <v>6802</v>
      </c>
      <c r="G3353" s="11">
        <v>1</v>
      </c>
      <c r="K3353" s="26" t="str">
        <f>IF($B3353="","",(VLOOKUP($B3353,所属・種目コード!$O$3:$P$127,2)))</f>
        <v>八幡平松尾中</v>
      </c>
      <c r="L3353" s="23" t="e">
        <f>IF($B3353="","",(VLOOKUP($B3353,所属・種目コード!$L$3:$M$59,2)))</f>
        <v>#N/A</v>
      </c>
    </row>
    <row r="3354" spans="1:12">
      <c r="A3354" s="11">
        <v>4272</v>
      </c>
      <c r="B3354" s="11">
        <v>1190</v>
      </c>
      <c r="C3354" s="11">
        <v>1187</v>
      </c>
      <c r="E3354" s="11" t="s">
        <v>6803</v>
      </c>
      <c r="F3354" s="11" t="s">
        <v>5349</v>
      </c>
      <c r="G3354" s="11">
        <v>1</v>
      </c>
      <c r="K3354" s="26" t="str">
        <f>IF($B3354="","",(VLOOKUP($B3354,所属・種目コード!$O$3:$P$127,2)))</f>
        <v>八幡平松尾中</v>
      </c>
      <c r="L3354" s="23" t="e">
        <f>IF($B3354="","",(VLOOKUP($B3354,所属・種目コード!$L$3:$M$59,2)))</f>
        <v>#N/A</v>
      </c>
    </row>
    <row r="3355" spans="1:12">
      <c r="A3355" s="11">
        <v>4273</v>
      </c>
      <c r="B3355" s="11">
        <v>1190</v>
      </c>
      <c r="C3355" s="11">
        <v>984</v>
      </c>
      <c r="E3355" s="11" t="s">
        <v>6804</v>
      </c>
      <c r="F3355" s="11" t="s">
        <v>6805</v>
      </c>
      <c r="G3355" s="11">
        <v>2</v>
      </c>
      <c r="K3355" s="26" t="str">
        <f>IF($B3355="","",(VLOOKUP($B3355,所属・種目コード!$O$3:$P$127,2)))</f>
        <v>八幡平松尾中</v>
      </c>
      <c r="L3355" s="23" t="e">
        <f>IF($B3355="","",(VLOOKUP($B3355,所属・種目コード!$L$3:$M$59,2)))</f>
        <v>#N/A</v>
      </c>
    </row>
    <row r="3356" spans="1:12">
      <c r="A3356" s="11">
        <v>4274</v>
      </c>
      <c r="B3356" s="11">
        <v>1190</v>
      </c>
      <c r="C3356" s="11">
        <v>1188</v>
      </c>
      <c r="E3356" s="11" t="s">
        <v>6806</v>
      </c>
      <c r="F3356" s="11" t="s">
        <v>6807</v>
      </c>
      <c r="G3356" s="11">
        <v>1</v>
      </c>
      <c r="K3356" s="26" t="str">
        <f>IF($B3356="","",(VLOOKUP($B3356,所属・種目コード!$O$3:$P$127,2)))</f>
        <v>八幡平松尾中</v>
      </c>
      <c r="L3356" s="23" t="e">
        <f>IF($B3356="","",(VLOOKUP($B3356,所属・種目コード!$L$3:$M$59,2)))</f>
        <v>#N/A</v>
      </c>
    </row>
    <row r="3357" spans="1:12">
      <c r="A3357" s="11">
        <v>4275</v>
      </c>
      <c r="B3357" s="11">
        <v>1190</v>
      </c>
      <c r="C3357" s="11">
        <v>987</v>
      </c>
      <c r="E3357" s="11" t="s">
        <v>6808</v>
      </c>
      <c r="F3357" s="11" t="s">
        <v>6809</v>
      </c>
      <c r="G3357" s="11">
        <v>2</v>
      </c>
      <c r="K3357" s="26" t="str">
        <f>IF($B3357="","",(VLOOKUP($B3357,所属・種目コード!$O$3:$P$127,2)))</f>
        <v>八幡平松尾中</v>
      </c>
      <c r="L3357" s="23" t="e">
        <f>IF($B3357="","",(VLOOKUP($B3357,所属・種目コード!$L$3:$M$59,2)))</f>
        <v>#N/A</v>
      </c>
    </row>
    <row r="3358" spans="1:12">
      <c r="A3358" s="11">
        <v>4276</v>
      </c>
      <c r="B3358" s="11">
        <v>1190</v>
      </c>
      <c r="C3358" s="11">
        <v>1189</v>
      </c>
      <c r="E3358" s="11" t="s">
        <v>6810</v>
      </c>
      <c r="F3358" s="11" t="s">
        <v>6811</v>
      </c>
      <c r="G3358" s="11">
        <v>1</v>
      </c>
      <c r="K3358" s="26" t="str">
        <f>IF($B3358="","",(VLOOKUP($B3358,所属・種目コード!$O$3:$P$127,2)))</f>
        <v>八幡平松尾中</v>
      </c>
      <c r="L3358" s="23" t="e">
        <f>IF($B3358="","",(VLOOKUP($B3358,所属・種目コード!$L$3:$M$59,2)))</f>
        <v>#N/A</v>
      </c>
    </row>
    <row r="3359" spans="1:12">
      <c r="A3359" s="11">
        <v>4277</v>
      </c>
      <c r="B3359" s="11">
        <v>1190</v>
      </c>
      <c r="C3359" s="11">
        <v>1192</v>
      </c>
      <c r="E3359" s="11" t="s">
        <v>6812</v>
      </c>
      <c r="F3359" s="11" t="s">
        <v>6813</v>
      </c>
      <c r="G3359" s="11">
        <v>1</v>
      </c>
      <c r="K3359" s="26" t="str">
        <f>IF($B3359="","",(VLOOKUP($B3359,所属・種目コード!$O$3:$P$127,2)))</f>
        <v>八幡平松尾中</v>
      </c>
      <c r="L3359" s="23" t="e">
        <f>IF($B3359="","",(VLOOKUP($B3359,所属・種目コード!$L$3:$M$59,2)))</f>
        <v>#N/A</v>
      </c>
    </row>
    <row r="3360" spans="1:12">
      <c r="A3360" s="11">
        <v>4278</v>
      </c>
      <c r="B3360" s="11">
        <v>1190</v>
      </c>
      <c r="C3360" s="11">
        <v>988</v>
      </c>
      <c r="E3360" s="11" t="s">
        <v>6814</v>
      </c>
      <c r="F3360" s="11" t="s">
        <v>6815</v>
      </c>
      <c r="G3360" s="11">
        <v>2</v>
      </c>
      <c r="K3360" s="26" t="str">
        <f>IF($B3360="","",(VLOOKUP($B3360,所属・種目コード!$O$3:$P$127,2)))</f>
        <v>八幡平松尾中</v>
      </c>
      <c r="L3360" s="23" t="e">
        <f>IF($B3360="","",(VLOOKUP($B3360,所属・種目コード!$L$3:$M$59,2)))</f>
        <v>#N/A</v>
      </c>
    </row>
    <row r="3361" spans="1:12">
      <c r="A3361" s="11">
        <v>4279</v>
      </c>
      <c r="B3361" s="11">
        <v>1190</v>
      </c>
      <c r="C3361" s="11">
        <v>1190</v>
      </c>
      <c r="E3361" s="11" t="s">
        <v>6816</v>
      </c>
      <c r="F3361" s="11" t="s">
        <v>6817</v>
      </c>
      <c r="G3361" s="11">
        <v>1</v>
      </c>
      <c r="K3361" s="26" t="str">
        <f>IF($B3361="","",(VLOOKUP($B3361,所属・種目コード!$O$3:$P$127,2)))</f>
        <v>八幡平松尾中</v>
      </c>
      <c r="L3361" s="23" t="e">
        <f>IF($B3361="","",(VLOOKUP($B3361,所属・種目コード!$L$3:$M$59,2)))</f>
        <v>#N/A</v>
      </c>
    </row>
    <row r="3362" spans="1:12">
      <c r="A3362" s="11">
        <v>4280</v>
      </c>
      <c r="B3362" s="11">
        <v>1190</v>
      </c>
      <c r="C3362" s="11">
        <v>1191</v>
      </c>
      <c r="E3362" s="11" t="s">
        <v>6818</v>
      </c>
      <c r="F3362" s="11" t="s">
        <v>6819</v>
      </c>
      <c r="G3362" s="11">
        <v>1</v>
      </c>
      <c r="K3362" s="26" t="str">
        <f>IF($B3362="","",(VLOOKUP($B3362,所属・種目コード!$O$3:$P$127,2)))</f>
        <v>八幡平松尾中</v>
      </c>
      <c r="L3362" s="23" t="e">
        <f>IF($B3362="","",(VLOOKUP($B3362,所属・種目コード!$L$3:$M$59,2)))</f>
        <v>#N/A</v>
      </c>
    </row>
    <row r="3363" spans="1:12">
      <c r="A3363" s="11">
        <v>4281</v>
      </c>
      <c r="B3363" s="11">
        <v>1190</v>
      </c>
      <c r="C3363" s="11">
        <v>989</v>
      </c>
      <c r="E3363" s="11" t="s">
        <v>6820</v>
      </c>
      <c r="F3363" s="11" t="s">
        <v>6821</v>
      </c>
      <c r="G3363" s="11">
        <v>2</v>
      </c>
      <c r="K3363" s="26" t="str">
        <f>IF($B3363="","",(VLOOKUP($B3363,所属・種目コード!$O$3:$P$127,2)))</f>
        <v>八幡平松尾中</v>
      </c>
      <c r="L3363" s="23" t="e">
        <f>IF($B3363="","",(VLOOKUP($B3363,所属・種目コード!$L$3:$M$59,2)))</f>
        <v>#N/A</v>
      </c>
    </row>
    <row r="3364" spans="1:12">
      <c r="A3364" s="11">
        <v>4282</v>
      </c>
      <c r="B3364" s="11">
        <v>1190</v>
      </c>
      <c r="C3364" s="11">
        <v>990</v>
      </c>
      <c r="E3364" s="11" t="s">
        <v>6822</v>
      </c>
      <c r="F3364" s="11" t="s">
        <v>6823</v>
      </c>
      <c r="G3364" s="11">
        <v>2</v>
      </c>
      <c r="K3364" s="26" t="str">
        <f>IF($B3364="","",(VLOOKUP($B3364,所属・種目コード!$O$3:$P$127,2)))</f>
        <v>八幡平松尾中</v>
      </c>
      <c r="L3364" s="23" t="e">
        <f>IF($B3364="","",(VLOOKUP($B3364,所属・種目コード!$L$3:$M$59,2)))</f>
        <v>#N/A</v>
      </c>
    </row>
    <row r="3365" spans="1:12">
      <c r="A3365" s="11">
        <v>4283</v>
      </c>
      <c r="B3365" s="11">
        <v>1191</v>
      </c>
      <c r="C3365" s="11">
        <v>132</v>
      </c>
      <c r="E3365" s="11" t="s">
        <v>6824</v>
      </c>
      <c r="F3365" s="11" t="s">
        <v>6825</v>
      </c>
      <c r="G3365" s="11">
        <v>1</v>
      </c>
      <c r="K3365" s="26" t="str">
        <f>IF($B3365="","",(VLOOKUP($B3365,所属・種目コード!$O$3:$P$127,2)))</f>
        <v>花巻石鳥谷中</v>
      </c>
      <c r="L3365" s="23" t="e">
        <f>IF($B3365="","",(VLOOKUP($B3365,所属・種目コード!$L$3:$M$59,2)))</f>
        <v>#N/A</v>
      </c>
    </row>
    <row r="3366" spans="1:12">
      <c r="A3366" s="11">
        <v>4284</v>
      </c>
      <c r="B3366" s="11">
        <v>1191</v>
      </c>
      <c r="C3366" s="11">
        <v>123</v>
      </c>
      <c r="E3366" s="11" t="s">
        <v>6826</v>
      </c>
      <c r="F3366" s="11" t="s">
        <v>6827</v>
      </c>
      <c r="G3366" s="11">
        <v>1</v>
      </c>
      <c r="K3366" s="26" t="str">
        <f>IF($B3366="","",(VLOOKUP($B3366,所属・種目コード!$O$3:$P$127,2)))</f>
        <v>花巻石鳥谷中</v>
      </c>
      <c r="L3366" s="23" t="e">
        <f>IF($B3366="","",(VLOOKUP($B3366,所属・種目コード!$L$3:$M$59,2)))</f>
        <v>#N/A</v>
      </c>
    </row>
    <row r="3367" spans="1:12">
      <c r="A3367" s="11">
        <v>4285</v>
      </c>
      <c r="B3367" s="11">
        <v>1191</v>
      </c>
      <c r="C3367" s="11">
        <v>136</v>
      </c>
      <c r="E3367" s="11" t="s">
        <v>6828</v>
      </c>
      <c r="F3367" s="11" t="s">
        <v>6829</v>
      </c>
      <c r="G3367" s="11">
        <v>2</v>
      </c>
      <c r="K3367" s="26" t="str">
        <f>IF($B3367="","",(VLOOKUP($B3367,所属・種目コード!$O$3:$P$127,2)))</f>
        <v>花巻石鳥谷中</v>
      </c>
      <c r="L3367" s="23" t="e">
        <f>IF($B3367="","",(VLOOKUP($B3367,所属・種目コード!$L$3:$M$59,2)))</f>
        <v>#N/A</v>
      </c>
    </row>
    <row r="3368" spans="1:12">
      <c r="A3368" s="11">
        <v>4286</v>
      </c>
      <c r="B3368" s="11">
        <v>1191</v>
      </c>
      <c r="C3368" s="11">
        <v>124</v>
      </c>
      <c r="E3368" s="11" t="s">
        <v>6830</v>
      </c>
      <c r="F3368" s="11" t="s">
        <v>6831</v>
      </c>
      <c r="G3368" s="11">
        <v>1</v>
      </c>
      <c r="K3368" s="26" t="str">
        <f>IF($B3368="","",(VLOOKUP($B3368,所属・種目コード!$O$3:$P$127,2)))</f>
        <v>花巻石鳥谷中</v>
      </c>
      <c r="L3368" s="23" t="e">
        <f>IF($B3368="","",(VLOOKUP($B3368,所属・種目コード!$L$3:$M$59,2)))</f>
        <v>#N/A</v>
      </c>
    </row>
    <row r="3369" spans="1:12">
      <c r="A3369" s="11">
        <v>4287</v>
      </c>
      <c r="B3369" s="11">
        <v>1191</v>
      </c>
      <c r="C3369" s="11">
        <v>133</v>
      </c>
      <c r="E3369" s="11" t="s">
        <v>6832</v>
      </c>
      <c r="F3369" s="11" t="s">
        <v>6833</v>
      </c>
      <c r="G3369" s="11">
        <v>1</v>
      </c>
      <c r="K3369" s="26" t="str">
        <f>IF($B3369="","",(VLOOKUP($B3369,所属・種目コード!$O$3:$P$127,2)))</f>
        <v>花巻石鳥谷中</v>
      </c>
      <c r="L3369" s="23" t="e">
        <f>IF($B3369="","",(VLOOKUP($B3369,所属・種目コード!$L$3:$M$59,2)))</f>
        <v>#N/A</v>
      </c>
    </row>
    <row r="3370" spans="1:12">
      <c r="A3370" s="11">
        <v>4288</v>
      </c>
      <c r="B3370" s="11">
        <v>1191</v>
      </c>
      <c r="C3370" s="11">
        <v>134</v>
      </c>
      <c r="E3370" s="11" t="s">
        <v>6834</v>
      </c>
      <c r="F3370" s="11" t="s">
        <v>6835</v>
      </c>
      <c r="G3370" s="11">
        <v>1</v>
      </c>
      <c r="K3370" s="26" t="str">
        <f>IF($B3370="","",(VLOOKUP($B3370,所属・種目コード!$O$3:$P$127,2)))</f>
        <v>花巻石鳥谷中</v>
      </c>
      <c r="L3370" s="23" t="e">
        <f>IF($B3370="","",(VLOOKUP($B3370,所属・種目コード!$L$3:$M$59,2)))</f>
        <v>#N/A</v>
      </c>
    </row>
    <row r="3371" spans="1:12">
      <c r="A3371" s="11">
        <v>4289</v>
      </c>
      <c r="B3371" s="11">
        <v>1191</v>
      </c>
      <c r="C3371" s="11">
        <v>137</v>
      </c>
      <c r="E3371" s="11" t="s">
        <v>6836</v>
      </c>
      <c r="F3371" s="11" t="s">
        <v>6837</v>
      </c>
      <c r="G3371" s="11">
        <v>2</v>
      </c>
      <c r="K3371" s="26" t="str">
        <f>IF($B3371="","",(VLOOKUP($B3371,所属・種目コード!$O$3:$P$127,2)))</f>
        <v>花巻石鳥谷中</v>
      </c>
      <c r="L3371" s="23" t="e">
        <f>IF($B3371="","",(VLOOKUP($B3371,所属・種目コード!$L$3:$M$59,2)))</f>
        <v>#N/A</v>
      </c>
    </row>
    <row r="3372" spans="1:12">
      <c r="A3372" s="11">
        <v>4290</v>
      </c>
      <c r="B3372" s="11">
        <v>1191</v>
      </c>
      <c r="C3372" s="11">
        <v>125</v>
      </c>
      <c r="E3372" s="11" t="s">
        <v>6838</v>
      </c>
      <c r="F3372" s="11" t="s">
        <v>6839</v>
      </c>
      <c r="G3372" s="11">
        <v>1</v>
      </c>
      <c r="K3372" s="26" t="str">
        <f>IF($B3372="","",(VLOOKUP($B3372,所属・種目コード!$O$3:$P$127,2)))</f>
        <v>花巻石鳥谷中</v>
      </c>
      <c r="L3372" s="23" t="e">
        <f>IF($B3372="","",(VLOOKUP($B3372,所属・種目コード!$L$3:$M$59,2)))</f>
        <v>#N/A</v>
      </c>
    </row>
    <row r="3373" spans="1:12">
      <c r="A3373" s="11">
        <v>4291</v>
      </c>
      <c r="B3373" s="11">
        <v>1191</v>
      </c>
      <c r="C3373" s="11">
        <v>138</v>
      </c>
      <c r="E3373" s="11" t="s">
        <v>6840</v>
      </c>
      <c r="F3373" s="11" t="s">
        <v>6841</v>
      </c>
      <c r="G3373" s="11">
        <v>2</v>
      </c>
      <c r="K3373" s="26" t="str">
        <f>IF($B3373="","",(VLOOKUP($B3373,所属・種目コード!$O$3:$P$127,2)))</f>
        <v>花巻石鳥谷中</v>
      </c>
      <c r="L3373" s="23" t="e">
        <f>IF($B3373="","",(VLOOKUP($B3373,所属・種目コード!$L$3:$M$59,2)))</f>
        <v>#N/A</v>
      </c>
    </row>
    <row r="3374" spans="1:12">
      <c r="A3374" s="11">
        <v>4292</v>
      </c>
      <c r="B3374" s="11">
        <v>1191</v>
      </c>
      <c r="C3374" s="11">
        <v>135</v>
      </c>
      <c r="E3374" s="11" t="s">
        <v>6842</v>
      </c>
      <c r="F3374" s="11" t="s">
        <v>6843</v>
      </c>
      <c r="G3374" s="11">
        <v>1</v>
      </c>
      <c r="K3374" s="26" t="str">
        <f>IF($B3374="","",(VLOOKUP($B3374,所属・種目コード!$O$3:$P$127,2)))</f>
        <v>花巻石鳥谷中</v>
      </c>
      <c r="L3374" s="23" t="e">
        <f>IF($B3374="","",(VLOOKUP($B3374,所属・種目コード!$L$3:$M$59,2)))</f>
        <v>#N/A</v>
      </c>
    </row>
    <row r="3375" spans="1:12">
      <c r="A3375" s="11">
        <v>4293</v>
      </c>
      <c r="B3375" s="11">
        <v>1191</v>
      </c>
      <c r="C3375" s="11">
        <v>130</v>
      </c>
      <c r="E3375" s="11" t="s">
        <v>6844</v>
      </c>
      <c r="F3375" s="11" t="s">
        <v>6845</v>
      </c>
      <c r="G3375" s="11">
        <v>2</v>
      </c>
      <c r="K3375" s="26" t="str">
        <f>IF($B3375="","",(VLOOKUP($B3375,所属・種目コード!$O$3:$P$127,2)))</f>
        <v>花巻石鳥谷中</v>
      </c>
      <c r="L3375" s="23" t="e">
        <f>IF($B3375="","",(VLOOKUP($B3375,所属・種目コード!$L$3:$M$59,2)))</f>
        <v>#N/A</v>
      </c>
    </row>
    <row r="3376" spans="1:12">
      <c r="A3376" s="11">
        <v>4294</v>
      </c>
      <c r="B3376" s="11">
        <v>1191</v>
      </c>
      <c r="C3376" s="11">
        <v>139</v>
      </c>
      <c r="E3376" s="11" t="s">
        <v>6846</v>
      </c>
      <c r="F3376" s="11" t="s">
        <v>6847</v>
      </c>
      <c r="G3376" s="11">
        <v>2</v>
      </c>
      <c r="K3376" s="26" t="str">
        <f>IF($B3376="","",(VLOOKUP($B3376,所属・種目コード!$O$3:$P$127,2)))</f>
        <v>花巻石鳥谷中</v>
      </c>
      <c r="L3376" s="23" t="e">
        <f>IF($B3376="","",(VLOOKUP($B3376,所属・種目コード!$L$3:$M$59,2)))</f>
        <v>#N/A</v>
      </c>
    </row>
    <row r="3377" spans="1:12">
      <c r="A3377" s="11">
        <v>4295</v>
      </c>
      <c r="B3377" s="11">
        <v>1191</v>
      </c>
      <c r="C3377" s="11">
        <v>126</v>
      </c>
      <c r="E3377" s="11" t="s">
        <v>6848</v>
      </c>
      <c r="F3377" s="11" t="s">
        <v>6849</v>
      </c>
      <c r="G3377" s="11">
        <v>1</v>
      </c>
      <c r="K3377" s="26" t="str">
        <f>IF($B3377="","",(VLOOKUP($B3377,所属・種目コード!$O$3:$P$127,2)))</f>
        <v>花巻石鳥谷中</v>
      </c>
      <c r="L3377" s="23" t="e">
        <f>IF($B3377="","",(VLOOKUP($B3377,所属・種目コード!$L$3:$M$59,2)))</f>
        <v>#N/A</v>
      </c>
    </row>
    <row r="3378" spans="1:12">
      <c r="A3378" s="11">
        <v>4296</v>
      </c>
      <c r="B3378" s="11">
        <v>1191</v>
      </c>
      <c r="C3378" s="11">
        <v>131</v>
      </c>
      <c r="E3378" s="11" t="s">
        <v>6850</v>
      </c>
      <c r="F3378" s="11" t="s">
        <v>6851</v>
      </c>
      <c r="G3378" s="11">
        <v>2</v>
      </c>
      <c r="K3378" s="26" t="str">
        <f>IF($B3378="","",(VLOOKUP($B3378,所属・種目コード!$O$3:$P$127,2)))</f>
        <v>花巻石鳥谷中</v>
      </c>
      <c r="L3378" s="23" t="e">
        <f>IF($B3378="","",(VLOOKUP($B3378,所属・種目コード!$L$3:$M$59,2)))</f>
        <v>#N/A</v>
      </c>
    </row>
    <row r="3379" spans="1:12">
      <c r="A3379" s="11">
        <v>4297</v>
      </c>
      <c r="B3379" s="11">
        <v>1191</v>
      </c>
      <c r="C3379" s="11">
        <v>136</v>
      </c>
      <c r="E3379" s="11" t="s">
        <v>6852</v>
      </c>
      <c r="F3379" s="11" t="s">
        <v>5632</v>
      </c>
      <c r="G3379" s="11">
        <v>1</v>
      </c>
      <c r="K3379" s="26" t="str">
        <f>IF($B3379="","",(VLOOKUP($B3379,所属・種目コード!$O$3:$P$127,2)))</f>
        <v>花巻石鳥谷中</v>
      </c>
      <c r="L3379" s="23" t="e">
        <f>IF($B3379="","",(VLOOKUP($B3379,所属・種目コード!$L$3:$M$59,2)))</f>
        <v>#N/A</v>
      </c>
    </row>
    <row r="3380" spans="1:12">
      <c r="A3380" s="11">
        <v>4298</v>
      </c>
      <c r="B3380" s="11">
        <v>1191</v>
      </c>
      <c r="C3380" s="11">
        <v>137</v>
      </c>
      <c r="E3380" s="11" t="s">
        <v>6853</v>
      </c>
      <c r="F3380" s="11" t="s">
        <v>6854</v>
      </c>
      <c r="G3380" s="11">
        <v>1</v>
      </c>
      <c r="K3380" s="26" t="str">
        <f>IF($B3380="","",(VLOOKUP($B3380,所属・種目コード!$O$3:$P$127,2)))</f>
        <v>花巻石鳥谷中</v>
      </c>
      <c r="L3380" s="23" t="e">
        <f>IF($B3380="","",(VLOOKUP($B3380,所属・種目コード!$L$3:$M$59,2)))</f>
        <v>#N/A</v>
      </c>
    </row>
    <row r="3381" spans="1:12">
      <c r="A3381" s="11">
        <v>4299</v>
      </c>
      <c r="B3381" s="11">
        <v>1191</v>
      </c>
      <c r="C3381" s="11">
        <v>127</v>
      </c>
      <c r="E3381" s="11" t="s">
        <v>6855</v>
      </c>
      <c r="F3381" s="11" t="s">
        <v>6856</v>
      </c>
      <c r="G3381" s="11">
        <v>1</v>
      </c>
      <c r="K3381" s="26" t="str">
        <f>IF($B3381="","",(VLOOKUP($B3381,所属・種目コード!$O$3:$P$127,2)))</f>
        <v>花巻石鳥谷中</v>
      </c>
      <c r="L3381" s="23" t="e">
        <f>IF($B3381="","",(VLOOKUP($B3381,所属・種目コード!$L$3:$M$59,2)))</f>
        <v>#N/A</v>
      </c>
    </row>
    <row r="3382" spans="1:12">
      <c r="A3382" s="11">
        <v>4300</v>
      </c>
      <c r="B3382" s="11">
        <v>1191</v>
      </c>
      <c r="C3382" s="11">
        <v>128</v>
      </c>
      <c r="E3382" s="11" t="s">
        <v>6857</v>
      </c>
      <c r="F3382" s="11" t="s">
        <v>6858</v>
      </c>
      <c r="G3382" s="11">
        <v>1</v>
      </c>
      <c r="K3382" s="26" t="str">
        <f>IF($B3382="","",(VLOOKUP($B3382,所属・種目コード!$O$3:$P$127,2)))</f>
        <v>花巻石鳥谷中</v>
      </c>
      <c r="L3382" s="23" t="e">
        <f>IF($B3382="","",(VLOOKUP($B3382,所属・種目コード!$L$3:$M$59,2)))</f>
        <v>#N/A</v>
      </c>
    </row>
    <row r="3383" spans="1:12">
      <c r="A3383" s="11">
        <v>4301</v>
      </c>
      <c r="B3383" s="11">
        <v>1191</v>
      </c>
      <c r="C3383" s="11">
        <v>140</v>
      </c>
      <c r="E3383" s="11" t="s">
        <v>6859</v>
      </c>
      <c r="F3383" s="11" t="s">
        <v>6860</v>
      </c>
      <c r="G3383" s="11">
        <v>2</v>
      </c>
      <c r="K3383" s="26" t="str">
        <f>IF($B3383="","",(VLOOKUP($B3383,所属・種目コード!$O$3:$P$127,2)))</f>
        <v>花巻石鳥谷中</v>
      </c>
      <c r="L3383" s="23" t="e">
        <f>IF($B3383="","",(VLOOKUP($B3383,所属・種目コード!$L$3:$M$59,2)))</f>
        <v>#N/A</v>
      </c>
    </row>
    <row r="3384" spans="1:12">
      <c r="A3384" s="11">
        <v>4302</v>
      </c>
      <c r="B3384" s="11">
        <v>1191</v>
      </c>
      <c r="C3384" s="11">
        <v>141</v>
      </c>
      <c r="E3384" s="11" t="s">
        <v>6861</v>
      </c>
      <c r="F3384" s="11" t="s">
        <v>6862</v>
      </c>
      <c r="G3384" s="11">
        <v>2</v>
      </c>
      <c r="K3384" s="26" t="str">
        <f>IF($B3384="","",(VLOOKUP($B3384,所属・種目コード!$O$3:$P$127,2)))</f>
        <v>花巻石鳥谷中</v>
      </c>
      <c r="L3384" s="23" t="e">
        <f>IF($B3384="","",(VLOOKUP($B3384,所属・種目コード!$L$3:$M$59,2)))</f>
        <v>#N/A</v>
      </c>
    </row>
    <row r="3385" spans="1:12">
      <c r="A3385" s="11">
        <v>4303</v>
      </c>
      <c r="B3385" s="11">
        <v>1191</v>
      </c>
      <c r="C3385" s="11">
        <v>138</v>
      </c>
      <c r="E3385" s="11" t="s">
        <v>6863</v>
      </c>
      <c r="F3385" s="11" t="s">
        <v>6864</v>
      </c>
      <c r="G3385" s="11">
        <v>1</v>
      </c>
      <c r="K3385" s="26" t="str">
        <f>IF($B3385="","",(VLOOKUP($B3385,所属・種目コード!$O$3:$P$127,2)))</f>
        <v>花巻石鳥谷中</v>
      </c>
      <c r="L3385" s="23" t="e">
        <f>IF($B3385="","",(VLOOKUP($B3385,所属・種目コード!$L$3:$M$59,2)))</f>
        <v>#N/A</v>
      </c>
    </row>
    <row r="3386" spans="1:12">
      <c r="A3386" s="11">
        <v>4304</v>
      </c>
      <c r="B3386" s="11">
        <v>1191</v>
      </c>
      <c r="C3386" s="11">
        <v>139</v>
      </c>
      <c r="E3386" s="11" t="s">
        <v>6865</v>
      </c>
      <c r="F3386" s="11" t="s">
        <v>6866</v>
      </c>
      <c r="G3386" s="11">
        <v>1</v>
      </c>
      <c r="K3386" s="26" t="str">
        <f>IF($B3386="","",(VLOOKUP($B3386,所属・種目コード!$O$3:$P$127,2)))</f>
        <v>花巻石鳥谷中</v>
      </c>
      <c r="L3386" s="23" t="e">
        <f>IF($B3386="","",(VLOOKUP($B3386,所属・種目コード!$L$3:$M$59,2)))</f>
        <v>#N/A</v>
      </c>
    </row>
    <row r="3387" spans="1:12">
      <c r="A3387" s="11">
        <v>4305</v>
      </c>
      <c r="B3387" s="11">
        <v>1191</v>
      </c>
      <c r="C3387" s="11">
        <v>142</v>
      </c>
      <c r="E3387" s="11" t="s">
        <v>6867</v>
      </c>
      <c r="F3387" s="11" t="s">
        <v>6868</v>
      </c>
      <c r="G3387" s="11">
        <v>2</v>
      </c>
      <c r="K3387" s="26" t="str">
        <f>IF($B3387="","",(VLOOKUP($B3387,所属・種目コード!$O$3:$P$127,2)))</f>
        <v>花巻石鳥谷中</v>
      </c>
      <c r="L3387" s="23" t="e">
        <f>IF($B3387="","",(VLOOKUP($B3387,所属・種目コード!$L$3:$M$59,2)))</f>
        <v>#N/A</v>
      </c>
    </row>
    <row r="3388" spans="1:12">
      <c r="A3388" s="11">
        <v>4306</v>
      </c>
      <c r="B3388" s="11">
        <v>1191</v>
      </c>
      <c r="C3388" s="11">
        <v>143</v>
      </c>
      <c r="E3388" s="11" t="s">
        <v>6869</v>
      </c>
      <c r="F3388" s="11" t="s">
        <v>6870</v>
      </c>
      <c r="G3388" s="11">
        <v>2</v>
      </c>
      <c r="K3388" s="26" t="str">
        <f>IF($B3388="","",(VLOOKUP($B3388,所属・種目コード!$O$3:$P$127,2)))</f>
        <v>花巻石鳥谷中</v>
      </c>
      <c r="L3388" s="23" t="e">
        <f>IF($B3388="","",(VLOOKUP($B3388,所属・種目コード!$L$3:$M$59,2)))</f>
        <v>#N/A</v>
      </c>
    </row>
    <row r="3389" spans="1:12">
      <c r="A3389" s="11">
        <v>4307</v>
      </c>
      <c r="B3389" s="11">
        <v>1191</v>
      </c>
      <c r="C3389" s="11">
        <v>132</v>
      </c>
      <c r="E3389" s="11" t="s">
        <v>6871</v>
      </c>
      <c r="F3389" s="11" t="s">
        <v>6872</v>
      </c>
      <c r="G3389" s="11">
        <v>2</v>
      </c>
      <c r="K3389" s="26" t="str">
        <f>IF($B3389="","",(VLOOKUP($B3389,所属・種目コード!$O$3:$P$127,2)))</f>
        <v>花巻石鳥谷中</v>
      </c>
      <c r="L3389" s="23" t="e">
        <f>IF($B3389="","",(VLOOKUP($B3389,所属・種目コード!$L$3:$M$59,2)))</f>
        <v>#N/A</v>
      </c>
    </row>
    <row r="3390" spans="1:12">
      <c r="A3390" s="11">
        <v>4308</v>
      </c>
      <c r="B3390" s="11">
        <v>1191</v>
      </c>
      <c r="C3390" s="11">
        <v>144</v>
      </c>
      <c r="E3390" s="11" t="s">
        <v>6873</v>
      </c>
      <c r="F3390" s="11" t="s">
        <v>6191</v>
      </c>
      <c r="G3390" s="11">
        <v>2</v>
      </c>
      <c r="K3390" s="26" t="str">
        <f>IF($B3390="","",(VLOOKUP($B3390,所属・種目コード!$O$3:$P$127,2)))</f>
        <v>花巻石鳥谷中</v>
      </c>
      <c r="L3390" s="23" t="e">
        <f>IF($B3390="","",(VLOOKUP($B3390,所属・種目コード!$L$3:$M$59,2)))</f>
        <v>#N/A</v>
      </c>
    </row>
    <row r="3391" spans="1:12">
      <c r="A3391" s="11">
        <v>4309</v>
      </c>
      <c r="B3391" s="11">
        <v>1191</v>
      </c>
      <c r="C3391" s="11">
        <v>133</v>
      </c>
      <c r="E3391" s="11" t="s">
        <v>6874</v>
      </c>
      <c r="F3391" s="11" t="s">
        <v>6875</v>
      </c>
      <c r="G3391" s="11">
        <v>2</v>
      </c>
      <c r="K3391" s="26" t="str">
        <f>IF($B3391="","",(VLOOKUP($B3391,所属・種目コード!$O$3:$P$127,2)))</f>
        <v>花巻石鳥谷中</v>
      </c>
      <c r="L3391" s="23" t="e">
        <f>IF($B3391="","",(VLOOKUP($B3391,所属・種目コード!$L$3:$M$59,2)))</f>
        <v>#N/A</v>
      </c>
    </row>
    <row r="3392" spans="1:12">
      <c r="A3392" s="11">
        <v>4310</v>
      </c>
      <c r="B3392" s="11">
        <v>1191</v>
      </c>
      <c r="C3392" s="11">
        <v>140</v>
      </c>
      <c r="E3392" s="11" t="s">
        <v>6876</v>
      </c>
      <c r="F3392" s="11" t="s">
        <v>6877</v>
      </c>
      <c r="G3392" s="11">
        <v>1</v>
      </c>
      <c r="K3392" s="26" t="str">
        <f>IF($B3392="","",(VLOOKUP($B3392,所属・種目コード!$O$3:$P$127,2)))</f>
        <v>花巻石鳥谷中</v>
      </c>
      <c r="L3392" s="23" t="e">
        <f>IF($B3392="","",(VLOOKUP($B3392,所属・種目コード!$L$3:$M$59,2)))</f>
        <v>#N/A</v>
      </c>
    </row>
    <row r="3393" spans="1:12">
      <c r="A3393" s="11">
        <v>4311</v>
      </c>
      <c r="B3393" s="11">
        <v>1191</v>
      </c>
      <c r="C3393" s="11">
        <v>145</v>
      </c>
      <c r="E3393" s="11" t="s">
        <v>6878</v>
      </c>
      <c r="F3393" s="11" t="s">
        <v>6879</v>
      </c>
      <c r="G3393" s="11">
        <v>2</v>
      </c>
      <c r="K3393" s="26" t="str">
        <f>IF($B3393="","",(VLOOKUP($B3393,所属・種目コード!$O$3:$P$127,2)))</f>
        <v>花巻石鳥谷中</v>
      </c>
      <c r="L3393" s="23" t="e">
        <f>IF($B3393="","",(VLOOKUP($B3393,所属・種目コード!$L$3:$M$59,2)))</f>
        <v>#N/A</v>
      </c>
    </row>
    <row r="3394" spans="1:12">
      <c r="A3394" s="11">
        <v>4312</v>
      </c>
      <c r="B3394" s="11">
        <v>1191</v>
      </c>
      <c r="C3394" s="11">
        <v>134</v>
      </c>
      <c r="E3394" s="11" t="s">
        <v>6880</v>
      </c>
      <c r="F3394" s="11" t="s">
        <v>6881</v>
      </c>
      <c r="G3394" s="11">
        <v>2</v>
      </c>
      <c r="K3394" s="26" t="str">
        <f>IF($B3394="","",(VLOOKUP($B3394,所属・種目コード!$O$3:$P$127,2)))</f>
        <v>花巻石鳥谷中</v>
      </c>
      <c r="L3394" s="23" t="e">
        <f>IF($B3394="","",(VLOOKUP($B3394,所属・種目コード!$L$3:$M$59,2)))</f>
        <v>#N/A</v>
      </c>
    </row>
    <row r="3395" spans="1:12">
      <c r="A3395" s="11">
        <v>4313</v>
      </c>
      <c r="B3395" s="11">
        <v>1191</v>
      </c>
      <c r="C3395" s="11">
        <v>129</v>
      </c>
      <c r="E3395" s="11" t="s">
        <v>6882</v>
      </c>
      <c r="F3395" s="11" t="s">
        <v>6883</v>
      </c>
      <c r="G3395" s="11">
        <v>1</v>
      </c>
      <c r="K3395" s="26" t="str">
        <f>IF($B3395="","",(VLOOKUP($B3395,所属・種目コード!$O$3:$P$127,2)))</f>
        <v>花巻石鳥谷中</v>
      </c>
      <c r="L3395" s="23" t="e">
        <f>IF($B3395="","",(VLOOKUP($B3395,所属・種目コード!$L$3:$M$59,2)))</f>
        <v>#N/A</v>
      </c>
    </row>
    <row r="3396" spans="1:12">
      <c r="A3396" s="11">
        <v>4314</v>
      </c>
      <c r="B3396" s="11">
        <v>1191</v>
      </c>
      <c r="C3396" s="11">
        <v>130</v>
      </c>
      <c r="E3396" s="11" t="s">
        <v>6884</v>
      </c>
      <c r="F3396" s="11" t="s">
        <v>6885</v>
      </c>
      <c r="G3396" s="11">
        <v>1</v>
      </c>
      <c r="K3396" s="26" t="str">
        <f>IF($B3396="","",(VLOOKUP($B3396,所属・種目コード!$O$3:$P$127,2)))</f>
        <v>花巻石鳥谷中</v>
      </c>
      <c r="L3396" s="23" t="e">
        <f>IF($B3396="","",(VLOOKUP($B3396,所属・種目コード!$L$3:$M$59,2)))</f>
        <v>#N/A</v>
      </c>
    </row>
    <row r="3397" spans="1:12">
      <c r="A3397" s="11">
        <v>4315</v>
      </c>
      <c r="B3397" s="11">
        <v>1191</v>
      </c>
      <c r="C3397" s="11">
        <v>131</v>
      </c>
      <c r="E3397" s="11" t="s">
        <v>6886</v>
      </c>
      <c r="F3397" s="11" t="s">
        <v>6887</v>
      </c>
      <c r="G3397" s="11">
        <v>1</v>
      </c>
      <c r="K3397" s="26" t="str">
        <f>IF($B3397="","",(VLOOKUP($B3397,所属・種目コード!$O$3:$P$127,2)))</f>
        <v>花巻石鳥谷中</v>
      </c>
      <c r="L3397" s="23" t="e">
        <f>IF($B3397="","",(VLOOKUP($B3397,所属・種目コード!$L$3:$M$59,2)))</f>
        <v>#N/A</v>
      </c>
    </row>
    <row r="3398" spans="1:12">
      <c r="A3398" s="11">
        <v>4316</v>
      </c>
      <c r="B3398" s="11">
        <v>1191</v>
      </c>
      <c r="C3398" s="11">
        <v>141</v>
      </c>
      <c r="E3398" s="11" t="s">
        <v>6888</v>
      </c>
      <c r="F3398" s="11" t="s">
        <v>6889</v>
      </c>
      <c r="G3398" s="11">
        <v>1</v>
      </c>
      <c r="K3398" s="26" t="str">
        <f>IF($B3398="","",(VLOOKUP($B3398,所属・種目コード!$O$3:$P$127,2)))</f>
        <v>花巻石鳥谷中</v>
      </c>
      <c r="L3398" s="23" t="e">
        <f>IF($B3398="","",(VLOOKUP($B3398,所属・種目コード!$L$3:$M$59,2)))</f>
        <v>#N/A</v>
      </c>
    </row>
    <row r="3399" spans="1:12">
      <c r="A3399" s="11">
        <v>4317</v>
      </c>
      <c r="B3399" s="11">
        <v>1191</v>
      </c>
      <c r="C3399" s="11">
        <v>142</v>
      </c>
      <c r="E3399" s="11" t="s">
        <v>6890</v>
      </c>
      <c r="F3399" s="11" t="s">
        <v>6891</v>
      </c>
      <c r="G3399" s="11">
        <v>1</v>
      </c>
      <c r="K3399" s="26" t="str">
        <f>IF($B3399="","",(VLOOKUP($B3399,所属・種目コード!$O$3:$P$127,2)))</f>
        <v>花巻石鳥谷中</v>
      </c>
      <c r="L3399" s="23" t="e">
        <f>IF($B3399="","",(VLOOKUP($B3399,所属・種目コード!$L$3:$M$59,2)))</f>
        <v>#N/A</v>
      </c>
    </row>
    <row r="3400" spans="1:12">
      <c r="A3400" s="11">
        <v>4318</v>
      </c>
      <c r="B3400" s="11">
        <v>1191</v>
      </c>
      <c r="C3400" s="11">
        <v>143</v>
      </c>
      <c r="E3400" s="11" t="s">
        <v>6892</v>
      </c>
      <c r="F3400" s="11" t="s">
        <v>6893</v>
      </c>
      <c r="G3400" s="11">
        <v>1</v>
      </c>
      <c r="K3400" s="26" t="str">
        <f>IF($B3400="","",(VLOOKUP($B3400,所属・種目コード!$O$3:$P$127,2)))</f>
        <v>花巻石鳥谷中</v>
      </c>
      <c r="L3400" s="23" t="e">
        <f>IF($B3400="","",(VLOOKUP($B3400,所属・種目コード!$L$3:$M$59,2)))</f>
        <v>#N/A</v>
      </c>
    </row>
    <row r="3401" spans="1:12">
      <c r="A3401" s="11">
        <v>4319</v>
      </c>
      <c r="B3401" s="11">
        <v>1191</v>
      </c>
      <c r="C3401" s="11">
        <v>144</v>
      </c>
      <c r="E3401" s="11" t="s">
        <v>6894</v>
      </c>
      <c r="F3401" s="11" t="s">
        <v>6895</v>
      </c>
      <c r="G3401" s="11">
        <v>1</v>
      </c>
      <c r="K3401" s="26" t="str">
        <f>IF($B3401="","",(VLOOKUP($B3401,所属・種目コード!$O$3:$P$127,2)))</f>
        <v>花巻石鳥谷中</v>
      </c>
      <c r="L3401" s="23" t="e">
        <f>IF($B3401="","",(VLOOKUP($B3401,所属・種目コード!$L$3:$M$59,2)))</f>
        <v>#N/A</v>
      </c>
    </row>
    <row r="3402" spans="1:12">
      <c r="A3402" s="11">
        <v>4320</v>
      </c>
      <c r="B3402" s="11">
        <v>1191</v>
      </c>
      <c r="C3402" s="11">
        <v>135</v>
      </c>
      <c r="E3402" s="11" t="s">
        <v>6896</v>
      </c>
      <c r="F3402" s="11" t="s">
        <v>6897</v>
      </c>
      <c r="G3402" s="11">
        <v>2</v>
      </c>
      <c r="K3402" s="26" t="str">
        <f>IF($B3402="","",(VLOOKUP($B3402,所属・種目コード!$O$3:$P$127,2)))</f>
        <v>花巻石鳥谷中</v>
      </c>
      <c r="L3402" s="23" t="e">
        <f>IF($B3402="","",(VLOOKUP($B3402,所属・種目コード!$L$3:$M$59,2)))</f>
        <v>#N/A</v>
      </c>
    </row>
    <row r="3403" spans="1:12">
      <c r="A3403" s="11">
        <v>4321</v>
      </c>
      <c r="B3403" s="11">
        <v>1192</v>
      </c>
      <c r="C3403" s="11">
        <v>901</v>
      </c>
      <c r="E3403" s="11" t="s">
        <v>6898</v>
      </c>
      <c r="F3403" s="11" t="s">
        <v>6899</v>
      </c>
      <c r="G3403" s="11">
        <v>1</v>
      </c>
      <c r="K3403" s="26" t="str">
        <f>IF($B3403="","",(VLOOKUP($B3403,所属・種目コード!$O$3:$P$127,2)))</f>
        <v>花巻大迫中</v>
      </c>
      <c r="L3403" s="23" t="e">
        <f>IF($B3403="","",(VLOOKUP($B3403,所属・種目コード!$L$3:$M$59,2)))</f>
        <v>#N/A</v>
      </c>
    </row>
    <row r="3404" spans="1:12">
      <c r="A3404" s="11">
        <v>4322</v>
      </c>
      <c r="B3404" s="11">
        <v>1192</v>
      </c>
      <c r="C3404" s="11">
        <v>902</v>
      </c>
      <c r="E3404" s="11" t="s">
        <v>3183</v>
      </c>
      <c r="F3404" s="11" t="s">
        <v>3184</v>
      </c>
      <c r="G3404" s="11">
        <v>1</v>
      </c>
      <c r="K3404" s="26" t="str">
        <f>IF($B3404="","",(VLOOKUP($B3404,所属・種目コード!$O$3:$P$127,2)))</f>
        <v>花巻大迫中</v>
      </c>
      <c r="L3404" s="23" t="e">
        <f>IF($B3404="","",(VLOOKUP($B3404,所属・種目コード!$L$3:$M$59,2)))</f>
        <v>#N/A</v>
      </c>
    </row>
    <row r="3405" spans="1:12">
      <c r="A3405" s="11">
        <v>4323</v>
      </c>
      <c r="B3405" s="11">
        <v>1192</v>
      </c>
      <c r="C3405" s="11">
        <v>896</v>
      </c>
      <c r="E3405" s="11" t="s">
        <v>6900</v>
      </c>
      <c r="F3405" s="11" t="s">
        <v>6901</v>
      </c>
      <c r="G3405" s="11">
        <v>1</v>
      </c>
      <c r="K3405" s="26" t="str">
        <f>IF($B3405="","",(VLOOKUP($B3405,所属・種目コード!$O$3:$P$127,2)))</f>
        <v>花巻大迫中</v>
      </c>
      <c r="L3405" s="23" t="e">
        <f>IF($B3405="","",(VLOOKUP($B3405,所属・種目コード!$L$3:$M$59,2)))</f>
        <v>#N/A</v>
      </c>
    </row>
    <row r="3406" spans="1:12">
      <c r="A3406" s="11">
        <v>4324</v>
      </c>
      <c r="B3406" s="11">
        <v>1192</v>
      </c>
      <c r="C3406" s="11">
        <v>903</v>
      </c>
      <c r="E3406" s="11" t="s">
        <v>6902</v>
      </c>
      <c r="F3406" s="11" t="s">
        <v>6903</v>
      </c>
      <c r="G3406" s="11">
        <v>1</v>
      </c>
      <c r="K3406" s="26" t="str">
        <f>IF($B3406="","",(VLOOKUP($B3406,所属・種目コード!$O$3:$P$127,2)))</f>
        <v>花巻大迫中</v>
      </c>
      <c r="L3406" s="23" t="e">
        <f>IF($B3406="","",(VLOOKUP($B3406,所属・種目コード!$L$3:$M$59,2)))</f>
        <v>#N/A</v>
      </c>
    </row>
    <row r="3407" spans="1:12">
      <c r="A3407" s="11">
        <v>4325</v>
      </c>
      <c r="B3407" s="11">
        <v>1192</v>
      </c>
      <c r="C3407" s="11">
        <v>769</v>
      </c>
      <c r="E3407" s="11" t="s">
        <v>6904</v>
      </c>
      <c r="F3407" s="11" t="s">
        <v>6905</v>
      </c>
      <c r="G3407" s="11">
        <v>2</v>
      </c>
      <c r="K3407" s="26" t="str">
        <f>IF($B3407="","",(VLOOKUP($B3407,所属・種目コード!$O$3:$P$127,2)))</f>
        <v>花巻大迫中</v>
      </c>
      <c r="L3407" s="23" t="e">
        <f>IF($B3407="","",(VLOOKUP($B3407,所属・種目コード!$L$3:$M$59,2)))</f>
        <v>#N/A</v>
      </c>
    </row>
    <row r="3408" spans="1:12">
      <c r="A3408" s="11">
        <v>4326</v>
      </c>
      <c r="B3408" s="11">
        <v>1192</v>
      </c>
      <c r="C3408" s="11">
        <v>770</v>
      </c>
      <c r="E3408" s="11" t="s">
        <v>6906</v>
      </c>
      <c r="F3408" s="11" t="s">
        <v>6907</v>
      </c>
      <c r="G3408" s="11">
        <v>2</v>
      </c>
      <c r="K3408" s="26" t="str">
        <f>IF($B3408="","",(VLOOKUP($B3408,所属・種目コード!$O$3:$P$127,2)))</f>
        <v>花巻大迫中</v>
      </c>
      <c r="L3408" s="23" t="e">
        <f>IF($B3408="","",(VLOOKUP($B3408,所属・種目コード!$L$3:$M$59,2)))</f>
        <v>#N/A</v>
      </c>
    </row>
    <row r="3409" spans="1:12">
      <c r="A3409" s="11">
        <v>4327</v>
      </c>
      <c r="B3409" s="11">
        <v>1192</v>
      </c>
      <c r="C3409" s="11">
        <v>771</v>
      </c>
      <c r="E3409" s="11" t="s">
        <v>6908</v>
      </c>
      <c r="F3409" s="11" t="s">
        <v>6909</v>
      </c>
      <c r="G3409" s="11">
        <v>2</v>
      </c>
      <c r="K3409" s="26" t="str">
        <f>IF($B3409="","",(VLOOKUP($B3409,所属・種目コード!$O$3:$P$127,2)))</f>
        <v>花巻大迫中</v>
      </c>
      <c r="L3409" s="23" t="e">
        <f>IF($B3409="","",(VLOOKUP($B3409,所属・種目コード!$L$3:$M$59,2)))</f>
        <v>#N/A</v>
      </c>
    </row>
    <row r="3410" spans="1:12">
      <c r="A3410" s="11">
        <v>4328</v>
      </c>
      <c r="B3410" s="11">
        <v>1192</v>
      </c>
      <c r="C3410" s="11">
        <v>772</v>
      </c>
      <c r="E3410" s="11" t="s">
        <v>6910</v>
      </c>
      <c r="F3410" s="11" t="s">
        <v>6911</v>
      </c>
      <c r="G3410" s="11">
        <v>2</v>
      </c>
      <c r="K3410" s="26" t="str">
        <f>IF($B3410="","",(VLOOKUP($B3410,所属・種目コード!$O$3:$P$127,2)))</f>
        <v>花巻大迫中</v>
      </c>
      <c r="L3410" s="23" t="e">
        <f>IF($B3410="","",(VLOOKUP($B3410,所属・種目コード!$L$3:$M$59,2)))</f>
        <v>#N/A</v>
      </c>
    </row>
    <row r="3411" spans="1:12">
      <c r="A3411" s="11">
        <v>4329</v>
      </c>
      <c r="B3411" s="11">
        <v>1192</v>
      </c>
      <c r="C3411" s="11">
        <v>765</v>
      </c>
      <c r="E3411" s="11" t="s">
        <v>6912</v>
      </c>
      <c r="F3411" s="11" t="s">
        <v>6913</v>
      </c>
      <c r="G3411" s="11">
        <v>2</v>
      </c>
      <c r="K3411" s="26" t="str">
        <f>IF($B3411="","",(VLOOKUP($B3411,所属・種目コード!$O$3:$P$127,2)))</f>
        <v>花巻大迫中</v>
      </c>
      <c r="L3411" s="23" t="e">
        <f>IF($B3411="","",(VLOOKUP($B3411,所属・種目コード!$L$3:$M$59,2)))</f>
        <v>#N/A</v>
      </c>
    </row>
    <row r="3412" spans="1:12">
      <c r="A3412" s="11">
        <v>4330</v>
      </c>
      <c r="B3412" s="11">
        <v>1192</v>
      </c>
      <c r="C3412" s="11">
        <v>766</v>
      </c>
      <c r="E3412" s="11" t="s">
        <v>6914</v>
      </c>
      <c r="F3412" s="11" t="s">
        <v>6915</v>
      </c>
      <c r="G3412" s="11">
        <v>2</v>
      </c>
      <c r="K3412" s="26" t="str">
        <f>IF($B3412="","",(VLOOKUP($B3412,所属・種目コード!$O$3:$P$127,2)))</f>
        <v>花巻大迫中</v>
      </c>
      <c r="L3412" s="23" t="e">
        <f>IF($B3412="","",(VLOOKUP($B3412,所属・種目コード!$L$3:$M$59,2)))</f>
        <v>#N/A</v>
      </c>
    </row>
    <row r="3413" spans="1:12">
      <c r="A3413" s="11">
        <v>4331</v>
      </c>
      <c r="B3413" s="11">
        <v>1192</v>
      </c>
      <c r="C3413" s="11">
        <v>897</v>
      </c>
      <c r="E3413" s="11" t="s">
        <v>6916</v>
      </c>
      <c r="F3413" s="11" t="s">
        <v>6917</v>
      </c>
      <c r="G3413" s="11">
        <v>1</v>
      </c>
      <c r="K3413" s="26" t="str">
        <f>IF($B3413="","",(VLOOKUP($B3413,所属・種目コード!$O$3:$P$127,2)))</f>
        <v>花巻大迫中</v>
      </c>
      <c r="L3413" s="23" t="e">
        <f>IF($B3413="","",(VLOOKUP($B3413,所属・種目コード!$L$3:$M$59,2)))</f>
        <v>#N/A</v>
      </c>
    </row>
    <row r="3414" spans="1:12">
      <c r="A3414" s="11">
        <v>4332</v>
      </c>
      <c r="B3414" s="11">
        <v>1192</v>
      </c>
      <c r="C3414" s="11">
        <v>767</v>
      </c>
      <c r="E3414" s="11" t="s">
        <v>6918</v>
      </c>
      <c r="F3414" s="11" t="s">
        <v>6919</v>
      </c>
      <c r="G3414" s="11">
        <v>2</v>
      </c>
      <c r="K3414" s="26" t="str">
        <f>IF($B3414="","",(VLOOKUP($B3414,所属・種目コード!$O$3:$P$127,2)))</f>
        <v>花巻大迫中</v>
      </c>
      <c r="L3414" s="23" t="e">
        <f>IF($B3414="","",(VLOOKUP($B3414,所属・種目コード!$L$3:$M$59,2)))</f>
        <v>#N/A</v>
      </c>
    </row>
    <row r="3415" spans="1:12">
      <c r="A3415" s="11">
        <v>4333</v>
      </c>
      <c r="B3415" s="11">
        <v>1192</v>
      </c>
      <c r="C3415" s="11">
        <v>898</v>
      </c>
      <c r="E3415" s="11" t="s">
        <v>6920</v>
      </c>
      <c r="F3415" s="11" t="s">
        <v>6921</v>
      </c>
      <c r="G3415" s="11">
        <v>1</v>
      </c>
      <c r="K3415" s="26" t="str">
        <f>IF($B3415="","",(VLOOKUP($B3415,所属・種目コード!$O$3:$P$127,2)))</f>
        <v>花巻大迫中</v>
      </c>
      <c r="L3415" s="23" t="e">
        <f>IF($B3415="","",(VLOOKUP($B3415,所属・種目コード!$L$3:$M$59,2)))</f>
        <v>#N/A</v>
      </c>
    </row>
    <row r="3416" spans="1:12">
      <c r="A3416" s="11">
        <v>4334</v>
      </c>
      <c r="B3416" s="11">
        <v>1192</v>
      </c>
      <c r="C3416" s="11">
        <v>904</v>
      </c>
      <c r="E3416" s="11" t="s">
        <v>6922</v>
      </c>
      <c r="F3416" s="11" t="s">
        <v>6923</v>
      </c>
      <c r="G3416" s="11">
        <v>1</v>
      </c>
      <c r="K3416" s="26" t="str">
        <f>IF($B3416="","",(VLOOKUP($B3416,所属・種目コード!$O$3:$P$127,2)))</f>
        <v>花巻大迫中</v>
      </c>
      <c r="L3416" s="23" t="e">
        <f>IF($B3416="","",(VLOOKUP($B3416,所属・種目コード!$L$3:$M$59,2)))</f>
        <v>#N/A</v>
      </c>
    </row>
    <row r="3417" spans="1:12">
      <c r="A3417" s="11">
        <v>4335</v>
      </c>
      <c r="B3417" s="11">
        <v>1192</v>
      </c>
      <c r="C3417" s="11">
        <v>899</v>
      </c>
      <c r="E3417" s="11" t="s">
        <v>6924</v>
      </c>
      <c r="F3417" s="11" t="s">
        <v>6925</v>
      </c>
      <c r="G3417" s="11">
        <v>1</v>
      </c>
      <c r="K3417" s="26" t="str">
        <f>IF($B3417="","",(VLOOKUP($B3417,所属・種目コード!$O$3:$P$127,2)))</f>
        <v>花巻大迫中</v>
      </c>
      <c r="L3417" s="23" t="e">
        <f>IF($B3417="","",(VLOOKUP($B3417,所属・種目コード!$L$3:$M$59,2)))</f>
        <v>#N/A</v>
      </c>
    </row>
    <row r="3418" spans="1:12">
      <c r="A3418" s="11">
        <v>4336</v>
      </c>
      <c r="B3418" s="11">
        <v>1192</v>
      </c>
      <c r="C3418" s="11">
        <v>768</v>
      </c>
      <c r="E3418" s="11" t="s">
        <v>6926</v>
      </c>
      <c r="F3418" s="11" t="s">
        <v>6927</v>
      </c>
      <c r="G3418" s="11">
        <v>2</v>
      </c>
      <c r="K3418" s="26" t="str">
        <f>IF($B3418="","",(VLOOKUP($B3418,所属・種目コード!$O$3:$P$127,2)))</f>
        <v>花巻大迫中</v>
      </c>
      <c r="L3418" s="23" t="e">
        <f>IF($B3418="","",(VLOOKUP($B3418,所属・種目コード!$L$3:$M$59,2)))</f>
        <v>#N/A</v>
      </c>
    </row>
    <row r="3419" spans="1:12">
      <c r="A3419" s="11">
        <v>4337</v>
      </c>
      <c r="B3419" s="11">
        <v>1192</v>
      </c>
      <c r="C3419" s="11">
        <v>900</v>
      </c>
      <c r="E3419" s="11" t="s">
        <v>6928</v>
      </c>
      <c r="F3419" s="11" t="s">
        <v>6929</v>
      </c>
      <c r="G3419" s="11">
        <v>1</v>
      </c>
      <c r="K3419" s="26" t="str">
        <f>IF($B3419="","",(VLOOKUP($B3419,所属・種目コード!$O$3:$P$127,2)))</f>
        <v>花巻大迫中</v>
      </c>
      <c r="L3419" s="23" t="e">
        <f>IF($B3419="","",(VLOOKUP($B3419,所属・種目コード!$L$3:$M$59,2)))</f>
        <v>#N/A</v>
      </c>
    </row>
    <row r="3420" spans="1:12">
      <c r="A3420" s="11">
        <v>4338</v>
      </c>
      <c r="B3420" s="11">
        <v>1193</v>
      </c>
      <c r="C3420" s="11">
        <v>153</v>
      </c>
      <c r="E3420" s="11" t="s">
        <v>6930</v>
      </c>
      <c r="F3420" s="11" t="s">
        <v>6931</v>
      </c>
      <c r="G3420" s="11">
        <v>1</v>
      </c>
      <c r="K3420" s="26" t="str">
        <f>IF($B3420="","",(VLOOKUP($B3420,所属・種目コード!$O$3:$P$127,2)))</f>
        <v>花巻西南中</v>
      </c>
      <c r="L3420" s="23" t="e">
        <f>IF($B3420="","",(VLOOKUP($B3420,所属・種目コード!$L$3:$M$59,2)))</f>
        <v>#N/A</v>
      </c>
    </row>
    <row r="3421" spans="1:12">
      <c r="A3421" s="11">
        <v>4339</v>
      </c>
      <c r="B3421" s="11">
        <v>1193</v>
      </c>
      <c r="C3421" s="11">
        <v>154</v>
      </c>
      <c r="E3421" s="11" t="s">
        <v>6932</v>
      </c>
      <c r="F3421" s="11" t="s">
        <v>6933</v>
      </c>
      <c r="G3421" s="11">
        <v>1</v>
      </c>
      <c r="K3421" s="26" t="str">
        <f>IF($B3421="","",(VLOOKUP($B3421,所属・種目コード!$O$3:$P$127,2)))</f>
        <v>花巻西南中</v>
      </c>
      <c r="L3421" s="23" t="e">
        <f>IF($B3421="","",(VLOOKUP($B3421,所属・種目コード!$L$3:$M$59,2)))</f>
        <v>#N/A</v>
      </c>
    </row>
    <row r="3422" spans="1:12">
      <c r="A3422" s="11">
        <v>4340</v>
      </c>
      <c r="B3422" s="11">
        <v>1193</v>
      </c>
      <c r="C3422" s="11">
        <v>158</v>
      </c>
      <c r="E3422" s="11" t="s">
        <v>6934</v>
      </c>
      <c r="F3422" s="11" t="s">
        <v>6935</v>
      </c>
      <c r="G3422" s="11">
        <v>1</v>
      </c>
      <c r="K3422" s="26" t="str">
        <f>IF($B3422="","",(VLOOKUP($B3422,所属・種目コード!$O$3:$P$127,2)))</f>
        <v>花巻西南中</v>
      </c>
      <c r="L3422" s="23" t="e">
        <f>IF($B3422="","",(VLOOKUP($B3422,所属・種目コード!$L$3:$M$59,2)))</f>
        <v>#N/A</v>
      </c>
    </row>
    <row r="3423" spans="1:12">
      <c r="A3423" s="11">
        <v>4341</v>
      </c>
      <c r="B3423" s="11">
        <v>1193</v>
      </c>
      <c r="C3423" s="11">
        <v>166</v>
      </c>
      <c r="E3423" s="11" t="s">
        <v>6936</v>
      </c>
      <c r="F3423" s="11" t="s">
        <v>6937</v>
      </c>
      <c r="G3423" s="11">
        <v>2</v>
      </c>
      <c r="K3423" s="26" t="str">
        <f>IF($B3423="","",(VLOOKUP($B3423,所属・種目コード!$O$3:$P$127,2)))</f>
        <v>花巻西南中</v>
      </c>
      <c r="L3423" s="23" t="e">
        <f>IF($B3423="","",(VLOOKUP($B3423,所属・種目コード!$L$3:$M$59,2)))</f>
        <v>#N/A</v>
      </c>
    </row>
    <row r="3424" spans="1:12">
      <c r="A3424" s="11">
        <v>4342</v>
      </c>
      <c r="B3424" s="11">
        <v>1193</v>
      </c>
      <c r="C3424" s="11">
        <v>167</v>
      </c>
      <c r="E3424" s="11" t="s">
        <v>6938</v>
      </c>
      <c r="F3424" s="11" t="s">
        <v>6939</v>
      </c>
      <c r="G3424" s="11">
        <v>2</v>
      </c>
      <c r="K3424" s="26" t="str">
        <f>IF($B3424="","",(VLOOKUP($B3424,所属・種目コード!$O$3:$P$127,2)))</f>
        <v>花巻西南中</v>
      </c>
      <c r="L3424" s="23" t="e">
        <f>IF($B3424="","",(VLOOKUP($B3424,所属・種目コード!$L$3:$M$59,2)))</f>
        <v>#N/A</v>
      </c>
    </row>
    <row r="3425" spans="1:12">
      <c r="A3425" s="11">
        <v>4343</v>
      </c>
      <c r="B3425" s="11">
        <v>1193</v>
      </c>
      <c r="C3425" s="11">
        <v>160</v>
      </c>
      <c r="E3425" s="11" t="s">
        <v>6940</v>
      </c>
      <c r="F3425" s="11" t="s">
        <v>6941</v>
      </c>
      <c r="G3425" s="11">
        <v>2</v>
      </c>
      <c r="K3425" s="26" t="str">
        <f>IF($B3425="","",(VLOOKUP($B3425,所属・種目コード!$O$3:$P$127,2)))</f>
        <v>花巻西南中</v>
      </c>
      <c r="L3425" s="23" t="e">
        <f>IF($B3425="","",(VLOOKUP($B3425,所属・種目コード!$L$3:$M$59,2)))</f>
        <v>#N/A</v>
      </c>
    </row>
    <row r="3426" spans="1:12">
      <c r="A3426" s="11">
        <v>4344</v>
      </c>
      <c r="B3426" s="11">
        <v>1193</v>
      </c>
      <c r="C3426" s="11">
        <v>155</v>
      </c>
      <c r="E3426" s="11" t="s">
        <v>6942</v>
      </c>
      <c r="F3426" s="11" t="s">
        <v>6943</v>
      </c>
      <c r="G3426" s="11">
        <v>1</v>
      </c>
      <c r="K3426" s="26" t="str">
        <f>IF($B3426="","",(VLOOKUP($B3426,所属・種目コード!$O$3:$P$127,2)))</f>
        <v>花巻西南中</v>
      </c>
      <c r="L3426" s="23" t="e">
        <f>IF($B3426="","",(VLOOKUP($B3426,所属・種目コード!$L$3:$M$59,2)))</f>
        <v>#N/A</v>
      </c>
    </row>
    <row r="3427" spans="1:12">
      <c r="A3427" s="11">
        <v>4345</v>
      </c>
      <c r="B3427" s="11">
        <v>1193</v>
      </c>
      <c r="C3427" s="11">
        <v>159</v>
      </c>
      <c r="E3427" s="11" t="s">
        <v>6944</v>
      </c>
      <c r="F3427" s="11" t="s">
        <v>6945</v>
      </c>
      <c r="G3427" s="11">
        <v>1</v>
      </c>
      <c r="K3427" s="26" t="str">
        <f>IF($B3427="","",(VLOOKUP($B3427,所属・種目コード!$O$3:$P$127,2)))</f>
        <v>花巻西南中</v>
      </c>
      <c r="L3427" s="23" t="e">
        <f>IF($B3427="","",(VLOOKUP($B3427,所属・種目コード!$L$3:$M$59,2)))</f>
        <v>#N/A</v>
      </c>
    </row>
    <row r="3428" spans="1:12">
      <c r="A3428" s="11">
        <v>4346</v>
      </c>
      <c r="B3428" s="11">
        <v>1193</v>
      </c>
      <c r="C3428" s="11">
        <v>168</v>
      </c>
      <c r="E3428" s="11" t="s">
        <v>6946</v>
      </c>
      <c r="F3428" s="11" t="s">
        <v>6947</v>
      </c>
      <c r="G3428" s="11">
        <v>2</v>
      </c>
      <c r="K3428" s="26" t="str">
        <f>IF($B3428="","",(VLOOKUP($B3428,所属・種目コード!$O$3:$P$127,2)))</f>
        <v>花巻西南中</v>
      </c>
      <c r="L3428" s="23" t="e">
        <f>IF($B3428="","",(VLOOKUP($B3428,所属・種目コード!$L$3:$M$59,2)))</f>
        <v>#N/A</v>
      </c>
    </row>
    <row r="3429" spans="1:12">
      <c r="A3429" s="11">
        <v>4347</v>
      </c>
      <c r="B3429" s="11">
        <v>1193</v>
      </c>
      <c r="C3429" s="11">
        <v>161</v>
      </c>
      <c r="E3429" s="11" t="s">
        <v>6948</v>
      </c>
      <c r="F3429" s="11" t="s">
        <v>6949</v>
      </c>
      <c r="G3429" s="11">
        <v>2</v>
      </c>
      <c r="K3429" s="26" t="str">
        <f>IF($B3429="","",(VLOOKUP($B3429,所属・種目コード!$O$3:$P$127,2)))</f>
        <v>花巻西南中</v>
      </c>
      <c r="L3429" s="23" t="e">
        <f>IF($B3429="","",(VLOOKUP($B3429,所属・種目コード!$L$3:$M$59,2)))</f>
        <v>#N/A</v>
      </c>
    </row>
    <row r="3430" spans="1:12">
      <c r="A3430" s="11">
        <v>4348</v>
      </c>
      <c r="B3430" s="11">
        <v>1193</v>
      </c>
      <c r="C3430" s="11">
        <v>169</v>
      </c>
      <c r="E3430" s="11" t="s">
        <v>6950</v>
      </c>
      <c r="F3430" s="11" t="s">
        <v>6951</v>
      </c>
      <c r="G3430" s="11">
        <v>2</v>
      </c>
      <c r="K3430" s="26" t="str">
        <f>IF($B3430="","",(VLOOKUP($B3430,所属・種目コード!$O$3:$P$127,2)))</f>
        <v>花巻西南中</v>
      </c>
      <c r="L3430" s="23" t="e">
        <f>IF($B3430="","",(VLOOKUP($B3430,所属・種目コード!$L$3:$M$59,2)))</f>
        <v>#N/A</v>
      </c>
    </row>
    <row r="3431" spans="1:12">
      <c r="A3431" s="11">
        <v>4349</v>
      </c>
      <c r="B3431" s="11">
        <v>1193</v>
      </c>
      <c r="C3431" s="11">
        <v>156</v>
      </c>
      <c r="E3431" s="11" t="s">
        <v>6952</v>
      </c>
      <c r="F3431" s="11" t="s">
        <v>6953</v>
      </c>
      <c r="G3431" s="11">
        <v>1</v>
      </c>
      <c r="K3431" s="26" t="str">
        <f>IF($B3431="","",(VLOOKUP($B3431,所属・種目コード!$O$3:$P$127,2)))</f>
        <v>花巻西南中</v>
      </c>
      <c r="L3431" s="23" t="e">
        <f>IF($B3431="","",(VLOOKUP($B3431,所属・種目コード!$L$3:$M$59,2)))</f>
        <v>#N/A</v>
      </c>
    </row>
    <row r="3432" spans="1:12">
      <c r="A3432" s="11">
        <v>4350</v>
      </c>
      <c r="B3432" s="11">
        <v>1193</v>
      </c>
      <c r="C3432" s="11">
        <v>160</v>
      </c>
      <c r="E3432" s="11" t="s">
        <v>6954</v>
      </c>
      <c r="F3432" s="11" t="s">
        <v>6955</v>
      </c>
      <c r="G3432" s="11">
        <v>1</v>
      </c>
      <c r="K3432" s="26" t="str">
        <f>IF($B3432="","",(VLOOKUP($B3432,所属・種目コード!$O$3:$P$127,2)))</f>
        <v>花巻西南中</v>
      </c>
      <c r="L3432" s="23" t="e">
        <f>IF($B3432="","",(VLOOKUP($B3432,所属・種目コード!$L$3:$M$59,2)))</f>
        <v>#N/A</v>
      </c>
    </row>
    <row r="3433" spans="1:12">
      <c r="A3433" s="11">
        <v>4351</v>
      </c>
      <c r="B3433" s="11">
        <v>1193</v>
      </c>
      <c r="C3433" s="11">
        <v>170</v>
      </c>
      <c r="E3433" s="11" t="s">
        <v>6956</v>
      </c>
      <c r="F3433" s="11" t="s">
        <v>6957</v>
      </c>
      <c r="G3433" s="11">
        <v>2</v>
      </c>
      <c r="K3433" s="26" t="str">
        <f>IF($B3433="","",(VLOOKUP($B3433,所属・種目コード!$O$3:$P$127,2)))</f>
        <v>花巻西南中</v>
      </c>
      <c r="L3433" s="23" t="e">
        <f>IF($B3433="","",(VLOOKUP($B3433,所属・種目コード!$L$3:$M$59,2)))</f>
        <v>#N/A</v>
      </c>
    </row>
    <row r="3434" spans="1:12">
      <c r="A3434" s="11">
        <v>4352</v>
      </c>
      <c r="B3434" s="11">
        <v>1193</v>
      </c>
      <c r="C3434" s="11">
        <v>161</v>
      </c>
      <c r="E3434" s="11" t="s">
        <v>6958</v>
      </c>
      <c r="F3434" s="11" t="s">
        <v>6959</v>
      </c>
      <c r="G3434" s="11">
        <v>1</v>
      </c>
      <c r="K3434" s="26" t="str">
        <f>IF($B3434="","",(VLOOKUP($B3434,所属・種目コード!$O$3:$P$127,2)))</f>
        <v>花巻西南中</v>
      </c>
      <c r="L3434" s="23" t="e">
        <f>IF($B3434="","",(VLOOKUP($B3434,所属・種目コード!$L$3:$M$59,2)))</f>
        <v>#N/A</v>
      </c>
    </row>
    <row r="3435" spans="1:12">
      <c r="A3435" s="11">
        <v>4353</v>
      </c>
      <c r="B3435" s="11">
        <v>1193</v>
      </c>
      <c r="C3435" s="11">
        <v>157</v>
      </c>
      <c r="E3435" s="11" t="s">
        <v>6960</v>
      </c>
      <c r="F3435" s="11" t="s">
        <v>6961</v>
      </c>
      <c r="G3435" s="11">
        <v>1</v>
      </c>
      <c r="K3435" s="26" t="str">
        <f>IF($B3435="","",(VLOOKUP($B3435,所属・種目コード!$O$3:$P$127,2)))</f>
        <v>花巻西南中</v>
      </c>
      <c r="L3435" s="23" t="e">
        <f>IF($B3435="","",(VLOOKUP($B3435,所属・種目コード!$L$3:$M$59,2)))</f>
        <v>#N/A</v>
      </c>
    </row>
    <row r="3436" spans="1:12">
      <c r="A3436" s="11">
        <v>4354</v>
      </c>
      <c r="B3436" s="11">
        <v>1193</v>
      </c>
      <c r="C3436" s="11">
        <v>171</v>
      </c>
      <c r="E3436" s="11" t="s">
        <v>6962</v>
      </c>
      <c r="F3436" s="11" t="s">
        <v>6963</v>
      </c>
      <c r="G3436" s="11">
        <v>2</v>
      </c>
      <c r="K3436" s="26" t="str">
        <f>IF($B3436="","",(VLOOKUP($B3436,所属・種目コード!$O$3:$P$127,2)))</f>
        <v>花巻西南中</v>
      </c>
      <c r="L3436" s="23" t="e">
        <f>IF($B3436="","",(VLOOKUP($B3436,所属・種目コード!$L$3:$M$59,2)))</f>
        <v>#N/A</v>
      </c>
    </row>
    <row r="3437" spans="1:12">
      <c r="A3437" s="11">
        <v>4355</v>
      </c>
      <c r="B3437" s="11">
        <v>1193</v>
      </c>
      <c r="C3437" s="11">
        <v>162</v>
      </c>
      <c r="E3437" s="11" t="s">
        <v>6964</v>
      </c>
      <c r="F3437" s="11" t="s">
        <v>6965</v>
      </c>
      <c r="G3437" s="11">
        <v>2</v>
      </c>
      <c r="K3437" s="26" t="str">
        <f>IF($B3437="","",(VLOOKUP($B3437,所属・種目コード!$O$3:$P$127,2)))</f>
        <v>花巻西南中</v>
      </c>
      <c r="L3437" s="23" t="e">
        <f>IF($B3437="","",(VLOOKUP($B3437,所属・種目コード!$L$3:$M$59,2)))</f>
        <v>#N/A</v>
      </c>
    </row>
    <row r="3438" spans="1:12">
      <c r="A3438" s="11">
        <v>4356</v>
      </c>
      <c r="B3438" s="11">
        <v>1193</v>
      </c>
      <c r="C3438" s="11">
        <v>172</v>
      </c>
      <c r="E3438" s="11" t="s">
        <v>6966</v>
      </c>
      <c r="F3438" s="11" t="s">
        <v>6967</v>
      </c>
      <c r="G3438" s="11">
        <v>2</v>
      </c>
      <c r="K3438" s="26" t="str">
        <f>IF($B3438="","",(VLOOKUP($B3438,所属・種目コード!$O$3:$P$127,2)))</f>
        <v>花巻西南中</v>
      </c>
      <c r="L3438" s="23" t="e">
        <f>IF($B3438="","",(VLOOKUP($B3438,所属・種目コード!$L$3:$M$59,2)))</f>
        <v>#N/A</v>
      </c>
    </row>
    <row r="3439" spans="1:12">
      <c r="A3439" s="11">
        <v>4357</v>
      </c>
      <c r="B3439" s="11">
        <v>1193</v>
      </c>
      <c r="C3439" s="11">
        <v>163</v>
      </c>
      <c r="E3439" s="11" t="s">
        <v>6968</v>
      </c>
      <c r="F3439" s="11" t="s">
        <v>6969</v>
      </c>
      <c r="G3439" s="11">
        <v>2</v>
      </c>
      <c r="K3439" s="26" t="str">
        <f>IF($B3439="","",(VLOOKUP($B3439,所属・種目コード!$O$3:$P$127,2)))</f>
        <v>花巻西南中</v>
      </c>
      <c r="L3439" s="23" t="e">
        <f>IF($B3439="","",(VLOOKUP($B3439,所属・種目コード!$L$3:$M$59,2)))</f>
        <v>#N/A</v>
      </c>
    </row>
    <row r="3440" spans="1:12">
      <c r="A3440" s="11">
        <v>4358</v>
      </c>
      <c r="B3440" s="11">
        <v>1193</v>
      </c>
      <c r="C3440" s="11">
        <v>164</v>
      </c>
      <c r="E3440" s="11" t="s">
        <v>6970</v>
      </c>
      <c r="F3440" s="11" t="s">
        <v>6971</v>
      </c>
      <c r="G3440" s="11">
        <v>2</v>
      </c>
      <c r="K3440" s="26" t="str">
        <f>IF($B3440="","",(VLOOKUP($B3440,所属・種目コード!$O$3:$P$127,2)))</f>
        <v>花巻西南中</v>
      </c>
      <c r="L3440" s="23" t="e">
        <f>IF($B3440="","",(VLOOKUP($B3440,所属・種目コード!$L$3:$M$59,2)))</f>
        <v>#N/A</v>
      </c>
    </row>
    <row r="3441" spans="1:12">
      <c r="A3441" s="11">
        <v>4359</v>
      </c>
      <c r="B3441" s="11">
        <v>1193</v>
      </c>
      <c r="C3441" s="11">
        <v>162</v>
      </c>
      <c r="E3441" s="11" t="s">
        <v>6972</v>
      </c>
      <c r="F3441" s="11" t="s">
        <v>6973</v>
      </c>
      <c r="G3441" s="11">
        <v>1</v>
      </c>
      <c r="K3441" s="26" t="str">
        <f>IF($B3441="","",(VLOOKUP($B3441,所属・種目コード!$O$3:$P$127,2)))</f>
        <v>花巻西南中</v>
      </c>
      <c r="L3441" s="23" t="e">
        <f>IF($B3441="","",(VLOOKUP($B3441,所属・種目コード!$L$3:$M$59,2)))</f>
        <v>#N/A</v>
      </c>
    </row>
    <row r="3442" spans="1:12">
      <c r="A3442" s="11">
        <v>4360</v>
      </c>
      <c r="B3442" s="11">
        <v>1193</v>
      </c>
      <c r="C3442" s="11">
        <v>165</v>
      </c>
      <c r="E3442" s="11" t="s">
        <v>6974</v>
      </c>
      <c r="F3442" s="11" t="s">
        <v>6975</v>
      </c>
      <c r="G3442" s="11">
        <v>2</v>
      </c>
      <c r="K3442" s="26" t="str">
        <f>IF($B3442="","",(VLOOKUP($B3442,所属・種目コード!$O$3:$P$127,2)))</f>
        <v>花巻西南中</v>
      </c>
      <c r="L3442" s="23" t="e">
        <f>IF($B3442="","",(VLOOKUP($B3442,所属・種目コード!$L$3:$M$59,2)))</f>
        <v>#N/A</v>
      </c>
    </row>
    <row r="3443" spans="1:12">
      <c r="A3443" s="11">
        <v>4361</v>
      </c>
      <c r="B3443" s="11">
        <v>1195</v>
      </c>
      <c r="C3443" s="11">
        <v>971</v>
      </c>
      <c r="E3443" s="11" t="s">
        <v>6976</v>
      </c>
      <c r="F3443" s="11" t="s">
        <v>6977</v>
      </c>
      <c r="G3443" s="11">
        <v>2</v>
      </c>
      <c r="K3443" s="26" t="str">
        <f>IF($B3443="","",(VLOOKUP($B3443,所属・種目コード!$O$3:$P$127,2)))</f>
        <v>花巻南城中</v>
      </c>
      <c r="L3443" s="23" t="e">
        <f>IF($B3443="","",(VLOOKUP($B3443,所属・種目コード!$L$3:$M$59,2)))</f>
        <v>#N/A</v>
      </c>
    </row>
    <row r="3444" spans="1:12">
      <c r="A3444" s="11">
        <v>4362</v>
      </c>
      <c r="B3444" s="11">
        <v>1195</v>
      </c>
      <c r="C3444" s="11">
        <v>972</v>
      </c>
      <c r="E3444" s="11" t="s">
        <v>6978</v>
      </c>
      <c r="F3444" s="11" t="s">
        <v>6979</v>
      </c>
      <c r="G3444" s="11">
        <v>2</v>
      </c>
      <c r="K3444" s="26" t="str">
        <f>IF($B3444="","",(VLOOKUP($B3444,所属・種目コード!$O$3:$P$127,2)))</f>
        <v>花巻南城中</v>
      </c>
      <c r="L3444" s="23" t="e">
        <f>IF($B3444="","",(VLOOKUP($B3444,所属・種目コード!$L$3:$M$59,2)))</f>
        <v>#N/A</v>
      </c>
    </row>
    <row r="3445" spans="1:12">
      <c r="A3445" s="11">
        <v>4363</v>
      </c>
      <c r="B3445" s="11">
        <v>1195</v>
      </c>
      <c r="C3445" s="11">
        <v>973</v>
      </c>
      <c r="E3445" s="11" t="s">
        <v>6980</v>
      </c>
      <c r="F3445" s="11" t="s">
        <v>6981</v>
      </c>
      <c r="G3445" s="11">
        <v>2</v>
      </c>
      <c r="K3445" s="26" t="str">
        <f>IF($B3445="","",(VLOOKUP($B3445,所属・種目コード!$O$3:$P$127,2)))</f>
        <v>花巻南城中</v>
      </c>
      <c r="L3445" s="23" t="e">
        <f>IF($B3445="","",(VLOOKUP($B3445,所属・種目コード!$L$3:$M$59,2)))</f>
        <v>#N/A</v>
      </c>
    </row>
    <row r="3446" spans="1:12">
      <c r="A3446" s="11">
        <v>4364</v>
      </c>
      <c r="B3446" s="11">
        <v>1195</v>
      </c>
      <c r="C3446" s="11">
        <v>974</v>
      </c>
      <c r="E3446" s="11" t="s">
        <v>6982</v>
      </c>
      <c r="F3446" s="11" t="s">
        <v>3347</v>
      </c>
      <c r="G3446" s="11">
        <v>2</v>
      </c>
      <c r="K3446" s="26" t="str">
        <f>IF($B3446="","",(VLOOKUP($B3446,所属・種目コード!$O$3:$P$127,2)))</f>
        <v>花巻南城中</v>
      </c>
      <c r="L3446" s="23" t="e">
        <f>IF($B3446="","",(VLOOKUP($B3446,所属・種目コード!$L$3:$M$59,2)))</f>
        <v>#N/A</v>
      </c>
    </row>
    <row r="3447" spans="1:12">
      <c r="A3447" s="11">
        <v>4365</v>
      </c>
      <c r="B3447" s="11">
        <v>1195</v>
      </c>
      <c r="C3447" s="11">
        <v>1168</v>
      </c>
      <c r="E3447" s="11" t="s">
        <v>6983</v>
      </c>
      <c r="F3447" s="11" t="s">
        <v>6984</v>
      </c>
      <c r="G3447" s="11">
        <v>1</v>
      </c>
      <c r="K3447" s="26" t="str">
        <f>IF($B3447="","",(VLOOKUP($B3447,所属・種目コード!$O$3:$P$127,2)))</f>
        <v>花巻南城中</v>
      </c>
      <c r="L3447" s="23" t="e">
        <f>IF($B3447="","",(VLOOKUP($B3447,所属・種目コード!$L$3:$M$59,2)))</f>
        <v>#N/A</v>
      </c>
    </row>
    <row r="3448" spans="1:12">
      <c r="A3448" s="11">
        <v>4366</v>
      </c>
      <c r="B3448" s="11">
        <v>1195</v>
      </c>
      <c r="C3448" s="11">
        <v>1173</v>
      </c>
      <c r="E3448" s="11" t="s">
        <v>6985</v>
      </c>
      <c r="F3448" s="11" t="s">
        <v>1078</v>
      </c>
      <c r="G3448" s="11">
        <v>1</v>
      </c>
      <c r="K3448" s="26" t="str">
        <f>IF($B3448="","",(VLOOKUP($B3448,所属・種目コード!$O$3:$P$127,2)))</f>
        <v>花巻南城中</v>
      </c>
      <c r="L3448" s="23" t="e">
        <f>IF($B3448="","",(VLOOKUP($B3448,所属・種目コード!$L$3:$M$59,2)))</f>
        <v>#N/A</v>
      </c>
    </row>
    <row r="3449" spans="1:12">
      <c r="A3449" s="11">
        <v>4367</v>
      </c>
      <c r="B3449" s="11">
        <v>1195</v>
      </c>
      <c r="C3449" s="11">
        <v>1169</v>
      </c>
      <c r="E3449" s="11" t="s">
        <v>6986</v>
      </c>
      <c r="F3449" s="11" t="s">
        <v>6987</v>
      </c>
      <c r="G3449" s="11">
        <v>1</v>
      </c>
      <c r="K3449" s="26" t="str">
        <f>IF($B3449="","",(VLOOKUP($B3449,所属・種目コード!$O$3:$P$127,2)))</f>
        <v>花巻南城中</v>
      </c>
      <c r="L3449" s="23" t="e">
        <f>IF($B3449="","",(VLOOKUP($B3449,所属・種目コード!$L$3:$M$59,2)))</f>
        <v>#N/A</v>
      </c>
    </row>
    <row r="3450" spans="1:12">
      <c r="A3450" s="11">
        <v>4368</v>
      </c>
      <c r="B3450" s="11">
        <v>1195</v>
      </c>
      <c r="C3450" s="11">
        <v>975</v>
      </c>
      <c r="E3450" s="11" t="s">
        <v>6988</v>
      </c>
      <c r="F3450" s="11" t="s">
        <v>6989</v>
      </c>
      <c r="G3450" s="11">
        <v>2</v>
      </c>
      <c r="K3450" s="26" t="str">
        <f>IF($B3450="","",(VLOOKUP($B3450,所属・種目コード!$O$3:$P$127,2)))</f>
        <v>花巻南城中</v>
      </c>
      <c r="L3450" s="23" t="e">
        <f>IF($B3450="","",(VLOOKUP($B3450,所属・種目コード!$L$3:$M$59,2)))</f>
        <v>#N/A</v>
      </c>
    </row>
    <row r="3451" spans="1:12">
      <c r="A3451" s="11">
        <v>4369</v>
      </c>
      <c r="B3451" s="11">
        <v>1195</v>
      </c>
      <c r="C3451" s="11">
        <v>1170</v>
      </c>
      <c r="E3451" s="11" t="s">
        <v>6990</v>
      </c>
      <c r="F3451" s="11" t="s">
        <v>6991</v>
      </c>
      <c r="G3451" s="11">
        <v>1</v>
      </c>
      <c r="K3451" s="26" t="str">
        <f>IF($B3451="","",(VLOOKUP($B3451,所属・種目コード!$O$3:$P$127,2)))</f>
        <v>花巻南城中</v>
      </c>
      <c r="L3451" s="23" t="e">
        <f>IF($B3451="","",(VLOOKUP($B3451,所属・種目コード!$L$3:$M$59,2)))</f>
        <v>#N/A</v>
      </c>
    </row>
    <row r="3452" spans="1:12">
      <c r="A3452" s="11">
        <v>4370</v>
      </c>
      <c r="B3452" s="11">
        <v>1195</v>
      </c>
      <c r="C3452" s="11">
        <v>1174</v>
      </c>
      <c r="E3452" s="11" t="s">
        <v>6992</v>
      </c>
      <c r="F3452" s="11" t="s">
        <v>6993</v>
      </c>
      <c r="G3452" s="11">
        <v>1</v>
      </c>
      <c r="K3452" s="26" t="str">
        <f>IF($B3452="","",(VLOOKUP($B3452,所属・種目コード!$O$3:$P$127,2)))</f>
        <v>花巻南城中</v>
      </c>
      <c r="L3452" s="23" t="e">
        <f>IF($B3452="","",(VLOOKUP($B3452,所属・種目コード!$L$3:$M$59,2)))</f>
        <v>#N/A</v>
      </c>
    </row>
    <row r="3453" spans="1:12">
      <c r="A3453" s="11">
        <v>4371</v>
      </c>
      <c r="B3453" s="11">
        <v>1195</v>
      </c>
      <c r="C3453" s="11">
        <v>1175</v>
      </c>
      <c r="E3453" s="11" t="s">
        <v>6994</v>
      </c>
      <c r="F3453" s="11" t="s">
        <v>6995</v>
      </c>
      <c r="G3453" s="11">
        <v>1</v>
      </c>
      <c r="K3453" s="26" t="str">
        <f>IF($B3453="","",(VLOOKUP($B3453,所属・種目コード!$O$3:$P$127,2)))</f>
        <v>花巻南城中</v>
      </c>
      <c r="L3453" s="23" t="e">
        <f>IF($B3453="","",(VLOOKUP($B3453,所属・種目コード!$L$3:$M$59,2)))</f>
        <v>#N/A</v>
      </c>
    </row>
    <row r="3454" spans="1:12">
      <c r="A3454" s="11">
        <v>4372</v>
      </c>
      <c r="B3454" s="11">
        <v>1195</v>
      </c>
      <c r="C3454" s="11">
        <v>1171</v>
      </c>
      <c r="E3454" s="11" t="s">
        <v>6996</v>
      </c>
      <c r="F3454" s="11" t="s">
        <v>6997</v>
      </c>
      <c r="G3454" s="11">
        <v>1</v>
      </c>
      <c r="K3454" s="26" t="str">
        <f>IF($B3454="","",(VLOOKUP($B3454,所属・種目コード!$O$3:$P$127,2)))</f>
        <v>花巻南城中</v>
      </c>
      <c r="L3454" s="23" t="e">
        <f>IF($B3454="","",(VLOOKUP($B3454,所属・種目コード!$L$3:$M$59,2)))</f>
        <v>#N/A</v>
      </c>
    </row>
    <row r="3455" spans="1:12">
      <c r="A3455" s="11">
        <v>4373</v>
      </c>
      <c r="B3455" s="11">
        <v>1195</v>
      </c>
      <c r="C3455" s="11">
        <v>1172</v>
      </c>
      <c r="E3455" s="11" t="s">
        <v>6998</v>
      </c>
      <c r="F3455" s="11" t="s">
        <v>5664</v>
      </c>
      <c r="G3455" s="11">
        <v>1</v>
      </c>
      <c r="K3455" s="26" t="str">
        <f>IF($B3455="","",(VLOOKUP($B3455,所属・種目コード!$O$3:$P$127,2)))</f>
        <v>花巻南城中</v>
      </c>
      <c r="L3455" s="23" t="e">
        <f>IF($B3455="","",(VLOOKUP($B3455,所属・種目コード!$L$3:$M$59,2)))</f>
        <v>#N/A</v>
      </c>
    </row>
    <row r="3456" spans="1:12">
      <c r="A3456" s="11">
        <v>4374</v>
      </c>
      <c r="B3456" s="11">
        <v>1195</v>
      </c>
      <c r="C3456" s="11">
        <v>1176</v>
      </c>
      <c r="E3456" s="11" t="s">
        <v>6999</v>
      </c>
      <c r="F3456" s="11" t="s">
        <v>7000</v>
      </c>
      <c r="G3456" s="11">
        <v>1</v>
      </c>
      <c r="K3456" s="26" t="str">
        <f>IF($B3456="","",(VLOOKUP($B3456,所属・種目コード!$O$3:$P$127,2)))</f>
        <v>花巻南城中</v>
      </c>
      <c r="L3456" s="23" t="e">
        <f>IF($B3456="","",(VLOOKUP($B3456,所属・種目コード!$L$3:$M$59,2)))</f>
        <v>#N/A</v>
      </c>
    </row>
    <row r="3457" spans="1:12">
      <c r="A3457" s="11">
        <v>4375</v>
      </c>
      <c r="B3457" s="11">
        <v>1195</v>
      </c>
      <c r="C3457" s="11">
        <v>976</v>
      </c>
      <c r="E3457" s="11" t="s">
        <v>7001</v>
      </c>
      <c r="F3457" s="11" t="s">
        <v>7002</v>
      </c>
      <c r="G3457" s="11">
        <v>2</v>
      </c>
      <c r="K3457" s="26" t="str">
        <f>IF($B3457="","",(VLOOKUP($B3457,所属・種目コード!$O$3:$P$127,2)))</f>
        <v>花巻南城中</v>
      </c>
      <c r="L3457" s="23" t="e">
        <f>IF($B3457="","",(VLOOKUP($B3457,所属・種目コード!$L$3:$M$59,2)))</f>
        <v>#N/A</v>
      </c>
    </row>
    <row r="3458" spans="1:12">
      <c r="A3458" s="11">
        <v>4376</v>
      </c>
      <c r="B3458" s="11">
        <v>1196</v>
      </c>
      <c r="C3458" s="11">
        <v>37</v>
      </c>
      <c r="E3458" s="11" t="s">
        <v>7003</v>
      </c>
      <c r="F3458" s="11" t="s">
        <v>7004</v>
      </c>
      <c r="G3458" s="11">
        <v>1</v>
      </c>
      <c r="K3458" s="26" t="str">
        <f>IF($B3458="","",(VLOOKUP($B3458,所属・種目コード!$O$3:$P$127,2)))</f>
        <v>花巻北中</v>
      </c>
      <c r="L3458" s="23" t="e">
        <f>IF($B3458="","",(VLOOKUP($B3458,所属・種目コード!$L$3:$M$59,2)))</f>
        <v>#N/A</v>
      </c>
    </row>
    <row r="3459" spans="1:12">
      <c r="A3459" s="11">
        <v>4377</v>
      </c>
      <c r="B3459" s="11">
        <v>1196</v>
      </c>
      <c r="C3459" s="11">
        <v>54</v>
      </c>
      <c r="E3459" s="11" t="s">
        <v>7005</v>
      </c>
      <c r="F3459" s="11" t="s">
        <v>7006</v>
      </c>
      <c r="G3459" s="11">
        <v>2</v>
      </c>
      <c r="K3459" s="26" t="str">
        <f>IF($B3459="","",(VLOOKUP($B3459,所属・種目コード!$O$3:$P$127,2)))</f>
        <v>花巻北中</v>
      </c>
      <c r="L3459" s="23" t="e">
        <f>IF($B3459="","",(VLOOKUP($B3459,所属・種目コード!$L$3:$M$59,2)))</f>
        <v>#N/A</v>
      </c>
    </row>
    <row r="3460" spans="1:12">
      <c r="A3460" s="11">
        <v>4378</v>
      </c>
      <c r="B3460" s="11">
        <v>1196</v>
      </c>
      <c r="C3460" s="11">
        <v>38</v>
      </c>
      <c r="E3460" s="11" t="s">
        <v>7007</v>
      </c>
      <c r="F3460" s="11" t="s">
        <v>7008</v>
      </c>
      <c r="G3460" s="11">
        <v>1</v>
      </c>
      <c r="K3460" s="26" t="str">
        <f>IF($B3460="","",(VLOOKUP($B3460,所属・種目コード!$O$3:$P$127,2)))</f>
        <v>花巻北中</v>
      </c>
      <c r="L3460" s="23" t="e">
        <f>IF($B3460="","",(VLOOKUP($B3460,所属・種目コード!$L$3:$M$59,2)))</f>
        <v>#N/A</v>
      </c>
    </row>
    <row r="3461" spans="1:12">
      <c r="A3461" s="11">
        <v>4379</v>
      </c>
      <c r="B3461" s="11">
        <v>1196</v>
      </c>
      <c r="C3461" s="11">
        <v>44</v>
      </c>
      <c r="E3461" s="11" t="s">
        <v>7009</v>
      </c>
      <c r="F3461" s="11" t="s">
        <v>7010</v>
      </c>
      <c r="G3461" s="11">
        <v>2</v>
      </c>
      <c r="K3461" s="26" t="str">
        <f>IF($B3461="","",(VLOOKUP($B3461,所属・種目コード!$O$3:$P$127,2)))</f>
        <v>花巻北中</v>
      </c>
      <c r="L3461" s="23" t="e">
        <f>IF($B3461="","",(VLOOKUP($B3461,所属・種目コード!$L$3:$M$59,2)))</f>
        <v>#N/A</v>
      </c>
    </row>
    <row r="3462" spans="1:12">
      <c r="A3462" s="11">
        <v>4380</v>
      </c>
      <c r="B3462" s="11">
        <v>1196</v>
      </c>
      <c r="C3462" s="11">
        <v>55</v>
      </c>
      <c r="E3462" s="11" t="s">
        <v>7011</v>
      </c>
      <c r="F3462" s="11" t="s">
        <v>7012</v>
      </c>
      <c r="G3462" s="11">
        <v>2</v>
      </c>
      <c r="K3462" s="26" t="str">
        <f>IF($B3462="","",(VLOOKUP($B3462,所属・種目コード!$O$3:$P$127,2)))</f>
        <v>花巻北中</v>
      </c>
      <c r="L3462" s="23" t="e">
        <f>IF($B3462="","",(VLOOKUP($B3462,所属・種目コード!$L$3:$M$59,2)))</f>
        <v>#N/A</v>
      </c>
    </row>
    <row r="3463" spans="1:12">
      <c r="A3463" s="11">
        <v>4381</v>
      </c>
      <c r="B3463" s="11">
        <v>1196</v>
      </c>
      <c r="C3463" s="11">
        <v>56</v>
      </c>
      <c r="E3463" s="11" t="s">
        <v>7013</v>
      </c>
      <c r="F3463" s="11" t="s">
        <v>7014</v>
      </c>
      <c r="G3463" s="11">
        <v>2</v>
      </c>
      <c r="K3463" s="26" t="str">
        <f>IF($B3463="","",(VLOOKUP($B3463,所属・種目コード!$O$3:$P$127,2)))</f>
        <v>花巻北中</v>
      </c>
      <c r="L3463" s="23" t="e">
        <f>IF($B3463="","",(VLOOKUP($B3463,所属・種目コード!$L$3:$M$59,2)))</f>
        <v>#N/A</v>
      </c>
    </row>
    <row r="3464" spans="1:12">
      <c r="A3464" s="11">
        <v>4382</v>
      </c>
      <c r="B3464" s="11">
        <v>1196</v>
      </c>
      <c r="C3464" s="11">
        <v>39</v>
      </c>
      <c r="E3464" s="11" t="s">
        <v>7015</v>
      </c>
      <c r="F3464" s="11" t="s">
        <v>7016</v>
      </c>
      <c r="G3464" s="11">
        <v>1</v>
      </c>
      <c r="K3464" s="26" t="str">
        <f>IF($B3464="","",(VLOOKUP($B3464,所属・種目コード!$O$3:$P$127,2)))</f>
        <v>花巻北中</v>
      </c>
      <c r="L3464" s="23" t="e">
        <f>IF($B3464="","",(VLOOKUP($B3464,所属・種目コード!$L$3:$M$59,2)))</f>
        <v>#N/A</v>
      </c>
    </row>
    <row r="3465" spans="1:12">
      <c r="A3465" s="11">
        <v>4383</v>
      </c>
      <c r="B3465" s="11">
        <v>1196</v>
      </c>
      <c r="C3465" s="11">
        <v>45</v>
      </c>
      <c r="E3465" s="11" t="s">
        <v>7017</v>
      </c>
      <c r="F3465" s="11" t="s">
        <v>7018</v>
      </c>
      <c r="G3465" s="11">
        <v>2</v>
      </c>
      <c r="K3465" s="26" t="str">
        <f>IF($B3465="","",(VLOOKUP($B3465,所属・種目コード!$O$3:$P$127,2)))</f>
        <v>花巻北中</v>
      </c>
      <c r="L3465" s="23" t="e">
        <f>IF($B3465="","",(VLOOKUP($B3465,所属・種目コード!$L$3:$M$59,2)))</f>
        <v>#N/A</v>
      </c>
    </row>
    <row r="3466" spans="1:12">
      <c r="A3466" s="11">
        <v>4384</v>
      </c>
      <c r="B3466" s="11">
        <v>1196</v>
      </c>
      <c r="C3466" s="11">
        <v>57</v>
      </c>
      <c r="E3466" s="11" t="s">
        <v>7019</v>
      </c>
      <c r="F3466" s="11" t="s">
        <v>7020</v>
      </c>
      <c r="G3466" s="11">
        <v>2</v>
      </c>
      <c r="K3466" s="26" t="str">
        <f>IF($B3466="","",(VLOOKUP($B3466,所属・種目コード!$O$3:$P$127,2)))</f>
        <v>花巻北中</v>
      </c>
      <c r="L3466" s="23" t="e">
        <f>IF($B3466="","",(VLOOKUP($B3466,所属・種目コード!$L$3:$M$59,2)))</f>
        <v>#N/A</v>
      </c>
    </row>
    <row r="3467" spans="1:12">
      <c r="A3467" s="11">
        <v>4385</v>
      </c>
      <c r="B3467" s="11">
        <v>1196</v>
      </c>
      <c r="C3467" s="11">
        <v>40</v>
      </c>
      <c r="E3467" s="11" t="s">
        <v>7021</v>
      </c>
      <c r="F3467" s="11" t="s">
        <v>7022</v>
      </c>
      <c r="G3467" s="11">
        <v>1</v>
      </c>
      <c r="K3467" s="26" t="str">
        <f>IF($B3467="","",(VLOOKUP($B3467,所属・種目コード!$O$3:$P$127,2)))</f>
        <v>花巻北中</v>
      </c>
      <c r="L3467" s="23" t="e">
        <f>IF($B3467="","",(VLOOKUP($B3467,所属・種目コード!$L$3:$M$59,2)))</f>
        <v>#N/A</v>
      </c>
    </row>
    <row r="3468" spans="1:12">
      <c r="A3468" s="11">
        <v>4386</v>
      </c>
      <c r="B3468" s="11">
        <v>1196</v>
      </c>
      <c r="C3468" s="11">
        <v>41</v>
      </c>
      <c r="E3468" s="11" t="s">
        <v>7023</v>
      </c>
      <c r="F3468" s="11" t="s">
        <v>7024</v>
      </c>
      <c r="G3468" s="11">
        <v>1</v>
      </c>
      <c r="K3468" s="26" t="str">
        <f>IF($B3468="","",(VLOOKUP($B3468,所属・種目コード!$O$3:$P$127,2)))</f>
        <v>花巻北中</v>
      </c>
      <c r="L3468" s="23" t="e">
        <f>IF($B3468="","",(VLOOKUP($B3468,所属・種目コード!$L$3:$M$59,2)))</f>
        <v>#N/A</v>
      </c>
    </row>
    <row r="3469" spans="1:12">
      <c r="A3469" s="11">
        <v>4387</v>
      </c>
      <c r="B3469" s="11">
        <v>1196</v>
      </c>
      <c r="C3469" s="11">
        <v>51</v>
      </c>
      <c r="E3469" s="11" t="s">
        <v>7025</v>
      </c>
      <c r="F3469" s="11" t="s">
        <v>7026</v>
      </c>
      <c r="G3469" s="11">
        <v>1</v>
      </c>
      <c r="K3469" s="26" t="str">
        <f>IF($B3469="","",(VLOOKUP($B3469,所属・種目コード!$O$3:$P$127,2)))</f>
        <v>花巻北中</v>
      </c>
      <c r="L3469" s="23" t="e">
        <f>IF($B3469="","",(VLOOKUP($B3469,所属・種目コード!$L$3:$M$59,2)))</f>
        <v>#N/A</v>
      </c>
    </row>
    <row r="3470" spans="1:12">
      <c r="A3470" s="11">
        <v>4388</v>
      </c>
      <c r="B3470" s="11">
        <v>1196</v>
      </c>
      <c r="C3470" s="11">
        <v>52</v>
      </c>
      <c r="E3470" s="11" t="s">
        <v>7027</v>
      </c>
      <c r="F3470" s="11" t="s">
        <v>7028</v>
      </c>
      <c r="G3470" s="11">
        <v>1</v>
      </c>
      <c r="K3470" s="26" t="str">
        <f>IF($B3470="","",(VLOOKUP($B3470,所属・種目コード!$O$3:$P$127,2)))</f>
        <v>花巻北中</v>
      </c>
      <c r="L3470" s="23" t="e">
        <f>IF($B3470="","",(VLOOKUP($B3470,所属・種目コード!$L$3:$M$59,2)))</f>
        <v>#N/A</v>
      </c>
    </row>
    <row r="3471" spans="1:12">
      <c r="A3471" s="11">
        <v>4389</v>
      </c>
      <c r="B3471" s="11">
        <v>1196</v>
      </c>
      <c r="C3471" s="11">
        <v>46</v>
      </c>
      <c r="E3471" s="11" t="s">
        <v>7029</v>
      </c>
      <c r="F3471" s="11" t="s">
        <v>7030</v>
      </c>
      <c r="G3471" s="11">
        <v>2</v>
      </c>
      <c r="K3471" s="26" t="str">
        <f>IF($B3471="","",(VLOOKUP($B3471,所属・種目コード!$O$3:$P$127,2)))</f>
        <v>花巻北中</v>
      </c>
      <c r="L3471" s="23" t="e">
        <f>IF($B3471="","",(VLOOKUP($B3471,所属・種目コード!$L$3:$M$59,2)))</f>
        <v>#N/A</v>
      </c>
    </row>
    <row r="3472" spans="1:12">
      <c r="A3472" s="11">
        <v>4390</v>
      </c>
      <c r="B3472" s="11">
        <v>1196</v>
      </c>
      <c r="C3472" s="11">
        <v>47</v>
      </c>
      <c r="E3472" s="11" t="s">
        <v>7031</v>
      </c>
      <c r="F3472" s="11" t="s">
        <v>7032</v>
      </c>
      <c r="G3472" s="11">
        <v>2</v>
      </c>
      <c r="K3472" s="26" t="str">
        <f>IF($B3472="","",(VLOOKUP($B3472,所属・種目コード!$O$3:$P$127,2)))</f>
        <v>花巻北中</v>
      </c>
      <c r="L3472" s="23" t="e">
        <f>IF($B3472="","",(VLOOKUP($B3472,所属・種目コード!$L$3:$M$59,2)))</f>
        <v>#N/A</v>
      </c>
    </row>
    <row r="3473" spans="1:12">
      <c r="A3473" s="11">
        <v>4391</v>
      </c>
      <c r="B3473" s="11">
        <v>1196</v>
      </c>
      <c r="C3473" s="11">
        <v>58</v>
      </c>
      <c r="E3473" s="11" t="s">
        <v>7033</v>
      </c>
      <c r="F3473" s="11" t="s">
        <v>7034</v>
      </c>
      <c r="G3473" s="11">
        <v>2</v>
      </c>
      <c r="K3473" s="26" t="str">
        <f>IF($B3473="","",(VLOOKUP($B3473,所属・種目コード!$O$3:$P$127,2)))</f>
        <v>花巻北中</v>
      </c>
      <c r="L3473" s="23" t="e">
        <f>IF($B3473="","",(VLOOKUP($B3473,所属・種目コード!$L$3:$M$59,2)))</f>
        <v>#N/A</v>
      </c>
    </row>
    <row r="3474" spans="1:12">
      <c r="A3474" s="11">
        <v>4392</v>
      </c>
      <c r="B3474" s="11">
        <v>1196</v>
      </c>
      <c r="C3474" s="11">
        <v>59</v>
      </c>
      <c r="E3474" s="11" t="s">
        <v>7035</v>
      </c>
      <c r="F3474" s="11" t="s">
        <v>7036</v>
      </c>
      <c r="G3474" s="11">
        <v>2</v>
      </c>
      <c r="K3474" s="26" t="str">
        <f>IF($B3474="","",(VLOOKUP($B3474,所属・種目コード!$O$3:$P$127,2)))</f>
        <v>花巻北中</v>
      </c>
      <c r="L3474" s="23" t="e">
        <f>IF($B3474="","",(VLOOKUP($B3474,所属・種目コード!$L$3:$M$59,2)))</f>
        <v>#N/A</v>
      </c>
    </row>
    <row r="3475" spans="1:12">
      <c r="A3475" s="11">
        <v>4393</v>
      </c>
      <c r="B3475" s="11">
        <v>1196</v>
      </c>
      <c r="C3475" s="11">
        <v>42</v>
      </c>
      <c r="E3475" s="11" t="s">
        <v>7037</v>
      </c>
      <c r="F3475" s="11" t="s">
        <v>7038</v>
      </c>
      <c r="G3475" s="11">
        <v>1</v>
      </c>
      <c r="K3475" s="26" t="str">
        <f>IF($B3475="","",(VLOOKUP($B3475,所属・種目コード!$O$3:$P$127,2)))</f>
        <v>花巻北中</v>
      </c>
      <c r="L3475" s="23" t="e">
        <f>IF($B3475="","",(VLOOKUP($B3475,所属・種目コード!$L$3:$M$59,2)))</f>
        <v>#N/A</v>
      </c>
    </row>
    <row r="3476" spans="1:12">
      <c r="A3476" s="11">
        <v>4394</v>
      </c>
      <c r="B3476" s="11">
        <v>1196</v>
      </c>
      <c r="C3476" s="11">
        <v>43</v>
      </c>
      <c r="E3476" s="11" t="s">
        <v>7039</v>
      </c>
      <c r="F3476" s="11" t="s">
        <v>7040</v>
      </c>
      <c r="G3476" s="11">
        <v>1</v>
      </c>
      <c r="K3476" s="26" t="str">
        <f>IF($B3476="","",(VLOOKUP($B3476,所属・種目コード!$O$3:$P$127,2)))</f>
        <v>花巻北中</v>
      </c>
      <c r="L3476" s="23" t="e">
        <f>IF($B3476="","",(VLOOKUP($B3476,所属・種目コード!$L$3:$M$59,2)))</f>
        <v>#N/A</v>
      </c>
    </row>
    <row r="3477" spans="1:12">
      <c r="A3477" s="11">
        <v>4395</v>
      </c>
      <c r="B3477" s="11">
        <v>1196</v>
      </c>
      <c r="C3477" s="11">
        <v>44</v>
      </c>
      <c r="E3477" s="11" t="s">
        <v>7041</v>
      </c>
      <c r="F3477" s="11" t="s">
        <v>7042</v>
      </c>
      <c r="G3477" s="11">
        <v>1</v>
      </c>
      <c r="K3477" s="26" t="str">
        <f>IF($B3477="","",(VLOOKUP($B3477,所属・種目コード!$O$3:$P$127,2)))</f>
        <v>花巻北中</v>
      </c>
      <c r="L3477" s="23" t="e">
        <f>IF($B3477="","",(VLOOKUP($B3477,所属・種目コード!$L$3:$M$59,2)))</f>
        <v>#N/A</v>
      </c>
    </row>
    <row r="3478" spans="1:12">
      <c r="A3478" s="11">
        <v>4396</v>
      </c>
      <c r="B3478" s="11">
        <v>1196</v>
      </c>
      <c r="C3478" s="11">
        <v>48</v>
      </c>
      <c r="E3478" s="11" t="s">
        <v>7043</v>
      </c>
      <c r="F3478" s="11" t="s">
        <v>7044</v>
      </c>
      <c r="G3478" s="11">
        <v>2</v>
      </c>
      <c r="K3478" s="26" t="str">
        <f>IF($B3478="","",(VLOOKUP($B3478,所属・種目コード!$O$3:$P$127,2)))</f>
        <v>花巻北中</v>
      </c>
      <c r="L3478" s="23" t="e">
        <f>IF($B3478="","",(VLOOKUP($B3478,所属・種目コード!$L$3:$M$59,2)))</f>
        <v>#N/A</v>
      </c>
    </row>
    <row r="3479" spans="1:12">
      <c r="A3479" s="11">
        <v>4397</v>
      </c>
      <c r="B3479" s="11">
        <v>1196</v>
      </c>
      <c r="C3479" s="11">
        <v>45</v>
      </c>
      <c r="E3479" s="11" t="s">
        <v>7045</v>
      </c>
      <c r="F3479" s="11" t="s">
        <v>2184</v>
      </c>
      <c r="G3479" s="11">
        <v>1</v>
      </c>
      <c r="K3479" s="26" t="str">
        <f>IF($B3479="","",(VLOOKUP($B3479,所属・種目コード!$O$3:$P$127,2)))</f>
        <v>花巻北中</v>
      </c>
      <c r="L3479" s="23" t="e">
        <f>IF($B3479="","",(VLOOKUP($B3479,所属・種目コード!$L$3:$M$59,2)))</f>
        <v>#N/A</v>
      </c>
    </row>
    <row r="3480" spans="1:12">
      <c r="A3480" s="11">
        <v>4398</v>
      </c>
      <c r="B3480" s="11">
        <v>1196</v>
      </c>
      <c r="C3480" s="11">
        <v>49</v>
      </c>
      <c r="E3480" s="11" t="s">
        <v>2183</v>
      </c>
      <c r="F3480" s="11" t="s">
        <v>7046</v>
      </c>
      <c r="G3480" s="11">
        <v>2</v>
      </c>
      <c r="K3480" s="26" t="str">
        <f>IF($B3480="","",(VLOOKUP($B3480,所属・種目コード!$O$3:$P$127,2)))</f>
        <v>花巻北中</v>
      </c>
      <c r="L3480" s="23" t="e">
        <f>IF($B3480="","",(VLOOKUP($B3480,所属・種目コード!$L$3:$M$59,2)))</f>
        <v>#N/A</v>
      </c>
    </row>
    <row r="3481" spans="1:12">
      <c r="A3481" s="11">
        <v>4399</v>
      </c>
      <c r="B3481" s="11">
        <v>1196</v>
      </c>
      <c r="C3481" s="11">
        <v>53</v>
      </c>
      <c r="E3481" s="11" t="s">
        <v>7047</v>
      </c>
      <c r="F3481" s="11" t="s">
        <v>7048</v>
      </c>
      <c r="G3481" s="11">
        <v>1</v>
      </c>
      <c r="K3481" s="26" t="str">
        <f>IF($B3481="","",(VLOOKUP($B3481,所属・種目コード!$O$3:$P$127,2)))</f>
        <v>花巻北中</v>
      </c>
      <c r="L3481" s="23" t="e">
        <f>IF($B3481="","",(VLOOKUP($B3481,所属・種目コード!$L$3:$M$59,2)))</f>
        <v>#N/A</v>
      </c>
    </row>
    <row r="3482" spans="1:12">
      <c r="A3482" s="11">
        <v>4400</v>
      </c>
      <c r="B3482" s="11">
        <v>1196</v>
      </c>
      <c r="C3482" s="11">
        <v>60</v>
      </c>
      <c r="E3482" s="11" t="s">
        <v>7049</v>
      </c>
      <c r="F3482" s="11" t="s">
        <v>7050</v>
      </c>
      <c r="G3482" s="11">
        <v>2</v>
      </c>
      <c r="K3482" s="26" t="str">
        <f>IF($B3482="","",(VLOOKUP($B3482,所属・種目コード!$O$3:$P$127,2)))</f>
        <v>花巻北中</v>
      </c>
      <c r="L3482" s="23" t="e">
        <f>IF($B3482="","",(VLOOKUP($B3482,所属・種目コード!$L$3:$M$59,2)))</f>
        <v>#N/A</v>
      </c>
    </row>
    <row r="3483" spans="1:12">
      <c r="A3483" s="11">
        <v>4401</v>
      </c>
      <c r="B3483" s="11">
        <v>1196</v>
      </c>
      <c r="C3483" s="11">
        <v>50</v>
      </c>
      <c r="E3483" s="11" t="s">
        <v>7051</v>
      </c>
      <c r="F3483" s="11" t="s">
        <v>7052</v>
      </c>
      <c r="G3483" s="11">
        <v>2</v>
      </c>
      <c r="K3483" s="26" t="str">
        <f>IF($B3483="","",(VLOOKUP($B3483,所属・種目コード!$O$3:$P$127,2)))</f>
        <v>花巻北中</v>
      </c>
      <c r="L3483" s="23" t="e">
        <f>IF($B3483="","",(VLOOKUP($B3483,所属・種目コード!$L$3:$M$59,2)))</f>
        <v>#N/A</v>
      </c>
    </row>
    <row r="3484" spans="1:12">
      <c r="A3484" s="11">
        <v>4402</v>
      </c>
      <c r="B3484" s="11">
        <v>1196</v>
      </c>
      <c r="C3484" s="11">
        <v>46</v>
      </c>
      <c r="E3484" s="11" t="s">
        <v>7053</v>
      </c>
      <c r="F3484" s="11" t="s">
        <v>7054</v>
      </c>
      <c r="G3484" s="11">
        <v>1</v>
      </c>
      <c r="K3484" s="26" t="str">
        <f>IF($B3484="","",(VLOOKUP($B3484,所属・種目コード!$O$3:$P$127,2)))</f>
        <v>花巻北中</v>
      </c>
      <c r="L3484" s="23" t="e">
        <f>IF($B3484="","",(VLOOKUP($B3484,所属・種目コード!$L$3:$M$59,2)))</f>
        <v>#N/A</v>
      </c>
    </row>
    <row r="3485" spans="1:12">
      <c r="A3485" s="11">
        <v>4403</v>
      </c>
      <c r="B3485" s="11">
        <v>1196</v>
      </c>
      <c r="C3485" s="11">
        <v>61</v>
      </c>
      <c r="E3485" s="11" t="s">
        <v>7055</v>
      </c>
      <c r="F3485" s="11" t="s">
        <v>7056</v>
      </c>
      <c r="G3485" s="11">
        <v>2</v>
      </c>
      <c r="K3485" s="26" t="str">
        <f>IF($B3485="","",(VLOOKUP($B3485,所属・種目コード!$O$3:$P$127,2)))</f>
        <v>花巻北中</v>
      </c>
      <c r="L3485" s="23" t="e">
        <f>IF($B3485="","",(VLOOKUP($B3485,所属・種目コード!$L$3:$M$59,2)))</f>
        <v>#N/A</v>
      </c>
    </row>
    <row r="3486" spans="1:12">
      <c r="A3486" s="11">
        <v>4404</v>
      </c>
      <c r="B3486" s="11">
        <v>1196</v>
      </c>
      <c r="C3486" s="11">
        <v>51</v>
      </c>
      <c r="E3486" s="11" t="s">
        <v>7057</v>
      </c>
      <c r="F3486" s="11" t="s">
        <v>3549</v>
      </c>
      <c r="G3486" s="11">
        <v>2</v>
      </c>
      <c r="K3486" s="26" t="str">
        <f>IF($B3486="","",(VLOOKUP($B3486,所属・種目コード!$O$3:$P$127,2)))</f>
        <v>花巻北中</v>
      </c>
      <c r="L3486" s="23" t="e">
        <f>IF($B3486="","",(VLOOKUP($B3486,所属・種目コード!$L$3:$M$59,2)))</f>
        <v>#N/A</v>
      </c>
    </row>
    <row r="3487" spans="1:12">
      <c r="A3487" s="11">
        <v>4405</v>
      </c>
      <c r="B3487" s="11">
        <v>1196</v>
      </c>
      <c r="C3487" s="11">
        <v>52</v>
      </c>
      <c r="E3487" s="11" t="s">
        <v>7058</v>
      </c>
      <c r="F3487" s="11" t="s">
        <v>3782</v>
      </c>
      <c r="G3487" s="11">
        <v>2</v>
      </c>
      <c r="K3487" s="26" t="str">
        <f>IF($B3487="","",(VLOOKUP($B3487,所属・種目コード!$O$3:$P$127,2)))</f>
        <v>花巻北中</v>
      </c>
      <c r="L3487" s="23" t="e">
        <f>IF($B3487="","",(VLOOKUP($B3487,所属・種目コード!$L$3:$M$59,2)))</f>
        <v>#N/A</v>
      </c>
    </row>
    <row r="3488" spans="1:12">
      <c r="A3488" s="11">
        <v>4406</v>
      </c>
      <c r="B3488" s="11">
        <v>1196</v>
      </c>
      <c r="C3488" s="11">
        <v>47</v>
      </c>
      <c r="E3488" s="11" t="s">
        <v>7059</v>
      </c>
      <c r="F3488" s="11" t="s">
        <v>7060</v>
      </c>
      <c r="G3488" s="11">
        <v>1</v>
      </c>
      <c r="K3488" s="26" t="str">
        <f>IF($B3488="","",(VLOOKUP($B3488,所属・種目コード!$O$3:$P$127,2)))</f>
        <v>花巻北中</v>
      </c>
      <c r="L3488" s="23" t="e">
        <f>IF($B3488="","",(VLOOKUP($B3488,所属・種目コード!$L$3:$M$59,2)))</f>
        <v>#N/A</v>
      </c>
    </row>
    <row r="3489" spans="1:12">
      <c r="A3489" s="11">
        <v>4407</v>
      </c>
      <c r="B3489" s="11">
        <v>1196</v>
      </c>
      <c r="C3489" s="11">
        <v>48</v>
      </c>
      <c r="E3489" s="11" t="s">
        <v>7061</v>
      </c>
      <c r="F3489" s="11" t="s">
        <v>7062</v>
      </c>
      <c r="G3489" s="11">
        <v>1</v>
      </c>
      <c r="K3489" s="26" t="str">
        <f>IF($B3489="","",(VLOOKUP($B3489,所属・種目コード!$O$3:$P$127,2)))</f>
        <v>花巻北中</v>
      </c>
      <c r="L3489" s="23" t="e">
        <f>IF($B3489="","",(VLOOKUP($B3489,所属・種目コード!$L$3:$M$59,2)))</f>
        <v>#N/A</v>
      </c>
    </row>
    <row r="3490" spans="1:12">
      <c r="A3490" s="11">
        <v>4408</v>
      </c>
      <c r="B3490" s="11">
        <v>1196</v>
      </c>
      <c r="C3490" s="11">
        <v>62</v>
      </c>
      <c r="E3490" s="11" t="s">
        <v>7063</v>
      </c>
      <c r="F3490" s="11" t="s">
        <v>7064</v>
      </c>
      <c r="G3490" s="11">
        <v>2</v>
      </c>
      <c r="K3490" s="26" t="str">
        <f>IF($B3490="","",(VLOOKUP($B3490,所属・種目コード!$O$3:$P$127,2)))</f>
        <v>花巻北中</v>
      </c>
      <c r="L3490" s="23" t="e">
        <f>IF($B3490="","",(VLOOKUP($B3490,所属・種目コード!$L$3:$M$59,2)))</f>
        <v>#N/A</v>
      </c>
    </row>
    <row r="3491" spans="1:12">
      <c r="A3491" s="11">
        <v>4409</v>
      </c>
      <c r="B3491" s="11">
        <v>1196</v>
      </c>
      <c r="C3491" s="11">
        <v>49</v>
      </c>
      <c r="E3491" s="11" t="s">
        <v>7065</v>
      </c>
      <c r="F3491" s="11" t="s">
        <v>7066</v>
      </c>
      <c r="G3491" s="11">
        <v>1</v>
      </c>
      <c r="K3491" s="26" t="str">
        <f>IF($B3491="","",(VLOOKUP($B3491,所属・種目コード!$O$3:$P$127,2)))</f>
        <v>花巻北中</v>
      </c>
      <c r="L3491" s="23" t="e">
        <f>IF($B3491="","",(VLOOKUP($B3491,所属・種目コード!$L$3:$M$59,2)))</f>
        <v>#N/A</v>
      </c>
    </row>
    <row r="3492" spans="1:12">
      <c r="A3492" s="11">
        <v>4410</v>
      </c>
      <c r="B3492" s="11">
        <v>1196</v>
      </c>
      <c r="C3492" s="11">
        <v>63</v>
      </c>
      <c r="E3492" s="11" t="s">
        <v>7067</v>
      </c>
      <c r="F3492" s="11" t="s">
        <v>7068</v>
      </c>
      <c r="G3492" s="11">
        <v>2</v>
      </c>
      <c r="K3492" s="26" t="str">
        <f>IF($B3492="","",(VLOOKUP($B3492,所属・種目コード!$O$3:$P$127,2)))</f>
        <v>花巻北中</v>
      </c>
      <c r="L3492" s="23" t="e">
        <f>IF($B3492="","",(VLOOKUP($B3492,所属・種目コード!$L$3:$M$59,2)))</f>
        <v>#N/A</v>
      </c>
    </row>
    <row r="3493" spans="1:12">
      <c r="A3493" s="11">
        <v>4411</v>
      </c>
      <c r="B3493" s="11">
        <v>1196</v>
      </c>
      <c r="C3493" s="11">
        <v>54</v>
      </c>
      <c r="E3493" s="11" t="s">
        <v>7069</v>
      </c>
      <c r="F3493" s="11" t="s">
        <v>7070</v>
      </c>
      <c r="G3493" s="11">
        <v>1</v>
      </c>
      <c r="K3493" s="26" t="str">
        <f>IF($B3493="","",(VLOOKUP($B3493,所属・種目コード!$O$3:$P$127,2)))</f>
        <v>花巻北中</v>
      </c>
      <c r="L3493" s="23" t="e">
        <f>IF($B3493="","",(VLOOKUP($B3493,所属・種目コード!$L$3:$M$59,2)))</f>
        <v>#N/A</v>
      </c>
    </row>
    <row r="3494" spans="1:12">
      <c r="A3494" s="11">
        <v>4412</v>
      </c>
      <c r="B3494" s="11">
        <v>1196</v>
      </c>
      <c r="C3494" s="11">
        <v>50</v>
      </c>
      <c r="E3494" s="11" t="s">
        <v>7071</v>
      </c>
      <c r="F3494" s="11" t="s">
        <v>7072</v>
      </c>
      <c r="G3494" s="11">
        <v>1</v>
      </c>
      <c r="K3494" s="26" t="str">
        <f>IF($B3494="","",(VLOOKUP($B3494,所属・種目コード!$O$3:$P$127,2)))</f>
        <v>花巻北中</v>
      </c>
      <c r="L3494" s="23" t="e">
        <f>IF($B3494="","",(VLOOKUP($B3494,所属・種目コード!$L$3:$M$59,2)))</f>
        <v>#N/A</v>
      </c>
    </row>
    <row r="3495" spans="1:12">
      <c r="A3495" s="11">
        <v>4413</v>
      </c>
      <c r="B3495" s="11">
        <v>1196</v>
      </c>
      <c r="C3495" s="11">
        <v>53</v>
      </c>
      <c r="E3495" s="11" t="s">
        <v>7073</v>
      </c>
      <c r="F3495" s="11" t="s">
        <v>7074</v>
      </c>
      <c r="G3495" s="11">
        <v>2</v>
      </c>
      <c r="K3495" s="26" t="str">
        <f>IF($B3495="","",(VLOOKUP($B3495,所属・種目コード!$O$3:$P$127,2)))</f>
        <v>花巻北中</v>
      </c>
      <c r="L3495" s="23" t="e">
        <f>IF($B3495="","",(VLOOKUP($B3495,所属・種目コード!$L$3:$M$59,2)))</f>
        <v>#N/A</v>
      </c>
    </row>
    <row r="3496" spans="1:12">
      <c r="A3496" s="11">
        <v>4414</v>
      </c>
      <c r="B3496" s="11">
        <v>1197</v>
      </c>
      <c r="C3496" s="11">
        <v>824</v>
      </c>
      <c r="E3496" s="11" t="s">
        <v>7075</v>
      </c>
      <c r="F3496" s="11" t="s">
        <v>7076</v>
      </c>
      <c r="G3496" s="11">
        <v>2</v>
      </c>
      <c r="K3496" s="26" t="str">
        <f>IF($B3496="","",(VLOOKUP($B3496,所属・種目コード!$O$3:$P$127,2)))</f>
        <v>花巻中</v>
      </c>
      <c r="L3496" s="23" t="e">
        <f>IF($B3496="","",(VLOOKUP($B3496,所属・種目コード!$L$3:$M$59,2)))</f>
        <v>#N/A</v>
      </c>
    </row>
    <row r="3497" spans="1:12">
      <c r="A3497" s="11">
        <v>4415</v>
      </c>
      <c r="B3497" s="11">
        <v>1197</v>
      </c>
      <c r="C3497" s="11">
        <v>827</v>
      </c>
      <c r="E3497" s="11" t="s">
        <v>7077</v>
      </c>
      <c r="F3497" s="11" t="s">
        <v>7078</v>
      </c>
      <c r="G3497" s="11">
        <v>2</v>
      </c>
      <c r="K3497" s="26" t="str">
        <f>IF($B3497="","",(VLOOKUP($B3497,所属・種目コード!$O$3:$P$127,2)))</f>
        <v>花巻中</v>
      </c>
      <c r="L3497" s="23" t="e">
        <f>IF($B3497="","",(VLOOKUP($B3497,所属・種目コード!$L$3:$M$59,2)))</f>
        <v>#N/A</v>
      </c>
    </row>
    <row r="3498" spans="1:12">
      <c r="A3498" s="11">
        <v>4416</v>
      </c>
      <c r="B3498" s="11">
        <v>1197</v>
      </c>
      <c r="C3498" s="11">
        <v>828</v>
      </c>
      <c r="E3498" s="11" t="s">
        <v>7079</v>
      </c>
      <c r="F3498" s="11" t="s">
        <v>7080</v>
      </c>
      <c r="G3498" s="11">
        <v>2</v>
      </c>
      <c r="K3498" s="26" t="str">
        <f>IF($B3498="","",(VLOOKUP($B3498,所属・種目コード!$O$3:$P$127,2)))</f>
        <v>花巻中</v>
      </c>
      <c r="L3498" s="23" t="e">
        <f>IF($B3498="","",(VLOOKUP($B3498,所属・種目コード!$L$3:$M$59,2)))</f>
        <v>#N/A</v>
      </c>
    </row>
    <row r="3499" spans="1:12">
      <c r="A3499" s="11">
        <v>4417</v>
      </c>
      <c r="B3499" s="11">
        <v>1197</v>
      </c>
      <c r="C3499" s="11">
        <v>829</v>
      </c>
      <c r="E3499" s="11" t="s">
        <v>7081</v>
      </c>
      <c r="F3499" s="11" t="s">
        <v>7082</v>
      </c>
      <c r="G3499" s="11">
        <v>2</v>
      </c>
      <c r="K3499" s="26" t="str">
        <f>IF($B3499="","",(VLOOKUP($B3499,所属・種目コード!$O$3:$P$127,2)))</f>
        <v>花巻中</v>
      </c>
      <c r="L3499" s="23" t="e">
        <f>IF($B3499="","",(VLOOKUP($B3499,所属・種目コード!$L$3:$M$59,2)))</f>
        <v>#N/A</v>
      </c>
    </row>
    <row r="3500" spans="1:12">
      <c r="A3500" s="11">
        <v>4418</v>
      </c>
      <c r="B3500" s="11">
        <v>1197</v>
      </c>
      <c r="C3500" s="11">
        <v>830</v>
      </c>
      <c r="E3500" s="11" t="s">
        <v>7083</v>
      </c>
      <c r="F3500" s="11" t="s">
        <v>7084</v>
      </c>
      <c r="G3500" s="11">
        <v>2</v>
      </c>
      <c r="K3500" s="26" t="str">
        <f>IF($B3500="","",(VLOOKUP($B3500,所属・種目コード!$O$3:$P$127,2)))</f>
        <v>花巻中</v>
      </c>
      <c r="L3500" s="23" t="e">
        <f>IF($B3500="","",(VLOOKUP($B3500,所属・種目コード!$L$3:$M$59,2)))</f>
        <v>#N/A</v>
      </c>
    </row>
    <row r="3501" spans="1:12">
      <c r="A3501" s="11">
        <v>4419</v>
      </c>
      <c r="B3501" s="11">
        <v>1197</v>
      </c>
      <c r="C3501" s="11">
        <v>94</v>
      </c>
      <c r="E3501" s="11" t="s">
        <v>7085</v>
      </c>
      <c r="F3501" s="11" t="s">
        <v>7086</v>
      </c>
      <c r="G3501" s="11">
        <v>2</v>
      </c>
      <c r="K3501" s="26" t="str">
        <f>IF($B3501="","",(VLOOKUP($B3501,所属・種目コード!$O$3:$P$127,2)))</f>
        <v>花巻中</v>
      </c>
      <c r="L3501" s="23" t="e">
        <f>IF($B3501="","",(VLOOKUP($B3501,所属・種目コード!$L$3:$M$59,2)))</f>
        <v>#N/A</v>
      </c>
    </row>
    <row r="3502" spans="1:12">
      <c r="A3502" s="11">
        <v>4420</v>
      </c>
      <c r="B3502" s="11">
        <v>1197</v>
      </c>
      <c r="C3502" s="11">
        <v>84</v>
      </c>
      <c r="E3502" s="11" t="s">
        <v>7087</v>
      </c>
      <c r="F3502" s="11" t="s">
        <v>7088</v>
      </c>
      <c r="G3502" s="11">
        <v>1</v>
      </c>
      <c r="K3502" s="26" t="str">
        <f>IF($B3502="","",(VLOOKUP($B3502,所属・種目コード!$O$3:$P$127,2)))</f>
        <v>花巻中</v>
      </c>
      <c r="L3502" s="23" t="e">
        <f>IF($B3502="","",(VLOOKUP($B3502,所属・種目コード!$L$3:$M$59,2)))</f>
        <v>#N/A</v>
      </c>
    </row>
    <row r="3503" spans="1:12">
      <c r="A3503" s="11">
        <v>4421</v>
      </c>
      <c r="B3503" s="11">
        <v>1197</v>
      </c>
      <c r="C3503" s="11">
        <v>85</v>
      </c>
      <c r="E3503" s="11" t="s">
        <v>7089</v>
      </c>
      <c r="F3503" s="11" t="s">
        <v>7090</v>
      </c>
      <c r="G3503" s="11">
        <v>1</v>
      </c>
      <c r="K3503" s="26" t="str">
        <f>IF($B3503="","",(VLOOKUP($B3503,所属・種目コード!$O$3:$P$127,2)))</f>
        <v>花巻中</v>
      </c>
      <c r="L3503" s="23" t="e">
        <f>IF($B3503="","",(VLOOKUP($B3503,所属・種目コード!$L$3:$M$59,2)))</f>
        <v>#N/A</v>
      </c>
    </row>
    <row r="3504" spans="1:12">
      <c r="A3504" s="11">
        <v>4422</v>
      </c>
      <c r="B3504" s="11">
        <v>1197</v>
      </c>
      <c r="C3504" s="11">
        <v>980</v>
      </c>
      <c r="E3504" s="11" t="s">
        <v>7091</v>
      </c>
      <c r="F3504" s="11" t="s">
        <v>7092</v>
      </c>
      <c r="G3504" s="11">
        <v>1</v>
      </c>
      <c r="K3504" s="26" t="str">
        <f>IF($B3504="","",(VLOOKUP($B3504,所属・種目コード!$O$3:$P$127,2)))</f>
        <v>花巻中</v>
      </c>
      <c r="L3504" s="23" t="e">
        <f>IF($B3504="","",(VLOOKUP($B3504,所属・種目コード!$L$3:$M$59,2)))</f>
        <v>#N/A</v>
      </c>
    </row>
    <row r="3505" spans="1:12">
      <c r="A3505" s="11">
        <v>4423</v>
      </c>
      <c r="B3505" s="11">
        <v>1197</v>
      </c>
      <c r="C3505" s="11">
        <v>981</v>
      </c>
      <c r="E3505" s="11" t="s">
        <v>7093</v>
      </c>
      <c r="F3505" s="11" t="s">
        <v>7094</v>
      </c>
      <c r="G3505" s="11">
        <v>1</v>
      </c>
      <c r="K3505" s="26" t="str">
        <f>IF($B3505="","",(VLOOKUP($B3505,所属・種目コード!$O$3:$P$127,2)))</f>
        <v>花巻中</v>
      </c>
      <c r="L3505" s="23" t="e">
        <f>IF($B3505="","",(VLOOKUP($B3505,所属・種目コード!$L$3:$M$59,2)))</f>
        <v>#N/A</v>
      </c>
    </row>
    <row r="3506" spans="1:12">
      <c r="A3506" s="11">
        <v>4424</v>
      </c>
      <c r="B3506" s="11">
        <v>1197</v>
      </c>
      <c r="C3506" s="11">
        <v>982</v>
      </c>
      <c r="E3506" s="11" t="s">
        <v>7095</v>
      </c>
      <c r="F3506" s="11" t="s">
        <v>7096</v>
      </c>
      <c r="G3506" s="11">
        <v>1</v>
      </c>
      <c r="K3506" s="26" t="str">
        <f>IF($B3506="","",(VLOOKUP($B3506,所属・種目コード!$O$3:$P$127,2)))</f>
        <v>花巻中</v>
      </c>
      <c r="L3506" s="23" t="e">
        <f>IF($B3506="","",(VLOOKUP($B3506,所属・種目コード!$L$3:$M$59,2)))</f>
        <v>#N/A</v>
      </c>
    </row>
    <row r="3507" spans="1:12">
      <c r="A3507" s="11">
        <v>4425</v>
      </c>
      <c r="B3507" s="11">
        <v>1197</v>
      </c>
      <c r="C3507" s="11">
        <v>978</v>
      </c>
      <c r="E3507" s="11" t="s">
        <v>7097</v>
      </c>
      <c r="F3507" s="11" t="s">
        <v>7098</v>
      </c>
      <c r="G3507" s="11">
        <v>1</v>
      </c>
      <c r="K3507" s="26" t="str">
        <f>IF($B3507="","",(VLOOKUP($B3507,所属・種目コード!$O$3:$P$127,2)))</f>
        <v>花巻中</v>
      </c>
      <c r="L3507" s="23" t="e">
        <f>IF($B3507="","",(VLOOKUP($B3507,所属・種目コード!$L$3:$M$59,2)))</f>
        <v>#N/A</v>
      </c>
    </row>
    <row r="3508" spans="1:12">
      <c r="A3508" s="11">
        <v>4426</v>
      </c>
      <c r="B3508" s="11">
        <v>1197</v>
      </c>
      <c r="C3508" s="11">
        <v>983</v>
      </c>
      <c r="E3508" s="11" t="s">
        <v>7099</v>
      </c>
      <c r="F3508" s="11" t="s">
        <v>1885</v>
      </c>
      <c r="G3508" s="11">
        <v>1</v>
      </c>
      <c r="K3508" s="26" t="str">
        <f>IF($B3508="","",(VLOOKUP($B3508,所属・種目コード!$O$3:$P$127,2)))</f>
        <v>花巻中</v>
      </c>
      <c r="L3508" s="23" t="e">
        <f>IF($B3508="","",(VLOOKUP($B3508,所属・種目コード!$L$3:$M$59,2)))</f>
        <v>#N/A</v>
      </c>
    </row>
    <row r="3509" spans="1:12">
      <c r="A3509" s="11">
        <v>4427</v>
      </c>
      <c r="B3509" s="11">
        <v>1197</v>
      </c>
      <c r="C3509" s="11">
        <v>831</v>
      </c>
      <c r="E3509" s="11" t="s">
        <v>7100</v>
      </c>
      <c r="F3509" s="11" t="s">
        <v>7101</v>
      </c>
      <c r="G3509" s="11">
        <v>2</v>
      </c>
      <c r="K3509" s="26" t="str">
        <f>IF($B3509="","",(VLOOKUP($B3509,所属・種目コード!$O$3:$P$127,2)))</f>
        <v>花巻中</v>
      </c>
      <c r="L3509" s="23" t="e">
        <f>IF($B3509="","",(VLOOKUP($B3509,所属・種目コード!$L$3:$M$59,2)))</f>
        <v>#N/A</v>
      </c>
    </row>
    <row r="3510" spans="1:12">
      <c r="A3510" s="11">
        <v>4428</v>
      </c>
      <c r="B3510" s="11">
        <v>1197</v>
      </c>
      <c r="C3510" s="11">
        <v>87</v>
      </c>
      <c r="E3510" s="11" t="s">
        <v>7102</v>
      </c>
      <c r="F3510" s="11" t="s">
        <v>2797</v>
      </c>
      <c r="G3510" s="11">
        <v>1</v>
      </c>
      <c r="K3510" s="26" t="str">
        <f>IF($B3510="","",(VLOOKUP($B3510,所属・種目コード!$O$3:$P$127,2)))</f>
        <v>花巻中</v>
      </c>
      <c r="L3510" s="23" t="e">
        <f>IF($B3510="","",(VLOOKUP($B3510,所属・種目コード!$L$3:$M$59,2)))</f>
        <v>#N/A</v>
      </c>
    </row>
    <row r="3511" spans="1:12">
      <c r="A3511" s="11">
        <v>4429</v>
      </c>
      <c r="B3511" s="11">
        <v>1197</v>
      </c>
      <c r="C3511" s="11">
        <v>832</v>
      </c>
      <c r="E3511" s="11" t="s">
        <v>7103</v>
      </c>
      <c r="F3511" s="11" t="s">
        <v>7104</v>
      </c>
      <c r="G3511" s="11">
        <v>2</v>
      </c>
      <c r="K3511" s="26" t="str">
        <f>IF($B3511="","",(VLOOKUP($B3511,所属・種目コード!$O$3:$P$127,2)))</f>
        <v>花巻中</v>
      </c>
      <c r="L3511" s="23" t="e">
        <f>IF($B3511="","",(VLOOKUP($B3511,所属・種目コード!$L$3:$M$59,2)))</f>
        <v>#N/A</v>
      </c>
    </row>
    <row r="3512" spans="1:12">
      <c r="A3512" s="11">
        <v>4430</v>
      </c>
      <c r="B3512" s="11">
        <v>1197</v>
      </c>
      <c r="C3512" s="11">
        <v>97</v>
      </c>
      <c r="E3512" s="11" t="s">
        <v>7105</v>
      </c>
      <c r="F3512" s="11" t="s">
        <v>7106</v>
      </c>
      <c r="G3512" s="11">
        <v>2</v>
      </c>
      <c r="K3512" s="26" t="str">
        <f>IF($B3512="","",(VLOOKUP($B3512,所属・種目コード!$O$3:$P$127,2)))</f>
        <v>花巻中</v>
      </c>
      <c r="L3512" s="23" t="e">
        <f>IF($B3512="","",(VLOOKUP($B3512,所属・種目コード!$L$3:$M$59,2)))</f>
        <v>#N/A</v>
      </c>
    </row>
    <row r="3513" spans="1:12">
      <c r="A3513" s="11">
        <v>4431</v>
      </c>
      <c r="B3513" s="11">
        <v>1197</v>
      </c>
      <c r="C3513" s="11">
        <v>833</v>
      </c>
      <c r="E3513" s="11" t="s">
        <v>7107</v>
      </c>
      <c r="F3513" s="11" t="s">
        <v>7108</v>
      </c>
      <c r="G3513" s="11">
        <v>2</v>
      </c>
      <c r="K3513" s="26" t="str">
        <f>IF($B3513="","",(VLOOKUP($B3513,所属・種目コード!$O$3:$P$127,2)))</f>
        <v>花巻中</v>
      </c>
      <c r="L3513" s="23" t="e">
        <f>IF($B3513="","",(VLOOKUP($B3513,所属・種目コード!$L$3:$M$59,2)))</f>
        <v>#N/A</v>
      </c>
    </row>
    <row r="3514" spans="1:12">
      <c r="A3514" s="11">
        <v>4432</v>
      </c>
      <c r="B3514" s="11">
        <v>1197</v>
      </c>
      <c r="C3514" s="11">
        <v>825</v>
      </c>
      <c r="E3514" s="11" t="s">
        <v>7109</v>
      </c>
      <c r="F3514" s="11" t="s">
        <v>7110</v>
      </c>
      <c r="G3514" s="11">
        <v>2</v>
      </c>
      <c r="K3514" s="26" t="str">
        <f>IF($B3514="","",(VLOOKUP($B3514,所属・種目コード!$O$3:$P$127,2)))</f>
        <v>花巻中</v>
      </c>
      <c r="L3514" s="23" t="e">
        <f>IF($B3514="","",(VLOOKUP($B3514,所属・種目コード!$L$3:$M$59,2)))</f>
        <v>#N/A</v>
      </c>
    </row>
    <row r="3515" spans="1:12">
      <c r="A3515" s="11">
        <v>4433</v>
      </c>
      <c r="B3515" s="11">
        <v>1197</v>
      </c>
      <c r="C3515" s="11">
        <v>88</v>
      </c>
      <c r="E3515" s="11" t="s">
        <v>7111</v>
      </c>
      <c r="F3515" s="11" t="s">
        <v>7112</v>
      </c>
      <c r="G3515" s="11">
        <v>1</v>
      </c>
      <c r="K3515" s="26" t="str">
        <f>IF($B3515="","",(VLOOKUP($B3515,所属・種目コード!$O$3:$P$127,2)))</f>
        <v>花巻中</v>
      </c>
      <c r="L3515" s="23" t="e">
        <f>IF($B3515="","",(VLOOKUP($B3515,所属・種目コード!$L$3:$M$59,2)))</f>
        <v>#N/A</v>
      </c>
    </row>
    <row r="3516" spans="1:12">
      <c r="A3516" s="11">
        <v>4434</v>
      </c>
      <c r="B3516" s="11">
        <v>1197</v>
      </c>
      <c r="C3516" s="11">
        <v>834</v>
      </c>
      <c r="E3516" s="11" t="s">
        <v>7113</v>
      </c>
      <c r="F3516" s="11" t="s">
        <v>7114</v>
      </c>
      <c r="G3516" s="11">
        <v>2</v>
      </c>
      <c r="K3516" s="26" t="str">
        <f>IF($B3516="","",(VLOOKUP($B3516,所属・種目コード!$O$3:$P$127,2)))</f>
        <v>花巻中</v>
      </c>
      <c r="L3516" s="23" t="e">
        <f>IF($B3516="","",(VLOOKUP($B3516,所属・種目コード!$L$3:$M$59,2)))</f>
        <v>#N/A</v>
      </c>
    </row>
    <row r="3517" spans="1:12">
      <c r="A3517" s="11">
        <v>4435</v>
      </c>
      <c r="B3517" s="11">
        <v>1197</v>
      </c>
      <c r="C3517" s="11">
        <v>979</v>
      </c>
      <c r="E3517" s="11" t="s">
        <v>7115</v>
      </c>
      <c r="F3517" s="11" t="s">
        <v>7116</v>
      </c>
      <c r="G3517" s="11">
        <v>1</v>
      </c>
      <c r="K3517" s="26" t="str">
        <f>IF($B3517="","",(VLOOKUP($B3517,所属・種目コード!$O$3:$P$127,2)))</f>
        <v>花巻中</v>
      </c>
      <c r="L3517" s="23" t="e">
        <f>IF($B3517="","",(VLOOKUP($B3517,所属・種目コード!$L$3:$M$59,2)))</f>
        <v>#N/A</v>
      </c>
    </row>
    <row r="3518" spans="1:12">
      <c r="A3518" s="11">
        <v>4436</v>
      </c>
      <c r="B3518" s="11">
        <v>1197</v>
      </c>
      <c r="C3518" s="11">
        <v>89</v>
      </c>
      <c r="E3518" s="11" t="s">
        <v>7117</v>
      </c>
      <c r="F3518" s="11" t="s">
        <v>7118</v>
      </c>
      <c r="G3518" s="11">
        <v>1</v>
      </c>
      <c r="K3518" s="26" t="str">
        <f>IF($B3518="","",(VLOOKUP($B3518,所属・種目コード!$O$3:$P$127,2)))</f>
        <v>花巻中</v>
      </c>
      <c r="L3518" s="23" t="e">
        <f>IF($B3518="","",(VLOOKUP($B3518,所属・種目コード!$L$3:$M$59,2)))</f>
        <v>#N/A</v>
      </c>
    </row>
    <row r="3519" spans="1:12">
      <c r="A3519" s="11">
        <v>4437</v>
      </c>
      <c r="B3519" s="11">
        <v>1197</v>
      </c>
      <c r="C3519" s="11">
        <v>86</v>
      </c>
      <c r="E3519" s="11" t="s">
        <v>3169</v>
      </c>
      <c r="F3519" s="11" t="s">
        <v>3170</v>
      </c>
      <c r="G3519" s="11">
        <v>1</v>
      </c>
      <c r="K3519" s="26" t="str">
        <f>IF($B3519="","",(VLOOKUP($B3519,所属・種目コード!$O$3:$P$127,2)))</f>
        <v>花巻中</v>
      </c>
      <c r="L3519" s="23" t="e">
        <f>IF($B3519="","",(VLOOKUP($B3519,所属・種目コード!$L$3:$M$59,2)))</f>
        <v>#N/A</v>
      </c>
    </row>
    <row r="3520" spans="1:12">
      <c r="A3520" s="11">
        <v>4438</v>
      </c>
      <c r="B3520" s="11">
        <v>1197</v>
      </c>
      <c r="C3520" s="11">
        <v>95</v>
      </c>
      <c r="E3520" s="11" t="s">
        <v>7119</v>
      </c>
      <c r="F3520" s="11" t="s">
        <v>7120</v>
      </c>
      <c r="G3520" s="11">
        <v>2</v>
      </c>
      <c r="K3520" s="26" t="str">
        <f>IF($B3520="","",(VLOOKUP($B3520,所属・種目コード!$O$3:$P$127,2)))</f>
        <v>花巻中</v>
      </c>
      <c r="L3520" s="23" t="e">
        <f>IF($B3520="","",(VLOOKUP($B3520,所属・種目コード!$L$3:$M$59,2)))</f>
        <v>#N/A</v>
      </c>
    </row>
    <row r="3521" spans="1:12">
      <c r="A3521" s="11">
        <v>4439</v>
      </c>
      <c r="B3521" s="11">
        <v>1197</v>
      </c>
      <c r="C3521" s="11">
        <v>98</v>
      </c>
      <c r="E3521" s="11" t="s">
        <v>7121</v>
      </c>
      <c r="F3521" s="11" t="s">
        <v>7122</v>
      </c>
      <c r="G3521" s="11">
        <v>2</v>
      </c>
      <c r="K3521" s="26" t="str">
        <f>IF($B3521="","",(VLOOKUP($B3521,所属・種目コード!$O$3:$P$127,2)))</f>
        <v>花巻中</v>
      </c>
      <c r="L3521" s="23" t="e">
        <f>IF($B3521="","",(VLOOKUP($B3521,所属・種目コード!$L$3:$M$59,2)))</f>
        <v>#N/A</v>
      </c>
    </row>
    <row r="3522" spans="1:12">
      <c r="A3522" s="11">
        <v>4440</v>
      </c>
      <c r="B3522" s="11">
        <v>1197</v>
      </c>
      <c r="C3522" s="11">
        <v>90</v>
      </c>
      <c r="E3522" s="11" t="s">
        <v>7123</v>
      </c>
      <c r="F3522" s="11" t="s">
        <v>7124</v>
      </c>
      <c r="G3522" s="11">
        <v>1</v>
      </c>
      <c r="K3522" s="26" t="str">
        <f>IF($B3522="","",(VLOOKUP($B3522,所属・種目コード!$O$3:$P$127,2)))</f>
        <v>花巻中</v>
      </c>
      <c r="L3522" s="23" t="e">
        <f>IF($B3522="","",(VLOOKUP($B3522,所属・種目コード!$L$3:$M$59,2)))</f>
        <v>#N/A</v>
      </c>
    </row>
    <row r="3523" spans="1:12">
      <c r="A3523" s="11">
        <v>4441</v>
      </c>
      <c r="B3523" s="11">
        <v>1197</v>
      </c>
      <c r="C3523" s="11">
        <v>835</v>
      </c>
      <c r="E3523" s="11" t="s">
        <v>7125</v>
      </c>
      <c r="F3523" s="11" t="s">
        <v>7126</v>
      </c>
      <c r="G3523" s="11">
        <v>2</v>
      </c>
      <c r="K3523" s="26" t="str">
        <f>IF($B3523="","",(VLOOKUP($B3523,所属・種目コード!$O$3:$P$127,2)))</f>
        <v>花巻中</v>
      </c>
      <c r="L3523" s="23" t="e">
        <f>IF($B3523="","",(VLOOKUP($B3523,所属・種目コード!$L$3:$M$59,2)))</f>
        <v>#N/A</v>
      </c>
    </row>
    <row r="3524" spans="1:12">
      <c r="A3524" s="11">
        <v>4442</v>
      </c>
      <c r="B3524" s="11">
        <v>1197</v>
      </c>
      <c r="C3524" s="11">
        <v>99</v>
      </c>
      <c r="E3524" s="11" t="s">
        <v>7127</v>
      </c>
      <c r="F3524" s="11" t="s">
        <v>7128</v>
      </c>
      <c r="G3524" s="11">
        <v>2</v>
      </c>
      <c r="K3524" s="26" t="str">
        <f>IF($B3524="","",(VLOOKUP($B3524,所属・種目コード!$O$3:$P$127,2)))</f>
        <v>花巻中</v>
      </c>
      <c r="L3524" s="23" t="e">
        <f>IF($B3524="","",(VLOOKUP($B3524,所属・種目コード!$L$3:$M$59,2)))</f>
        <v>#N/A</v>
      </c>
    </row>
    <row r="3525" spans="1:12">
      <c r="A3525" s="11">
        <v>4443</v>
      </c>
      <c r="B3525" s="11">
        <v>1197</v>
      </c>
      <c r="C3525" s="11">
        <v>91</v>
      </c>
      <c r="E3525" s="11" t="s">
        <v>7129</v>
      </c>
      <c r="F3525" s="11" t="s">
        <v>7130</v>
      </c>
      <c r="G3525" s="11">
        <v>1</v>
      </c>
      <c r="K3525" s="26" t="str">
        <f>IF($B3525="","",(VLOOKUP($B3525,所属・種目コード!$O$3:$P$127,2)))</f>
        <v>花巻中</v>
      </c>
      <c r="L3525" s="23" t="e">
        <f>IF($B3525="","",(VLOOKUP($B3525,所属・種目コード!$L$3:$M$59,2)))</f>
        <v>#N/A</v>
      </c>
    </row>
    <row r="3526" spans="1:12">
      <c r="A3526" s="11">
        <v>4444</v>
      </c>
      <c r="B3526" s="11">
        <v>1197</v>
      </c>
      <c r="C3526" s="11">
        <v>96</v>
      </c>
      <c r="E3526" s="11" t="s">
        <v>7131</v>
      </c>
      <c r="F3526" s="11" t="s">
        <v>7132</v>
      </c>
      <c r="G3526" s="11">
        <v>2</v>
      </c>
      <c r="K3526" s="26" t="str">
        <f>IF($B3526="","",(VLOOKUP($B3526,所属・種目コード!$O$3:$P$127,2)))</f>
        <v>花巻中</v>
      </c>
      <c r="L3526" s="23" t="e">
        <f>IF($B3526="","",(VLOOKUP($B3526,所属・種目コード!$L$3:$M$59,2)))</f>
        <v>#N/A</v>
      </c>
    </row>
    <row r="3527" spans="1:12">
      <c r="A3527" s="11">
        <v>4445</v>
      </c>
      <c r="B3527" s="11">
        <v>1197</v>
      </c>
      <c r="C3527" s="11">
        <v>836</v>
      </c>
      <c r="E3527" s="11" t="s">
        <v>7133</v>
      </c>
      <c r="F3527" s="11" t="s">
        <v>7134</v>
      </c>
      <c r="G3527" s="11">
        <v>2</v>
      </c>
      <c r="K3527" s="26" t="str">
        <f>IF($B3527="","",(VLOOKUP($B3527,所属・種目コード!$O$3:$P$127,2)))</f>
        <v>花巻中</v>
      </c>
      <c r="L3527" s="23" t="e">
        <f>IF($B3527="","",(VLOOKUP($B3527,所属・種目コード!$L$3:$M$59,2)))</f>
        <v>#N/A</v>
      </c>
    </row>
    <row r="3528" spans="1:12">
      <c r="A3528" s="11">
        <v>4446</v>
      </c>
      <c r="B3528" s="11">
        <v>1197</v>
      </c>
      <c r="C3528" s="11">
        <v>100</v>
      </c>
      <c r="E3528" s="11" t="s">
        <v>7135</v>
      </c>
      <c r="F3528" s="11" t="s">
        <v>7136</v>
      </c>
      <c r="G3528" s="11">
        <v>2</v>
      </c>
      <c r="K3528" s="26" t="str">
        <f>IF($B3528="","",(VLOOKUP($B3528,所属・種目コード!$O$3:$P$127,2)))</f>
        <v>花巻中</v>
      </c>
      <c r="L3528" s="23" t="e">
        <f>IF($B3528="","",(VLOOKUP($B3528,所属・種目コード!$L$3:$M$59,2)))</f>
        <v>#N/A</v>
      </c>
    </row>
    <row r="3529" spans="1:12">
      <c r="A3529" s="11">
        <v>4447</v>
      </c>
      <c r="B3529" s="11">
        <v>1197</v>
      </c>
      <c r="C3529" s="11">
        <v>826</v>
      </c>
      <c r="E3529" s="11" t="s">
        <v>7137</v>
      </c>
      <c r="F3529" s="11" t="s">
        <v>7138</v>
      </c>
      <c r="G3529" s="11">
        <v>2</v>
      </c>
      <c r="K3529" s="26" t="str">
        <f>IF($B3529="","",(VLOOKUP($B3529,所属・種目コード!$O$3:$P$127,2)))</f>
        <v>花巻中</v>
      </c>
      <c r="L3529" s="23" t="e">
        <f>IF($B3529="","",(VLOOKUP($B3529,所属・種目コード!$L$3:$M$59,2)))</f>
        <v>#N/A</v>
      </c>
    </row>
    <row r="3530" spans="1:12">
      <c r="A3530" s="11">
        <v>4448</v>
      </c>
      <c r="B3530" s="11">
        <v>1197</v>
      </c>
      <c r="C3530" s="11">
        <v>837</v>
      </c>
      <c r="E3530" s="11" t="s">
        <v>7139</v>
      </c>
      <c r="F3530" s="11" t="s">
        <v>7140</v>
      </c>
      <c r="G3530" s="11">
        <v>2</v>
      </c>
      <c r="K3530" s="26" t="str">
        <f>IF($B3530="","",(VLOOKUP($B3530,所属・種目コード!$O$3:$P$127,2)))</f>
        <v>花巻中</v>
      </c>
      <c r="L3530" s="23" t="e">
        <f>IF($B3530="","",(VLOOKUP($B3530,所属・種目コード!$L$3:$M$59,2)))</f>
        <v>#N/A</v>
      </c>
    </row>
    <row r="3531" spans="1:12">
      <c r="A3531" s="11">
        <v>4449</v>
      </c>
      <c r="B3531" s="11">
        <v>1197</v>
      </c>
      <c r="C3531" s="11">
        <v>984</v>
      </c>
      <c r="E3531" s="11" t="s">
        <v>7141</v>
      </c>
      <c r="F3531" s="11" t="s">
        <v>7142</v>
      </c>
      <c r="G3531" s="11">
        <v>1</v>
      </c>
      <c r="K3531" s="26" t="str">
        <f>IF($B3531="","",(VLOOKUP($B3531,所属・種目コード!$O$3:$P$127,2)))</f>
        <v>花巻中</v>
      </c>
      <c r="L3531" s="23" t="e">
        <f>IF($B3531="","",(VLOOKUP($B3531,所属・種目コード!$L$3:$M$59,2)))</f>
        <v>#N/A</v>
      </c>
    </row>
    <row r="3532" spans="1:12">
      <c r="A3532" s="11">
        <v>4450</v>
      </c>
      <c r="B3532" s="11">
        <v>1199</v>
      </c>
      <c r="C3532" s="11">
        <v>929</v>
      </c>
      <c r="E3532" s="11" t="s">
        <v>7143</v>
      </c>
      <c r="F3532" s="11" t="s">
        <v>7144</v>
      </c>
      <c r="G3532" s="11">
        <v>2</v>
      </c>
      <c r="K3532" s="26" t="str">
        <f>IF($B3532="","",(VLOOKUP($B3532,所属・種目コード!$O$3:$P$127,2)))</f>
        <v>花巻矢沢中</v>
      </c>
      <c r="L3532" s="23" t="e">
        <f>IF($B3532="","",(VLOOKUP($B3532,所属・種目コード!$L$3:$M$59,2)))</f>
        <v>#N/A</v>
      </c>
    </row>
    <row r="3533" spans="1:12">
      <c r="A3533" s="11">
        <v>4451</v>
      </c>
      <c r="B3533" s="11">
        <v>1199</v>
      </c>
      <c r="C3533" s="11">
        <v>1112</v>
      </c>
      <c r="E3533" s="11" t="s">
        <v>7145</v>
      </c>
      <c r="F3533" s="11" t="s">
        <v>7146</v>
      </c>
      <c r="G3533" s="11">
        <v>1</v>
      </c>
      <c r="K3533" s="26" t="str">
        <f>IF($B3533="","",(VLOOKUP($B3533,所属・種目コード!$O$3:$P$127,2)))</f>
        <v>花巻矢沢中</v>
      </c>
      <c r="L3533" s="23" t="e">
        <f>IF($B3533="","",(VLOOKUP($B3533,所属・種目コード!$L$3:$M$59,2)))</f>
        <v>#N/A</v>
      </c>
    </row>
    <row r="3534" spans="1:12">
      <c r="A3534" s="11">
        <v>4452</v>
      </c>
      <c r="B3534" s="11">
        <v>1199</v>
      </c>
      <c r="C3534" s="11">
        <v>930</v>
      </c>
      <c r="E3534" s="11" t="s">
        <v>7147</v>
      </c>
      <c r="F3534" s="11" t="s">
        <v>7148</v>
      </c>
      <c r="G3534" s="11">
        <v>2</v>
      </c>
      <c r="K3534" s="26" t="str">
        <f>IF($B3534="","",(VLOOKUP($B3534,所属・種目コード!$O$3:$P$127,2)))</f>
        <v>花巻矢沢中</v>
      </c>
      <c r="L3534" s="23" t="e">
        <f>IF($B3534="","",(VLOOKUP($B3534,所属・種目コード!$L$3:$M$59,2)))</f>
        <v>#N/A</v>
      </c>
    </row>
    <row r="3535" spans="1:12">
      <c r="A3535" s="11">
        <v>4453</v>
      </c>
      <c r="B3535" s="11">
        <v>1199</v>
      </c>
      <c r="C3535" s="11">
        <v>926</v>
      </c>
      <c r="E3535" s="11" t="s">
        <v>7149</v>
      </c>
      <c r="F3535" s="11" t="s">
        <v>7150</v>
      </c>
      <c r="G3535" s="11">
        <v>2</v>
      </c>
      <c r="K3535" s="26" t="str">
        <f>IF($B3535="","",(VLOOKUP($B3535,所属・種目コード!$O$3:$P$127,2)))</f>
        <v>花巻矢沢中</v>
      </c>
      <c r="L3535" s="23" t="e">
        <f>IF($B3535="","",(VLOOKUP($B3535,所属・種目コード!$L$3:$M$59,2)))</f>
        <v>#N/A</v>
      </c>
    </row>
    <row r="3536" spans="1:12">
      <c r="A3536" s="11">
        <v>4454</v>
      </c>
      <c r="B3536" s="11">
        <v>1199</v>
      </c>
      <c r="C3536" s="11">
        <v>1113</v>
      </c>
      <c r="E3536" s="11" t="s">
        <v>6505</v>
      </c>
      <c r="F3536" s="11" t="s">
        <v>2396</v>
      </c>
      <c r="G3536" s="11">
        <v>1</v>
      </c>
      <c r="K3536" s="26" t="str">
        <f>IF($B3536="","",(VLOOKUP($B3536,所属・種目コード!$O$3:$P$127,2)))</f>
        <v>花巻矢沢中</v>
      </c>
      <c r="L3536" s="23" t="e">
        <f>IF($B3536="","",(VLOOKUP($B3536,所属・種目コード!$L$3:$M$59,2)))</f>
        <v>#N/A</v>
      </c>
    </row>
    <row r="3537" spans="1:12">
      <c r="A3537" s="11">
        <v>4455</v>
      </c>
      <c r="B3537" s="11">
        <v>1199</v>
      </c>
      <c r="C3537" s="11">
        <v>1108</v>
      </c>
      <c r="E3537" s="11" t="s">
        <v>7151</v>
      </c>
      <c r="F3537" s="11" t="s">
        <v>7152</v>
      </c>
      <c r="G3537" s="11">
        <v>1</v>
      </c>
      <c r="K3537" s="26" t="str">
        <f>IF($B3537="","",(VLOOKUP($B3537,所属・種目コード!$O$3:$P$127,2)))</f>
        <v>花巻矢沢中</v>
      </c>
      <c r="L3537" s="23" t="e">
        <f>IF($B3537="","",(VLOOKUP($B3537,所属・種目コード!$L$3:$M$59,2)))</f>
        <v>#N/A</v>
      </c>
    </row>
    <row r="3538" spans="1:12">
      <c r="A3538" s="11">
        <v>4456</v>
      </c>
      <c r="B3538" s="11">
        <v>1199</v>
      </c>
      <c r="C3538" s="11">
        <v>1114</v>
      </c>
      <c r="E3538" s="11" t="s">
        <v>7153</v>
      </c>
      <c r="F3538" s="11" t="s">
        <v>7154</v>
      </c>
      <c r="G3538" s="11">
        <v>1</v>
      </c>
      <c r="K3538" s="26" t="str">
        <f>IF($B3538="","",(VLOOKUP($B3538,所属・種目コード!$O$3:$P$127,2)))</f>
        <v>花巻矢沢中</v>
      </c>
      <c r="L3538" s="23" t="e">
        <f>IF($B3538="","",(VLOOKUP($B3538,所属・種目コード!$L$3:$M$59,2)))</f>
        <v>#N/A</v>
      </c>
    </row>
    <row r="3539" spans="1:12">
      <c r="A3539" s="11">
        <v>4457</v>
      </c>
      <c r="B3539" s="11">
        <v>1199</v>
      </c>
      <c r="C3539" s="11">
        <v>931</v>
      </c>
      <c r="E3539" s="11" t="s">
        <v>7155</v>
      </c>
      <c r="F3539" s="11" t="s">
        <v>7156</v>
      </c>
      <c r="G3539" s="11">
        <v>2</v>
      </c>
      <c r="K3539" s="26" t="str">
        <f>IF($B3539="","",(VLOOKUP($B3539,所属・種目コード!$O$3:$P$127,2)))</f>
        <v>花巻矢沢中</v>
      </c>
      <c r="L3539" s="23" t="e">
        <f>IF($B3539="","",(VLOOKUP($B3539,所属・種目コード!$L$3:$M$59,2)))</f>
        <v>#N/A</v>
      </c>
    </row>
    <row r="3540" spans="1:12">
      <c r="A3540" s="11">
        <v>4458</v>
      </c>
      <c r="B3540" s="11">
        <v>1199</v>
      </c>
      <c r="C3540" s="11">
        <v>1109</v>
      </c>
      <c r="E3540" s="11" t="s">
        <v>7157</v>
      </c>
      <c r="F3540" s="11" t="s">
        <v>7158</v>
      </c>
      <c r="G3540" s="11">
        <v>1</v>
      </c>
      <c r="K3540" s="26" t="str">
        <f>IF($B3540="","",(VLOOKUP($B3540,所属・種目コード!$O$3:$P$127,2)))</f>
        <v>花巻矢沢中</v>
      </c>
      <c r="L3540" s="23" t="e">
        <f>IF($B3540="","",(VLOOKUP($B3540,所属・種目コード!$L$3:$M$59,2)))</f>
        <v>#N/A</v>
      </c>
    </row>
    <row r="3541" spans="1:12">
      <c r="A3541" s="11">
        <v>4459</v>
      </c>
      <c r="B3541" s="11">
        <v>1199</v>
      </c>
      <c r="C3541" s="11">
        <v>1110</v>
      </c>
      <c r="E3541" s="11" t="s">
        <v>7159</v>
      </c>
      <c r="F3541" s="11" t="s">
        <v>7160</v>
      </c>
      <c r="G3541" s="11">
        <v>1</v>
      </c>
      <c r="K3541" s="26" t="str">
        <f>IF($B3541="","",(VLOOKUP($B3541,所属・種目コード!$O$3:$P$127,2)))</f>
        <v>花巻矢沢中</v>
      </c>
      <c r="L3541" s="23" t="e">
        <f>IF($B3541="","",(VLOOKUP($B3541,所属・種目コード!$L$3:$M$59,2)))</f>
        <v>#N/A</v>
      </c>
    </row>
    <row r="3542" spans="1:12">
      <c r="A3542" s="11">
        <v>4460</v>
      </c>
      <c r="B3542" s="11">
        <v>1199</v>
      </c>
      <c r="C3542" s="11">
        <v>1115</v>
      </c>
      <c r="E3542" s="11" t="s">
        <v>7161</v>
      </c>
      <c r="F3542" s="11" t="s">
        <v>2326</v>
      </c>
      <c r="G3542" s="11">
        <v>1</v>
      </c>
      <c r="K3542" s="26" t="str">
        <f>IF($B3542="","",(VLOOKUP($B3542,所属・種目コード!$O$3:$P$127,2)))</f>
        <v>花巻矢沢中</v>
      </c>
      <c r="L3542" s="23" t="e">
        <f>IF($B3542="","",(VLOOKUP($B3542,所属・種目コード!$L$3:$M$59,2)))</f>
        <v>#N/A</v>
      </c>
    </row>
    <row r="3543" spans="1:12">
      <c r="A3543" s="11">
        <v>4461</v>
      </c>
      <c r="B3543" s="11">
        <v>1199</v>
      </c>
      <c r="C3543" s="11">
        <v>932</v>
      </c>
      <c r="E3543" s="11" t="s">
        <v>7162</v>
      </c>
      <c r="F3543" s="11" t="s">
        <v>7163</v>
      </c>
      <c r="G3543" s="11">
        <v>2</v>
      </c>
      <c r="K3543" s="26" t="str">
        <f>IF($B3543="","",(VLOOKUP($B3543,所属・種目コード!$O$3:$P$127,2)))</f>
        <v>花巻矢沢中</v>
      </c>
      <c r="L3543" s="23" t="e">
        <f>IF($B3543="","",(VLOOKUP($B3543,所属・種目コード!$L$3:$M$59,2)))</f>
        <v>#N/A</v>
      </c>
    </row>
    <row r="3544" spans="1:12">
      <c r="A3544" s="11">
        <v>4462</v>
      </c>
      <c r="B3544" s="11">
        <v>1199</v>
      </c>
      <c r="C3544" s="11">
        <v>927</v>
      </c>
      <c r="E3544" s="11" t="s">
        <v>7164</v>
      </c>
      <c r="F3544" s="11" t="s">
        <v>3549</v>
      </c>
      <c r="G3544" s="11">
        <v>2</v>
      </c>
      <c r="K3544" s="26" t="str">
        <f>IF($B3544="","",(VLOOKUP($B3544,所属・種目コード!$O$3:$P$127,2)))</f>
        <v>花巻矢沢中</v>
      </c>
      <c r="L3544" s="23" t="e">
        <f>IF($B3544="","",(VLOOKUP($B3544,所属・種目コード!$L$3:$M$59,2)))</f>
        <v>#N/A</v>
      </c>
    </row>
    <row r="3545" spans="1:12">
      <c r="A3545" s="11">
        <v>4463</v>
      </c>
      <c r="B3545" s="11">
        <v>1199</v>
      </c>
      <c r="C3545" s="11">
        <v>1111</v>
      </c>
      <c r="E3545" s="11" t="s">
        <v>7165</v>
      </c>
      <c r="F3545" s="11" t="s">
        <v>7166</v>
      </c>
      <c r="G3545" s="11">
        <v>1</v>
      </c>
      <c r="K3545" s="26" t="str">
        <f>IF($B3545="","",(VLOOKUP($B3545,所属・種目コード!$O$3:$P$127,2)))</f>
        <v>花巻矢沢中</v>
      </c>
      <c r="L3545" s="23" t="e">
        <f>IF($B3545="","",(VLOOKUP($B3545,所属・種目コード!$L$3:$M$59,2)))</f>
        <v>#N/A</v>
      </c>
    </row>
    <row r="3546" spans="1:12">
      <c r="A3546" s="11">
        <v>4464</v>
      </c>
      <c r="B3546" s="11">
        <v>1199</v>
      </c>
      <c r="C3546" s="11">
        <v>928</v>
      </c>
      <c r="E3546" s="11" t="s">
        <v>7167</v>
      </c>
      <c r="F3546" s="11" t="s">
        <v>7168</v>
      </c>
      <c r="G3546" s="11">
        <v>2</v>
      </c>
      <c r="K3546" s="26" t="str">
        <f>IF($B3546="","",(VLOOKUP($B3546,所属・種目コード!$O$3:$P$127,2)))</f>
        <v>花巻矢沢中</v>
      </c>
      <c r="L3546" s="23" t="e">
        <f>IF($B3546="","",(VLOOKUP($B3546,所属・種目コード!$L$3:$M$59,2)))</f>
        <v>#N/A</v>
      </c>
    </row>
    <row r="3547" spans="1:12">
      <c r="A3547" s="11">
        <v>4465</v>
      </c>
      <c r="B3547" s="11">
        <v>1200</v>
      </c>
      <c r="C3547" s="11">
        <v>397</v>
      </c>
      <c r="E3547" s="11" t="s">
        <v>7169</v>
      </c>
      <c r="F3547" s="11" t="s">
        <v>7170</v>
      </c>
      <c r="G3547" s="11">
        <v>1</v>
      </c>
      <c r="K3547" s="26" t="str">
        <f>IF($B3547="","",(VLOOKUP($B3547,所属・種目コード!$O$3:$P$127,2)))</f>
        <v>花巻湯口中</v>
      </c>
      <c r="L3547" s="23" t="e">
        <f>IF($B3547="","",(VLOOKUP($B3547,所属・種目コード!$L$3:$M$59,2)))</f>
        <v>#N/A</v>
      </c>
    </row>
    <row r="3548" spans="1:12">
      <c r="A3548" s="11">
        <v>4466</v>
      </c>
      <c r="B3548" s="11">
        <v>1200</v>
      </c>
      <c r="C3548" s="11">
        <v>342</v>
      </c>
      <c r="E3548" s="11" t="s">
        <v>7171</v>
      </c>
      <c r="F3548" s="11" t="s">
        <v>7172</v>
      </c>
      <c r="G3548" s="11">
        <v>2</v>
      </c>
      <c r="K3548" s="26" t="str">
        <f>IF($B3548="","",(VLOOKUP($B3548,所属・種目コード!$O$3:$P$127,2)))</f>
        <v>花巻湯口中</v>
      </c>
      <c r="L3548" s="23" t="e">
        <f>IF($B3548="","",(VLOOKUP($B3548,所属・種目コード!$L$3:$M$59,2)))</f>
        <v>#N/A</v>
      </c>
    </row>
    <row r="3549" spans="1:12">
      <c r="A3549" s="11">
        <v>4467</v>
      </c>
      <c r="B3549" s="11">
        <v>1200</v>
      </c>
      <c r="C3549" s="11">
        <v>343</v>
      </c>
      <c r="E3549" s="11" t="s">
        <v>7173</v>
      </c>
      <c r="F3549" s="11" t="s">
        <v>7174</v>
      </c>
      <c r="G3549" s="11">
        <v>2</v>
      </c>
      <c r="K3549" s="26" t="str">
        <f>IF($B3549="","",(VLOOKUP($B3549,所属・種目コード!$O$3:$P$127,2)))</f>
        <v>花巻湯口中</v>
      </c>
      <c r="L3549" s="23" t="e">
        <f>IF($B3549="","",(VLOOKUP($B3549,所属・種目コード!$L$3:$M$59,2)))</f>
        <v>#N/A</v>
      </c>
    </row>
    <row r="3550" spans="1:12">
      <c r="A3550" s="11">
        <v>4468</v>
      </c>
      <c r="B3550" s="11">
        <v>1200</v>
      </c>
      <c r="C3550" s="11">
        <v>392</v>
      </c>
      <c r="E3550" s="11" t="s">
        <v>7175</v>
      </c>
      <c r="F3550" s="11" t="s">
        <v>7176</v>
      </c>
      <c r="G3550" s="11">
        <v>1</v>
      </c>
      <c r="K3550" s="26" t="str">
        <f>IF($B3550="","",(VLOOKUP($B3550,所属・種目コード!$O$3:$P$127,2)))</f>
        <v>花巻湯口中</v>
      </c>
      <c r="L3550" s="23" t="e">
        <f>IF($B3550="","",(VLOOKUP($B3550,所属・種目コード!$L$3:$M$59,2)))</f>
        <v>#N/A</v>
      </c>
    </row>
    <row r="3551" spans="1:12">
      <c r="A3551" s="11">
        <v>4469</v>
      </c>
      <c r="B3551" s="11">
        <v>1200</v>
      </c>
      <c r="C3551" s="11">
        <v>398</v>
      </c>
      <c r="E3551" s="11" t="s">
        <v>7177</v>
      </c>
      <c r="F3551" s="11" t="s">
        <v>7178</v>
      </c>
      <c r="G3551" s="11">
        <v>1</v>
      </c>
      <c r="K3551" s="26" t="str">
        <f>IF($B3551="","",(VLOOKUP($B3551,所属・種目コード!$O$3:$P$127,2)))</f>
        <v>花巻湯口中</v>
      </c>
      <c r="L3551" s="23" t="e">
        <f>IF($B3551="","",(VLOOKUP($B3551,所属・種目コード!$L$3:$M$59,2)))</f>
        <v>#N/A</v>
      </c>
    </row>
    <row r="3552" spans="1:12">
      <c r="A3552" s="11">
        <v>4470</v>
      </c>
      <c r="B3552" s="11">
        <v>1200</v>
      </c>
      <c r="C3552" s="11">
        <v>393</v>
      </c>
      <c r="E3552" s="11" t="s">
        <v>7179</v>
      </c>
      <c r="F3552" s="11" t="s">
        <v>7180</v>
      </c>
      <c r="G3552" s="11">
        <v>1</v>
      </c>
      <c r="K3552" s="26" t="str">
        <f>IF($B3552="","",(VLOOKUP($B3552,所属・種目コード!$O$3:$P$127,2)))</f>
        <v>花巻湯口中</v>
      </c>
      <c r="L3552" s="23" t="e">
        <f>IF($B3552="","",(VLOOKUP($B3552,所属・種目コード!$L$3:$M$59,2)))</f>
        <v>#N/A</v>
      </c>
    </row>
    <row r="3553" spans="1:12">
      <c r="A3553" s="11">
        <v>4471</v>
      </c>
      <c r="B3553" s="11">
        <v>1200</v>
      </c>
      <c r="C3553" s="11">
        <v>338</v>
      </c>
      <c r="E3553" s="11" t="s">
        <v>7181</v>
      </c>
      <c r="F3553" s="11" t="s">
        <v>7182</v>
      </c>
      <c r="G3553" s="11">
        <v>2</v>
      </c>
      <c r="K3553" s="26" t="str">
        <f>IF($B3553="","",(VLOOKUP($B3553,所属・種目コード!$O$3:$P$127,2)))</f>
        <v>花巻湯口中</v>
      </c>
      <c r="L3553" s="23" t="e">
        <f>IF($B3553="","",(VLOOKUP($B3553,所属・種目コード!$L$3:$M$59,2)))</f>
        <v>#N/A</v>
      </c>
    </row>
    <row r="3554" spans="1:12">
      <c r="A3554" s="11">
        <v>4472</v>
      </c>
      <c r="B3554" s="11">
        <v>1200</v>
      </c>
      <c r="C3554" s="11">
        <v>394</v>
      </c>
      <c r="E3554" s="11" t="s">
        <v>7183</v>
      </c>
      <c r="F3554" s="11" t="s">
        <v>6984</v>
      </c>
      <c r="G3554" s="11">
        <v>1</v>
      </c>
      <c r="K3554" s="26" t="str">
        <f>IF($B3554="","",(VLOOKUP($B3554,所属・種目コード!$O$3:$P$127,2)))</f>
        <v>花巻湯口中</v>
      </c>
      <c r="L3554" s="23" t="e">
        <f>IF($B3554="","",(VLOOKUP($B3554,所属・種目コード!$L$3:$M$59,2)))</f>
        <v>#N/A</v>
      </c>
    </row>
    <row r="3555" spans="1:12">
      <c r="A3555" s="11">
        <v>4473</v>
      </c>
      <c r="B3555" s="11">
        <v>1200</v>
      </c>
      <c r="C3555" s="11">
        <v>344</v>
      </c>
      <c r="E3555" s="11" t="s">
        <v>7184</v>
      </c>
      <c r="F3555" s="11" t="s">
        <v>7185</v>
      </c>
      <c r="G3555" s="11">
        <v>2</v>
      </c>
      <c r="K3555" s="26" t="str">
        <f>IF($B3555="","",(VLOOKUP($B3555,所属・種目コード!$O$3:$P$127,2)))</f>
        <v>花巻湯口中</v>
      </c>
      <c r="L3555" s="23" t="e">
        <f>IF($B3555="","",(VLOOKUP($B3555,所属・種目コード!$L$3:$M$59,2)))</f>
        <v>#N/A</v>
      </c>
    </row>
    <row r="3556" spans="1:12">
      <c r="A3556" s="11">
        <v>4474</v>
      </c>
      <c r="B3556" s="11">
        <v>1200</v>
      </c>
      <c r="C3556" s="11">
        <v>399</v>
      </c>
      <c r="E3556" s="11" t="s">
        <v>7186</v>
      </c>
      <c r="F3556" s="11" t="s">
        <v>7187</v>
      </c>
      <c r="G3556" s="11">
        <v>1</v>
      </c>
      <c r="K3556" s="26" t="str">
        <f>IF($B3556="","",(VLOOKUP($B3556,所属・種目コード!$O$3:$P$127,2)))</f>
        <v>花巻湯口中</v>
      </c>
      <c r="L3556" s="23" t="e">
        <f>IF($B3556="","",(VLOOKUP($B3556,所属・種目コード!$L$3:$M$59,2)))</f>
        <v>#N/A</v>
      </c>
    </row>
    <row r="3557" spans="1:12">
      <c r="A3557" s="11">
        <v>4475</v>
      </c>
      <c r="B3557" s="11">
        <v>1200</v>
      </c>
      <c r="C3557" s="11">
        <v>395</v>
      </c>
      <c r="E3557" s="11" t="s">
        <v>7188</v>
      </c>
      <c r="F3557" s="11" t="s">
        <v>5587</v>
      </c>
      <c r="G3557" s="11">
        <v>1</v>
      </c>
      <c r="K3557" s="26" t="str">
        <f>IF($B3557="","",(VLOOKUP($B3557,所属・種目コード!$O$3:$P$127,2)))</f>
        <v>花巻湯口中</v>
      </c>
      <c r="L3557" s="23" t="e">
        <f>IF($B3557="","",(VLOOKUP($B3557,所属・種目コード!$L$3:$M$59,2)))</f>
        <v>#N/A</v>
      </c>
    </row>
    <row r="3558" spans="1:12">
      <c r="A3558" s="11">
        <v>4476</v>
      </c>
      <c r="B3558" s="11">
        <v>1200</v>
      </c>
      <c r="C3558" s="11">
        <v>396</v>
      </c>
      <c r="E3558" s="11" t="s">
        <v>7189</v>
      </c>
      <c r="F3558" s="11" t="s">
        <v>7190</v>
      </c>
      <c r="G3558" s="11">
        <v>1</v>
      </c>
      <c r="K3558" s="26" t="str">
        <f>IF($B3558="","",(VLOOKUP($B3558,所属・種目コード!$O$3:$P$127,2)))</f>
        <v>花巻湯口中</v>
      </c>
      <c r="L3558" s="23" t="e">
        <f>IF($B3558="","",(VLOOKUP($B3558,所属・種目コード!$L$3:$M$59,2)))</f>
        <v>#N/A</v>
      </c>
    </row>
    <row r="3559" spans="1:12">
      <c r="A3559" s="11">
        <v>4477</v>
      </c>
      <c r="B3559" s="11">
        <v>1200</v>
      </c>
      <c r="C3559" s="11">
        <v>400</v>
      </c>
      <c r="E3559" s="11" t="s">
        <v>7191</v>
      </c>
      <c r="F3559" s="11" t="s">
        <v>7192</v>
      </c>
      <c r="G3559" s="11">
        <v>1</v>
      </c>
      <c r="K3559" s="26" t="str">
        <f>IF($B3559="","",(VLOOKUP($B3559,所属・種目コード!$O$3:$P$127,2)))</f>
        <v>花巻湯口中</v>
      </c>
      <c r="L3559" s="23" t="e">
        <f>IF($B3559="","",(VLOOKUP($B3559,所属・種目コード!$L$3:$M$59,2)))</f>
        <v>#N/A</v>
      </c>
    </row>
    <row r="3560" spans="1:12">
      <c r="A3560" s="11">
        <v>4478</v>
      </c>
      <c r="B3560" s="11">
        <v>1200</v>
      </c>
      <c r="C3560" s="11">
        <v>339</v>
      </c>
      <c r="E3560" s="11" t="s">
        <v>7193</v>
      </c>
      <c r="F3560" s="11" t="s">
        <v>7194</v>
      </c>
      <c r="G3560" s="11">
        <v>2</v>
      </c>
      <c r="K3560" s="26" t="str">
        <f>IF($B3560="","",(VLOOKUP($B3560,所属・種目コード!$O$3:$P$127,2)))</f>
        <v>花巻湯口中</v>
      </c>
      <c r="L3560" s="23" t="e">
        <f>IF($B3560="","",(VLOOKUP($B3560,所属・種目コード!$L$3:$M$59,2)))</f>
        <v>#N/A</v>
      </c>
    </row>
    <row r="3561" spans="1:12">
      <c r="A3561" s="11">
        <v>4479</v>
      </c>
      <c r="B3561" s="11">
        <v>1200</v>
      </c>
      <c r="C3561" s="11">
        <v>345</v>
      </c>
      <c r="E3561" s="11" t="s">
        <v>7195</v>
      </c>
      <c r="F3561" s="11" t="s">
        <v>7196</v>
      </c>
      <c r="G3561" s="11">
        <v>2</v>
      </c>
      <c r="K3561" s="26" t="str">
        <f>IF($B3561="","",(VLOOKUP($B3561,所属・種目コード!$O$3:$P$127,2)))</f>
        <v>花巻湯口中</v>
      </c>
      <c r="L3561" s="23" t="e">
        <f>IF($B3561="","",(VLOOKUP($B3561,所属・種目コード!$L$3:$M$59,2)))</f>
        <v>#N/A</v>
      </c>
    </row>
    <row r="3562" spans="1:12">
      <c r="A3562" s="11">
        <v>4480</v>
      </c>
      <c r="B3562" s="11">
        <v>1200</v>
      </c>
      <c r="C3562" s="11">
        <v>340</v>
      </c>
      <c r="E3562" s="11" t="s">
        <v>7197</v>
      </c>
      <c r="F3562" s="11" t="s">
        <v>7198</v>
      </c>
      <c r="G3562" s="11">
        <v>2</v>
      </c>
      <c r="K3562" s="26" t="str">
        <f>IF($B3562="","",(VLOOKUP($B3562,所属・種目コード!$O$3:$P$127,2)))</f>
        <v>花巻湯口中</v>
      </c>
      <c r="L3562" s="23" t="e">
        <f>IF($B3562="","",(VLOOKUP($B3562,所属・種目コード!$L$3:$M$59,2)))</f>
        <v>#N/A</v>
      </c>
    </row>
    <row r="3563" spans="1:12">
      <c r="A3563" s="11">
        <v>4481</v>
      </c>
      <c r="B3563" s="11">
        <v>1200</v>
      </c>
      <c r="C3563" s="11">
        <v>341</v>
      </c>
      <c r="E3563" s="11" t="s">
        <v>7199</v>
      </c>
      <c r="F3563" s="11" t="s">
        <v>7200</v>
      </c>
      <c r="G3563" s="11">
        <v>2</v>
      </c>
      <c r="K3563" s="26" t="str">
        <f>IF($B3563="","",(VLOOKUP($B3563,所属・種目コード!$O$3:$P$127,2)))</f>
        <v>花巻湯口中</v>
      </c>
      <c r="L3563" s="23" t="e">
        <f>IF($B3563="","",(VLOOKUP($B3563,所属・種目コード!$L$3:$M$59,2)))</f>
        <v>#N/A</v>
      </c>
    </row>
    <row r="3564" spans="1:12">
      <c r="A3564" s="11">
        <v>4482</v>
      </c>
      <c r="B3564" s="11">
        <v>1202</v>
      </c>
      <c r="C3564" s="11">
        <v>703</v>
      </c>
      <c r="E3564" s="11" t="s">
        <v>7201</v>
      </c>
      <c r="F3564" s="11" t="s">
        <v>7202</v>
      </c>
      <c r="G3564" s="11">
        <v>2</v>
      </c>
      <c r="K3564" s="26" t="str">
        <f>IF($B3564="","",(VLOOKUP($B3564,所属・種目コード!$O$3:$P$127,2)))</f>
        <v>平泉中</v>
      </c>
      <c r="L3564" s="23" t="e">
        <f>IF($B3564="","",(VLOOKUP($B3564,所属・種目コード!$L$3:$M$59,2)))</f>
        <v>#N/A</v>
      </c>
    </row>
    <row r="3565" spans="1:12">
      <c r="A3565" s="11">
        <v>4483</v>
      </c>
      <c r="B3565" s="11">
        <v>1202</v>
      </c>
      <c r="C3565" s="11">
        <v>704</v>
      </c>
      <c r="E3565" s="11" t="s">
        <v>7203</v>
      </c>
      <c r="F3565" s="11" t="s">
        <v>7204</v>
      </c>
      <c r="G3565" s="11">
        <v>2</v>
      </c>
      <c r="K3565" s="26" t="str">
        <f>IF($B3565="","",(VLOOKUP($B3565,所属・種目コード!$O$3:$P$127,2)))</f>
        <v>平泉中</v>
      </c>
      <c r="L3565" s="23" t="e">
        <f>IF($B3565="","",(VLOOKUP($B3565,所属・種目コード!$L$3:$M$59,2)))</f>
        <v>#N/A</v>
      </c>
    </row>
    <row r="3566" spans="1:12">
      <c r="A3566" s="11">
        <v>4484</v>
      </c>
      <c r="B3566" s="11">
        <v>1202</v>
      </c>
      <c r="C3566" s="11">
        <v>811</v>
      </c>
      <c r="E3566" s="11" t="s">
        <v>7205</v>
      </c>
      <c r="F3566" s="11" t="s">
        <v>7206</v>
      </c>
      <c r="G3566" s="11">
        <v>1</v>
      </c>
      <c r="K3566" s="26" t="str">
        <f>IF($B3566="","",(VLOOKUP($B3566,所属・種目コード!$O$3:$P$127,2)))</f>
        <v>平泉中</v>
      </c>
      <c r="L3566" s="23" t="e">
        <f>IF($B3566="","",(VLOOKUP($B3566,所属・種目コード!$L$3:$M$59,2)))</f>
        <v>#N/A</v>
      </c>
    </row>
    <row r="3567" spans="1:12">
      <c r="A3567" s="11">
        <v>4485</v>
      </c>
      <c r="B3567" s="11">
        <v>1202</v>
      </c>
      <c r="C3567" s="11">
        <v>812</v>
      </c>
      <c r="E3567" s="11" t="s">
        <v>7207</v>
      </c>
      <c r="F3567" s="11" t="s">
        <v>7208</v>
      </c>
      <c r="G3567" s="11">
        <v>1</v>
      </c>
      <c r="K3567" s="26" t="str">
        <f>IF($B3567="","",(VLOOKUP($B3567,所属・種目コード!$O$3:$P$127,2)))</f>
        <v>平泉中</v>
      </c>
      <c r="L3567" s="23" t="e">
        <f>IF($B3567="","",(VLOOKUP($B3567,所属・種目コード!$L$3:$M$59,2)))</f>
        <v>#N/A</v>
      </c>
    </row>
    <row r="3568" spans="1:12">
      <c r="A3568" s="11">
        <v>4486</v>
      </c>
      <c r="B3568" s="11">
        <v>1202</v>
      </c>
      <c r="C3568" s="11">
        <v>813</v>
      </c>
      <c r="E3568" s="11" t="s">
        <v>7209</v>
      </c>
      <c r="F3568" s="11" t="s">
        <v>7210</v>
      </c>
      <c r="G3568" s="11">
        <v>1</v>
      </c>
      <c r="K3568" s="26" t="str">
        <f>IF($B3568="","",(VLOOKUP($B3568,所属・種目コード!$O$3:$P$127,2)))</f>
        <v>平泉中</v>
      </c>
      <c r="L3568" s="23" t="e">
        <f>IF($B3568="","",(VLOOKUP($B3568,所属・種目コード!$L$3:$M$59,2)))</f>
        <v>#N/A</v>
      </c>
    </row>
    <row r="3569" spans="1:12">
      <c r="A3569" s="11">
        <v>4487</v>
      </c>
      <c r="B3569" s="11">
        <v>1202</v>
      </c>
      <c r="C3569" s="11">
        <v>700</v>
      </c>
      <c r="E3569" s="11" t="s">
        <v>7211</v>
      </c>
      <c r="F3569" s="11" t="s">
        <v>7212</v>
      </c>
      <c r="G3569" s="11">
        <v>2</v>
      </c>
      <c r="K3569" s="26" t="str">
        <f>IF($B3569="","",(VLOOKUP($B3569,所属・種目コード!$O$3:$P$127,2)))</f>
        <v>平泉中</v>
      </c>
      <c r="L3569" s="23" t="e">
        <f>IF($B3569="","",(VLOOKUP($B3569,所属・種目コード!$L$3:$M$59,2)))</f>
        <v>#N/A</v>
      </c>
    </row>
    <row r="3570" spans="1:12">
      <c r="A3570" s="11">
        <v>4488</v>
      </c>
      <c r="B3570" s="11">
        <v>1202</v>
      </c>
      <c r="C3570" s="11">
        <v>705</v>
      </c>
      <c r="E3570" s="11" t="s">
        <v>7213</v>
      </c>
      <c r="F3570" s="11" t="s">
        <v>7214</v>
      </c>
      <c r="G3570" s="11">
        <v>2</v>
      </c>
      <c r="K3570" s="26" t="str">
        <f>IF($B3570="","",(VLOOKUP($B3570,所属・種目コード!$O$3:$P$127,2)))</f>
        <v>平泉中</v>
      </c>
      <c r="L3570" s="23" t="e">
        <f>IF($B3570="","",(VLOOKUP($B3570,所属・種目コード!$L$3:$M$59,2)))</f>
        <v>#N/A</v>
      </c>
    </row>
    <row r="3571" spans="1:12">
      <c r="A3571" s="11">
        <v>4489</v>
      </c>
      <c r="B3571" s="11">
        <v>1202</v>
      </c>
      <c r="C3571" s="11">
        <v>706</v>
      </c>
      <c r="E3571" s="11" t="s">
        <v>7215</v>
      </c>
      <c r="F3571" s="11" t="s">
        <v>7216</v>
      </c>
      <c r="G3571" s="11">
        <v>2</v>
      </c>
      <c r="K3571" s="26" t="str">
        <f>IF($B3571="","",(VLOOKUP($B3571,所属・種目コード!$O$3:$P$127,2)))</f>
        <v>平泉中</v>
      </c>
      <c r="L3571" s="23" t="e">
        <f>IF($B3571="","",(VLOOKUP($B3571,所属・種目コード!$L$3:$M$59,2)))</f>
        <v>#N/A</v>
      </c>
    </row>
    <row r="3572" spans="1:12">
      <c r="A3572" s="11">
        <v>4490</v>
      </c>
      <c r="B3572" s="11">
        <v>1202</v>
      </c>
      <c r="C3572" s="11">
        <v>814</v>
      </c>
      <c r="E3572" s="11" t="s">
        <v>7217</v>
      </c>
      <c r="F3572" s="11" t="s">
        <v>5644</v>
      </c>
      <c r="G3572" s="11">
        <v>1</v>
      </c>
      <c r="K3572" s="26" t="str">
        <f>IF($B3572="","",(VLOOKUP($B3572,所属・種目コード!$O$3:$P$127,2)))</f>
        <v>平泉中</v>
      </c>
      <c r="L3572" s="23" t="e">
        <f>IF($B3572="","",(VLOOKUP($B3572,所属・種目コード!$L$3:$M$59,2)))</f>
        <v>#N/A</v>
      </c>
    </row>
    <row r="3573" spans="1:12">
      <c r="A3573" s="11">
        <v>4491</v>
      </c>
      <c r="B3573" s="11">
        <v>1202</v>
      </c>
      <c r="C3573" s="11">
        <v>701</v>
      </c>
      <c r="E3573" s="11" t="s">
        <v>7218</v>
      </c>
      <c r="F3573" s="11" t="s">
        <v>7219</v>
      </c>
      <c r="G3573" s="11">
        <v>2</v>
      </c>
      <c r="K3573" s="26" t="str">
        <f>IF($B3573="","",(VLOOKUP($B3573,所属・種目コード!$O$3:$P$127,2)))</f>
        <v>平泉中</v>
      </c>
      <c r="L3573" s="23" t="e">
        <f>IF($B3573="","",(VLOOKUP($B3573,所属・種目コード!$L$3:$M$59,2)))</f>
        <v>#N/A</v>
      </c>
    </row>
    <row r="3574" spans="1:12">
      <c r="A3574" s="11">
        <v>4492</v>
      </c>
      <c r="B3574" s="11">
        <v>1202</v>
      </c>
      <c r="C3574" s="11">
        <v>816</v>
      </c>
      <c r="E3574" s="11" t="s">
        <v>7220</v>
      </c>
      <c r="F3574" s="11" t="s">
        <v>7221</v>
      </c>
      <c r="G3574" s="11">
        <v>1</v>
      </c>
      <c r="K3574" s="26" t="str">
        <f>IF($B3574="","",(VLOOKUP($B3574,所属・種目コード!$O$3:$P$127,2)))</f>
        <v>平泉中</v>
      </c>
      <c r="L3574" s="23" t="e">
        <f>IF($B3574="","",(VLOOKUP($B3574,所属・種目コード!$L$3:$M$59,2)))</f>
        <v>#N/A</v>
      </c>
    </row>
    <row r="3575" spans="1:12">
      <c r="A3575" s="11">
        <v>4493</v>
      </c>
      <c r="B3575" s="11">
        <v>1202</v>
      </c>
      <c r="C3575" s="11">
        <v>817</v>
      </c>
      <c r="E3575" s="11" t="s">
        <v>7222</v>
      </c>
      <c r="F3575" s="11" t="s">
        <v>7223</v>
      </c>
      <c r="G3575" s="11">
        <v>1</v>
      </c>
      <c r="K3575" s="26" t="str">
        <f>IF($B3575="","",(VLOOKUP($B3575,所属・種目コード!$O$3:$P$127,2)))</f>
        <v>平泉中</v>
      </c>
      <c r="L3575" s="23" t="e">
        <f>IF($B3575="","",(VLOOKUP($B3575,所属・種目コード!$L$3:$M$59,2)))</f>
        <v>#N/A</v>
      </c>
    </row>
    <row r="3576" spans="1:12">
      <c r="A3576" s="11">
        <v>4494</v>
      </c>
      <c r="B3576" s="11">
        <v>1202</v>
      </c>
      <c r="C3576" s="11">
        <v>702</v>
      </c>
      <c r="E3576" s="11" t="s">
        <v>7224</v>
      </c>
      <c r="F3576" s="11" t="s">
        <v>7225</v>
      </c>
      <c r="G3576" s="11">
        <v>2</v>
      </c>
      <c r="K3576" s="26" t="str">
        <f>IF($B3576="","",(VLOOKUP($B3576,所属・種目コード!$O$3:$P$127,2)))</f>
        <v>平泉中</v>
      </c>
      <c r="L3576" s="23" t="e">
        <f>IF($B3576="","",(VLOOKUP($B3576,所属・種目コード!$L$3:$M$59,2)))</f>
        <v>#N/A</v>
      </c>
    </row>
    <row r="3577" spans="1:12">
      <c r="A3577" s="11">
        <v>4495</v>
      </c>
      <c r="B3577" s="11">
        <v>1202</v>
      </c>
      <c r="C3577" s="11">
        <v>815</v>
      </c>
      <c r="E3577" s="11" t="s">
        <v>7226</v>
      </c>
      <c r="F3577" s="11" t="s">
        <v>7227</v>
      </c>
      <c r="G3577" s="11">
        <v>1</v>
      </c>
      <c r="K3577" s="26" t="str">
        <f>IF($B3577="","",(VLOOKUP($B3577,所属・種目コード!$O$3:$P$127,2)))</f>
        <v>平泉中</v>
      </c>
      <c r="L3577" s="23" t="e">
        <f>IF($B3577="","",(VLOOKUP($B3577,所属・種目コード!$L$3:$M$59,2)))</f>
        <v>#N/A</v>
      </c>
    </row>
    <row r="3578" spans="1:12">
      <c r="A3578" s="11">
        <v>4496</v>
      </c>
      <c r="B3578" s="11">
        <v>1202</v>
      </c>
      <c r="C3578" s="11">
        <v>818</v>
      </c>
      <c r="E3578" s="11" t="s">
        <v>7228</v>
      </c>
      <c r="F3578" s="11" t="s">
        <v>7229</v>
      </c>
      <c r="G3578" s="11">
        <v>1</v>
      </c>
      <c r="K3578" s="26" t="str">
        <f>IF($B3578="","",(VLOOKUP($B3578,所属・種目コード!$O$3:$P$127,2)))</f>
        <v>平泉中</v>
      </c>
      <c r="L3578" s="23" t="e">
        <f>IF($B3578="","",(VLOOKUP($B3578,所属・種目コード!$L$3:$M$59,2)))</f>
        <v>#N/A</v>
      </c>
    </row>
    <row r="3579" spans="1:12">
      <c r="A3579" s="11">
        <v>4497</v>
      </c>
      <c r="B3579" s="11">
        <v>1205</v>
      </c>
      <c r="C3579" s="11">
        <v>257</v>
      </c>
      <c r="E3579" s="11" t="s">
        <v>7230</v>
      </c>
      <c r="F3579" s="11" t="s">
        <v>7231</v>
      </c>
      <c r="G3579" s="11">
        <v>1</v>
      </c>
      <c r="K3579" s="26" t="str">
        <f>IF($B3579="","",(VLOOKUP($B3579,所属・種目コード!$O$3:$P$127,2)))</f>
        <v>洋野種市中</v>
      </c>
      <c r="L3579" s="23" t="e">
        <f>IF($B3579="","",(VLOOKUP($B3579,所属・種目コード!$L$3:$M$59,2)))</f>
        <v>#N/A</v>
      </c>
    </row>
    <row r="3580" spans="1:12">
      <c r="A3580" s="11">
        <v>4498</v>
      </c>
      <c r="B3580" s="11">
        <v>1205</v>
      </c>
      <c r="C3580" s="11">
        <v>238</v>
      </c>
      <c r="E3580" s="11" t="s">
        <v>7232</v>
      </c>
      <c r="F3580" s="11" t="s">
        <v>7233</v>
      </c>
      <c r="G3580" s="11">
        <v>2</v>
      </c>
      <c r="K3580" s="26" t="str">
        <f>IF($B3580="","",(VLOOKUP($B3580,所属・種目コード!$O$3:$P$127,2)))</f>
        <v>洋野種市中</v>
      </c>
      <c r="L3580" s="23" t="e">
        <f>IF($B3580="","",(VLOOKUP($B3580,所属・種目コード!$L$3:$M$59,2)))</f>
        <v>#N/A</v>
      </c>
    </row>
    <row r="3581" spans="1:12">
      <c r="A3581" s="11">
        <v>4499</v>
      </c>
      <c r="B3581" s="11">
        <v>1205</v>
      </c>
      <c r="C3581" s="11">
        <v>243</v>
      </c>
      <c r="E3581" s="11" t="s">
        <v>7234</v>
      </c>
      <c r="F3581" s="11" t="s">
        <v>7235</v>
      </c>
      <c r="G3581" s="11">
        <v>2</v>
      </c>
      <c r="K3581" s="26" t="str">
        <f>IF($B3581="","",(VLOOKUP($B3581,所属・種目コード!$O$3:$P$127,2)))</f>
        <v>洋野種市中</v>
      </c>
      <c r="L3581" s="23" t="e">
        <f>IF($B3581="","",(VLOOKUP($B3581,所属・種目コード!$L$3:$M$59,2)))</f>
        <v>#N/A</v>
      </c>
    </row>
    <row r="3582" spans="1:12">
      <c r="A3582" s="11">
        <v>4500</v>
      </c>
      <c r="B3582" s="11">
        <v>1205</v>
      </c>
      <c r="C3582" s="11">
        <v>244</v>
      </c>
      <c r="E3582" s="11" t="s">
        <v>7236</v>
      </c>
      <c r="F3582" s="11" t="s">
        <v>7237</v>
      </c>
      <c r="G3582" s="11">
        <v>2</v>
      </c>
      <c r="K3582" s="26" t="str">
        <f>IF($B3582="","",(VLOOKUP($B3582,所属・種目コード!$O$3:$P$127,2)))</f>
        <v>洋野種市中</v>
      </c>
      <c r="L3582" s="23" t="e">
        <f>IF($B3582="","",(VLOOKUP($B3582,所属・種目コード!$L$3:$M$59,2)))</f>
        <v>#N/A</v>
      </c>
    </row>
    <row r="3583" spans="1:12">
      <c r="A3583" s="11">
        <v>4501</v>
      </c>
      <c r="B3583" s="11">
        <v>1205</v>
      </c>
      <c r="C3583" s="11">
        <v>258</v>
      </c>
      <c r="E3583" s="11" t="s">
        <v>7238</v>
      </c>
      <c r="F3583" s="11" t="s">
        <v>7239</v>
      </c>
      <c r="G3583" s="11">
        <v>1</v>
      </c>
      <c r="K3583" s="26" t="str">
        <f>IF($B3583="","",(VLOOKUP($B3583,所属・種目コード!$O$3:$P$127,2)))</f>
        <v>洋野種市中</v>
      </c>
      <c r="L3583" s="23" t="e">
        <f>IF($B3583="","",(VLOOKUP($B3583,所属・種目コード!$L$3:$M$59,2)))</f>
        <v>#N/A</v>
      </c>
    </row>
    <row r="3584" spans="1:12">
      <c r="A3584" s="11">
        <v>4502</v>
      </c>
      <c r="B3584" s="11">
        <v>1205</v>
      </c>
      <c r="C3584" s="11">
        <v>259</v>
      </c>
      <c r="E3584" s="11" t="s">
        <v>7240</v>
      </c>
      <c r="F3584" s="11" t="s">
        <v>7241</v>
      </c>
      <c r="G3584" s="11">
        <v>1</v>
      </c>
      <c r="K3584" s="26" t="str">
        <f>IF($B3584="","",(VLOOKUP($B3584,所属・種目コード!$O$3:$P$127,2)))</f>
        <v>洋野種市中</v>
      </c>
      <c r="L3584" s="23" t="e">
        <f>IF($B3584="","",(VLOOKUP($B3584,所属・種目コード!$L$3:$M$59,2)))</f>
        <v>#N/A</v>
      </c>
    </row>
    <row r="3585" spans="1:12">
      <c r="A3585" s="11">
        <v>4503</v>
      </c>
      <c r="B3585" s="11">
        <v>1205</v>
      </c>
      <c r="C3585" s="11">
        <v>252</v>
      </c>
      <c r="E3585" s="11" t="s">
        <v>7242</v>
      </c>
      <c r="F3585" s="11" t="s">
        <v>7243</v>
      </c>
      <c r="G3585" s="11">
        <v>1</v>
      </c>
      <c r="K3585" s="26" t="str">
        <f>IF($B3585="","",(VLOOKUP($B3585,所属・種目コード!$O$3:$P$127,2)))</f>
        <v>洋野種市中</v>
      </c>
      <c r="L3585" s="23" t="e">
        <f>IF($B3585="","",(VLOOKUP($B3585,所属・種目コード!$L$3:$M$59,2)))</f>
        <v>#N/A</v>
      </c>
    </row>
    <row r="3586" spans="1:12">
      <c r="A3586" s="11">
        <v>4504</v>
      </c>
      <c r="B3586" s="11">
        <v>1205</v>
      </c>
      <c r="C3586" s="11">
        <v>245</v>
      </c>
      <c r="E3586" s="11" t="s">
        <v>7244</v>
      </c>
      <c r="F3586" s="11" t="s">
        <v>7245</v>
      </c>
      <c r="G3586" s="11">
        <v>2</v>
      </c>
      <c r="K3586" s="26" t="str">
        <f>IF($B3586="","",(VLOOKUP($B3586,所属・種目コード!$O$3:$P$127,2)))</f>
        <v>洋野種市中</v>
      </c>
      <c r="L3586" s="23" t="e">
        <f>IF($B3586="","",(VLOOKUP($B3586,所属・種目コード!$L$3:$M$59,2)))</f>
        <v>#N/A</v>
      </c>
    </row>
    <row r="3587" spans="1:12">
      <c r="A3587" s="11">
        <v>4505</v>
      </c>
      <c r="B3587" s="11">
        <v>1205</v>
      </c>
      <c r="C3587" s="11">
        <v>239</v>
      </c>
      <c r="E3587" s="11" t="s">
        <v>7246</v>
      </c>
      <c r="F3587" s="11" t="s">
        <v>7247</v>
      </c>
      <c r="G3587" s="11">
        <v>2</v>
      </c>
      <c r="K3587" s="26" t="str">
        <f>IF($B3587="","",(VLOOKUP($B3587,所属・種目コード!$O$3:$P$127,2)))</f>
        <v>洋野種市中</v>
      </c>
      <c r="L3587" s="23" t="e">
        <f>IF($B3587="","",(VLOOKUP($B3587,所属・種目コード!$L$3:$M$59,2)))</f>
        <v>#N/A</v>
      </c>
    </row>
    <row r="3588" spans="1:12">
      <c r="A3588" s="11">
        <v>4506</v>
      </c>
      <c r="B3588" s="11">
        <v>1205</v>
      </c>
      <c r="C3588" s="11">
        <v>246</v>
      </c>
      <c r="E3588" s="11" t="s">
        <v>7248</v>
      </c>
      <c r="F3588" s="11" t="s">
        <v>7249</v>
      </c>
      <c r="G3588" s="11">
        <v>2</v>
      </c>
      <c r="K3588" s="26" t="str">
        <f>IF($B3588="","",(VLOOKUP($B3588,所属・種目コード!$O$3:$P$127,2)))</f>
        <v>洋野種市中</v>
      </c>
      <c r="L3588" s="23" t="e">
        <f>IF($B3588="","",(VLOOKUP($B3588,所属・種目コード!$L$3:$M$59,2)))</f>
        <v>#N/A</v>
      </c>
    </row>
    <row r="3589" spans="1:12">
      <c r="A3589" s="11">
        <v>4507</v>
      </c>
      <c r="B3589" s="11">
        <v>1205</v>
      </c>
      <c r="C3589" s="11">
        <v>240</v>
      </c>
      <c r="E3589" s="11" t="s">
        <v>7250</v>
      </c>
      <c r="F3589" s="11" t="s">
        <v>7251</v>
      </c>
      <c r="G3589" s="11">
        <v>2</v>
      </c>
      <c r="K3589" s="26" t="str">
        <f>IF($B3589="","",(VLOOKUP($B3589,所属・種目コード!$O$3:$P$127,2)))</f>
        <v>洋野種市中</v>
      </c>
      <c r="L3589" s="23" t="e">
        <f>IF($B3589="","",(VLOOKUP($B3589,所属・種目コード!$L$3:$M$59,2)))</f>
        <v>#N/A</v>
      </c>
    </row>
    <row r="3590" spans="1:12">
      <c r="A3590" s="11">
        <v>4508</v>
      </c>
      <c r="B3590" s="11">
        <v>1205</v>
      </c>
      <c r="C3590" s="11">
        <v>247</v>
      </c>
      <c r="E3590" s="11" t="s">
        <v>7252</v>
      </c>
      <c r="F3590" s="11" t="s">
        <v>7253</v>
      </c>
      <c r="G3590" s="11">
        <v>2</v>
      </c>
      <c r="K3590" s="26" t="str">
        <f>IF($B3590="","",(VLOOKUP($B3590,所属・種目コード!$O$3:$P$127,2)))</f>
        <v>洋野種市中</v>
      </c>
      <c r="L3590" s="23" t="e">
        <f>IF($B3590="","",(VLOOKUP($B3590,所属・種目コード!$L$3:$M$59,2)))</f>
        <v>#N/A</v>
      </c>
    </row>
    <row r="3591" spans="1:12">
      <c r="A3591" s="11">
        <v>4509</v>
      </c>
      <c r="B3591" s="11">
        <v>1205</v>
      </c>
      <c r="C3591" s="11">
        <v>248</v>
      </c>
      <c r="E3591" s="11" t="s">
        <v>7254</v>
      </c>
      <c r="F3591" s="11" t="s">
        <v>7255</v>
      </c>
      <c r="G3591" s="11">
        <v>2</v>
      </c>
      <c r="K3591" s="26" t="str">
        <f>IF($B3591="","",(VLOOKUP($B3591,所属・種目コード!$O$3:$P$127,2)))</f>
        <v>洋野種市中</v>
      </c>
      <c r="L3591" s="23" t="e">
        <f>IF($B3591="","",(VLOOKUP($B3591,所属・種目コード!$L$3:$M$59,2)))</f>
        <v>#N/A</v>
      </c>
    </row>
    <row r="3592" spans="1:12">
      <c r="A3592" s="11">
        <v>4510</v>
      </c>
      <c r="B3592" s="11">
        <v>1205</v>
      </c>
      <c r="C3592" s="11">
        <v>249</v>
      </c>
      <c r="E3592" s="11" t="s">
        <v>7256</v>
      </c>
      <c r="F3592" s="11" t="s">
        <v>7257</v>
      </c>
      <c r="G3592" s="11">
        <v>2</v>
      </c>
      <c r="K3592" s="26" t="str">
        <f>IF($B3592="","",(VLOOKUP($B3592,所属・種目コード!$O$3:$P$127,2)))</f>
        <v>洋野種市中</v>
      </c>
      <c r="L3592" s="23" t="e">
        <f>IF($B3592="","",(VLOOKUP($B3592,所属・種目コード!$L$3:$M$59,2)))</f>
        <v>#N/A</v>
      </c>
    </row>
    <row r="3593" spans="1:12">
      <c r="A3593" s="11">
        <v>4511</v>
      </c>
      <c r="B3593" s="11">
        <v>1205</v>
      </c>
      <c r="C3593" s="11">
        <v>253</v>
      </c>
      <c r="E3593" s="11" t="s">
        <v>7258</v>
      </c>
      <c r="F3593" s="11" t="s">
        <v>7259</v>
      </c>
      <c r="G3593" s="11">
        <v>1</v>
      </c>
      <c r="K3593" s="26" t="str">
        <f>IF($B3593="","",(VLOOKUP($B3593,所属・種目コード!$O$3:$P$127,2)))</f>
        <v>洋野種市中</v>
      </c>
      <c r="L3593" s="23" t="e">
        <f>IF($B3593="","",(VLOOKUP($B3593,所属・種目コード!$L$3:$M$59,2)))</f>
        <v>#N/A</v>
      </c>
    </row>
    <row r="3594" spans="1:12">
      <c r="A3594" s="11">
        <v>4512</v>
      </c>
      <c r="B3594" s="11">
        <v>1205</v>
      </c>
      <c r="C3594" s="11">
        <v>260</v>
      </c>
      <c r="E3594" s="11" t="s">
        <v>7260</v>
      </c>
      <c r="F3594" s="11" t="s">
        <v>7261</v>
      </c>
      <c r="G3594" s="11">
        <v>1</v>
      </c>
      <c r="K3594" s="26" t="str">
        <f>IF($B3594="","",(VLOOKUP($B3594,所属・種目コード!$O$3:$P$127,2)))</f>
        <v>洋野種市中</v>
      </c>
      <c r="L3594" s="23" t="e">
        <f>IF($B3594="","",(VLOOKUP($B3594,所属・種目コード!$L$3:$M$59,2)))</f>
        <v>#N/A</v>
      </c>
    </row>
    <row r="3595" spans="1:12">
      <c r="A3595" s="11">
        <v>4513</v>
      </c>
      <c r="B3595" s="11">
        <v>1205</v>
      </c>
      <c r="C3595" s="11">
        <v>261</v>
      </c>
      <c r="E3595" s="11" t="s">
        <v>7262</v>
      </c>
      <c r="F3595" s="11" t="s">
        <v>7263</v>
      </c>
      <c r="G3595" s="11">
        <v>1</v>
      </c>
      <c r="K3595" s="26" t="str">
        <f>IF($B3595="","",(VLOOKUP($B3595,所属・種目コード!$O$3:$P$127,2)))</f>
        <v>洋野種市中</v>
      </c>
      <c r="L3595" s="23" t="e">
        <f>IF($B3595="","",(VLOOKUP($B3595,所属・種目コード!$L$3:$M$59,2)))</f>
        <v>#N/A</v>
      </c>
    </row>
    <row r="3596" spans="1:12">
      <c r="A3596" s="11">
        <v>4514</v>
      </c>
      <c r="B3596" s="11">
        <v>1205</v>
      </c>
      <c r="C3596" s="11">
        <v>262</v>
      </c>
      <c r="E3596" s="11" t="s">
        <v>7264</v>
      </c>
      <c r="F3596" s="11" t="s">
        <v>7265</v>
      </c>
      <c r="G3596" s="11">
        <v>1</v>
      </c>
      <c r="K3596" s="26" t="str">
        <f>IF($B3596="","",(VLOOKUP($B3596,所属・種目コード!$O$3:$P$127,2)))</f>
        <v>洋野種市中</v>
      </c>
      <c r="L3596" s="23" t="e">
        <f>IF($B3596="","",(VLOOKUP($B3596,所属・種目コード!$L$3:$M$59,2)))</f>
        <v>#N/A</v>
      </c>
    </row>
    <row r="3597" spans="1:12">
      <c r="A3597" s="11">
        <v>4515</v>
      </c>
      <c r="B3597" s="11">
        <v>1205</v>
      </c>
      <c r="C3597" s="11">
        <v>241</v>
      </c>
      <c r="E3597" s="11" t="s">
        <v>7266</v>
      </c>
      <c r="F3597" s="11" t="s">
        <v>7267</v>
      </c>
      <c r="G3597" s="11">
        <v>2</v>
      </c>
      <c r="K3597" s="26" t="str">
        <f>IF($B3597="","",(VLOOKUP($B3597,所属・種目コード!$O$3:$P$127,2)))</f>
        <v>洋野種市中</v>
      </c>
      <c r="L3597" s="23" t="e">
        <f>IF($B3597="","",(VLOOKUP($B3597,所属・種目コード!$L$3:$M$59,2)))</f>
        <v>#N/A</v>
      </c>
    </row>
    <row r="3598" spans="1:12">
      <c r="A3598" s="11">
        <v>4516</v>
      </c>
      <c r="B3598" s="11">
        <v>1205</v>
      </c>
      <c r="C3598" s="11">
        <v>250</v>
      </c>
      <c r="E3598" s="11" t="s">
        <v>7268</v>
      </c>
      <c r="F3598" s="11" t="s">
        <v>7269</v>
      </c>
      <c r="G3598" s="11">
        <v>2</v>
      </c>
      <c r="K3598" s="26" t="str">
        <f>IF($B3598="","",(VLOOKUP($B3598,所属・種目コード!$O$3:$P$127,2)))</f>
        <v>洋野種市中</v>
      </c>
      <c r="L3598" s="23" t="e">
        <f>IF($B3598="","",(VLOOKUP($B3598,所属・種目コード!$L$3:$M$59,2)))</f>
        <v>#N/A</v>
      </c>
    </row>
    <row r="3599" spans="1:12">
      <c r="A3599" s="11">
        <v>4517</v>
      </c>
      <c r="B3599" s="11">
        <v>1205</v>
      </c>
      <c r="C3599" s="11">
        <v>254</v>
      </c>
      <c r="E3599" s="11" t="s">
        <v>7270</v>
      </c>
      <c r="F3599" s="11" t="s">
        <v>7271</v>
      </c>
      <c r="G3599" s="11">
        <v>1</v>
      </c>
      <c r="K3599" s="26" t="str">
        <f>IF($B3599="","",(VLOOKUP($B3599,所属・種目コード!$O$3:$P$127,2)))</f>
        <v>洋野種市中</v>
      </c>
      <c r="L3599" s="23" t="e">
        <f>IF($B3599="","",(VLOOKUP($B3599,所属・種目コード!$L$3:$M$59,2)))</f>
        <v>#N/A</v>
      </c>
    </row>
    <row r="3600" spans="1:12">
      <c r="A3600" s="11">
        <v>4518</v>
      </c>
      <c r="B3600" s="11">
        <v>1205</v>
      </c>
      <c r="C3600" s="11">
        <v>263</v>
      </c>
      <c r="E3600" s="11" t="s">
        <v>7272</v>
      </c>
      <c r="F3600" s="11" t="s">
        <v>7273</v>
      </c>
      <c r="G3600" s="11">
        <v>1</v>
      </c>
      <c r="K3600" s="26" t="str">
        <f>IF($B3600="","",(VLOOKUP($B3600,所属・種目コード!$O$3:$P$127,2)))</f>
        <v>洋野種市中</v>
      </c>
      <c r="L3600" s="23" t="e">
        <f>IF($B3600="","",(VLOOKUP($B3600,所属・種目コード!$L$3:$M$59,2)))</f>
        <v>#N/A</v>
      </c>
    </row>
    <row r="3601" spans="1:12">
      <c r="A3601" s="11">
        <v>4519</v>
      </c>
      <c r="B3601" s="11">
        <v>1205</v>
      </c>
      <c r="C3601" s="11">
        <v>251</v>
      </c>
      <c r="E3601" s="11" t="s">
        <v>7274</v>
      </c>
      <c r="F3601" s="11" t="s">
        <v>7275</v>
      </c>
      <c r="G3601" s="11">
        <v>2</v>
      </c>
      <c r="K3601" s="26" t="str">
        <f>IF($B3601="","",(VLOOKUP($B3601,所属・種目コード!$O$3:$P$127,2)))</f>
        <v>洋野種市中</v>
      </c>
      <c r="L3601" s="23" t="e">
        <f>IF($B3601="","",(VLOOKUP($B3601,所属・種目コード!$L$3:$M$59,2)))</f>
        <v>#N/A</v>
      </c>
    </row>
    <row r="3602" spans="1:12">
      <c r="A3602" s="11">
        <v>4520</v>
      </c>
      <c r="B3602" s="11">
        <v>1205</v>
      </c>
      <c r="C3602" s="11">
        <v>264</v>
      </c>
      <c r="E3602" s="11" t="s">
        <v>7276</v>
      </c>
      <c r="F3602" s="11" t="s">
        <v>7277</v>
      </c>
      <c r="G3602" s="11">
        <v>1</v>
      </c>
      <c r="K3602" s="26" t="str">
        <f>IF($B3602="","",(VLOOKUP($B3602,所属・種目コード!$O$3:$P$127,2)))</f>
        <v>洋野種市中</v>
      </c>
      <c r="L3602" s="23" t="e">
        <f>IF($B3602="","",(VLOOKUP($B3602,所属・種目コード!$L$3:$M$59,2)))</f>
        <v>#N/A</v>
      </c>
    </row>
    <row r="3603" spans="1:12">
      <c r="A3603" s="11">
        <v>4521</v>
      </c>
      <c r="B3603" s="11">
        <v>1205</v>
      </c>
      <c r="C3603" s="11">
        <v>255</v>
      </c>
      <c r="E3603" s="11" t="s">
        <v>7278</v>
      </c>
      <c r="F3603" s="11" t="s">
        <v>7279</v>
      </c>
      <c r="G3603" s="11">
        <v>1</v>
      </c>
      <c r="K3603" s="26" t="str">
        <f>IF($B3603="","",(VLOOKUP($B3603,所属・種目コード!$O$3:$P$127,2)))</f>
        <v>洋野種市中</v>
      </c>
      <c r="L3603" s="23" t="e">
        <f>IF($B3603="","",(VLOOKUP($B3603,所属・種目コード!$L$3:$M$59,2)))</f>
        <v>#N/A</v>
      </c>
    </row>
    <row r="3604" spans="1:12">
      <c r="A3604" s="11">
        <v>4522</v>
      </c>
      <c r="B3604" s="11">
        <v>1205</v>
      </c>
      <c r="C3604" s="11">
        <v>242</v>
      </c>
      <c r="E3604" s="11" t="s">
        <v>7280</v>
      </c>
      <c r="F3604" s="11" t="s">
        <v>7281</v>
      </c>
      <c r="G3604" s="11">
        <v>2</v>
      </c>
      <c r="K3604" s="26" t="str">
        <f>IF($B3604="","",(VLOOKUP($B3604,所属・種目コード!$O$3:$P$127,2)))</f>
        <v>洋野種市中</v>
      </c>
      <c r="L3604" s="23" t="e">
        <f>IF($B3604="","",(VLOOKUP($B3604,所属・種目コード!$L$3:$M$59,2)))</f>
        <v>#N/A</v>
      </c>
    </row>
    <row r="3605" spans="1:12">
      <c r="A3605" s="11">
        <v>4523</v>
      </c>
      <c r="B3605" s="11">
        <v>1205</v>
      </c>
      <c r="C3605" s="11">
        <v>256</v>
      </c>
      <c r="E3605" s="11" t="s">
        <v>7282</v>
      </c>
      <c r="F3605" s="11" t="s">
        <v>7283</v>
      </c>
      <c r="G3605" s="11">
        <v>1</v>
      </c>
      <c r="K3605" s="26" t="str">
        <f>IF($B3605="","",(VLOOKUP($B3605,所属・種目コード!$O$3:$P$127,2)))</f>
        <v>洋野種市中</v>
      </c>
      <c r="L3605" s="23" t="e">
        <f>IF($B3605="","",(VLOOKUP($B3605,所属・種目コード!$L$3:$M$59,2)))</f>
        <v>#N/A</v>
      </c>
    </row>
    <row r="3606" spans="1:12">
      <c r="A3606" s="11">
        <v>4524</v>
      </c>
      <c r="B3606" s="11">
        <v>1205</v>
      </c>
      <c r="C3606" s="11">
        <v>265</v>
      </c>
      <c r="E3606" s="11" t="s">
        <v>7284</v>
      </c>
      <c r="F3606" s="11" t="s">
        <v>7285</v>
      </c>
      <c r="G3606" s="11">
        <v>1</v>
      </c>
      <c r="K3606" s="26" t="str">
        <f>IF($B3606="","",(VLOOKUP($B3606,所属・種目コード!$O$3:$P$127,2)))</f>
        <v>洋野種市中</v>
      </c>
      <c r="L3606" s="23" t="e">
        <f>IF($B3606="","",(VLOOKUP($B3606,所属・種目コード!$L$3:$M$59,2)))</f>
        <v>#N/A</v>
      </c>
    </row>
    <row r="3607" spans="1:12">
      <c r="A3607" s="11">
        <v>4525</v>
      </c>
      <c r="B3607" s="11">
        <v>1206</v>
      </c>
      <c r="C3607" s="11">
        <v>808</v>
      </c>
      <c r="E3607" s="11" t="s">
        <v>7286</v>
      </c>
      <c r="F3607" s="11" t="s">
        <v>7287</v>
      </c>
      <c r="G3607" s="11">
        <v>2</v>
      </c>
      <c r="K3607" s="26" t="str">
        <f>IF($B3607="","",(VLOOKUP($B3607,所属・種目コード!$O$3:$P$127,2)))</f>
        <v>普代中</v>
      </c>
      <c r="L3607" s="23" t="e">
        <f>IF($B3607="","",(VLOOKUP($B3607,所属・種目コード!$L$3:$M$59,2)))</f>
        <v>#N/A</v>
      </c>
    </row>
    <row r="3608" spans="1:12">
      <c r="A3608" s="11">
        <v>4526</v>
      </c>
      <c r="B3608" s="11">
        <v>1206</v>
      </c>
      <c r="C3608" s="11">
        <v>809</v>
      </c>
      <c r="E3608" s="11" t="s">
        <v>7288</v>
      </c>
      <c r="F3608" s="11" t="s">
        <v>7289</v>
      </c>
      <c r="G3608" s="11">
        <v>2</v>
      </c>
      <c r="K3608" s="26" t="str">
        <f>IF($B3608="","",(VLOOKUP($B3608,所属・種目コード!$O$3:$P$127,2)))</f>
        <v>普代中</v>
      </c>
      <c r="L3608" s="23" t="e">
        <f>IF($B3608="","",(VLOOKUP($B3608,所属・種目コード!$L$3:$M$59,2)))</f>
        <v>#N/A</v>
      </c>
    </row>
    <row r="3609" spans="1:12">
      <c r="A3609" s="11">
        <v>4527</v>
      </c>
      <c r="B3609" s="11">
        <v>1206</v>
      </c>
      <c r="C3609" s="11">
        <v>958</v>
      </c>
      <c r="E3609" s="11" t="s">
        <v>7290</v>
      </c>
      <c r="F3609" s="11" t="s">
        <v>7291</v>
      </c>
      <c r="G3609" s="11">
        <v>1</v>
      </c>
      <c r="K3609" s="26" t="str">
        <f>IF($B3609="","",(VLOOKUP($B3609,所属・種目コード!$O$3:$P$127,2)))</f>
        <v>普代中</v>
      </c>
      <c r="L3609" s="23" t="e">
        <f>IF($B3609="","",(VLOOKUP($B3609,所属・種目コード!$L$3:$M$59,2)))</f>
        <v>#N/A</v>
      </c>
    </row>
    <row r="3610" spans="1:12">
      <c r="A3610" s="11">
        <v>4528</v>
      </c>
      <c r="B3610" s="11">
        <v>1206</v>
      </c>
      <c r="C3610" s="11">
        <v>964</v>
      </c>
      <c r="E3610" s="11" t="s">
        <v>7292</v>
      </c>
      <c r="F3610" s="11" t="s">
        <v>7293</v>
      </c>
      <c r="G3610" s="11">
        <v>1</v>
      </c>
      <c r="K3610" s="26" t="str">
        <f>IF($B3610="","",(VLOOKUP($B3610,所属・種目コード!$O$3:$P$127,2)))</f>
        <v>普代中</v>
      </c>
      <c r="L3610" s="23" t="e">
        <f>IF($B3610="","",(VLOOKUP($B3610,所属・種目コード!$L$3:$M$59,2)))</f>
        <v>#N/A</v>
      </c>
    </row>
    <row r="3611" spans="1:12">
      <c r="A3611" s="11">
        <v>4529</v>
      </c>
      <c r="B3611" s="11">
        <v>1206</v>
      </c>
      <c r="C3611" s="11">
        <v>810</v>
      </c>
      <c r="E3611" s="11" t="s">
        <v>7294</v>
      </c>
      <c r="F3611" s="11" t="s">
        <v>7295</v>
      </c>
      <c r="G3611" s="11">
        <v>2</v>
      </c>
      <c r="K3611" s="26" t="str">
        <f>IF($B3611="","",(VLOOKUP($B3611,所属・種目コード!$O$3:$P$127,2)))</f>
        <v>普代中</v>
      </c>
      <c r="L3611" s="23" t="e">
        <f>IF($B3611="","",(VLOOKUP($B3611,所属・種目コード!$L$3:$M$59,2)))</f>
        <v>#N/A</v>
      </c>
    </row>
    <row r="3612" spans="1:12">
      <c r="A3612" s="11">
        <v>4530</v>
      </c>
      <c r="B3612" s="11">
        <v>1206</v>
      </c>
      <c r="C3612" s="11">
        <v>965</v>
      </c>
      <c r="E3612" s="11" t="s">
        <v>7296</v>
      </c>
      <c r="F3612" s="11" t="s">
        <v>7297</v>
      </c>
      <c r="G3612" s="11">
        <v>1</v>
      </c>
      <c r="K3612" s="26" t="str">
        <f>IF($B3612="","",(VLOOKUP($B3612,所属・種目コード!$O$3:$P$127,2)))</f>
        <v>普代中</v>
      </c>
      <c r="L3612" s="23" t="e">
        <f>IF($B3612="","",(VLOOKUP($B3612,所属・種目コード!$L$3:$M$59,2)))</f>
        <v>#N/A</v>
      </c>
    </row>
    <row r="3613" spans="1:12">
      <c r="A3613" s="11">
        <v>4531</v>
      </c>
      <c r="B3613" s="11">
        <v>1206</v>
      </c>
      <c r="C3613" s="11">
        <v>966</v>
      </c>
      <c r="E3613" s="11" t="s">
        <v>7298</v>
      </c>
      <c r="F3613" s="11" t="s">
        <v>7299</v>
      </c>
      <c r="G3613" s="11">
        <v>1</v>
      </c>
      <c r="K3613" s="26" t="str">
        <f>IF($B3613="","",(VLOOKUP($B3613,所属・種目コード!$O$3:$P$127,2)))</f>
        <v>普代中</v>
      </c>
      <c r="L3613" s="23" t="e">
        <f>IF($B3613="","",(VLOOKUP($B3613,所属・種目コード!$L$3:$M$59,2)))</f>
        <v>#N/A</v>
      </c>
    </row>
    <row r="3614" spans="1:12">
      <c r="A3614" s="11">
        <v>4532</v>
      </c>
      <c r="B3614" s="11">
        <v>1206</v>
      </c>
      <c r="C3614" s="11">
        <v>814</v>
      </c>
      <c r="E3614" s="11" t="s">
        <v>7300</v>
      </c>
      <c r="F3614" s="11" t="s">
        <v>7301</v>
      </c>
      <c r="G3614" s="11">
        <v>2</v>
      </c>
      <c r="K3614" s="26" t="str">
        <f>IF($B3614="","",(VLOOKUP($B3614,所属・種目コード!$O$3:$P$127,2)))</f>
        <v>普代中</v>
      </c>
      <c r="L3614" s="23" t="e">
        <f>IF($B3614="","",(VLOOKUP($B3614,所属・種目コード!$L$3:$M$59,2)))</f>
        <v>#N/A</v>
      </c>
    </row>
    <row r="3615" spans="1:12">
      <c r="A3615" s="11">
        <v>4533</v>
      </c>
      <c r="B3615" s="11">
        <v>1206</v>
      </c>
      <c r="C3615" s="11">
        <v>959</v>
      </c>
      <c r="E3615" s="11" t="s">
        <v>7302</v>
      </c>
      <c r="F3615" s="11" t="s">
        <v>7303</v>
      </c>
      <c r="G3615" s="11">
        <v>1</v>
      </c>
      <c r="K3615" s="26" t="str">
        <f>IF($B3615="","",(VLOOKUP($B3615,所属・種目コード!$O$3:$P$127,2)))</f>
        <v>普代中</v>
      </c>
      <c r="L3615" s="23" t="e">
        <f>IF($B3615="","",(VLOOKUP($B3615,所属・種目コード!$L$3:$M$59,2)))</f>
        <v>#N/A</v>
      </c>
    </row>
    <row r="3616" spans="1:12">
      <c r="A3616" s="11">
        <v>4534</v>
      </c>
      <c r="B3616" s="11">
        <v>1206</v>
      </c>
      <c r="C3616" s="11">
        <v>960</v>
      </c>
      <c r="E3616" s="11" t="s">
        <v>7304</v>
      </c>
      <c r="F3616" s="11" t="s">
        <v>7305</v>
      </c>
      <c r="G3616" s="11">
        <v>1</v>
      </c>
      <c r="K3616" s="26" t="str">
        <f>IF($B3616="","",(VLOOKUP($B3616,所属・種目コード!$O$3:$P$127,2)))</f>
        <v>普代中</v>
      </c>
      <c r="L3616" s="23" t="e">
        <f>IF($B3616="","",(VLOOKUP($B3616,所属・種目コード!$L$3:$M$59,2)))</f>
        <v>#N/A</v>
      </c>
    </row>
    <row r="3617" spans="1:12">
      <c r="A3617" s="11">
        <v>4535</v>
      </c>
      <c r="B3617" s="11">
        <v>1206</v>
      </c>
      <c r="C3617" s="11">
        <v>967</v>
      </c>
      <c r="E3617" s="11" t="s">
        <v>7306</v>
      </c>
      <c r="F3617" s="11" t="s">
        <v>7307</v>
      </c>
      <c r="G3617" s="11">
        <v>1</v>
      </c>
      <c r="K3617" s="26" t="str">
        <f>IF($B3617="","",(VLOOKUP($B3617,所属・種目コード!$O$3:$P$127,2)))</f>
        <v>普代中</v>
      </c>
      <c r="L3617" s="23" t="e">
        <f>IF($B3617="","",(VLOOKUP($B3617,所属・種目コード!$L$3:$M$59,2)))</f>
        <v>#N/A</v>
      </c>
    </row>
    <row r="3618" spans="1:12">
      <c r="A3618" s="11">
        <v>4536</v>
      </c>
      <c r="B3618" s="11">
        <v>1206</v>
      </c>
      <c r="C3618" s="11">
        <v>811</v>
      </c>
      <c r="E3618" s="11" t="s">
        <v>7308</v>
      </c>
      <c r="F3618" s="11" t="s">
        <v>7309</v>
      </c>
      <c r="G3618" s="11">
        <v>2</v>
      </c>
      <c r="K3618" s="26" t="str">
        <f>IF($B3618="","",(VLOOKUP($B3618,所属・種目コード!$O$3:$P$127,2)))</f>
        <v>普代中</v>
      </c>
      <c r="L3618" s="23" t="e">
        <f>IF($B3618="","",(VLOOKUP($B3618,所属・種目コード!$L$3:$M$59,2)))</f>
        <v>#N/A</v>
      </c>
    </row>
    <row r="3619" spans="1:12">
      <c r="A3619" s="11">
        <v>4537</v>
      </c>
      <c r="B3619" s="11">
        <v>1206</v>
      </c>
      <c r="C3619" s="11">
        <v>961</v>
      </c>
      <c r="E3619" s="11" t="s">
        <v>7310</v>
      </c>
      <c r="F3619" s="11" t="s">
        <v>7311</v>
      </c>
      <c r="G3619" s="11">
        <v>1</v>
      </c>
      <c r="K3619" s="26" t="str">
        <f>IF($B3619="","",(VLOOKUP($B3619,所属・種目コード!$O$3:$P$127,2)))</f>
        <v>普代中</v>
      </c>
      <c r="L3619" s="23" t="e">
        <f>IF($B3619="","",(VLOOKUP($B3619,所属・種目コード!$L$3:$M$59,2)))</f>
        <v>#N/A</v>
      </c>
    </row>
    <row r="3620" spans="1:12">
      <c r="A3620" s="11">
        <v>4538</v>
      </c>
      <c r="B3620" s="11">
        <v>1206</v>
      </c>
      <c r="C3620" s="11">
        <v>962</v>
      </c>
      <c r="E3620" s="11" t="s">
        <v>7312</v>
      </c>
      <c r="F3620" s="11" t="s">
        <v>7313</v>
      </c>
      <c r="G3620" s="11">
        <v>1</v>
      </c>
      <c r="K3620" s="26" t="str">
        <f>IF($B3620="","",(VLOOKUP($B3620,所属・種目コード!$O$3:$P$127,2)))</f>
        <v>普代中</v>
      </c>
      <c r="L3620" s="23" t="e">
        <f>IF($B3620="","",(VLOOKUP($B3620,所属・種目コード!$L$3:$M$59,2)))</f>
        <v>#N/A</v>
      </c>
    </row>
    <row r="3621" spans="1:12">
      <c r="A3621" s="11">
        <v>4539</v>
      </c>
      <c r="B3621" s="11">
        <v>1206</v>
      </c>
      <c r="C3621" s="11">
        <v>815</v>
      </c>
      <c r="E3621" s="11" t="s">
        <v>7314</v>
      </c>
      <c r="F3621" s="11" t="s">
        <v>7315</v>
      </c>
      <c r="G3621" s="11">
        <v>2</v>
      </c>
      <c r="K3621" s="26" t="str">
        <f>IF($B3621="","",(VLOOKUP($B3621,所属・種目コード!$O$3:$P$127,2)))</f>
        <v>普代中</v>
      </c>
      <c r="L3621" s="23" t="e">
        <f>IF($B3621="","",(VLOOKUP($B3621,所属・種目コード!$L$3:$M$59,2)))</f>
        <v>#N/A</v>
      </c>
    </row>
    <row r="3622" spans="1:12">
      <c r="A3622" s="11">
        <v>4540</v>
      </c>
      <c r="B3622" s="11">
        <v>1206</v>
      </c>
      <c r="C3622" s="11">
        <v>812</v>
      </c>
      <c r="E3622" s="11" t="s">
        <v>7316</v>
      </c>
      <c r="F3622" s="11" t="s">
        <v>7317</v>
      </c>
      <c r="G3622" s="11">
        <v>2</v>
      </c>
      <c r="K3622" s="26" t="str">
        <f>IF($B3622="","",(VLOOKUP($B3622,所属・種目コード!$O$3:$P$127,2)))</f>
        <v>普代中</v>
      </c>
      <c r="L3622" s="23" t="e">
        <f>IF($B3622="","",(VLOOKUP($B3622,所属・種目コード!$L$3:$M$59,2)))</f>
        <v>#N/A</v>
      </c>
    </row>
    <row r="3623" spans="1:12">
      <c r="A3623" s="11">
        <v>4541</v>
      </c>
      <c r="B3623" s="11">
        <v>1206</v>
      </c>
      <c r="C3623" s="11">
        <v>813</v>
      </c>
      <c r="E3623" s="11" t="s">
        <v>7318</v>
      </c>
      <c r="F3623" s="11" t="s">
        <v>7319</v>
      </c>
      <c r="G3623" s="11">
        <v>2</v>
      </c>
      <c r="K3623" s="26" t="str">
        <f>IF($B3623="","",(VLOOKUP($B3623,所属・種目コード!$O$3:$P$127,2)))</f>
        <v>普代中</v>
      </c>
      <c r="L3623" s="23" t="e">
        <f>IF($B3623="","",(VLOOKUP($B3623,所属・種目コード!$L$3:$M$59,2)))</f>
        <v>#N/A</v>
      </c>
    </row>
    <row r="3624" spans="1:12">
      <c r="A3624" s="11">
        <v>4542</v>
      </c>
      <c r="B3624" s="11">
        <v>1206</v>
      </c>
      <c r="C3624" s="11">
        <v>968</v>
      </c>
      <c r="E3624" s="11" t="s">
        <v>7320</v>
      </c>
      <c r="F3624" s="11" t="s">
        <v>7321</v>
      </c>
      <c r="G3624" s="11">
        <v>1</v>
      </c>
      <c r="K3624" s="26" t="str">
        <f>IF($B3624="","",(VLOOKUP($B3624,所属・種目コード!$O$3:$P$127,2)))</f>
        <v>普代中</v>
      </c>
      <c r="L3624" s="23" t="e">
        <f>IF($B3624="","",(VLOOKUP($B3624,所属・種目コード!$L$3:$M$59,2)))</f>
        <v>#N/A</v>
      </c>
    </row>
    <row r="3625" spans="1:12">
      <c r="A3625" s="11">
        <v>4543</v>
      </c>
      <c r="B3625" s="11">
        <v>1206</v>
      </c>
      <c r="C3625" s="11">
        <v>963</v>
      </c>
      <c r="E3625" s="11" t="s">
        <v>7322</v>
      </c>
      <c r="F3625" s="11" t="s">
        <v>7323</v>
      </c>
      <c r="G3625" s="11">
        <v>1</v>
      </c>
      <c r="K3625" s="26" t="str">
        <f>IF($B3625="","",(VLOOKUP($B3625,所属・種目コード!$O$3:$P$127,2)))</f>
        <v>普代中</v>
      </c>
      <c r="L3625" s="23" t="e">
        <f>IF($B3625="","",(VLOOKUP($B3625,所属・種目コード!$L$3:$M$59,2)))</f>
        <v>#N/A</v>
      </c>
    </row>
    <row r="3626" spans="1:12">
      <c r="A3626" s="11">
        <v>4544</v>
      </c>
      <c r="B3626" s="11">
        <v>1208</v>
      </c>
      <c r="C3626" s="11">
        <v>445</v>
      </c>
      <c r="E3626" s="11" t="s">
        <v>7324</v>
      </c>
      <c r="F3626" s="11" t="s">
        <v>7325</v>
      </c>
      <c r="G3626" s="11">
        <v>2</v>
      </c>
      <c r="K3626" s="26" t="str">
        <f>IF($B3626="","",(VLOOKUP($B3626,所属・種目コード!$O$3:$P$127,2)))</f>
        <v>宮古川井中</v>
      </c>
      <c r="L3626" s="23" t="e">
        <f>IF($B3626="","",(VLOOKUP($B3626,所属・種目コード!$L$3:$M$59,2)))</f>
        <v>#N/A</v>
      </c>
    </row>
    <row r="3627" spans="1:12">
      <c r="A3627" s="11">
        <v>4545</v>
      </c>
      <c r="B3627" s="11">
        <v>1208</v>
      </c>
      <c r="C3627" s="11">
        <v>441</v>
      </c>
      <c r="E3627" s="11" t="s">
        <v>7326</v>
      </c>
      <c r="F3627" s="11" t="s">
        <v>7327</v>
      </c>
      <c r="G3627" s="11">
        <v>2</v>
      </c>
      <c r="K3627" s="26" t="str">
        <f>IF($B3627="","",(VLOOKUP($B3627,所属・種目コード!$O$3:$P$127,2)))</f>
        <v>宮古川井中</v>
      </c>
      <c r="L3627" s="23" t="e">
        <f>IF($B3627="","",(VLOOKUP($B3627,所属・種目コード!$L$3:$M$59,2)))</f>
        <v>#N/A</v>
      </c>
    </row>
    <row r="3628" spans="1:12">
      <c r="A3628" s="11">
        <v>4546</v>
      </c>
      <c r="B3628" s="11">
        <v>1208</v>
      </c>
      <c r="C3628" s="11">
        <v>442</v>
      </c>
      <c r="E3628" s="11" t="s">
        <v>7328</v>
      </c>
      <c r="F3628" s="11" t="s">
        <v>7329</v>
      </c>
      <c r="G3628" s="11">
        <v>2</v>
      </c>
      <c r="K3628" s="26" t="str">
        <f>IF($B3628="","",(VLOOKUP($B3628,所属・種目コード!$O$3:$P$127,2)))</f>
        <v>宮古川井中</v>
      </c>
      <c r="L3628" s="23" t="e">
        <f>IF($B3628="","",(VLOOKUP($B3628,所属・種目コード!$L$3:$M$59,2)))</f>
        <v>#N/A</v>
      </c>
    </row>
    <row r="3629" spans="1:12">
      <c r="A3629" s="11">
        <v>4547</v>
      </c>
      <c r="B3629" s="11">
        <v>1208</v>
      </c>
      <c r="C3629" s="11">
        <v>443</v>
      </c>
      <c r="E3629" s="11" t="s">
        <v>7330</v>
      </c>
      <c r="F3629" s="11" t="s">
        <v>7331</v>
      </c>
      <c r="G3629" s="11">
        <v>2</v>
      </c>
      <c r="K3629" s="26" t="str">
        <f>IF($B3629="","",(VLOOKUP($B3629,所属・種目コード!$O$3:$P$127,2)))</f>
        <v>宮古川井中</v>
      </c>
      <c r="L3629" s="23" t="e">
        <f>IF($B3629="","",(VLOOKUP($B3629,所属・種目コード!$L$3:$M$59,2)))</f>
        <v>#N/A</v>
      </c>
    </row>
    <row r="3630" spans="1:12">
      <c r="A3630" s="11">
        <v>4548</v>
      </c>
      <c r="B3630" s="11">
        <v>1208</v>
      </c>
      <c r="C3630" s="11">
        <v>444</v>
      </c>
      <c r="E3630" s="11" t="s">
        <v>7332</v>
      </c>
      <c r="F3630" s="11" t="s">
        <v>7333</v>
      </c>
      <c r="G3630" s="11">
        <v>2</v>
      </c>
      <c r="K3630" s="26" t="str">
        <f>IF($B3630="","",(VLOOKUP($B3630,所属・種目コード!$O$3:$P$127,2)))</f>
        <v>宮古川井中</v>
      </c>
      <c r="L3630" s="23" t="e">
        <f>IF($B3630="","",(VLOOKUP($B3630,所属・種目コード!$L$3:$M$59,2)))</f>
        <v>#N/A</v>
      </c>
    </row>
    <row r="3631" spans="1:12">
      <c r="A3631" s="11">
        <v>4549</v>
      </c>
      <c r="B3631" s="11">
        <v>1209</v>
      </c>
      <c r="C3631" s="11">
        <v>602</v>
      </c>
      <c r="E3631" s="11" t="s">
        <v>7334</v>
      </c>
      <c r="F3631" s="11" t="s">
        <v>7335</v>
      </c>
      <c r="G3631" s="11">
        <v>1</v>
      </c>
      <c r="K3631" s="26" t="str">
        <f>IF($B3631="","",(VLOOKUP($B3631,所属・種目コード!$O$3:$P$127,2)))</f>
        <v>宮古崎山中</v>
      </c>
      <c r="L3631" s="23" t="e">
        <f>IF($B3631="","",(VLOOKUP($B3631,所属・種目コード!$L$3:$M$59,2)))</f>
        <v>#N/A</v>
      </c>
    </row>
    <row r="3632" spans="1:12">
      <c r="A3632" s="11">
        <v>4550</v>
      </c>
      <c r="B3632" s="11">
        <v>1209</v>
      </c>
      <c r="C3632" s="11">
        <v>605</v>
      </c>
      <c r="E3632" s="11" t="s">
        <v>7336</v>
      </c>
      <c r="F3632" s="11" t="s">
        <v>7337</v>
      </c>
      <c r="G3632" s="11">
        <v>1</v>
      </c>
      <c r="K3632" s="26" t="str">
        <f>IF($B3632="","",(VLOOKUP($B3632,所属・種目コード!$O$3:$P$127,2)))</f>
        <v>宮古崎山中</v>
      </c>
      <c r="L3632" s="23" t="e">
        <f>IF($B3632="","",(VLOOKUP($B3632,所属・種目コード!$L$3:$M$59,2)))</f>
        <v>#N/A</v>
      </c>
    </row>
    <row r="3633" spans="1:12">
      <c r="A3633" s="11">
        <v>4551</v>
      </c>
      <c r="B3633" s="11">
        <v>1209</v>
      </c>
      <c r="C3633" s="11">
        <v>603</v>
      </c>
      <c r="E3633" s="11" t="s">
        <v>7338</v>
      </c>
      <c r="F3633" s="11" t="s">
        <v>7339</v>
      </c>
      <c r="G3633" s="11">
        <v>1</v>
      </c>
      <c r="K3633" s="26" t="str">
        <f>IF($B3633="","",(VLOOKUP($B3633,所属・種目コード!$O$3:$P$127,2)))</f>
        <v>宮古崎山中</v>
      </c>
      <c r="L3633" s="23" t="e">
        <f>IF($B3633="","",(VLOOKUP($B3633,所属・種目コード!$L$3:$M$59,2)))</f>
        <v>#N/A</v>
      </c>
    </row>
    <row r="3634" spans="1:12">
      <c r="A3634" s="11">
        <v>4552</v>
      </c>
      <c r="B3634" s="11">
        <v>1209</v>
      </c>
      <c r="C3634" s="11">
        <v>522</v>
      </c>
      <c r="E3634" s="11" t="s">
        <v>7340</v>
      </c>
      <c r="F3634" s="11" t="s">
        <v>7341</v>
      </c>
      <c r="G3634" s="11">
        <v>2</v>
      </c>
      <c r="K3634" s="26" t="str">
        <f>IF($B3634="","",(VLOOKUP($B3634,所属・種目コード!$O$3:$P$127,2)))</f>
        <v>宮古崎山中</v>
      </c>
      <c r="L3634" s="23" t="e">
        <f>IF($B3634="","",(VLOOKUP($B3634,所属・種目コード!$L$3:$M$59,2)))</f>
        <v>#N/A</v>
      </c>
    </row>
    <row r="3635" spans="1:12">
      <c r="A3635" s="11">
        <v>4553</v>
      </c>
      <c r="B3635" s="11">
        <v>1209</v>
      </c>
      <c r="C3635" s="11">
        <v>523</v>
      </c>
      <c r="E3635" s="11" t="s">
        <v>7342</v>
      </c>
      <c r="F3635" s="11" t="s">
        <v>7343</v>
      </c>
      <c r="G3635" s="11">
        <v>2</v>
      </c>
      <c r="K3635" s="26" t="str">
        <f>IF($B3635="","",(VLOOKUP($B3635,所属・種目コード!$O$3:$P$127,2)))</f>
        <v>宮古崎山中</v>
      </c>
      <c r="L3635" s="23" t="e">
        <f>IF($B3635="","",(VLOOKUP($B3635,所属・種目コード!$L$3:$M$59,2)))</f>
        <v>#N/A</v>
      </c>
    </row>
    <row r="3636" spans="1:12">
      <c r="A3636" s="11">
        <v>4554</v>
      </c>
      <c r="B3636" s="11">
        <v>1209</v>
      </c>
      <c r="C3636" s="11">
        <v>606</v>
      </c>
      <c r="E3636" s="11" t="s">
        <v>7344</v>
      </c>
      <c r="F3636" s="11" t="s">
        <v>7345</v>
      </c>
      <c r="G3636" s="11">
        <v>1</v>
      </c>
      <c r="K3636" s="26" t="str">
        <f>IF($B3636="","",(VLOOKUP($B3636,所属・種目コード!$O$3:$P$127,2)))</f>
        <v>宮古崎山中</v>
      </c>
      <c r="L3636" s="23" t="e">
        <f>IF($B3636="","",(VLOOKUP($B3636,所属・種目コード!$L$3:$M$59,2)))</f>
        <v>#N/A</v>
      </c>
    </row>
    <row r="3637" spans="1:12">
      <c r="A3637" s="11">
        <v>4555</v>
      </c>
      <c r="B3637" s="11">
        <v>1209</v>
      </c>
      <c r="C3637" s="11">
        <v>607</v>
      </c>
      <c r="E3637" s="11" t="s">
        <v>7346</v>
      </c>
      <c r="F3637" s="11" t="s">
        <v>7347</v>
      </c>
      <c r="G3637" s="11">
        <v>1</v>
      </c>
      <c r="K3637" s="26" t="str">
        <f>IF($B3637="","",(VLOOKUP($B3637,所属・種目コード!$O$3:$P$127,2)))</f>
        <v>宮古崎山中</v>
      </c>
      <c r="L3637" s="23" t="e">
        <f>IF($B3637="","",(VLOOKUP($B3637,所属・種目コード!$L$3:$M$59,2)))</f>
        <v>#N/A</v>
      </c>
    </row>
    <row r="3638" spans="1:12">
      <c r="A3638" s="11">
        <v>4556</v>
      </c>
      <c r="B3638" s="11">
        <v>1209</v>
      </c>
      <c r="C3638" s="11">
        <v>519</v>
      </c>
      <c r="E3638" s="11" t="s">
        <v>7348</v>
      </c>
      <c r="F3638" s="11" t="s">
        <v>7349</v>
      </c>
      <c r="G3638" s="11">
        <v>2</v>
      </c>
      <c r="K3638" s="26" t="str">
        <f>IF($B3638="","",(VLOOKUP($B3638,所属・種目コード!$O$3:$P$127,2)))</f>
        <v>宮古崎山中</v>
      </c>
      <c r="L3638" s="23" t="e">
        <f>IF($B3638="","",(VLOOKUP($B3638,所属・種目コード!$L$3:$M$59,2)))</f>
        <v>#N/A</v>
      </c>
    </row>
    <row r="3639" spans="1:12">
      <c r="A3639" s="11">
        <v>4557</v>
      </c>
      <c r="B3639" s="11">
        <v>1209</v>
      </c>
      <c r="C3639" s="11">
        <v>524</v>
      </c>
      <c r="E3639" s="11" t="s">
        <v>7350</v>
      </c>
      <c r="F3639" s="11" t="s">
        <v>7351</v>
      </c>
      <c r="G3639" s="11">
        <v>2</v>
      </c>
      <c r="K3639" s="26" t="str">
        <f>IF($B3639="","",(VLOOKUP($B3639,所属・種目コード!$O$3:$P$127,2)))</f>
        <v>宮古崎山中</v>
      </c>
      <c r="L3639" s="23" t="e">
        <f>IF($B3639="","",(VLOOKUP($B3639,所属・種目コード!$L$3:$M$59,2)))</f>
        <v>#N/A</v>
      </c>
    </row>
    <row r="3640" spans="1:12">
      <c r="A3640" s="11">
        <v>4558</v>
      </c>
      <c r="B3640" s="11">
        <v>1209</v>
      </c>
      <c r="C3640" s="11">
        <v>608</v>
      </c>
      <c r="E3640" s="11" t="s">
        <v>7352</v>
      </c>
      <c r="F3640" s="11" t="s">
        <v>7353</v>
      </c>
      <c r="G3640" s="11">
        <v>1</v>
      </c>
      <c r="K3640" s="26" t="str">
        <f>IF($B3640="","",(VLOOKUP($B3640,所属・種目コード!$O$3:$P$127,2)))</f>
        <v>宮古崎山中</v>
      </c>
      <c r="L3640" s="23" t="e">
        <f>IF($B3640="","",(VLOOKUP($B3640,所属・種目コード!$L$3:$M$59,2)))</f>
        <v>#N/A</v>
      </c>
    </row>
    <row r="3641" spans="1:12">
      <c r="A3641" s="11">
        <v>4559</v>
      </c>
      <c r="B3641" s="11">
        <v>1209</v>
      </c>
      <c r="C3641" s="11">
        <v>520</v>
      </c>
      <c r="E3641" s="11" t="s">
        <v>7354</v>
      </c>
      <c r="F3641" s="11" t="s">
        <v>7355</v>
      </c>
      <c r="G3641" s="11">
        <v>2</v>
      </c>
      <c r="K3641" s="26" t="str">
        <f>IF($B3641="","",(VLOOKUP($B3641,所属・種目コード!$O$3:$P$127,2)))</f>
        <v>宮古崎山中</v>
      </c>
      <c r="L3641" s="23" t="e">
        <f>IF($B3641="","",(VLOOKUP($B3641,所属・種目コード!$L$3:$M$59,2)))</f>
        <v>#N/A</v>
      </c>
    </row>
    <row r="3642" spans="1:12">
      <c r="A3642" s="11">
        <v>4560</v>
      </c>
      <c r="B3642" s="11">
        <v>1209</v>
      </c>
      <c r="C3642" s="11">
        <v>521</v>
      </c>
      <c r="E3642" s="11" t="s">
        <v>7356</v>
      </c>
      <c r="F3642" s="11" t="s">
        <v>7357</v>
      </c>
      <c r="G3642" s="11">
        <v>2</v>
      </c>
      <c r="K3642" s="26" t="str">
        <f>IF($B3642="","",(VLOOKUP($B3642,所属・種目コード!$O$3:$P$127,2)))</f>
        <v>宮古崎山中</v>
      </c>
      <c r="L3642" s="23" t="e">
        <f>IF($B3642="","",(VLOOKUP($B3642,所属・種目コード!$L$3:$M$59,2)))</f>
        <v>#N/A</v>
      </c>
    </row>
    <row r="3643" spans="1:12">
      <c r="A3643" s="11">
        <v>4561</v>
      </c>
      <c r="B3643" s="11">
        <v>1209</v>
      </c>
      <c r="C3643" s="11">
        <v>525</v>
      </c>
      <c r="E3643" s="11" t="s">
        <v>7358</v>
      </c>
      <c r="F3643" s="11" t="s">
        <v>7359</v>
      </c>
      <c r="G3643" s="11">
        <v>2</v>
      </c>
      <c r="K3643" s="26" t="str">
        <f>IF($B3643="","",(VLOOKUP($B3643,所属・種目コード!$O$3:$P$127,2)))</f>
        <v>宮古崎山中</v>
      </c>
      <c r="L3643" s="23" t="e">
        <f>IF($B3643="","",(VLOOKUP($B3643,所属・種目コード!$L$3:$M$59,2)))</f>
        <v>#N/A</v>
      </c>
    </row>
    <row r="3644" spans="1:12">
      <c r="A3644" s="11">
        <v>4562</v>
      </c>
      <c r="B3644" s="11">
        <v>1209</v>
      </c>
      <c r="C3644" s="11">
        <v>604</v>
      </c>
      <c r="E3644" s="11" t="s">
        <v>7360</v>
      </c>
      <c r="F3644" s="11" t="s">
        <v>7361</v>
      </c>
      <c r="G3644" s="11">
        <v>1</v>
      </c>
      <c r="K3644" s="26" t="str">
        <f>IF($B3644="","",(VLOOKUP($B3644,所属・種目コード!$O$3:$P$127,2)))</f>
        <v>宮古崎山中</v>
      </c>
      <c r="L3644" s="23" t="e">
        <f>IF($B3644="","",(VLOOKUP($B3644,所属・種目コード!$L$3:$M$59,2)))</f>
        <v>#N/A</v>
      </c>
    </row>
    <row r="3645" spans="1:12">
      <c r="A3645" s="11">
        <v>4563</v>
      </c>
      <c r="B3645" s="11">
        <v>1211</v>
      </c>
      <c r="C3645" s="11">
        <v>200</v>
      </c>
      <c r="E3645" s="11" t="s">
        <v>7362</v>
      </c>
      <c r="F3645" s="11" t="s">
        <v>7363</v>
      </c>
      <c r="G3645" s="11">
        <v>2</v>
      </c>
      <c r="K3645" s="26" t="str">
        <f>IF($B3645="","",(VLOOKUP($B3645,所属・種目コード!$O$3:$P$127,2)))</f>
        <v>宮古二中</v>
      </c>
      <c r="L3645" s="23" t="e">
        <f>IF($B3645="","",(VLOOKUP($B3645,所属・種目コード!$L$3:$M$59,2)))</f>
        <v>#N/A</v>
      </c>
    </row>
    <row r="3646" spans="1:12">
      <c r="A3646" s="11">
        <v>4564</v>
      </c>
      <c r="B3646" s="11">
        <v>1211</v>
      </c>
      <c r="C3646" s="11">
        <v>187</v>
      </c>
      <c r="E3646" s="11" t="s">
        <v>7364</v>
      </c>
      <c r="F3646" s="11" t="s">
        <v>7365</v>
      </c>
      <c r="G3646" s="11">
        <v>1</v>
      </c>
      <c r="K3646" s="26" t="str">
        <f>IF($B3646="","",(VLOOKUP($B3646,所属・種目コード!$O$3:$P$127,2)))</f>
        <v>宮古二中</v>
      </c>
      <c r="L3646" s="23" t="e">
        <f>IF($B3646="","",(VLOOKUP($B3646,所属・種目コード!$L$3:$M$59,2)))</f>
        <v>#N/A</v>
      </c>
    </row>
    <row r="3647" spans="1:12">
      <c r="A3647" s="11">
        <v>4565</v>
      </c>
      <c r="B3647" s="11">
        <v>1211</v>
      </c>
      <c r="C3647" s="11">
        <v>192</v>
      </c>
      <c r="E3647" s="11" t="s">
        <v>7366</v>
      </c>
      <c r="F3647" s="11" t="s">
        <v>7367</v>
      </c>
      <c r="G3647" s="11">
        <v>1</v>
      </c>
      <c r="K3647" s="26" t="str">
        <f>IF($B3647="","",(VLOOKUP($B3647,所属・種目コード!$O$3:$P$127,2)))</f>
        <v>宮古二中</v>
      </c>
      <c r="L3647" s="23" t="e">
        <f>IF($B3647="","",(VLOOKUP($B3647,所属・種目コード!$L$3:$M$59,2)))</f>
        <v>#N/A</v>
      </c>
    </row>
    <row r="3648" spans="1:12">
      <c r="A3648" s="11">
        <v>4566</v>
      </c>
      <c r="B3648" s="11">
        <v>1211</v>
      </c>
      <c r="C3648" s="11">
        <v>188</v>
      </c>
      <c r="E3648" s="11" t="s">
        <v>7368</v>
      </c>
      <c r="F3648" s="11" t="s">
        <v>7369</v>
      </c>
      <c r="G3648" s="11">
        <v>1</v>
      </c>
      <c r="K3648" s="26" t="str">
        <f>IF($B3648="","",(VLOOKUP($B3648,所属・種目コード!$O$3:$P$127,2)))</f>
        <v>宮古二中</v>
      </c>
      <c r="L3648" s="23" t="e">
        <f>IF($B3648="","",(VLOOKUP($B3648,所属・種目コード!$L$3:$M$59,2)))</f>
        <v>#N/A</v>
      </c>
    </row>
    <row r="3649" spans="1:12">
      <c r="A3649" s="11">
        <v>4567</v>
      </c>
      <c r="B3649" s="11">
        <v>1211</v>
      </c>
      <c r="C3649" s="11">
        <v>193</v>
      </c>
      <c r="E3649" s="11" t="s">
        <v>7370</v>
      </c>
      <c r="F3649" s="11" t="s">
        <v>7371</v>
      </c>
      <c r="G3649" s="11">
        <v>1</v>
      </c>
      <c r="K3649" s="26" t="str">
        <f>IF($B3649="","",(VLOOKUP($B3649,所属・種目コード!$O$3:$P$127,2)))</f>
        <v>宮古二中</v>
      </c>
      <c r="L3649" s="23" t="e">
        <f>IF($B3649="","",(VLOOKUP($B3649,所属・種目コード!$L$3:$M$59,2)))</f>
        <v>#N/A</v>
      </c>
    </row>
    <row r="3650" spans="1:12">
      <c r="A3650" s="11">
        <v>4568</v>
      </c>
      <c r="B3650" s="11">
        <v>1211</v>
      </c>
      <c r="C3650" s="11">
        <v>189</v>
      </c>
      <c r="E3650" s="11" t="s">
        <v>7372</v>
      </c>
      <c r="F3650" s="11" t="s">
        <v>7373</v>
      </c>
      <c r="G3650" s="11">
        <v>1</v>
      </c>
      <c r="K3650" s="26" t="str">
        <f>IF($B3650="","",(VLOOKUP($B3650,所属・種目コード!$O$3:$P$127,2)))</f>
        <v>宮古二中</v>
      </c>
      <c r="L3650" s="23" t="e">
        <f>IF($B3650="","",(VLOOKUP($B3650,所属・種目コード!$L$3:$M$59,2)))</f>
        <v>#N/A</v>
      </c>
    </row>
    <row r="3651" spans="1:12">
      <c r="A3651" s="11">
        <v>4569</v>
      </c>
      <c r="B3651" s="11">
        <v>1211</v>
      </c>
      <c r="C3651" s="11">
        <v>194</v>
      </c>
      <c r="E3651" s="11" t="s">
        <v>7374</v>
      </c>
      <c r="F3651" s="11" t="s">
        <v>7375</v>
      </c>
      <c r="G3651" s="11">
        <v>1</v>
      </c>
      <c r="K3651" s="26" t="str">
        <f>IF($B3651="","",(VLOOKUP($B3651,所属・種目コード!$O$3:$P$127,2)))</f>
        <v>宮古二中</v>
      </c>
      <c r="L3651" s="23" t="e">
        <f>IF($B3651="","",(VLOOKUP($B3651,所属・種目コード!$L$3:$M$59,2)))</f>
        <v>#N/A</v>
      </c>
    </row>
    <row r="3652" spans="1:12">
      <c r="A3652" s="11">
        <v>4570</v>
      </c>
      <c r="B3652" s="11">
        <v>1211</v>
      </c>
      <c r="C3652" s="11">
        <v>201</v>
      </c>
      <c r="E3652" s="11" t="s">
        <v>7376</v>
      </c>
      <c r="F3652" s="11" t="s">
        <v>7377</v>
      </c>
      <c r="G3652" s="11">
        <v>2</v>
      </c>
      <c r="K3652" s="26" t="str">
        <f>IF($B3652="","",(VLOOKUP($B3652,所属・種目コード!$O$3:$P$127,2)))</f>
        <v>宮古二中</v>
      </c>
      <c r="L3652" s="23" t="e">
        <f>IF($B3652="","",(VLOOKUP($B3652,所属・種目コード!$L$3:$M$59,2)))</f>
        <v>#N/A</v>
      </c>
    </row>
    <row r="3653" spans="1:12">
      <c r="A3653" s="11">
        <v>4571</v>
      </c>
      <c r="B3653" s="11">
        <v>1211</v>
      </c>
      <c r="C3653" s="11">
        <v>190</v>
      </c>
      <c r="E3653" s="11" t="s">
        <v>7378</v>
      </c>
      <c r="F3653" s="11" t="s">
        <v>7379</v>
      </c>
      <c r="G3653" s="11">
        <v>1</v>
      </c>
      <c r="K3653" s="26" t="str">
        <f>IF($B3653="","",(VLOOKUP($B3653,所属・種目コード!$O$3:$P$127,2)))</f>
        <v>宮古二中</v>
      </c>
      <c r="L3653" s="23" t="e">
        <f>IF($B3653="","",(VLOOKUP($B3653,所属・種目コード!$L$3:$M$59,2)))</f>
        <v>#N/A</v>
      </c>
    </row>
    <row r="3654" spans="1:12">
      <c r="A3654" s="11">
        <v>4572</v>
      </c>
      <c r="B3654" s="11">
        <v>1211</v>
      </c>
      <c r="C3654" s="11">
        <v>202</v>
      </c>
      <c r="E3654" s="11" t="s">
        <v>7380</v>
      </c>
      <c r="F3654" s="11" t="s">
        <v>7381</v>
      </c>
      <c r="G3654" s="11">
        <v>2</v>
      </c>
      <c r="K3654" s="26" t="str">
        <f>IF($B3654="","",(VLOOKUP($B3654,所属・種目コード!$O$3:$P$127,2)))</f>
        <v>宮古二中</v>
      </c>
      <c r="L3654" s="23" t="e">
        <f>IF($B3654="","",(VLOOKUP($B3654,所属・種目コード!$L$3:$M$59,2)))</f>
        <v>#N/A</v>
      </c>
    </row>
    <row r="3655" spans="1:12">
      <c r="A3655" s="11">
        <v>4573</v>
      </c>
      <c r="B3655" s="11">
        <v>1211</v>
      </c>
      <c r="C3655" s="11">
        <v>198</v>
      </c>
      <c r="E3655" s="11" t="s">
        <v>7382</v>
      </c>
      <c r="F3655" s="11" t="s">
        <v>7383</v>
      </c>
      <c r="G3655" s="11">
        <v>2</v>
      </c>
      <c r="K3655" s="26" t="str">
        <f>IF($B3655="","",(VLOOKUP($B3655,所属・種目コード!$O$3:$P$127,2)))</f>
        <v>宮古二中</v>
      </c>
      <c r="L3655" s="23" t="e">
        <f>IF($B3655="","",(VLOOKUP($B3655,所属・種目コード!$L$3:$M$59,2)))</f>
        <v>#N/A</v>
      </c>
    </row>
    <row r="3656" spans="1:12">
      <c r="A3656" s="11">
        <v>4574</v>
      </c>
      <c r="B3656" s="11">
        <v>1211</v>
      </c>
      <c r="C3656" s="11">
        <v>197</v>
      </c>
      <c r="E3656" s="11" t="s">
        <v>7384</v>
      </c>
      <c r="F3656" s="11" t="s">
        <v>7385</v>
      </c>
      <c r="G3656" s="11">
        <v>2</v>
      </c>
      <c r="K3656" s="26" t="str">
        <f>IF($B3656="","",(VLOOKUP($B3656,所属・種目コード!$O$3:$P$127,2)))</f>
        <v>宮古二中</v>
      </c>
      <c r="L3656" s="23" t="e">
        <f>IF($B3656="","",(VLOOKUP($B3656,所属・種目コード!$L$3:$M$59,2)))</f>
        <v>#N/A</v>
      </c>
    </row>
    <row r="3657" spans="1:12">
      <c r="A3657" s="11">
        <v>4575</v>
      </c>
      <c r="B3657" s="11">
        <v>1211</v>
      </c>
      <c r="C3657" s="11">
        <v>191</v>
      </c>
      <c r="E3657" s="11" t="s">
        <v>7386</v>
      </c>
      <c r="F3657" s="11" t="s">
        <v>3042</v>
      </c>
      <c r="G3657" s="11">
        <v>1</v>
      </c>
      <c r="K3657" s="26" t="str">
        <f>IF($B3657="","",(VLOOKUP($B3657,所属・種目コード!$O$3:$P$127,2)))</f>
        <v>宮古二中</v>
      </c>
      <c r="L3657" s="23" t="e">
        <f>IF($B3657="","",(VLOOKUP($B3657,所属・種目コード!$L$3:$M$59,2)))</f>
        <v>#N/A</v>
      </c>
    </row>
    <row r="3658" spans="1:12">
      <c r="A3658" s="11">
        <v>4576</v>
      </c>
      <c r="B3658" s="11">
        <v>1211</v>
      </c>
      <c r="C3658" s="11">
        <v>199</v>
      </c>
      <c r="E3658" s="11" t="s">
        <v>7387</v>
      </c>
      <c r="F3658" s="11" t="s">
        <v>7388</v>
      </c>
      <c r="G3658" s="11">
        <v>2</v>
      </c>
      <c r="K3658" s="26" t="str">
        <f>IF($B3658="","",(VLOOKUP($B3658,所属・種目コード!$O$3:$P$127,2)))</f>
        <v>宮古二中</v>
      </c>
      <c r="L3658" s="23" t="e">
        <f>IF($B3658="","",(VLOOKUP($B3658,所属・種目コード!$L$3:$M$59,2)))</f>
        <v>#N/A</v>
      </c>
    </row>
    <row r="3659" spans="1:12">
      <c r="A3659" s="11">
        <v>4577</v>
      </c>
      <c r="B3659" s="11">
        <v>1211</v>
      </c>
      <c r="C3659" s="11">
        <v>195</v>
      </c>
      <c r="E3659" s="11" t="s">
        <v>7389</v>
      </c>
      <c r="F3659" s="11" t="s">
        <v>7390</v>
      </c>
      <c r="G3659" s="11">
        <v>1</v>
      </c>
      <c r="K3659" s="26" t="str">
        <f>IF($B3659="","",(VLOOKUP($B3659,所属・種目コード!$O$3:$P$127,2)))</f>
        <v>宮古二中</v>
      </c>
      <c r="L3659" s="23" t="e">
        <f>IF($B3659="","",(VLOOKUP($B3659,所属・種目コード!$L$3:$M$59,2)))</f>
        <v>#N/A</v>
      </c>
    </row>
    <row r="3660" spans="1:12">
      <c r="A3660" s="11">
        <v>4578</v>
      </c>
      <c r="B3660" s="11">
        <v>1213</v>
      </c>
      <c r="C3660" s="11">
        <v>1163</v>
      </c>
      <c r="E3660" s="11" t="s">
        <v>7391</v>
      </c>
      <c r="F3660" s="11" t="s">
        <v>7392</v>
      </c>
      <c r="G3660" s="11">
        <v>1</v>
      </c>
      <c r="K3660" s="26" t="str">
        <f>IF($B3660="","",(VLOOKUP($B3660,所属・種目コード!$O$3:$P$127,2)))</f>
        <v>宮古津軽石中</v>
      </c>
      <c r="L3660" s="23" t="e">
        <f>IF($B3660="","",(VLOOKUP($B3660,所属・種目コード!$L$3:$M$59,2)))</f>
        <v>#N/A</v>
      </c>
    </row>
    <row r="3661" spans="1:12">
      <c r="A3661" s="11">
        <v>4579</v>
      </c>
      <c r="B3661" s="11">
        <v>1213</v>
      </c>
      <c r="C3661" s="11">
        <v>1164</v>
      </c>
      <c r="E3661" s="11" t="s">
        <v>7393</v>
      </c>
      <c r="F3661" s="11" t="s">
        <v>7394</v>
      </c>
      <c r="G3661" s="11">
        <v>1</v>
      </c>
      <c r="K3661" s="26" t="str">
        <f>IF($B3661="","",(VLOOKUP($B3661,所属・種目コード!$O$3:$P$127,2)))</f>
        <v>宮古津軽石中</v>
      </c>
      <c r="L3661" s="23" t="e">
        <f>IF($B3661="","",(VLOOKUP($B3661,所属・種目コード!$L$3:$M$59,2)))</f>
        <v>#N/A</v>
      </c>
    </row>
    <row r="3662" spans="1:12">
      <c r="A3662" s="11">
        <v>4580</v>
      </c>
      <c r="B3662" s="11">
        <v>1213</v>
      </c>
      <c r="C3662" s="11">
        <v>967</v>
      </c>
      <c r="E3662" s="11" t="s">
        <v>7395</v>
      </c>
      <c r="F3662" s="11" t="s">
        <v>7396</v>
      </c>
      <c r="G3662" s="11">
        <v>2</v>
      </c>
      <c r="K3662" s="26" t="str">
        <f>IF($B3662="","",(VLOOKUP($B3662,所属・種目コード!$O$3:$P$127,2)))</f>
        <v>宮古津軽石中</v>
      </c>
      <c r="L3662" s="23" t="e">
        <f>IF($B3662="","",(VLOOKUP($B3662,所属・種目コード!$L$3:$M$59,2)))</f>
        <v>#N/A</v>
      </c>
    </row>
    <row r="3663" spans="1:12">
      <c r="A3663" s="11">
        <v>4581</v>
      </c>
      <c r="B3663" s="11">
        <v>1213</v>
      </c>
      <c r="C3663" s="11">
        <v>970</v>
      </c>
      <c r="E3663" s="11" t="s">
        <v>7397</v>
      </c>
      <c r="F3663" s="11" t="s">
        <v>7398</v>
      </c>
      <c r="G3663" s="11">
        <v>2</v>
      </c>
      <c r="K3663" s="26" t="str">
        <f>IF($B3663="","",(VLOOKUP($B3663,所属・種目コード!$O$3:$P$127,2)))</f>
        <v>宮古津軽石中</v>
      </c>
      <c r="L3663" s="23" t="e">
        <f>IF($B3663="","",(VLOOKUP($B3663,所属・種目コード!$L$3:$M$59,2)))</f>
        <v>#N/A</v>
      </c>
    </row>
    <row r="3664" spans="1:12">
      <c r="A3664" s="11">
        <v>4582</v>
      </c>
      <c r="B3664" s="11">
        <v>1213</v>
      </c>
      <c r="C3664" s="11">
        <v>966</v>
      </c>
      <c r="E3664" s="11" t="s">
        <v>7399</v>
      </c>
      <c r="F3664" s="11" t="s">
        <v>7400</v>
      </c>
      <c r="G3664" s="11">
        <v>2</v>
      </c>
      <c r="K3664" s="26" t="str">
        <f>IF($B3664="","",(VLOOKUP($B3664,所属・種目コード!$O$3:$P$127,2)))</f>
        <v>宮古津軽石中</v>
      </c>
      <c r="L3664" s="23" t="e">
        <f>IF($B3664="","",(VLOOKUP($B3664,所属・種目コード!$L$3:$M$59,2)))</f>
        <v>#N/A</v>
      </c>
    </row>
    <row r="3665" spans="1:12">
      <c r="A3665" s="11">
        <v>4583</v>
      </c>
      <c r="B3665" s="11">
        <v>1213</v>
      </c>
      <c r="C3665" s="11">
        <v>1157</v>
      </c>
      <c r="E3665" s="11" t="s">
        <v>4007</v>
      </c>
      <c r="F3665" s="11" t="s">
        <v>7401</v>
      </c>
      <c r="G3665" s="11">
        <v>1</v>
      </c>
      <c r="K3665" s="26" t="str">
        <f>IF($B3665="","",(VLOOKUP($B3665,所属・種目コード!$O$3:$P$127,2)))</f>
        <v>宮古津軽石中</v>
      </c>
      <c r="L3665" s="23" t="e">
        <f>IF($B3665="","",(VLOOKUP($B3665,所属・種目コード!$L$3:$M$59,2)))</f>
        <v>#N/A</v>
      </c>
    </row>
    <row r="3666" spans="1:12">
      <c r="A3666" s="11">
        <v>4584</v>
      </c>
      <c r="B3666" s="11">
        <v>1213</v>
      </c>
      <c r="C3666" s="11">
        <v>968</v>
      </c>
      <c r="E3666" s="11" t="s">
        <v>7402</v>
      </c>
      <c r="F3666" s="11" t="s">
        <v>7403</v>
      </c>
      <c r="G3666" s="11">
        <v>2</v>
      </c>
      <c r="K3666" s="26" t="str">
        <f>IF($B3666="","",(VLOOKUP($B3666,所属・種目コード!$O$3:$P$127,2)))</f>
        <v>宮古津軽石中</v>
      </c>
      <c r="L3666" s="23" t="e">
        <f>IF($B3666="","",(VLOOKUP($B3666,所属・種目コード!$L$3:$M$59,2)))</f>
        <v>#N/A</v>
      </c>
    </row>
    <row r="3667" spans="1:12">
      <c r="A3667" s="11">
        <v>4585</v>
      </c>
      <c r="B3667" s="11">
        <v>1213</v>
      </c>
      <c r="C3667" s="11">
        <v>1165</v>
      </c>
      <c r="E3667" s="11" t="s">
        <v>7404</v>
      </c>
      <c r="F3667" s="11" t="s">
        <v>7405</v>
      </c>
      <c r="G3667" s="11">
        <v>1</v>
      </c>
      <c r="K3667" s="26" t="str">
        <f>IF($B3667="","",(VLOOKUP($B3667,所属・種目コード!$O$3:$P$127,2)))</f>
        <v>宮古津軽石中</v>
      </c>
      <c r="L3667" s="23" t="e">
        <f>IF($B3667="","",(VLOOKUP($B3667,所属・種目コード!$L$3:$M$59,2)))</f>
        <v>#N/A</v>
      </c>
    </row>
    <row r="3668" spans="1:12">
      <c r="A3668" s="11">
        <v>4586</v>
      </c>
      <c r="B3668" s="11">
        <v>1213</v>
      </c>
      <c r="C3668" s="11">
        <v>1158</v>
      </c>
      <c r="E3668" s="11" t="s">
        <v>7406</v>
      </c>
      <c r="F3668" s="11" t="s">
        <v>1372</v>
      </c>
      <c r="G3668" s="11">
        <v>1</v>
      </c>
      <c r="K3668" s="26" t="str">
        <f>IF($B3668="","",(VLOOKUP($B3668,所属・種目コード!$O$3:$P$127,2)))</f>
        <v>宮古津軽石中</v>
      </c>
      <c r="L3668" s="23" t="e">
        <f>IF($B3668="","",(VLOOKUP($B3668,所属・種目コード!$L$3:$M$59,2)))</f>
        <v>#N/A</v>
      </c>
    </row>
    <row r="3669" spans="1:12">
      <c r="A3669" s="11">
        <v>4587</v>
      </c>
      <c r="B3669" s="11">
        <v>1213</v>
      </c>
      <c r="C3669" s="11">
        <v>1159</v>
      </c>
      <c r="E3669" s="11" t="s">
        <v>7407</v>
      </c>
      <c r="F3669" s="11" t="s">
        <v>7408</v>
      </c>
      <c r="G3669" s="11">
        <v>1</v>
      </c>
      <c r="K3669" s="26" t="str">
        <f>IF($B3669="","",(VLOOKUP($B3669,所属・種目コード!$O$3:$P$127,2)))</f>
        <v>宮古津軽石中</v>
      </c>
      <c r="L3669" s="23" t="e">
        <f>IF($B3669="","",(VLOOKUP($B3669,所属・種目コード!$L$3:$M$59,2)))</f>
        <v>#N/A</v>
      </c>
    </row>
    <row r="3670" spans="1:12">
      <c r="A3670" s="11">
        <v>4588</v>
      </c>
      <c r="B3670" s="11">
        <v>1213</v>
      </c>
      <c r="C3670" s="11">
        <v>1160</v>
      </c>
      <c r="E3670" s="11" t="s">
        <v>7409</v>
      </c>
      <c r="F3670" s="11" t="s">
        <v>7410</v>
      </c>
      <c r="G3670" s="11">
        <v>1</v>
      </c>
      <c r="K3670" s="26" t="str">
        <f>IF($B3670="","",(VLOOKUP($B3670,所属・種目コード!$O$3:$P$127,2)))</f>
        <v>宮古津軽石中</v>
      </c>
      <c r="L3670" s="23" t="e">
        <f>IF($B3670="","",(VLOOKUP($B3670,所属・種目コード!$L$3:$M$59,2)))</f>
        <v>#N/A</v>
      </c>
    </row>
    <row r="3671" spans="1:12">
      <c r="A3671" s="11">
        <v>4589</v>
      </c>
      <c r="B3671" s="11">
        <v>1213</v>
      </c>
      <c r="C3671" s="11">
        <v>1161</v>
      </c>
      <c r="E3671" s="11" t="s">
        <v>7411</v>
      </c>
      <c r="F3671" s="11" t="s">
        <v>7412</v>
      </c>
      <c r="G3671" s="11">
        <v>1</v>
      </c>
      <c r="K3671" s="26" t="str">
        <f>IF($B3671="","",(VLOOKUP($B3671,所属・種目コード!$O$3:$P$127,2)))</f>
        <v>宮古津軽石中</v>
      </c>
      <c r="L3671" s="23" t="e">
        <f>IF($B3671="","",(VLOOKUP($B3671,所属・種目コード!$L$3:$M$59,2)))</f>
        <v>#N/A</v>
      </c>
    </row>
    <row r="3672" spans="1:12">
      <c r="A3672" s="11">
        <v>4590</v>
      </c>
      <c r="B3672" s="11">
        <v>1213</v>
      </c>
      <c r="C3672" s="11">
        <v>969</v>
      </c>
      <c r="E3672" s="11" t="s">
        <v>7413</v>
      </c>
      <c r="F3672" s="11" t="s">
        <v>7414</v>
      </c>
      <c r="G3672" s="11">
        <v>2</v>
      </c>
      <c r="K3672" s="26" t="str">
        <f>IF($B3672="","",(VLOOKUP($B3672,所属・種目コード!$O$3:$P$127,2)))</f>
        <v>宮古津軽石中</v>
      </c>
      <c r="L3672" s="23" t="e">
        <f>IF($B3672="","",(VLOOKUP($B3672,所属・種目コード!$L$3:$M$59,2)))</f>
        <v>#N/A</v>
      </c>
    </row>
    <row r="3673" spans="1:12">
      <c r="A3673" s="11">
        <v>4591</v>
      </c>
      <c r="B3673" s="11">
        <v>1213</v>
      </c>
      <c r="C3673" s="11">
        <v>1162</v>
      </c>
      <c r="E3673" s="11" t="s">
        <v>7415</v>
      </c>
      <c r="F3673" s="11" t="s">
        <v>7416</v>
      </c>
      <c r="G3673" s="11">
        <v>1</v>
      </c>
      <c r="K3673" s="26" t="str">
        <f>IF($B3673="","",(VLOOKUP($B3673,所属・種目コード!$O$3:$P$127,2)))</f>
        <v>宮古津軽石中</v>
      </c>
      <c r="L3673" s="23" t="e">
        <f>IF($B3673="","",(VLOOKUP($B3673,所属・種目コード!$L$3:$M$59,2)))</f>
        <v>#N/A</v>
      </c>
    </row>
    <row r="3674" spans="1:12">
      <c r="A3674" s="11">
        <v>4592</v>
      </c>
      <c r="B3674" s="11">
        <v>1213</v>
      </c>
      <c r="C3674" s="11">
        <v>1166</v>
      </c>
      <c r="E3674" s="11" t="s">
        <v>7417</v>
      </c>
      <c r="F3674" s="11" t="s">
        <v>7418</v>
      </c>
      <c r="G3674" s="11">
        <v>1</v>
      </c>
      <c r="K3674" s="26" t="str">
        <f>IF($B3674="","",(VLOOKUP($B3674,所属・種目コード!$O$3:$P$127,2)))</f>
        <v>宮古津軽石中</v>
      </c>
      <c r="L3674" s="23" t="e">
        <f>IF($B3674="","",(VLOOKUP($B3674,所属・種目コード!$L$3:$M$59,2)))</f>
        <v>#N/A</v>
      </c>
    </row>
    <row r="3675" spans="1:12">
      <c r="A3675" s="11">
        <v>4593</v>
      </c>
      <c r="B3675" s="11">
        <v>1214</v>
      </c>
      <c r="C3675" s="11">
        <v>308</v>
      </c>
      <c r="E3675" s="11" t="s">
        <v>7419</v>
      </c>
      <c r="F3675" s="11" t="s">
        <v>7420</v>
      </c>
      <c r="G3675" s="11">
        <v>2</v>
      </c>
      <c r="K3675" s="26" t="str">
        <f>IF($B3675="","",(VLOOKUP($B3675,所属・種目コード!$O$3:$P$127,2)))</f>
        <v>宮古新里中</v>
      </c>
      <c r="L3675" s="23" t="e">
        <f>IF($B3675="","",(VLOOKUP($B3675,所属・種目コード!$L$3:$M$59,2)))</f>
        <v>#N/A</v>
      </c>
    </row>
    <row r="3676" spans="1:12">
      <c r="A3676" s="11">
        <v>4594</v>
      </c>
      <c r="B3676" s="11">
        <v>1214</v>
      </c>
      <c r="C3676" s="11">
        <v>337</v>
      </c>
      <c r="E3676" s="11" t="s">
        <v>7421</v>
      </c>
      <c r="F3676" s="11" t="s">
        <v>7422</v>
      </c>
      <c r="G3676" s="11">
        <v>1</v>
      </c>
      <c r="K3676" s="26" t="str">
        <f>IF($B3676="","",(VLOOKUP($B3676,所属・種目コード!$O$3:$P$127,2)))</f>
        <v>宮古新里中</v>
      </c>
      <c r="L3676" s="23" t="e">
        <f>IF($B3676="","",(VLOOKUP($B3676,所属・種目コード!$L$3:$M$59,2)))</f>
        <v>#N/A</v>
      </c>
    </row>
    <row r="3677" spans="1:12">
      <c r="A3677" s="11">
        <v>4595</v>
      </c>
      <c r="B3677" s="11">
        <v>1214</v>
      </c>
      <c r="C3677" s="11">
        <v>338</v>
      </c>
      <c r="E3677" s="11" t="s">
        <v>7423</v>
      </c>
      <c r="F3677" s="11" t="s">
        <v>7424</v>
      </c>
      <c r="G3677" s="11">
        <v>1</v>
      </c>
      <c r="K3677" s="26" t="str">
        <f>IF($B3677="","",(VLOOKUP($B3677,所属・種目コード!$O$3:$P$127,2)))</f>
        <v>宮古新里中</v>
      </c>
      <c r="L3677" s="23" t="e">
        <f>IF($B3677="","",(VLOOKUP($B3677,所属・種目コード!$L$3:$M$59,2)))</f>
        <v>#N/A</v>
      </c>
    </row>
    <row r="3678" spans="1:12">
      <c r="A3678" s="11">
        <v>4596</v>
      </c>
      <c r="B3678" s="11">
        <v>1214</v>
      </c>
      <c r="C3678" s="11">
        <v>309</v>
      </c>
      <c r="E3678" s="11" t="s">
        <v>7425</v>
      </c>
      <c r="F3678" s="11" t="s">
        <v>7426</v>
      </c>
      <c r="G3678" s="11">
        <v>2</v>
      </c>
      <c r="K3678" s="26" t="str">
        <f>IF($B3678="","",(VLOOKUP($B3678,所属・種目コード!$O$3:$P$127,2)))</f>
        <v>宮古新里中</v>
      </c>
      <c r="L3678" s="23" t="e">
        <f>IF($B3678="","",(VLOOKUP($B3678,所属・種目コード!$L$3:$M$59,2)))</f>
        <v>#N/A</v>
      </c>
    </row>
    <row r="3679" spans="1:12">
      <c r="A3679" s="11">
        <v>4597</v>
      </c>
      <c r="B3679" s="11">
        <v>1214</v>
      </c>
      <c r="C3679" s="11">
        <v>342</v>
      </c>
      <c r="E3679" s="11" t="s">
        <v>7427</v>
      </c>
      <c r="F3679" s="11" t="s">
        <v>7428</v>
      </c>
      <c r="G3679" s="11">
        <v>1</v>
      </c>
      <c r="K3679" s="26" t="str">
        <f>IF($B3679="","",(VLOOKUP($B3679,所属・種目コード!$O$3:$P$127,2)))</f>
        <v>宮古新里中</v>
      </c>
      <c r="L3679" s="23" t="e">
        <f>IF($B3679="","",(VLOOKUP($B3679,所属・種目コード!$L$3:$M$59,2)))</f>
        <v>#N/A</v>
      </c>
    </row>
    <row r="3680" spans="1:12">
      <c r="A3680" s="11">
        <v>4598</v>
      </c>
      <c r="B3680" s="11">
        <v>1214</v>
      </c>
      <c r="C3680" s="11">
        <v>304</v>
      </c>
      <c r="E3680" s="11" t="s">
        <v>7429</v>
      </c>
      <c r="F3680" s="11" t="s">
        <v>7430</v>
      </c>
      <c r="G3680" s="11">
        <v>2</v>
      </c>
      <c r="K3680" s="26" t="str">
        <f>IF($B3680="","",(VLOOKUP($B3680,所属・種目コード!$O$3:$P$127,2)))</f>
        <v>宮古新里中</v>
      </c>
      <c r="L3680" s="23" t="e">
        <f>IF($B3680="","",(VLOOKUP($B3680,所属・種目コード!$L$3:$M$59,2)))</f>
        <v>#N/A</v>
      </c>
    </row>
    <row r="3681" spans="1:12">
      <c r="A3681" s="11">
        <v>4599</v>
      </c>
      <c r="B3681" s="11">
        <v>1214</v>
      </c>
      <c r="C3681" s="11">
        <v>305</v>
      </c>
      <c r="E3681" s="11" t="s">
        <v>7431</v>
      </c>
      <c r="F3681" s="11" t="s">
        <v>7432</v>
      </c>
      <c r="G3681" s="11">
        <v>2</v>
      </c>
      <c r="K3681" s="26" t="str">
        <f>IF($B3681="","",(VLOOKUP($B3681,所属・種目コード!$O$3:$P$127,2)))</f>
        <v>宮古新里中</v>
      </c>
      <c r="L3681" s="23" t="e">
        <f>IF($B3681="","",(VLOOKUP($B3681,所属・種目コード!$L$3:$M$59,2)))</f>
        <v>#N/A</v>
      </c>
    </row>
    <row r="3682" spans="1:12">
      <c r="A3682" s="11">
        <v>4600</v>
      </c>
      <c r="B3682" s="11">
        <v>1214</v>
      </c>
      <c r="C3682" s="11">
        <v>306</v>
      </c>
      <c r="E3682" s="11" t="s">
        <v>7433</v>
      </c>
      <c r="F3682" s="11" t="s">
        <v>7434</v>
      </c>
      <c r="G3682" s="11">
        <v>2</v>
      </c>
      <c r="K3682" s="26" t="str">
        <f>IF($B3682="","",(VLOOKUP($B3682,所属・種目コード!$O$3:$P$127,2)))</f>
        <v>宮古新里中</v>
      </c>
      <c r="L3682" s="23" t="e">
        <f>IF($B3682="","",(VLOOKUP($B3682,所属・種目コード!$L$3:$M$59,2)))</f>
        <v>#N/A</v>
      </c>
    </row>
    <row r="3683" spans="1:12">
      <c r="A3683" s="11">
        <v>4601</v>
      </c>
      <c r="B3683" s="11">
        <v>1214</v>
      </c>
      <c r="C3683" s="11">
        <v>343</v>
      </c>
      <c r="E3683" s="11" t="s">
        <v>7435</v>
      </c>
      <c r="F3683" s="11" t="s">
        <v>7436</v>
      </c>
      <c r="G3683" s="11">
        <v>1</v>
      </c>
      <c r="K3683" s="26" t="str">
        <f>IF($B3683="","",(VLOOKUP($B3683,所属・種目コード!$O$3:$P$127,2)))</f>
        <v>宮古新里中</v>
      </c>
      <c r="L3683" s="23" t="e">
        <f>IF($B3683="","",(VLOOKUP($B3683,所属・種目コード!$L$3:$M$59,2)))</f>
        <v>#N/A</v>
      </c>
    </row>
    <row r="3684" spans="1:12">
      <c r="A3684" s="11">
        <v>4602</v>
      </c>
      <c r="B3684" s="11">
        <v>1214</v>
      </c>
      <c r="C3684" s="11">
        <v>339</v>
      </c>
      <c r="E3684" s="11" t="s">
        <v>7437</v>
      </c>
      <c r="F3684" s="11" t="s">
        <v>7438</v>
      </c>
      <c r="G3684" s="11">
        <v>1</v>
      </c>
      <c r="K3684" s="26" t="str">
        <f>IF($B3684="","",(VLOOKUP($B3684,所属・種目コード!$O$3:$P$127,2)))</f>
        <v>宮古新里中</v>
      </c>
      <c r="L3684" s="23" t="e">
        <f>IF($B3684="","",(VLOOKUP($B3684,所属・種目コード!$L$3:$M$59,2)))</f>
        <v>#N/A</v>
      </c>
    </row>
    <row r="3685" spans="1:12">
      <c r="A3685" s="11">
        <v>4603</v>
      </c>
      <c r="B3685" s="11">
        <v>1214</v>
      </c>
      <c r="C3685" s="11">
        <v>340</v>
      </c>
      <c r="E3685" s="11" t="s">
        <v>7439</v>
      </c>
      <c r="F3685" s="11" t="s">
        <v>7440</v>
      </c>
      <c r="G3685" s="11">
        <v>1</v>
      </c>
      <c r="K3685" s="26" t="str">
        <f>IF($B3685="","",(VLOOKUP($B3685,所属・種目コード!$O$3:$P$127,2)))</f>
        <v>宮古新里中</v>
      </c>
      <c r="L3685" s="23" t="e">
        <f>IF($B3685="","",(VLOOKUP($B3685,所属・種目コード!$L$3:$M$59,2)))</f>
        <v>#N/A</v>
      </c>
    </row>
    <row r="3686" spans="1:12">
      <c r="A3686" s="11">
        <v>4604</v>
      </c>
      <c r="B3686" s="11">
        <v>1214</v>
      </c>
      <c r="C3686" s="11">
        <v>307</v>
      </c>
      <c r="E3686" s="11" t="s">
        <v>7441</v>
      </c>
      <c r="F3686" s="11" t="s">
        <v>7442</v>
      </c>
      <c r="G3686" s="11">
        <v>2</v>
      </c>
      <c r="K3686" s="26" t="str">
        <f>IF($B3686="","",(VLOOKUP($B3686,所属・種目コード!$O$3:$P$127,2)))</f>
        <v>宮古新里中</v>
      </c>
      <c r="L3686" s="23" t="e">
        <f>IF($B3686="","",(VLOOKUP($B3686,所属・種目コード!$L$3:$M$59,2)))</f>
        <v>#N/A</v>
      </c>
    </row>
    <row r="3687" spans="1:12">
      <c r="A3687" s="11">
        <v>4605</v>
      </c>
      <c r="B3687" s="11">
        <v>1214</v>
      </c>
      <c r="C3687" s="11">
        <v>341</v>
      </c>
      <c r="E3687" s="11" t="s">
        <v>7443</v>
      </c>
      <c r="F3687" s="11" t="s">
        <v>7444</v>
      </c>
      <c r="G3687" s="11">
        <v>1</v>
      </c>
      <c r="K3687" s="26" t="str">
        <f>IF($B3687="","",(VLOOKUP($B3687,所属・種目コード!$O$3:$P$127,2)))</f>
        <v>宮古新里中</v>
      </c>
      <c r="L3687" s="23" t="e">
        <f>IF($B3687="","",(VLOOKUP($B3687,所属・種目コード!$L$3:$M$59,2)))</f>
        <v>#N/A</v>
      </c>
    </row>
    <row r="3688" spans="1:12">
      <c r="A3688" s="11">
        <v>4606</v>
      </c>
      <c r="B3688" s="11">
        <v>1214</v>
      </c>
      <c r="C3688" s="11">
        <v>310</v>
      </c>
      <c r="E3688" s="11" t="s">
        <v>7445</v>
      </c>
      <c r="F3688" s="11" t="s">
        <v>7446</v>
      </c>
      <c r="G3688" s="11">
        <v>2</v>
      </c>
      <c r="K3688" s="26" t="str">
        <f>IF($B3688="","",(VLOOKUP($B3688,所属・種目コード!$O$3:$P$127,2)))</f>
        <v>宮古新里中</v>
      </c>
      <c r="L3688" s="23" t="e">
        <f>IF($B3688="","",(VLOOKUP($B3688,所属・種目コード!$L$3:$M$59,2)))</f>
        <v>#N/A</v>
      </c>
    </row>
    <row r="3689" spans="1:12">
      <c r="A3689" s="11">
        <v>4607</v>
      </c>
      <c r="B3689" s="11">
        <v>1217</v>
      </c>
      <c r="C3689" s="11">
        <v>972</v>
      </c>
      <c r="E3689" s="11" t="s">
        <v>7447</v>
      </c>
      <c r="F3689" s="11" t="s">
        <v>7448</v>
      </c>
      <c r="G3689" s="11">
        <v>1</v>
      </c>
      <c r="K3689" s="26" t="str">
        <f>IF($B3689="","",(VLOOKUP($B3689,所属・種目コード!$O$3:$P$127,2)))</f>
        <v>盛岡飯岡中</v>
      </c>
      <c r="L3689" s="23" t="e">
        <f>IF($B3689="","",(VLOOKUP($B3689,所属・種目コード!$L$3:$M$59,2)))</f>
        <v>#N/A</v>
      </c>
    </row>
    <row r="3690" spans="1:12">
      <c r="A3690" s="11">
        <v>4608</v>
      </c>
      <c r="B3690" s="11">
        <v>1217</v>
      </c>
      <c r="C3690" s="11">
        <v>973</v>
      </c>
      <c r="E3690" s="11" t="s">
        <v>7449</v>
      </c>
      <c r="F3690" s="11" t="s">
        <v>7450</v>
      </c>
      <c r="G3690" s="11">
        <v>1</v>
      </c>
      <c r="K3690" s="26" t="str">
        <f>IF($B3690="","",(VLOOKUP($B3690,所属・種目コード!$O$3:$P$127,2)))</f>
        <v>盛岡飯岡中</v>
      </c>
      <c r="L3690" s="23" t="e">
        <f>IF($B3690="","",(VLOOKUP($B3690,所属・種目コード!$L$3:$M$59,2)))</f>
        <v>#N/A</v>
      </c>
    </row>
    <row r="3691" spans="1:12">
      <c r="A3691" s="11">
        <v>4609</v>
      </c>
      <c r="B3691" s="11">
        <v>1217</v>
      </c>
      <c r="C3691" s="11">
        <v>974</v>
      </c>
      <c r="E3691" s="11" t="s">
        <v>7451</v>
      </c>
      <c r="F3691" s="11" t="s">
        <v>7452</v>
      </c>
      <c r="G3691" s="11">
        <v>1</v>
      </c>
      <c r="K3691" s="26" t="str">
        <f>IF($B3691="","",(VLOOKUP($B3691,所属・種目コード!$O$3:$P$127,2)))</f>
        <v>盛岡飯岡中</v>
      </c>
      <c r="L3691" s="23" t="e">
        <f>IF($B3691="","",(VLOOKUP($B3691,所属・種目コード!$L$3:$M$59,2)))</f>
        <v>#N/A</v>
      </c>
    </row>
    <row r="3692" spans="1:12">
      <c r="A3692" s="11">
        <v>4610</v>
      </c>
      <c r="B3692" s="11">
        <v>1217</v>
      </c>
      <c r="C3692" s="11">
        <v>821</v>
      </c>
      <c r="E3692" s="11" t="s">
        <v>7453</v>
      </c>
      <c r="F3692" s="11" t="s">
        <v>7454</v>
      </c>
      <c r="G3692" s="11">
        <v>2</v>
      </c>
      <c r="K3692" s="26" t="str">
        <f>IF($B3692="","",(VLOOKUP($B3692,所属・種目コード!$O$3:$P$127,2)))</f>
        <v>盛岡飯岡中</v>
      </c>
      <c r="L3692" s="23" t="e">
        <f>IF($B3692="","",(VLOOKUP($B3692,所属・種目コード!$L$3:$M$59,2)))</f>
        <v>#N/A</v>
      </c>
    </row>
    <row r="3693" spans="1:12">
      <c r="A3693" s="11">
        <v>4611</v>
      </c>
      <c r="B3693" s="11">
        <v>1217</v>
      </c>
      <c r="C3693" s="11">
        <v>975</v>
      </c>
      <c r="E3693" s="11" t="s">
        <v>7455</v>
      </c>
      <c r="F3693" s="11" t="s">
        <v>7456</v>
      </c>
      <c r="G3693" s="11">
        <v>1</v>
      </c>
      <c r="K3693" s="26" t="str">
        <f>IF($B3693="","",(VLOOKUP($B3693,所属・種目コード!$O$3:$P$127,2)))</f>
        <v>盛岡飯岡中</v>
      </c>
      <c r="L3693" s="23" t="e">
        <f>IF($B3693="","",(VLOOKUP($B3693,所属・種目コード!$L$3:$M$59,2)))</f>
        <v>#N/A</v>
      </c>
    </row>
    <row r="3694" spans="1:12">
      <c r="A3694" s="11">
        <v>4612</v>
      </c>
      <c r="B3694" s="11">
        <v>1217</v>
      </c>
      <c r="C3694" s="11">
        <v>976</v>
      </c>
      <c r="E3694" s="11" t="s">
        <v>7457</v>
      </c>
      <c r="F3694" s="11" t="s">
        <v>7458</v>
      </c>
      <c r="G3694" s="11">
        <v>1</v>
      </c>
      <c r="K3694" s="26" t="str">
        <f>IF($B3694="","",(VLOOKUP($B3694,所属・種目コード!$O$3:$P$127,2)))</f>
        <v>盛岡飯岡中</v>
      </c>
      <c r="L3694" s="23" t="e">
        <f>IF($B3694="","",(VLOOKUP($B3694,所属・種目コード!$L$3:$M$59,2)))</f>
        <v>#N/A</v>
      </c>
    </row>
    <row r="3695" spans="1:12">
      <c r="A3695" s="11">
        <v>4613</v>
      </c>
      <c r="B3695" s="11">
        <v>1217</v>
      </c>
      <c r="C3695" s="11">
        <v>977</v>
      </c>
      <c r="E3695" s="11" t="s">
        <v>7459</v>
      </c>
      <c r="F3695" s="11" t="s">
        <v>7460</v>
      </c>
      <c r="G3695" s="11">
        <v>1</v>
      </c>
      <c r="K3695" s="26" t="str">
        <f>IF($B3695="","",(VLOOKUP($B3695,所属・種目コード!$O$3:$P$127,2)))</f>
        <v>盛岡飯岡中</v>
      </c>
      <c r="L3695" s="23" t="e">
        <f>IF($B3695="","",(VLOOKUP($B3695,所属・種目コード!$L$3:$M$59,2)))</f>
        <v>#N/A</v>
      </c>
    </row>
    <row r="3696" spans="1:12">
      <c r="A3696" s="11">
        <v>4614</v>
      </c>
      <c r="B3696" s="11">
        <v>1217</v>
      </c>
      <c r="C3696" s="11">
        <v>969</v>
      </c>
      <c r="E3696" s="11" t="s">
        <v>7461</v>
      </c>
      <c r="F3696" s="11" t="s">
        <v>7462</v>
      </c>
      <c r="G3696" s="11">
        <v>1</v>
      </c>
      <c r="K3696" s="26" t="str">
        <f>IF($B3696="","",(VLOOKUP($B3696,所属・種目コード!$O$3:$P$127,2)))</f>
        <v>盛岡飯岡中</v>
      </c>
      <c r="L3696" s="23" t="e">
        <f>IF($B3696="","",(VLOOKUP($B3696,所属・種目コード!$L$3:$M$59,2)))</f>
        <v>#N/A</v>
      </c>
    </row>
    <row r="3697" spans="1:12">
      <c r="A3697" s="11">
        <v>4615</v>
      </c>
      <c r="B3697" s="11">
        <v>1217</v>
      </c>
      <c r="C3697" s="11">
        <v>970</v>
      </c>
      <c r="E3697" s="11" t="s">
        <v>7463</v>
      </c>
      <c r="F3697" s="11" t="s">
        <v>1372</v>
      </c>
      <c r="G3697" s="11">
        <v>1</v>
      </c>
      <c r="K3697" s="26" t="str">
        <f>IF($B3697="","",(VLOOKUP($B3697,所属・種目コード!$O$3:$P$127,2)))</f>
        <v>盛岡飯岡中</v>
      </c>
      <c r="L3697" s="23" t="e">
        <f>IF($B3697="","",(VLOOKUP($B3697,所属・種目コード!$L$3:$M$59,2)))</f>
        <v>#N/A</v>
      </c>
    </row>
    <row r="3698" spans="1:12">
      <c r="A3698" s="11">
        <v>4616</v>
      </c>
      <c r="B3698" s="11">
        <v>1217</v>
      </c>
      <c r="C3698" s="11">
        <v>817</v>
      </c>
      <c r="E3698" s="11" t="s">
        <v>7464</v>
      </c>
      <c r="F3698" s="11" t="s">
        <v>7465</v>
      </c>
      <c r="G3698" s="11">
        <v>2</v>
      </c>
      <c r="K3698" s="26" t="str">
        <f>IF($B3698="","",(VLOOKUP($B3698,所属・種目コード!$O$3:$P$127,2)))</f>
        <v>盛岡飯岡中</v>
      </c>
      <c r="L3698" s="23" t="e">
        <f>IF($B3698="","",(VLOOKUP($B3698,所属・種目コード!$L$3:$M$59,2)))</f>
        <v>#N/A</v>
      </c>
    </row>
    <row r="3699" spans="1:12">
      <c r="A3699" s="11">
        <v>4617</v>
      </c>
      <c r="B3699" s="11">
        <v>1217</v>
      </c>
      <c r="C3699" s="11">
        <v>818</v>
      </c>
      <c r="E3699" s="11" t="s">
        <v>7466</v>
      </c>
      <c r="F3699" s="11" t="s">
        <v>7467</v>
      </c>
      <c r="G3699" s="11">
        <v>2</v>
      </c>
      <c r="K3699" s="26" t="str">
        <f>IF($B3699="","",(VLOOKUP($B3699,所属・種目コード!$O$3:$P$127,2)))</f>
        <v>盛岡飯岡中</v>
      </c>
      <c r="L3699" s="23" t="e">
        <f>IF($B3699="","",(VLOOKUP($B3699,所属・種目コード!$L$3:$M$59,2)))</f>
        <v>#N/A</v>
      </c>
    </row>
    <row r="3700" spans="1:12">
      <c r="A3700" s="11">
        <v>4618</v>
      </c>
      <c r="B3700" s="11">
        <v>1217</v>
      </c>
      <c r="C3700" s="11">
        <v>971</v>
      </c>
      <c r="E3700" s="11" t="s">
        <v>7468</v>
      </c>
      <c r="F3700" s="11" t="s">
        <v>7469</v>
      </c>
      <c r="G3700" s="11">
        <v>1</v>
      </c>
      <c r="K3700" s="26" t="str">
        <f>IF($B3700="","",(VLOOKUP($B3700,所属・種目コード!$O$3:$P$127,2)))</f>
        <v>盛岡飯岡中</v>
      </c>
      <c r="L3700" s="23" t="e">
        <f>IF($B3700="","",(VLOOKUP($B3700,所属・種目コード!$L$3:$M$59,2)))</f>
        <v>#N/A</v>
      </c>
    </row>
    <row r="3701" spans="1:12">
      <c r="A3701" s="11">
        <v>4619</v>
      </c>
      <c r="B3701" s="11">
        <v>1217</v>
      </c>
      <c r="C3701" s="11">
        <v>822</v>
      </c>
      <c r="E3701" s="11" t="s">
        <v>7470</v>
      </c>
      <c r="F3701" s="11" t="s">
        <v>7471</v>
      </c>
      <c r="G3701" s="11">
        <v>2</v>
      </c>
      <c r="K3701" s="26" t="str">
        <f>IF($B3701="","",(VLOOKUP($B3701,所属・種目コード!$O$3:$P$127,2)))</f>
        <v>盛岡飯岡中</v>
      </c>
      <c r="L3701" s="23" t="e">
        <f>IF($B3701="","",(VLOOKUP($B3701,所属・種目コード!$L$3:$M$59,2)))</f>
        <v>#N/A</v>
      </c>
    </row>
    <row r="3702" spans="1:12">
      <c r="A3702" s="11">
        <v>4620</v>
      </c>
      <c r="B3702" s="11">
        <v>1217</v>
      </c>
      <c r="C3702" s="11">
        <v>819</v>
      </c>
      <c r="E3702" s="11" t="s">
        <v>7472</v>
      </c>
      <c r="F3702" s="11" t="s">
        <v>7473</v>
      </c>
      <c r="G3702" s="11">
        <v>2</v>
      </c>
      <c r="K3702" s="26" t="str">
        <f>IF($B3702="","",(VLOOKUP($B3702,所属・種目コード!$O$3:$P$127,2)))</f>
        <v>盛岡飯岡中</v>
      </c>
      <c r="L3702" s="23" t="e">
        <f>IF($B3702="","",(VLOOKUP($B3702,所属・種目コード!$L$3:$M$59,2)))</f>
        <v>#N/A</v>
      </c>
    </row>
    <row r="3703" spans="1:12">
      <c r="A3703" s="11">
        <v>4621</v>
      </c>
      <c r="B3703" s="11">
        <v>1217</v>
      </c>
      <c r="C3703" s="11">
        <v>820</v>
      </c>
      <c r="E3703" s="11" t="s">
        <v>7474</v>
      </c>
      <c r="F3703" s="11" t="s">
        <v>7475</v>
      </c>
      <c r="G3703" s="11">
        <v>2</v>
      </c>
      <c r="K3703" s="26" t="str">
        <f>IF($B3703="","",(VLOOKUP($B3703,所属・種目コード!$O$3:$P$127,2)))</f>
        <v>盛岡飯岡中</v>
      </c>
      <c r="L3703" s="23" t="e">
        <f>IF($B3703="","",(VLOOKUP($B3703,所属・種目コード!$L$3:$M$59,2)))</f>
        <v>#N/A</v>
      </c>
    </row>
    <row r="3704" spans="1:12">
      <c r="A3704" s="11">
        <v>4622</v>
      </c>
      <c r="B3704" s="11">
        <v>1217</v>
      </c>
      <c r="C3704" s="11">
        <v>823</v>
      </c>
      <c r="E3704" s="11" t="s">
        <v>7476</v>
      </c>
      <c r="F3704" s="11" t="s">
        <v>7477</v>
      </c>
      <c r="G3704" s="11">
        <v>2</v>
      </c>
      <c r="K3704" s="26" t="str">
        <f>IF($B3704="","",(VLOOKUP($B3704,所属・種目コード!$O$3:$P$127,2)))</f>
        <v>盛岡飯岡中</v>
      </c>
      <c r="L3704" s="23" t="e">
        <f>IF($B3704="","",(VLOOKUP($B3704,所属・種目コード!$L$3:$M$59,2)))</f>
        <v>#N/A</v>
      </c>
    </row>
    <row r="3705" spans="1:12">
      <c r="A3705" s="11">
        <v>4623</v>
      </c>
      <c r="B3705" s="11">
        <v>1219</v>
      </c>
      <c r="C3705" s="11">
        <v>80</v>
      </c>
      <c r="E3705" s="11" t="s">
        <v>7478</v>
      </c>
      <c r="F3705" s="11" t="s">
        <v>7479</v>
      </c>
      <c r="G3705" s="11">
        <v>2</v>
      </c>
      <c r="K3705" s="26" t="str">
        <f>IF($B3705="","",(VLOOKUP($B3705,所属・種目コード!$O$3:$P$127,2)))</f>
        <v>盛岡大宮中</v>
      </c>
      <c r="L3705" s="23" t="e">
        <f>IF($B3705="","",(VLOOKUP($B3705,所属・種目コード!$L$3:$M$59,2)))</f>
        <v>#N/A</v>
      </c>
    </row>
    <row r="3706" spans="1:12">
      <c r="A3706" s="11">
        <v>4624</v>
      </c>
      <c r="B3706" s="11">
        <v>1219</v>
      </c>
      <c r="C3706" s="11">
        <v>68</v>
      </c>
      <c r="E3706" s="11" t="s">
        <v>7480</v>
      </c>
      <c r="F3706" s="11" t="s">
        <v>7481</v>
      </c>
      <c r="G3706" s="11">
        <v>1</v>
      </c>
      <c r="K3706" s="26" t="str">
        <f>IF($B3706="","",(VLOOKUP($B3706,所属・種目コード!$O$3:$P$127,2)))</f>
        <v>盛岡大宮中</v>
      </c>
      <c r="L3706" s="23" t="e">
        <f>IF($B3706="","",(VLOOKUP($B3706,所属・種目コード!$L$3:$M$59,2)))</f>
        <v>#N/A</v>
      </c>
    </row>
    <row r="3707" spans="1:12">
      <c r="A3707" s="11">
        <v>4625</v>
      </c>
      <c r="B3707" s="11">
        <v>1219</v>
      </c>
      <c r="C3707" s="11">
        <v>84</v>
      </c>
      <c r="E3707" s="11" t="s">
        <v>7482</v>
      </c>
      <c r="F3707" s="11" t="s">
        <v>7483</v>
      </c>
      <c r="G3707" s="11">
        <v>2</v>
      </c>
      <c r="K3707" s="26" t="str">
        <f>IF($B3707="","",(VLOOKUP($B3707,所属・種目コード!$O$3:$P$127,2)))</f>
        <v>盛岡大宮中</v>
      </c>
      <c r="L3707" s="23" t="e">
        <f>IF($B3707="","",(VLOOKUP($B3707,所属・種目コード!$L$3:$M$59,2)))</f>
        <v>#N/A</v>
      </c>
    </row>
    <row r="3708" spans="1:12">
      <c r="A3708" s="11">
        <v>4626</v>
      </c>
      <c r="B3708" s="11">
        <v>1219</v>
      </c>
      <c r="C3708" s="11">
        <v>69</v>
      </c>
      <c r="E3708" s="11" t="s">
        <v>7484</v>
      </c>
      <c r="F3708" s="11" t="s">
        <v>7485</v>
      </c>
      <c r="G3708" s="11">
        <v>1</v>
      </c>
      <c r="K3708" s="26" t="str">
        <f>IF($B3708="","",(VLOOKUP($B3708,所属・種目コード!$O$3:$P$127,2)))</f>
        <v>盛岡大宮中</v>
      </c>
      <c r="L3708" s="23" t="e">
        <f>IF($B3708="","",(VLOOKUP($B3708,所属・種目コード!$L$3:$M$59,2)))</f>
        <v>#N/A</v>
      </c>
    </row>
    <row r="3709" spans="1:12">
      <c r="A3709" s="11">
        <v>4627</v>
      </c>
      <c r="B3709" s="11">
        <v>1219</v>
      </c>
      <c r="C3709" s="11">
        <v>74</v>
      </c>
      <c r="E3709" s="11" t="s">
        <v>7486</v>
      </c>
      <c r="F3709" s="11" t="s">
        <v>7487</v>
      </c>
      <c r="G3709" s="11">
        <v>1</v>
      </c>
      <c r="K3709" s="26" t="str">
        <f>IF($B3709="","",(VLOOKUP($B3709,所属・種目コード!$O$3:$P$127,2)))</f>
        <v>盛岡大宮中</v>
      </c>
      <c r="L3709" s="23" t="e">
        <f>IF($B3709="","",(VLOOKUP($B3709,所属・種目コード!$L$3:$M$59,2)))</f>
        <v>#N/A</v>
      </c>
    </row>
    <row r="3710" spans="1:12">
      <c r="A3710" s="11">
        <v>4628</v>
      </c>
      <c r="B3710" s="11">
        <v>1219</v>
      </c>
      <c r="C3710" s="11">
        <v>70</v>
      </c>
      <c r="E3710" s="11" t="s">
        <v>7488</v>
      </c>
      <c r="F3710" s="11" t="s">
        <v>7489</v>
      </c>
      <c r="G3710" s="11">
        <v>1</v>
      </c>
      <c r="K3710" s="26" t="str">
        <f>IF($B3710="","",(VLOOKUP($B3710,所属・種目コード!$O$3:$P$127,2)))</f>
        <v>盛岡大宮中</v>
      </c>
      <c r="L3710" s="23" t="e">
        <f>IF($B3710="","",(VLOOKUP($B3710,所属・種目コード!$L$3:$M$59,2)))</f>
        <v>#N/A</v>
      </c>
    </row>
    <row r="3711" spans="1:12">
      <c r="A3711" s="11">
        <v>4629</v>
      </c>
      <c r="B3711" s="11">
        <v>1219</v>
      </c>
      <c r="C3711" s="11">
        <v>71</v>
      </c>
      <c r="E3711" s="11" t="s">
        <v>7490</v>
      </c>
      <c r="F3711" s="11" t="s">
        <v>2334</v>
      </c>
      <c r="G3711" s="11">
        <v>1</v>
      </c>
      <c r="K3711" s="26" t="str">
        <f>IF($B3711="","",(VLOOKUP($B3711,所属・種目コード!$O$3:$P$127,2)))</f>
        <v>盛岡大宮中</v>
      </c>
      <c r="L3711" s="23" t="e">
        <f>IF($B3711="","",(VLOOKUP($B3711,所属・種目コード!$L$3:$M$59,2)))</f>
        <v>#N/A</v>
      </c>
    </row>
    <row r="3712" spans="1:12">
      <c r="A3712" s="11">
        <v>4630</v>
      </c>
      <c r="B3712" s="11">
        <v>1219</v>
      </c>
      <c r="C3712" s="11">
        <v>85</v>
      </c>
      <c r="E3712" s="11" t="s">
        <v>7491</v>
      </c>
      <c r="F3712" s="11" t="s">
        <v>7492</v>
      </c>
      <c r="G3712" s="11">
        <v>2</v>
      </c>
      <c r="K3712" s="26" t="str">
        <f>IF($B3712="","",(VLOOKUP($B3712,所属・種目コード!$O$3:$P$127,2)))</f>
        <v>盛岡大宮中</v>
      </c>
      <c r="L3712" s="23" t="e">
        <f>IF($B3712="","",(VLOOKUP($B3712,所属・種目コード!$L$3:$M$59,2)))</f>
        <v>#N/A</v>
      </c>
    </row>
    <row r="3713" spans="1:12">
      <c r="A3713" s="11">
        <v>4631</v>
      </c>
      <c r="B3713" s="11">
        <v>1219</v>
      </c>
      <c r="C3713" s="11">
        <v>75</v>
      </c>
      <c r="E3713" s="11" t="s">
        <v>7493</v>
      </c>
      <c r="F3713" s="11" t="s">
        <v>7494</v>
      </c>
      <c r="G3713" s="11">
        <v>1</v>
      </c>
      <c r="K3713" s="26" t="str">
        <f>IF($B3713="","",(VLOOKUP($B3713,所属・種目コード!$O$3:$P$127,2)))</f>
        <v>盛岡大宮中</v>
      </c>
      <c r="L3713" s="23" t="e">
        <f>IF($B3713="","",(VLOOKUP($B3713,所属・種目コード!$L$3:$M$59,2)))</f>
        <v>#N/A</v>
      </c>
    </row>
    <row r="3714" spans="1:12">
      <c r="A3714" s="11">
        <v>4632</v>
      </c>
      <c r="B3714" s="11">
        <v>1219</v>
      </c>
      <c r="C3714" s="11">
        <v>72</v>
      </c>
      <c r="E3714" s="11" t="s">
        <v>7495</v>
      </c>
      <c r="F3714" s="11" t="s">
        <v>7496</v>
      </c>
      <c r="G3714" s="11">
        <v>1</v>
      </c>
      <c r="K3714" s="26" t="str">
        <f>IF($B3714="","",(VLOOKUP($B3714,所属・種目コード!$O$3:$P$127,2)))</f>
        <v>盛岡大宮中</v>
      </c>
      <c r="L3714" s="23" t="e">
        <f>IF($B3714="","",(VLOOKUP($B3714,所属・種目コード!$L$3:$M$59,2)))</f>
        <v>#N/A</v>
      </c>
    </row>
    <row r="3715" spans="1:12">
      <c r="A3715" s="11">
        <v>4633</v>
      </c>
      <c r="B3715" s="11">
        <v>1219</v>
      </c>
      <c r="C3715" s="11">
        <v>81</v>
      </c>
      <c r="E3715" s="11" t="s">
        <v>7497</v>
      </c>
      <c r="F3715" s="11" t="s">
        <v>7498</v>
      </c>
      <c r="G3715" s="11">
        <v>2</v>
      </c>
      <c r="K3715" s="26" t="str">
        <f>IF($B3715="","",(VLOOKUP($B3715,所属・種目コード!$O$3:$P$127,2)))</f>
        <v>盛岡大宮中</v>
      </c>
      <c r="L3715" s="23" t="e">
        <f>IF($B3715="","",(VLOOKUP($B3715,所属・種目コード!$L$3:$M$59,2)))</f>
        <v>#N/A</v>
      </c>
    </row>
    <row r="3716" spans="1:12">
      <c r="A3716" s="11">
        <v>4634</v>
      </c>
      <c r="B3716" s="11">
        <v>1219</v>
      </c>
      <c r="C3716" s="11">
        <v>82</v>
      </c>
      <c r="E3716" s="11" t="s">
        <v>7499</v>
      </c>
      <c r="F3716" s="11" t="s">
        <v>7500</v>
      </c>
      <c r="G3716" s="11">
        <v>2</v>
      </c>
      <c r="K3716" s="26" t="str">
        <f>IF($B3716="","",(VLOOKUP($B3716,所属・種目コード!$O$3:$P$127,2)))</f>
        <v>盛岡大宮中</v>
      </c>
      <c r="L3716" s="23" t="e">
        <f>IF($B3716="","",(VLOOKUP($B3716,所属・種目コード!$L$3:$M$59,2)))</f>
        <v>#N/A</v>
      </c>
    </row>
    <row r="3717" spans="1:12">
      <c r="A3717" s="11">
        <v>4635</v>
      </c>
      <c r="B3717" s="11">
        <v>1219</v>
      </c>
      <c r="C3717" s="11">
        <v>83</v>
      </c>
      <c r="E3717" s="11" t="s">
        <v>7501</v>
      </c>
      <c r="F3717" s="11" t="s">
        <v>7502</v>
      </c>
      <c r="G3717" s="11">
        <v>2</v>
      </c>
      <c r="K3717" s="26" t="str">
        <f>IF($B3717="","",(VLOOKUP($B3717,所属・種目コード!$O$3:$P$127,2)))</f>
        <v>盛岡大宮中</v>
      </c>
      <c r="L3717" s="23" t="e">
        <f>IF($B3717="","",(VLOOKUP($B3717,所属・種目コード!$L$3:$M$59,2)))</f>
        <v>#N/A</v>
      </c>
    </row>
    <row r="3718" spans="1:12">
      <c r="A3718" s="11">
        <v>4636</v>
      </c>
      <c r="B3718" s="11">
        <v>1219</v>
      </c>
      <c r="C3718" s="11">
        <v>73</v>
      </c>
      <c r="E3718" s="11" t="s">
        <v>7503</v>
      </c>
      <c r="F3718" s="11" t="s">
        <v>7504</v>
      </c>
      <c r="G3718" s="11">
        <v>1</v>
      </c>
      <c r="K3718" s="26" t="str">
        <f>IF($B3718="","",(VLOOKUP($B3718,所属・種目コード!$O$3:$P$127,2)))</f>
        <v>盛岡大宮中</v>
      </c>
      <c r="L3718" s="23" t="e">
        <f>IF($B3718="","",(VLOOKUP($B3718,所属・種目コード!$L$3:$M$59,2)))</f>
        <v>#N/A</v>
      </c>
    </row>
    <row r="3719" spans="1:12">
      <c r="A3719" s="11">
        <v>4637</v>
      </c>
      <c r="B3719" s="11">
        <v>1219</v>
      </c>
      <c r="C3719" s="11">
        <v>86</v>
      </c>
      <c r="E3719" s="11" t="s">
        <v>7505</v>
      </c>
      <c r="F3719" s="11" t="s">
        <v>7506</v>
      </c>
      <c r="G3719" s="11">
        <v>2</v>
      </c>
      <c r="K3719" s="26" t="str">
        <f>IF($B3719="","",(VLOOKUP($B3719,所属・種目コード!$O$3:$P$127,2)))</f>
        <v>盛岡大宮中</v>
      </c>
      <c r="L3719" s="23" t="e">
        <f>IF($B3719="","",(VLOOKUP($B3719,所属・種目コード!$L$3:$M$59,2)))</f>
        <v>#N/A</v>
      </c>
    </row>
    <row r="3720" spans="1:12">
      <c r="A3720" s="11">
        <v>4638</v>
      </c>
      <c r="B3720" s="11">
        <v>1219</v>
      </c>
      <c r="C3720" s="11">
        <v>1319</v>
      </c>
      <c r="E3720" s="11" t="s">
        <v>7507</v>
      </c>
      <c r="F3720" s="11" t="s">
        <v>7508</v>
      </c>
      <c r="G3720" s="11">
        <v>1</v>
      </c>
      <c r="K3720" s="26" t="str">
        <f>IF($B3720="","",(VLOOKUP($B3720,所属・種目コード!$O$3:$P$127,2)))</f>
        <v>盛岡大宮中</v>
      </c>
      <c r="L3720" s="23" t="e">
        <f>IF($B3720="","",(VLOOKUP($B3720,所属・種目コード!$L$3:$M$59,2)))</f>
        <v>#N/A</v>
      </c>
    </row>
    <row r="3721" spans="1:12">
      <c r="A3721" s="11">
        <v>4639</v>
      </c>
      <c r="B3721" s="11">
        <v>1219</v>
      </c>
      <c r="C3721" s="11">
        <v>1320</v>
      </c>
      <c r="E3721" s="11" t="s">
        <v>7509</v>
      </c>
      <c r="F3721" s="11" t="s">
        <v>7510</v>
      </c>
      <c r="G3721" s="11">
        <v>1</v>
      </c>
      <c r="K3721" s="26" t="str">
        <f>IF($B3721="","",(VLOOKUP($B3721,所属・種目コード!$O$3:$P$127,2)))</f>
        <v>盛岡大宮中</v>
      </c>
      <c r="L3721" s="23" t="e">
        <f>IF($B3721="","",(VLOOKUP($B3721,所属・種目コード!$L$3:$M$59,2)))</f>
        <v>#N/A</v>
      </c>
    </row>
    <row r="3722" spans="1:12">
      <c r="A3722" s="11">
        <v>4640</v>
      </c>
      <c r="B3722" s="11">
        <v>1219</v>
      </c>
      <c r="C3722" s="11">
        <v>1321</v>
      </c>
      <c r="E3722" s="11" t="s">
        <v>7511</v>
      </c>
      <c r="F3722" s="11" t="s">
        <v>7512</v>
      </c>
      <c r="G3722" s="11">
        <v>1</v>
      </c>
      <c r="K3722" s="26" t="str">
        <f>IF($B3722="","",(VLOOKUP($B3722,所属・種目コード!$O$3:$P$127,2)))</f>
        <v>盛岡大宮中</v>
      </c>
      <c r="L3722" s="23" t="e">
        <f>IF($B3722="","",(VLOOKUP($B3722,所属・種目コード!$L$3:$M$59,2)))</f>
        <v>#N/A</v>
      </c>
    </row>
    <row r="3723" spans="1:12">
      <c r="A3723" s="11">
        <v>4641</v>
      </c>
      <c r="B3723" s="11">
        <v>1219</v>
      </c>
      <c r="C3723" s="11">
        <v>1322</v>
      </c>
      <c r="E3723" s="11" t="s">
        <v>7513</v>
      </c>
      <c r="F3723" s="11" t="s">
        <v>7514</v>
      </c>
      <c r="G3723" s="11">
        <v>1</v>
      </c>
      <c r="K3723" s="26" t="str">
        <f>IF($B3723="","",(VLOOKUP($B3723,所属・種目コード!$O$3:$P$127,2)))</f>
        <v>盛岡大宮中</v>
      </c>
      <c r="L3723" s="23" t="e">
        <f>IF($B3723="","",(VLOOKUP($B3723,所属・種目コード!$L$3:$M$59,2)))</f>
        <v>#N/A</v>
      </c>
    </row>
    <row r="3724" spans="1:12">
      <c r="A3724" s="11">
        <v>4642</v>
      </c>
      <c r="B3724" s="11">
        <v>1219</v>
      </c>
      <c r="C3724" s="11">
        <v>1159</v>
      </c>
      <c r="E3724" s="11" t="s">
        <v>7515</v>
      </c>
      <c r="F3724" s="11" t="s">
        <v>7516</v>
      </c>
      <c r="G3724" s="11">
        <v>2</v>
      </c>
      <c r="K3724" s="26" t="str">
        <f>IF($B3724="","",(VLOOKUP($B3724,所属・種目コード!$O$3:$P$127,2)))</f>
        <v>盛岡大宮中</v>
      </c>
      <c r="L3724" s="23" t="e">
        <f>IF($B3724="","",(VLOOKUP($B3724,所属・種目コード!$L$3:$M$59,2)))</f>
        <v>#N/A</v>
      </c>
    </row>
    <row r="3725" spans="1:12">
      <c r="A3725" s="11">
        <v>4643</v>
      </c>
      <c r="B3725" s="11">
        <v>1220</v>
      </c>
      <c r="C3725" s="11">
        <v>1073</v>
      </c>
      <c r="E3725" s="11" t="s">
        <v>7517</v>
      </c>
      <c r="F3725" s="11" t="s">
        <v>7518</v>
      </c>
      <c r="G3725" s="11">
        <v>1</v>
      </c>
      <c r="K3725" s="26" t="str">
        <f>IF($B3725="","",(VLOOKUP($B3725,所属・種目コード!$O$3:$P$127,2)))</f>
        <v>盛岡乙部中</v>
      </c>
      <c r="L3725" s="23" t="e">
        <f>IF($B3725="","",(VLOOKUP($B3725,所属・種目コード!$L$3:$M$59,2)))</f>
        <v>#N/A</v>
      </c>
    </row>
    <row r="3726" spans="1:12">
      <c r="A3726" s="11">
        <v>4644</v>
      </c>
      <c r="B3726" s="11">
        <v>1220</v>
      </c>
      <c r="C3726" s="11">
        <v>1067</v>
      </c>
      <c r="E3726" s="11" t="s">
        <v>7519</v>
      </c>
      <c r="F3726" s="11" t="s">
        <v>7520</v>
      </c>
      <c r="G3726" s="11">
        <v>1</v>
      </c>
      <c r="K3726" s="26" t="str">
        <f>IF($B3726="","",(VLOOKUP($B3726,所属・種目コード!$O$3:$P$127,2)))</f>
        <v>盛岡乙部中</v>
      </c>
      <c r="L3726" s="23" t="e">
        <f>IF($B3726="","",(VLOOKUP($B3726,所属・種目コード!$L$3:$M$59,2)))</f>
        <v>#N/A</v>
      </c>
    </row>
    <row r="3727" spans="1:12">
      <c r="A3727" s="11">
        <v>4645</v>
      </c>
      <c r="B3727" s="11">
        <v>1220</v>
      </c>
      <c r="C3727" s="11">
        <v>1068</v>
      </c>
      <c r="E3727" s="11" t="s">
        <v>7521</v>
      </c>
      <c r="F3727" s="11" t="s">
        <v>7522</v>
      </c>
      <c r="G3727" s="11">
        <v>1</v>
      </c>
      <c r="K3727" s="26" t="str">
        <f>IF($B3727="","",(VLOOKUP($B3727,所属・種目コード!$O$3:$P$127,2)))</f>
        <v>盛岡乙部中</v>
      </c>
      <c r="L3727" s="23" t="e">
        <f>IF($B3727="","",(VLOOKUP($B3727,所属・種目コード!$L$3:$M$59,2)))</f>
        <v>#N/A</v>
      </c>
    </row>
    <row r="3728" spans="1:12">
      <c r="A3728" s="11">
        <v>4646</v>
      </c>
      <c r="B3728" s="11">
        <v>1220</v>
      </c>
      <c r="C3728" s="11">
        <v>1069</v>
      </c>
      <c r="E3728" s="11" t="s">
        <v>7523</v>
      </c>
      <c r="F3728" s="11" t="s">
        <v>7524</v>
      </c>
      <c r="G3728" s="11">
        <v>1</v>
      </c>
      <c r="K3728" s="26" t="str">
        <f>IF($B3728="","",(VLOOKUP($B3728,所属・種目コード!$O$3:$P$127,2)))</f>
        <v>盛岡乙部中</v>
      </c>
      <c r="L3728" s="23" t="e">
        <f>IF($B3728="","",(VLOOKUP($B3728,所属・種目コード!$L$3:$M$59,2)))</f>
        <v>#N/A</v>
      </c>
    </row>
    <row r="3729" spans="1:12">
      <c r="A3729" s="11">
        <v>4647</v>
      </c>
      <c r="B3729" s="11">
        <v>1220</v>
      </c>
      <c r="C3729" s="11">
        <v>1070</v>
      </c>
      <c r="E3729" s="11" t="s">
        <v>7525</v>
      </c>
      <c r="F3729" s="11" t="s">
        <v>7526</v>
      </c>
      <c r="G3729" s="11">
        <v>1</v>
      </c>
      <c r="K3729" s="26" t="str">
        <f>IF($B3729="","",(VLOOKUP($B3729,所属・種目コード!$O$3:$P$127,2)))</f>
        <v>盛岡乙部中</v>
      </c>
      <c r="L3729" s="23" t="e">
        <f>IF($B3729="","",(VLOOKUP($B3729,所属・種目コード!$L$3:$M$59,2)))</f>
        <v>#N/A</v>
      </c>
    </row>
    <row r="3730" spans="1:12">
      <c r="A3730" s="11">
        <v>4648</v>
      </c>
      <c r="B3730" s="11">
        <v>1220</v>
      </c>
      <c r="C3730" s="11">
        <v>1071</v>
      </c>
      <c r="E3730" s="11" t="s">
        <v>7527</v>
      </c>
      <c r="F3730" s="11" t="s">
        <v>7528</v>
      </c>
      <c r="G3730" s="11">
        <v>1</v>
      </c>
      <c r="K3730" s="26" t="str">
        <f>IF($B3730="","",(VLOOKUP($B3730,所属・種目コード!$O$3:$P$127,2)))</f>
        <v>盛岡乙部中</v>
      </c>
      <c r="L3730" s="23" t="e">
        <f>IF($B3730="","",(VLOOKUP($B3730,所属・種目コード!$L$3:$M$59,2)))</f>
        <v>#N/A</v>
      </c>
    </row>
    <row r="3731" spans="1:12">
      <c r="A3731" s="11">
        <v>4649</v>
      </c>
      <c r="B3731" s="11">
        <v>1220</v>
      </c>
      <c r="C3731" s="11">
        <v>1074</v>
      </c>
      <c r="E3731" s="11" t="s">
        <v>7529</v>
      </c>
      <c r="F3731" s="11" t="s">
        <v>2369</v>
      </c>
      <c r="G3731" s="11">
        <v>1</v>
      </c>
      <c r="K3731" s="26" t="str">
        <f>IF($B3731="","",(VLOOKUP($B3731,所属・種目コード!$O$3:$P$127,2)))</f>
        <v>盛岡乙部中</v>
      </c>
      <c r="L3731" s="23" t="e">
        <f>IF($B3731="","",(VLOOKUP($B3731,所属・種目コード!$L$3:$M$59,2)))</f>
        <v>#N/A</v>
      </c>
    </row>
    <row r="3732" spans="1:12">
      <c r="A3732" s="11">
        <v>4650</v>
      </c>
      <c r="B3732" s="11">
        <v>1220</v>
      </c>
      <c r="C3732" s="11">
        <v>894</v>
      </c>
      <c r="E3732" s="11" t="s">
        <v>7530</v>
      </c>
      <c r="F3732" s="11" t="s">
        <v>7531</v>
      </c>
      <c r="G3732" s="11">
        <v>2</v>
      </c>
      <c r="K3732" s="26" t="str">
        <f>IF($B3732="","",(VLOOKUP($B3732,所属・種目コード!$O$3:$P$127,2)))</f>
        <v>盛岡乙部中</v>
      </c>
      <c r="L3732" s="23" t="e">
        <f>IF($B3732="","",(VLOOKUP($B3732,所属・種目コード!$L$3:$M$59,2)))</f>
        <v>#N/A</v>
      </c>
    </row>
    <row r="3733" spans="1:12">
      <c r="A3733" s="11">
        <v>4651</v>
      </c>
      <c r="B3733" s="11">
        <v>1220</v>
      </c>
      <c r="C3733" s="11">
        <v>900</v>
      </c>
      <c r="E3733" s="11" t="s">
        <v>7532</v>
      </c>
      <c r="F3733" s="11" t="s">
        <v>7533</v>
      </c>
      <c r="G3733" s="11">
        <v>2</v>
      </c>
      <c r="K3733" s="26" t="str">
        <f>IF($B3733="","",(VLOOKUP($B3733,所属・種目コード!$O$3:$P$127,2)))</f>
        <v>盛岡乙部中</v>
      </c>
      <c r="L3733" s="23" t="e">
        <f>IF($B3733="","",(VLOOKUP($B3733,所属・種目コード!$L$3:$M$59,2)))</f>
        <v>#N/A</v>
      </c>
    </row>
    <row r="3734" spans="1:12">
      <c r="A3734" s="11">
        <v>4652</v>
      </c>
      <c r="B3734" s="11">
        <v>1220</v>
      </c>
      <c r="C3734" s="11">
        <v>895</v>
      </c>
      <c r="E3734" s="11" t="s">
        <v>7534</v>
      </c>
      <c r="F3734" s="11" t="s">
        <v>7535</v>
      </c>
      <c r="G3734" s="11">
        <v>2</v>
      </c>
      <c r="K3734" s="26" t="str">
        <f>IF($B3734="","",(VLOOKUP($B3734,所属・種目コード!$O$3:$P$127,2)))</f>
        <v>盛岡乙部中</v>
      </c>
      <c r="L3734" s="23" t="e">
        <f>IF($B3734="","",(VLOOKUP($B3734,所属・種目コード!$L$3:$M$59,2)))</f>
        <v>#N/A</v>
      </c>
    </row>
    <row r="3735" spans="1:12">
      <c r="A3735" s="11">
        <v>4653</v>
      </c>
      <c r="B3735" s="11">
        <v>1220</v>
      </c>
      <c r="C3735" s="11">
        <v>1072</v>
      </c>
      <c r="E3735" s="11" t="s">
        <v>7536</v>
      </c>
      <c r="F3735" s="11" t="s">
        <v>7537</v>
      </c>
      <c r="G3735" s="11">
        <v>1</v>
      </c>
      <c r="K3735" s="26" t="str">
        <f>IF($B3735="","",(VLOOKUP($B3735,所属・種目コード!$O$3:$P$127,2)))</f>
        <v>盛岡乙部中</v>
      </c>
      <c r="L3735" s="23" t="e">
        <f>IF($B3735="","",(VLOOKUP($B3735,所属・種目コード!$L$3:$M$59,2)))</f>
        <v>#N/A</v>
      </c>
    </row>
    <row r="3736" spans="1:12">
      <c r="A3736" s="11">
        <v>4654</v>
      </c>
      <c r="B3736" s="11">
        <v>1220</v>
      </c>
      <c r="C3736" s="11">
        <v>901</v>
      </c>
      <c r="E3736" s="11" t="s">
        <v>7538</v>
      </c>
      <c r="F3736" s="11" t="s">
        <v>7539</v>
      </c>
      <c r="G3736" s="11">
        <v>2</v>
      </c>
      <c r="K3736" s="26" t="str">
        <f>IF($B3736="","",(VLOOKUP($B3736,所属・種目コード!$O$3:$P$127,2)))</f>
        <v>盛岡乙部中</v>
      </c>
      <c r="L3736" s="23" t="e">
        <f>IF($B3736="","",(VLOOKUP($B3736,所属・種目コード!$L$3:$M$59,2)))</f>
        <v>#N/A</v>
      </c>
    </row>
    <row r="3737" spans="1:12">
      <c r="A3737" s="11">
        <v>4655</v>
      </c>
      <c r="B3737" s="11">
        <v>1220</v>
      </c>
      <c r="C3737" s="11">
        <v>896</v>
      </c>
      <c r="E3737" s="11" t="s">
        <v>7540</v>
      </c>
      <c r="F3737" s="11" t="s">
        <v>7541</v>
      </c>
      <c r="G3737" s="11">
        <v>2</v>
      </c>
      <c r="K3737" s="26" t="str">
        <f>IF($B3737="","",(VLOOKUP($B3737,所属・種目コード!$O$3:$P$127,2)))</f>
        <v>盛岡乙部中</v>
      </c>
      <c r="L3737" s="23" t="e">
        <f>IF($B3737="","",(VLOOKUP($B3737,所属・種目コード!$L$3:$M$59,2)))</f>
        <v>#N/A</v>
      </c>
    </row>
    <row r="3738" spans="1:12">
      <c r="A3738" s="11">
        <v>4656</v>
      </c>
      <c r="B3738" s="11">
        <v>1220</v>
      </c>
      <c r="C3738" s="11">
        <v>897</v>
      </c>
      <c r="E3738" s="11" t="s">
        <v>7542</v>
      </c>
      <c r="F3738" s="11" t="s">
        <v>7543</v>
      </c>
      <c r="G3738" s="11">
        <v>2</v>
      </c>
      <c r="K3738" s="26" t="str">
        <f>IF($B3738="","",(VLOOKUP($B3738,所属・種目コード!$O$3:$P$127,2)))</f>
        <v>盛岡乙部中</v>
      </c>
      <c r="L3738" s="23" t="e">
        <f>IF($B3738="","",(VLOOKUP($B3738,所属・種目コード!$L$3:$M$59,2)))</f>
        <v>#N/A</v>
      </c>
    </row>
    <row r="3739" spans="1:12">
      <c r="A3739" s="11">
        <v>4657</v>
      </c>
      <c r="B3739" s="11">
        <v>1220</v>
      </c>
      <c r="C3739" s="11">
        <v>898</v>
      </c>
      <c r="E3739" s="11" t="s">
        <v>7544</v>
      </c>
      <c r="F3739" s="11" t="s">
        <v>7545</v>
      </c>
      <c r="G3739" s="11">
        <v>2</v>
      </c>
      <c r="K3739" s="26" t="str">
        <f>IF($B3739="","",(VLOOKUP($B3739,所属・種目コード!$O$3:$P$127,2)))</f>
        <v>盛岡乙部中</v>
      </c>
      <c r="L3739" s="23" t="e">
        <f>IF($B3739="","",(VLOOKUP($B3739,所属・種目コード!$L$3:$M$59,2)))</f>
        <v>#N/A</v>
      </c>
    </row>
    <row r="3740" spans="1:12">
      <c r="A3740" s="11">
        <v>4658</v>
      </c>
      <c r="B3740" s="11">
        <v>1220</v>
      </c>
      <c r="C3740" s="11">
        <v>899</v>
      </c>
      <c r="E3740" s="11" t="s">
        <v>7546</v>
      </c>
      <c r="F3740" s="11" t="s">
        <v>7547</v>
      </c>
      <c r="G3740" s="11">
        <v>2</v>
      </c>
      <c r="K3740" s="26" t="str">
        <f>IF($B3740="","",(VLOOKUP($B3740,所属・種目コード!$O$3:$P$127,2)))</f>
        <v>盛岡乙部中</v>
      </c>
      <c r="L3740" s="23" t="e">
        <f>IF($B3740="","",(VLOOKUP($B3740,所属・種目コード!$L$3:$M$59,2)))</f>
        <v>#N/A</v>
      </c>
    </row>
    <row r="3741" spans="1:12">
      <c r="A3741" s="11">
        <v>5107</v>
      </c>
      <c r="B3741" s="11">
        <v>1221</v>
      </c>
      <c r="C3741" s="11">
        <v>842</v>
      </c>
      <c r="E3741" s="11" t="s">
        <v>8403</v>
      </c>
      <c r="F3741" s="11" t="s">
        <v>1315</v>
      </c>
      <c r="G3741" s="11">
        <v>1</v>
      </c>
      <c r="K3741" s="26" t="str">
        <f>IF($B3741="","",(VLOOKUP($B3741,所属・種目コード!$O$3:$P$127,2)))</f>
        <v>盛岡河南中</v>
      </c>
      <c r="L3741" s="23" t="e">
        <f>IF($B3741="","",(VLOOKUP($B3741,所属・種目コード!$L$3:$M$59,2)))</f>
        <v>#N/A</v>
      </c>
    </row>
    <row r="3742" spans="1:12">
      <c r="A3742" s="11">
        <v>5108</v>
      </c>
      <c r="B3742" s="11">
        <v>1221</v>
      </c>
      <c r="C3742" s="11">
        <v>849</v>
      </c>
      <c r="E3742" s="11" t="s">
        <v>8404</v>
      </c>
      <c r="F3742" s="11" t="s">
        <v>8405</v>
      </c>
      <c r="G3742" s="11">
        <v>1</v>
      </c>
      <c r="K3742" s="26" t="str">
        <f>IF($B3742="","",(VLOOKUP($B3742,所属・種目コード!$O$3:$P$127,2)))</f>
        <v>盛岡河南中</v>
      </c>
      <c r="L3742" s="23" t="e">
        <f>IF($B3742="","",(VLOOKUP($B3742,所属・種目コード!$L$3:$M$59,2)))</f>
        <v>#N/A</v>
      </c>
    </row>
    <row r="3743" spans="1:12">
      <c r="A3743" s="11">
        <v>5109</v>
      </c>
      <c r="B3743" s="11">
        <v>1221</v>
      </c>
      <c r="C3743" s="11">
        <v>850</v>
      </c>
      <c r="E3743" s="11" t="s">
        <v>8406</v>
      </c>
      <c r="F3743" s="11" t="s">
        <v>8407</v>
      </c>
      <c r="G3743" s="11">
        <v>1</v>
      </c>
      <c r="K3743" s="26" t="str">
        <f>IF($B3743="","",(VLOOKUP($B3743,所属・種目コード!$O$3:$P$127,2)))</f>
        <v>盛岡河南中</v>
      </c>
      <c r="L3743" s="23" t="e">
        <f>IF($B3743="","",(VLOOKUP($B3743,所属・種目コード!$L$3:$M$59,2)))</f>
        <v>#N/A</v>
      </c>
    </row>
    <row r="3744" spans="1:12">
      <c r="A3744" s="11">
        <v>5110</v>
      </c>
      <c r="B3744" s="11">
        <v>1221</v>
      </c>
      <c r="C3744" s="11">
        <v>846</v>
      </c>
      <c r="E3744" s="11" t="s">
        <v>8408</v>
      </c>
      <c r="F3744" s="11" t="s">
        <v>8409</v>
      </c>
      <c r="G3744" s="11">
        <v>1</v>
      </c>
      <c r="K3744" s="26" t="str">
        <f>IF($B3744="","",(VLOOKUP($B3744,所属・種目コード!$O$3:$P$127,2)))</f>
        <v>盛岡河南中</v>
      </c>
      <c r="L3744" s="23" t="e">
        <f>IF($B3744="","",(VLOOKUP($B3744,所属・種目コード!$L$3:$M$59,2)))</f>
        <v>#N/A</v>
      </c>
    </row>
    <row r="3745" spans="1:12">
      <c r="A3745" s="11">
        <v>5111</v>
      </c>
      <c r="B3745" s="11">
        <v>1221</v>
      </c>
      <c r="C3745" s="11">
        <v>843</v>
      </c>
      <c r="E3745" s="11" t="s">
        <v>8410</v>
      </c>
      <c r="F3745" s="11" t="s">
        <v>8411</v>
      </c>
      <c r="G3745" s="11">
        <v>1</v>
      </c>
      <c r="K3745" s="26" t="str">
        <f>IF($B3745="","",(VLOOKUP($B3745,所属・種目コード!$O$3:$P$127,2)))</f>
        <v>盛岡河南中</v>
      </c>
      <c r="L3745" s="23" t="e">
        <f>IF($B3745="","",(VLOOKUP($B3745,所属・種目コード!$L$3:$M$59,2)))</f>
        <v>#N/A</v>
      </c>
    </row>
    <row r="3746" spans="1:12">
      <c r="A3746" s="11">
        <v>4659</v>
      </c>
      <c r="B3746" s="11">
        <v>1222</v>
      </c>
      <c r="C3746" s="11">
        <v>1053</v>
      </c>
      <c r="E3746" s="11" t="s">
        <v>7548</v>
      </c>
      <c r="F3746" s="11" t="s">
        <v>7549</v>
      </c>
      <c r="G3746" s="11">
        <v>1</v>
      </c>
      <c r="K3746" s="26" t="str">
        <f>IF($B3746="","",(VLOOKUP($B3746,所属・種目コード!$O$3:$P$127,2)))</f>
        <v>盛岡北松園中</v>
      </c>
      <c r="L3746" s="23" t="e">
        <f>IF($B3746="","",(VLOOKUP($B3746,所属・種目コード!$L$3:$M$59,2)))</f>
        <v>#N/A</v>
      </c>
    </row>
    <row r="3747" spans="1:12">
      <c r="A3747" s="11">
        <v>4660</v>
      </c>
      <c r="B3747" s="11">
        <v>1222</v>
      </c>
      <c r="C3747" s="11">
        <v>882</v>
      </c>
      <c r="E3747" s="11" t="s">
        <v>7550</v>
      </c>
      <c r="F3747" s="11" t="s">
        <v>7551</v>
      </c>
      <c r="G3747" s="11">
        <v>2</v>
      </c>
      <c r="K3747" s="26" t="str">
        <f>IF($B3747="","",(VLOOKUP($B3747,所属・種目コード!$O$3:$P$127,2)))</f>
        <v>盛岡北松園中</v>
      </c>
      <c r="L3747" s="23" t="e">
        <f>IF($B3747="","",(VLOOKUP($B3747,所属・種目コード!$L$3:$M$59,2)))</f>
        <v>#N/A</v>
      </c>
    </row>
    <row r="3748" spans="1:12">
      <c r="A3748" s="11">
        <v>4661</v>
      </c>
      <c r="B3748" s="11">
        <v>1222</v>
      </c>
      <c r="C3748" s="11">
        <v>1050</v>
      </c>
      <c r="E3748" s="11" t="s">
        <v>7552</v>
      </c>
      <c r="F3748" s="11" t="s">
        <v>7553</v>
      </c>
      <c r="G3748" s="11">
        <v>1</v>
      </c>
      <c r="K3748" s="26" t="str">
        <f>IF($B3748="","",(VLOOKUP($B3748,所属・種目コード!$O$3:$P$127,2)))</f>
        <v>盛岡北松園中</v>
      </c>
      <c r="L3748" s="23" t="e">
        <f>IF($B3748="","",(VLOOKUP($B3748,所属・種目コード!$L$3:$M$59,2)))</f>
        <v>#N/A</v>
      </c>
    </row>
    <row r="3749" spans="1:12">
      <c r="A3749" s="11">
        <v>4662</v>
      </c>
      <c r="B3749" s="11">
        <v>1222</v>
      </c>
      <c r="C3749" s="11">
        <v>883</v>
      </c>
      <c r="E3749" s="11" t="s">
        <v>7554</v>
      </c>
      <c r="F3749" s="11" t="s">
        <v>7555</v>
      </c>
      <c r="G3749" s="11">
        <v>2</v>
      </c>
      <c r="K3749" s="26" t="str">
        <f>IF($B3749="","",(VLOOKUP($B3749,所属・種目コード!$O$3:$P$127,2)))</f>
        <v>盛岡北松園中</v>
      </c>
      <c r="L3749" s="23" t="e">
        <f>IF($B3749="","",(VLOOKUP($B3749,所属・種目コード!$L$3:$M$59,2)))</f>
        <v>#N/A</v>
      </c>
    </row>
    <row r="3750" spans="1:12">
      <c r="A3750" s="11">
        <v>4663</v>
      </c>
      <c r="B3750" s="11">
        <v>1222</v>
      </c>
      <c r="C3750" s="11">
        <v>1051</v>
      </c>
      <c r="E3750" s="11" t="s">
        <v>7556</v>
      </c>
      <c r="F3750" s="11" t="s">
        <v>7557</v>
      </c>
      <c r="G3750" s="11">
        <v>1</v>
      </c>
      <c r="K3750" s="26" t="str">
        <f>IF($B3750="","",(VLOOKUP($B3750,所属・種目コード!$O$3:$P$127,2)))</f>
        <v>盛岡北松園中</v>
      </c>
      <c r="L3750" s="23" t="e">
        <f>IF($B3750="","",(VLOOKUP($B3750,所属・種目コード!$L$3:$M$59,2)))</f>
        <v>#N/A</v>
      </c>
    </row>
    <row r="3751" spans="1:12">
      <c r="A3751" s="11">
        <v>4664</v>
      </c>
      <c r="B3751" s="11">
        <v>1222</v>
      </c>
      <c r="C3751" s="11">
        <v>1054</v>
      </c>
      <c r="E3751" s="11" t="s">
        <v>7558</v>
      </c>
      <c r="F3751" s="11" t="s">
        <v>7559</v>
      </c>
      <c r="G3751" s="11">
        <v>1</v>
      </c>
      <c r="K3751" s="26" t="str">
        <f>IF($B3751="","",(VLOOKUP($B3751,所属・種目コード!$O$3:$P$127,2)))</f>
        <v>盛岡北松園中</v>
      </c>
      <c r="L3751" s="23" t="e">
        <f>IF($B3751="","",(VLOOKUP($B3751,所属・種目コード!$L$3:$M$59,2)))</f>
        <v>#N/A</v>
      </c>
    </row>
    <row r="3752" spans="1:12">
      <c r="A3752" s="11">
        <v>4665</v>
      </c>
      <c r="B3752" s="11">
        <v>1222</v>
      </c>
      <c r="C3752" s="11">
        <v>886</v>
      </c>
      <c r="E3752" s="11" t="s">
        <v>7560</v>
      </c>
      <c r="F3752" s="11" t="s">
        <v>7561</v>
      </c>
      <c r="G3752" s="11">
        <v>2</v>
      </c>
      <c r="K3752" s="26" t="str">
        <f>IF($B3752="","",(VLOOKUP($B3752,所属・種目コード!$O$3:$P$127,2)))</f>
        <v>盛岡北松園中</v>
      </c>
      <c r="L3752" s="23" t="e">
        <f>IF($B3752="","",(VLOOKUP($B3752,所属・種目コード!$L$3:$M$59,2)))</f>
        <v>#N/A</v>
      </c>
    </row>
    <row r="3753" spans="1:12">
      <c r="A3753" s="11">
        <v>4666</v>
      </c>
      <c r="B3753" s="11">
        <v>1222</v>
      </c>
      <c r="C3753" s="11">
        <v>1055</v>
      </c>
      <c r="E3753" s="11" t="s">
        <v>7562</v>
      </c>
      <c r="F3753" s="11" t="s">
        <v>7563</v>
      </c>
      <c r="G3753" s="11">
        <v>1</v>
      </c>
      <c r="K3753" s="26" t="str">
        <f>IF($B3753="","",(VLOOKUP($B3753,所属・種目コード!$O$3:$P$127,2)))</f>
        <v>盛岡北松園中</v>
      </c>
      <c r="L3753" s="23" t="e">
        <f>IF($B3753="","",(VLOOKUP($B3753,所属・種目コード!$L$3:$M$59,2)))</f>
        <v>#N/A</v>
      </c>
    </row>
    <row r="3754" spans="1:12">
      <c r="A3754" s="11">
        <v>4667</v>
      </c>
      <c r="B3754" s="11">
        <v>1222</v>
      </c>
      <c r="C3754" s="11">
        <v>884</v>
      </c>
      <c r="E3754" s="11" t="s">
        <v>7564</v>
      </c>
      <c r="F3754" s="11" t="s">
        <v>5796</v>
      </c>
      <c r="G3754" s="11">
        <v>2</v>
      </c>
      <c r="K3754" s="26" t="str">
        <f>IF($B3754="","",(VLOOKUP($B3754,所属・種目コード!$O$3:$P$127,2)))</f>
        <v>盛岡北松園中</v>
      </c>
      <c r="L3754" s="23" t="e">
        <f>IF($B3754="","",(VLOOKUP($B3754,所属・種目コード!$L$3:$M$59,2)))</f>
        <v>#N/A</v>
      </c>
    </row>
    <row r="3755" spans="1:12">
      <c r="A3755" s="11">
        <v>4668</v>
      </c>
      <c r="B3755" s="11">
        <v>1222</v>
      </c>
      <c r="C3755" s="11">
        <v>887</v>
      </c>
      <c r="E3755" s="11" t="s">
        <v>7565</v>
      </c>
      <c r="F3755" s="11" t="s">
        <v>7566</v>
      </c>
      <c r="G3755" s="11">
        <v>2</v>
      </c>
      <c r="K3755" s="26" t="str">
        <f>IF($B3755="","",(VLOOKUP($B3755,所属・種目コード!$O$3:$P$127,2)))</f>
        <v>盛岡北松園中</v>
      </c>
      <c r="L3755" s="23" t="e">
        <f>IF($B3755="","",(VLOOKUP($B3755,所属・種目コード!$L$3:$M$59,2)))</f>
        <v>#N/A</v>
      </c>
    </row>
    <row r="3756" spans="1:12">
      <c r="A3756" s="11">
        <v>4669</v>
      </c>
      <c r="B3756" s="11">
        <v>1222</v>
      </c>
      <c r="C3756" s="11">
        <v>888</v>
      </c>
      <c r="E3756" s="11" t="s">
        <v>7567</v>
      </c>
      <c r="F3756" s="11" t="s">
        <v>7568</v>
      </c>
      <c r="G3756" s="11">
        <v>2</v>
      </c>
      <c r="K3756" s="26" t="str">
        <f>IF($B3756="","",(VLOOKUP($B3756,所属・種目コード!$O$3:$P$127,2)))</f>
        <v>盛岡北松園中</v>
      </c>
      <c r="L3756" s="23" t="e">
        <f>IF($B3756="","",(VLOOKUP($B3756,所属・種目コード!$L$3:$M$59,2)))</f>
        <v>#N/A</v>
      </c>
    </row>
    <row r="3757" spans="1:12">
      <c r="A3757" s="11">
        <v>4670</v>
      </c>
      <c r="B3757" s="11">
        <v>1222</v>
      </c>
      <c r="C3757" s="11">
        <v>1056</v>
      </c>
      <c r="E3757" s="11" t="s">
        <v>7569</v>
      </c>
      <c r="F3757" s="11" t="s">
        <v>7570</v>
      </c>
      <c r="G3757" s="11">
        <v>1</v>
      </c>
      <c r="K3757" s="26" t="str">
        <f>IF($B3757="","",(VLOOKUP($B3757,所属・種目コード!$O$3:$P$127,2)))</f>
        <v>盛岡北松園中</v>
      </c>
      <c r="L3757" s="23" t="e">
        <f>IF($B3757="","",(VLOOKUP($B3757,所属・種目コード!$L$3:$M$59,2)))</f>
        <v>#N/A</v>
      </c>
    </row>
    <row r="3758" spans="1:12">
      <c r="A3758" s="11">
        <v>4671</v>
      </c>
      <c r="B3758" s="11">
        <v>1222</v>
      </c>
      <c r="C3758" s="11">
        <v>885</v>
      </c>
      <c r="E3758" s="11" t="s">
        <v>7571</v>
      </c>
      <c r="F3758" s="11" t="s">
        <v>7572</v>
      </c>
      <c r="G3758" s="11">
        <v>2</v>
      </c>
      <c r="K3758" s="26" t="str">
        <f>IF($B3758="","",(VLOOKUP($B3758,所属・種目コード!$O$3:$P$127,2)))</f>
        <v>盛岡北松園中</v>
      </c>
      <c r="L3758" s="23" t="e">
        <f>IF($B3758="","",(VLOOKUP($B3758,所属・種目コード!$L$3:$M$59,2)))</f>
        <v>#N/A</v>
      </c>
    </row>
    <row r="3759" spans="1:12">
      <c r="A3759" s="11">
        <v>4672</v>
      </c>
      <c r="B3759" s="11">
        <v>1222</v>
      </c>
      <c r="C3759" s="11">
        <v>1057</v>
      </c>
      <c r="E3759" s="11" t="s">
        <v>7573</v>
      </c>
      <c r="F3759" s="11" t="s">
        <v>7574</v>
      </c>
      <c r="G3759" s="11">
        <v>1</v>
      </c>
      <c r="K3759" s="26" t="str">
        <f>IF($B3759="","",(VLOOKUP($B3759,所属・種目コード!$O$3:$P$127,2)))</f>
        <v>盛岡北松園中</v>
      </c>
      <c r="L3759" s="23" t="e">
        <f>IF($B3759="","",(VLOOKUP($B3759,所属・種目コード!$L$3:$M$59,2)))</f>
        <v>#N/A</v>
      </c>
    </row>
    <row r="3760" spans="1:12">
      <c r="A3760" s="11">
        <v>4673</v>
      </c>
      <c r="B3760" s="11">
        <v>1222</v>
      </c>
      <c r="C3760" s="11">
        <v>1052</v>
      </c>
      <c r="E3760" s="11" t="s">
        <v>7575</v>
      </c>
      <c r="F3760" s="11" t="s">
        <v>7576</v>
      </c>
      <c r="G3760" s="11">
        <v>1</v>
      </c>
      <c r="K3760" s="26" t="str">
        <f>IF($B3760="","",(VLOOKUP($B3760,所属・種目コード!$O$3:$P$127,2)))</f>
        <v>盛岡北松園中</v>
      </c>
      <c r="L3760" s="23" t="e">
        <f>IF($B3760="","",(VLOOKUP($B3760,所属・種目コード!$L$3:$M$59,2)))</f>
        <v>#N/A</v>
      </c>
    </row>
    <row r="3761" spans="1:12">
      <c r="A3761" s="11">
        <v>5102</v>
      </c>
      <c r="B3761" s="11">
        <v>1224</v>
      </c>
      <c r="C3761" s="11">
        <v>1390</v>
      </c>
      <c r="E3761" s="11" t="s">
        <v>8393</v>
      </c>
      <c r="F3761" s="11" t="s">
        <v>8394</v>
      </c>
      <c r="G3761" s="11">
        <v>2</v>
      </c>
      <c r="K3761" s="26" t="str">
        <f>IF($B3761="","",(VLOOKUP($B3761,所属・種目コード!$O$3:$P$127,2)))</f>
        <v>盛岡黒石野中</v>
      </c>
      <c r="L3761" s="23" t="e">
        <f>IF($B3761="","",(VLOOKUP($B3761,所属・種目コード!$L$3:$M$59,2)))</f>
        <v>#N/A</v>
      </c>
    </row>
    <row r="3762" spans="1:12">
      <c r="A3762" s="11">
        <v>4674</v>
      </c>
      <c r="B3762" s="11">
        <v>1225</v>
      </c>
      <c r="C3762" s="11">
        <v>108</v>
      </c>
      <c r="E3762" s="11" t="s">
        <v>7577</v>
      </c>
      <c r="F3762" s="11" t="s">
        <v>7578</v>
      </c>
      <c r="G3762" s="11">
        <v>2</v>
      </c>
      <c r="K3762" s="26" t="str">
        <f>IF($B3762="","",(VLOOKUP($B3762,所属・種目コード!$O$3:$P$127,2)))</f>
        <v>盛岡下小路中</v>
      </c>
      <c r="L3762" s="23" t="e">
        <f>IF($B3762="","",(VLOOKUP($B3762,所属・種目コード!$L$3:$M$59,2)))</f>
        <v>#N/A</v>
      </c>
    </row>
    <row r="3763" spans="1:12">
      <c r="A3763" s="11">
        <v>4675</v>
      </c>
      <c r="B3763" s="11">
        <v>1225</v>
      </c>
      <c r="C3763" s="11">
        <v>119</v>
      </c>
      <c r="E3763" s="11" t="s">
        <v>7579</v>
      </c>
      <c r="F3763" s="11" t="s">
        <v>7580</v>
      </c>
      <c r="G3763" s="11">
        <v>2</v>
      </c>
      <c r="K3763" s="26" t="str">
        <f>IF($B3763="","",(VLOOKUP($B3763,所属・種目コード!$O$3:$P$127,2)))</f>
        <v>盛岡下小路中</v>
      </c>
      <c r="L3763" s="23" t="e">
        <f>IF($B3763="","",(VLOOKUP($B3763,所属・種目コード!$L$3:$M$59,2)))</f>
        <v>#N/A</v>
      </c>
    </row>
    <row r="3764" spans="1:12">
      <c r="A3764" s="11">
        <v>4676</v>
      </c>
      <c r="B3764" s="11">
        <v>1225</v>
      </c>
      <c r="C3764" s="11">
        <v>109</v>
      </c>
      <c r="E3764" s="11" t="s">
        <v>7581</v>
      </c>
      <c r="F3764" s="11" t="s">
        <v>7582</v>
      </c>
      <c r="G3764" s="11">
        <v>2</v>
      </c>
      <c r="K3764" s="26" t="str">
        <f>IF($B3764="","",(VLOOKUP($B3764,所属・種目コード!$O$3:$P$127,2)))</f>
        <v>盛岡下小路中</v>
      </c>
      <c r="L3764" s="23" t="e">
        <f>IF($B3764="","",(VLOOKUP($B3764,所属・種目コード!$L$3:$M$59,2)))</f>
        <v>#N/A</v>
      </c>
    </row>
    <row r="3765" spans="1:12">
      <c r="A3765" s="11">
        <v>4677</v>
      </c>
      <c r="B3765" s="11">
        <v>1225</v>
      </c>
      <c r="C3765" s="11">
        <v>120</v>
      </c>
      <c r="E3765" s="11" t="s">
        <v>7583</v>
      </c>
      <c r="F3765" s="11" t="s">
        <v>7584</v>
      </c>
      <c r="G3765" s="11">
        <v>2</v>
      </c>
      <c r="K3765" s="26" t="str">
        <f>IF($B3765="","",(VLOOKUP($B3765,所属・種目コード!$O$3:$P$127,2)))</f>
        <v>盛岡下小路中</v>
      </c>
      <c r="L3765" s="23" t="e">
        <f>IF($B3765="","",(VLOOKUP($B3765,所属・種目コード!$L$3:$M$59,2)))</f>
        <v>#N/A</v>
      </c>
    </row>
    <row r="3766" spans="1:12">
      <c r="A3766" s="11">
        <v>4678</v>
      </c>
      <c r="B3766" s="11">
        <v>1225</v>
      </c>
      <c r="C3766" s="11">
        <v>113</v>
      </c>
      <c r="E3766" s="11" t="s">
        <v>7585</v>
      </c>
      <c r="F3766" s="11" t="s">
        <v>7586</v>
      </c>
      <c r="G3766" s="11">
        <v>1</v>
      </c>
      <c r="K3766" s="26" t="str">
        <f>IF($B3766="","",(VLOOKUP($B3766,所属・種目コード!$O$3:$P$127,2)))</f>
        <v>盛岡下小路中</v>
      </c>
      <c r="L3766" s="23" t="e">
        <f>IF($B3766="","",(VLOOKUP($B3766,所属・種目コード!$L$3:$M$59,2)))</f>
        <v>#N/A</v>
      </c>
    </row>
    <row r="3767" spans="1:12">
      <c r="A3767" s="11">
        <v>4679</v>
      </c>
      <c r="B3767" s="11">
        <v>1225</v>
      </c>
      <c r="C3767" s="11">
        <v>114</v>
      </c>
      <c r="E3767" s="11" t="s">
        <v>1847</v>
      </c>
      <c r="F3767" s="11" t="s">
        <v>1848</v>
      </c>
      <c r="G3767" s="11">
        <v>1</v>
      </c>
      <c r="K3767" s="26" t="str">
        <f>IF($B3767="","",(VLOOKUP($B3767,所属・種目コード!$O$3:$P$127,2)))</f>
        <v>盛岡下小路中</v>
      </c>
      <c r="L3767" s="23" t="e">
        <f>IF($B3767="","",(VLOOKUP($B3767,所属・種目コード!$L$3:$M$59,2)))</f>
        <v>#N/A</v>
      </c>
    </row>
    <row r="3768" spans="1:12">
      <c r="A3768" s="11">
        <v>4680</v>
      </c>
      <c r="B3768" s="11">
        <v>1225</v>
      </c>
      <c r="C3768" s="11">
        <v>121</v>
      </c>
      <c r="E3768" s="11" t="s">
        <v>7587</v>
      </c>
      <c r="F3768" s="11" t="s">
        <v>7588</v>
      </c>
      <c r="G3768" s="11">
        <v>2</v>
      </c>
      <c r="K3768" s="26" t="str">
        <f>IF($B3768="","",(VLOOKUP($B3768,所属・種目コード!$O$3:$P$127,2)))</f>
        <v>盛岡下小路中</v>
      </c>
      <c r="L3768" s="23" t="e">
        <f>IF($B3768="","",(VLOOKUP($B3768,所属・種目コード!$L$3:$M$59,2)))</f>
        <v>#N/A</v>
      </c>
    </row>
    <row r="3769" spans="1:12">
      <c r="A3769" s="11">
        <v>4681</v>
      </c>
      <c r="B3769" s="11">
        <v>1225</v>
      </c>
      <c r="C3769" s="11">
        <v>110</v>
      </c>
      <c r="E3769" s="11" t="s">
        <v>7589</v>
      </c>
      <c r="F3769" s="11" t="s">
        <v>7590</v>
      </c>
      <c r="G3769" s="11">
        <v>2</v>
      </c>
      <c r="K3769" s="26" t="str">
        <f>IF($B3769="","",(VLOOKUP($B3769,所属・種目コード!$O$3:$P$127,2)))</f>
        <v>盛岡下小路中</v>
      </c>
      <c r="L3769" s="23" t="e">
        <f>IF($B3769="","",(VLOOKUP($B3769,所属・種目コード!$L$3:$M$59,2)))</f>
        <v>#N/A</v>
      </c>
    </row>
    <row r="3770" spans="1:12">
      <c r="A3770" s="11">
        <v>4682</v>
      </c>
      <c r="B3770" s="11">
        <v>1225</v>
      </c>
      <c r="C3770" s="11">
        <v>115</v>
      </c>
      <c r="E3770" s="11" t="s">
        <v>7591</v>
      </c>
      <c r="F3770" s="11" t="s">
        <v>7592</v>
      </c>
      <c r="G3770" s="11">
        <v>1</v>
      </c>
      <c r="K3770" s="26" t="str">
        <f>IF($B3770="","",(VLOOKUP($B3770,所属・種目コード!$O$3:$P$127,2)))</f>
        <v>盛岡下小路中</v>
      </c>
      <c r="L3770" s="23" t="e">
        <f>IF($B3770="","",(VLOOKUP($B3770,所属・種目コード!$L$3:$M$59,2)))</f>
        <v>#N/A</v>
      </c>
    </row>
    <row r="3771" spans="1:12">
      <c r="A3771" s="11">
        <v>4683</v>
      </c>
      <c r="B3771" s="11">
        <v>1225</v>
      </c>
      <c r="C3771" s="11">
        <v>122</v>
      </c>
      <c r="E3771" s="11" t="s">
        <v>7593</v>
      </c>
      <c r="F3771" s="11" t="s">
        <v>7594</v>
      </c>
      <c r="G3771" s="11">
        <v>2</v>
      </c>
      <c r="K3771" s="26" t="str">
        <f>IF($B3771="","",(VLOOKUP($B3771,所属・種目コード!$O$3:$P$127,2)))</f>
        <v>盛岡下小路中</v>
      </c>
      <c r="L3771" s="23" t="e">
        <f>IF($B3771="","",(VLOOKUP($B3771,所属・種目コード!$L$3:$M$59,2)))</f>
        <v>#N/A</v>
      </c>
    </row>
    <row r="3772" spans="1:12">
      <c r="A3772" s="11">
        <v>4684</v>
      </c>
      <c r="B3772" s="11">
        <v>1225</v>
      </c>
      <c r="C3772" s="11">
        <v>103</v>
      </c>
      <c r="E3772" s="11" t="s">
        <v>7595</v>
      </c>
      <c r="F3772" s="11" t="s">
        <v>7596</v>
      </c>
      <c r="G3772" s="11">
        <v>1</v>
      </c>
      <c r="K3772" s="26" t="str">
        <f>IF($B3772="","",(VLOOKUP($B3772,所属・種目コード!$O$3:$P$127,2)))</f>
        <v>盛岡下小路中</v>
      </c>
      <c r="L3772" s="23" t="e">
        <f>IF($B3772="","",(VLOOKUP($B3772,所属・種目コード!$L$3:$M$59,2)))</f>
        <v>#N/A</v>
      </c>
    </row>
    <row r="3773" spans="1:12">
      <c r="A3773" s="11">
        <v>4685</v>
      </c>
      <c r="B3773" s="11">
        <v>1225</v>
      </c>
      <c r="C3773" s="11">
        <v>116</v>
      </c>
      <c r="E3773" s="11" t="s">
        <v>7597</v>
      </c>
      <c r="F3773" s="11" t="s">
        <v>7598</v>
      </c>
      <c r="G3773" s="11">
        <v>1</v>
      </c>
      <c r="K3773" s="26" t="str">
        <f>IF($B3773="","",(VLOOKUP($B3773,所属・種目コード!$O$3:$P$127,2)))</f>
        <v>盛岡下小路中</v>
      </c>
      <c r="L3773" s="23" t="e">
        <f>IF($B3773="","",(VLOOKUP($B3773,所属・種目コード!$L$3:$M$59,2)))</f>
        <v>#N/A</v>
      </c>
    </row>
    <row r="3774" spans="1:12">
      <c r="A3774" s="11">
        <v>4686</v>
      </c>
      <c r="B3774" s="11">
        <v>1225</v>
      </c>
      <c r="C3774" s="11">
        <v>111</v>
      </c>
      <c r="E3774" s="11" t="s">
        <v>7599</v>
      </c>
      <c r="F3774" s="11" t="s">
        <v>7600</v>
      </c>
      <c r="G3774" s="11">
        <v>2</v>
      </c>
      <c r="K3774" s="26" t="str">
        <f>IF($B3774="","",(VLOOKUP($B3774,所属・種目コード!$O$3:$P$127,2)))</f>
        <v>盛岡下小路中</v>
      </c>
      <c r="L3774" s="23" t="e">
        <f>IF($B3774="","",(VLOOKUP($B3774,所属・種目コード!$L$3:$M$59,2)))</f>
        <v>#N/A</v>
      </c>
    </row>
    <row r="3775" spans="1:12">
      <c r="A3775" s="11">
        <v>4687</v>
      </c>
      <c r="B3775" s="11">
        <v>1225</v>
      </c>
      <c r="C3775" s="11">
        <v>104</v>
      </c>
      <c r="E3775" s="11" t="s">
        <v>7601</v>
      </c>
      <c r="F3775" s="11" t="s">
        <v>7602</v>
      </c>
      <c r="G3775" s="11">
        <v>1</v>
      </c>
      <c r="K3775" s="26" t="str">
        <f>IF($B3775="","",(VLOOKUP($B3775,所属・種目コード!$O$3:$P$127,2)))</f>
        <v>盛岡下小路中</v>
      </c>
      <c r="L3775" s="23" t="e">
        <f>IF($B3775="","",(VLOOKUP($B3775,所属・種目コード!$L$3:$M$59,2)))</f>
        <v>#N/A</v>
      </c>
    </row>
    <row r="3776" spans="1:12">
      <c r="A3776" s="11">
        <v>4688</v>
      </c>
      <c r="B3776" s="11">
        <v>1225</v>
      </c>
      <c r="C3776" s="11">
        <v>123</v>
      </c>
      <c r="E3776" s="11" t="s">
        <v>7603</v>
      </c>
      <c r="F3776" s="11" t="s">
        <v>7604</v>
      </c>
      <c r="G3776" s="11">
        <v>2</v>
      </c>
      <c r="K3776" s="26" t="str">
        <f>IF($B3776="","",(VLOOKUP($B3776,所属・種目コード!$O$3:$P$127,2)))</f>
        <v>盛岡下小路中</v>
      </c>
      <c r="L3776" s="23" t="e">
        <f>IF($B3776="","",(VLOOKUP($B3776,所属・種目コード!$L$3:$M$59,2)))</f>
        <v>#N/A</v>
      </c>
    </row>
    <row r="3777" spans="1:12">
      <c r="A3777" s="11">
        <v>4689</v>
      </c>
      <c r="B3777" s="11">
        <v>1225</v>
      </c>
      <c r="C3777" s="11">
        <v>124</v>
      </c>
      <c r="E3777" s="11" t="s">
        <v>7605</v>
      </c>
      <c r="F3777" s="11" t="s">
        <v>7606</v>
      </c>
      <c r="G3777" s="11">
        <v>2</v>
      </c>
      <c r="K3777" s="26" t="str">
        <f>IF($B3777="","",(VLOOKUP($B3777,所属・種目コード!$O$3:$P$127,2)))</f>
        <v>盛岡下小路中</v>
      </c>
      <c r="L3777" s="23" t="e">
        <f>IF($B3777="","",(VLOOKUP($B3777,所属・種目コード!$L$3:$M$59,2)))</f>
        <v>#N/A</v>
      </c>
    </row>
    <row r="3778" spans="1:12">
      <c r="A3778" s="11">
        <v>4690</v>
      </c>
      <c r="B3778" s="11">
        <v>1225</v>
      </c>
      <c r="C3778" s="11">
        <v>117</v>
      </c>
      <c r="E3778" s="11" t="s">
        <v>7607</v>
      </c>
      <c r="F3778" s="11" t="s">
        <v>7608</v>
      </c>
      <c r="G3778" s="11">
        <v>1</v>
      </c>
      <c r="K3778" s="26" t="str">
        <f>IF($B3778="","",(VLOOKUP($B3778,所属・種目コード!$O$3:$P$127,2)))</f>
        <v>盛岡下小路中</v>
      </c>
      <c r="L3778" s="23" t="e">
        <f>IF($B3778="","",(VLOOKUP($B3778,所属・種目コード!$L$3:$M$59,2)))</f>
        <v>#N/A</v>
      </c>
    </row>
    <row r="3779" spans="1:12">
      <c r="A3779" s="11">
        <v>4691</v>
      </c>
      <c r="B3779" s="11">
        <v>1225</v>
      </c>
      <c r="C3779" s="11">
        <v>105</v>
      </c>
      <c r="E3779" s="11" t="s">
        <v>7609</v>
      </c>
      <c r="F3779" s="11" t="s">
        <v>7610</v>
      </c>
      <c r="G3779" s="11">
        <v>1</v>
      </c>
      <c r="K3779" s="26" t="str">
        <f>IF($B3779="","",(VLOOKUP($B3779,所属・種目コード!$O$3:$P$127,2)))</f>
        <v>盛岡下小路中</v>
      </c>
      <c r="L3779" s="23" t="e">
        <f>IF($B3779="","",(VLOOKUP($B3779,所属・種目コード!$L$3:$M$59,2)))</f>
        <v>#N/A</v>
      </c>
    </row>
    <row r="3780" spans="1:12">
      <c r="A3780" s="11">
        <v>4692</v>
      </c>
      <c r="B3780" s="11">
        <v>1225</v>
      </c>
      <c r="C3780" s="11">
        <v>106</v>
      </c>
      <c r="E3780" s="11" t="s">
        <v>7611</v>
      </c>
      <c r="F3780" s="11" t="s">
        <v>7612</v>
      </c>
      <c r="G3780" s="11">
        <v>1</v>
      </c>
      <c r="K3780" s="26" t="str">
        <f>IF($B3780="","",(VLOOKUP($B3780,所属・種目コード!$O$3:$P$127,2)))</f>
        <v>盛岡下小路中</v>
      </c>
      <c r="L3780" s="23" t="e">
        <f>IF($B3780="","",(VLOOKUP($B3780,所属・種目コード!$L$3:$M$59,2)))</f>
        <v>#N/A</v>
      </c>
    </row>
    <row r="3781" spans="1:12">
      <c r="A3781" s="11">
        <v>4693</v>
      </c>
      <c r="B3781" s="11">
        <v>1225</v>
      </c>
      <c r="C3781" s="11">
        <v>125</v>
      </c>
      <c r="E3781" s="11" t="s">
        <v>7613</v>
      </c>
      <c r="F3781" s="11" t="s">
        <v>7614</v>
      </c>
      <c r="G3781" s="11">
        <v>2</v>
      </c>
      <c r="K3781" s="26" t="str">
        <f>IF($B3781="","",(VLOOKUP($B3781,所属・種目コード!$O$3:$P$127,2)))</f>
        <v>盛岡下小路中</v>
      </c>
      <c r="L3781" s="23" t="e">
        <f>IF($B3781="","",(VLOOKUP($B3781,所属・種目コード!$L$3:$M$59,2)))</f>
        <v>#N/A</v>
      </c>
    </row>
    <row r="3782" spans="1:12">
      <c r="A3782" s="11">
        <v>4694</v>
      </c>
      <c r="B3782" s="11">
        <v>1225</v>
      </c>
      <c r="C3782" s="11">
        <v>118</v>
      </c>
      <c r="E3782" s="11" t="s">
        <v>7615</v>
      </c>
      <c r="F3782" s="11" t="s">
        <v>7616</v>
      </c>
      <c r="G3782" s="11">
        <v>1</v>
      </c>
      <c r="K3782" s="26" t="str">
        <f>IF($B3782="","",(VLOOKUP($B3782,所属・種目コード!$O$3:$P$127,2)))</f>
        <v>盛岡下小路中</v>
      </c>
      <c r="L3782" s="23" t="e">
        <f>IF($B3782="","",(VLOOKUP($B3782,所属・種目コード!$L$3:$M$59,2)))</f>
        <v>#N/A</v>
      </c>
    </row>
    <row r="3783" spans="1:12">
      <c r="A3783" s="11">
        <v>4695</v>
      </c>
      <c r="B3783" s="11">
        <v>1225</v>
      </c>
      <c r="C3783" s="11">
        <v>112</v>
      </c>
      <c r="E3783" s="11" t="s">
        <v>7617</v>
      </c>
      <c r="F3783" s="11" t="s">
        <v>7618</v>
      </c>
      <c r="G3783" s="11">
        <v>2</v>
      </c>
      <c r="K3783" s="26" t="str">
        <f>IF($B3783="","",(VLOOKUP($B3783,所属・種目コード!$O$3:$P$127,2)))</f>
        <v>盛岡下小路中</v>
      </c>
      <c r="L3783" s="23" t="e">
        <f>IF($B3783="","",(VLOOKUP($B3783,所属・種目コード!$L$3:$M$59,2)))</f>
        <v>#N/A</v>
      </c>
    </row>
    <row r="3784" spans="1:12">
      <c r="A3784" s="11">
        <v>4696</v>
      </c>
      <c r="B3784" s="11">
        <v>1225</v>
      </c>
      <c r="C3784" s="11">
        <v>113</v>
      </c>
      <c r="E3784" s="11" t="s">
        <v>7619</v>
      </c>
      <c r="F3784" s="11" t="s">
        <v>7620</v>
      </c>
      <c r="G3784" s="11">
        <v>2</v>
      </c>
      <c r="K3784" s="26" t="str">
        <f>IF($B3784="","",(VLOOKUP($B3784,所属・種目コード!$O$3:$P$127,2)))</f>
        <v>盛岡下小路中</v>
      </c>
      <c r="L3784" s="23" t="e">
        <f>IF($B3784="","",(VLOOKUP($B3784,所属・種目コード!$L$3:$M$59,2)))</f>
        <v>#N/A</v>
      </c>
    </row>
    <row r="3785" spans="1:12">
      <c r="A3785" s="11">
        <v>4697</v>
      </c>
      <c r="B3785" s="11">
        <v>1225</v>
      </c>
      <c r="C3785" s="11">
        <v>107</v>
      </c>
      <c r="E3785" s="11" t="s">
        <v>7621</v>
      </c>
      <c r="F3785" s="11" t="s">
        <v>5107</v>
      </c>
      <c r="G3785" s="11">
        <v>1</v>
      </c>
      <c r="K3785" s="26" t="str">
        <f>IF($B3785="","",(VLOOKUP($B3785,所属・種目コード!$O$3:$P$127,2)))</f>
        <v>盛岡下小路中</v>
      </c>
      <c r="L3785" s="23" t="e">
        <f>IF($B3785="","",(VLOOKUP($B3785,所属・種目コード!$L$3:$M$59,2)))</f>
        <v>#N/A</v>
      </c>
    </row>
    <row r="3786" spans="1:12">
      <c r="A3786" s="11">
        <v>4698</v>
      </c>
      <c r="B3786" s="11">
        <v>1225</v>
      </c>
      <c r="C3786" s="11">
        <v>108</v>
      </c>
      <c r="E3786" s="11" t="s">
        <v>7622</v>
      </c>
      <c r="F3786" s="11" t="s">
        <v>7623</v>
      </c>
      <c r="G3786" s="11">
        <v>1</v>
      </c>
      <c r="K3786" s="26" t="str">
        <f>IF($B3786="","",(VLOOKUP($B3786,所属・種目コード!$O$3:$P$127,2)))</f>
        <v>盛岡下小路中</v>
      </c>
      <c r="L3786" s="23" t="e">
        <f>IF($B3786="","",(VLOOKUP($B3786,所属・種目コード!$L$3:$M$59,2)))</f>
        <v>#N/A</v>
      </c>
    </row>
    <row r="3787" spans="1:12">
      <c r="A3787" s="11">
        <v>4699</v>
      </c>
      <c r="B3787" s="11">
        <v>1225</v>
      </c>
      <c r="C3787" s="11">
        <v>119</v>
      </c>
      <c r="E3787" s="11" t="s">
        <v>7624</v>
      </c>
      <c r="F3787" s="11" t="s">
        <v>7625</v>
      </c>
      <c r="G3787" s="11">
        <v>1</v>
      </c>
      <c r="K3787" s="26" t="str">
        <f>IF($B3787="","",(VLOOKUP($B3787,所属・種目コード!$O$3:$P$127,2)))</f>
        <v>盛岡下小路中</v>
      </c>
      <c r="L3787" s="23" t="e">
        <f>IF($B3787="","",(VLOOKUP($B3787,所属・種目コード!$L$3:$M$59,2)))</f>
        <v>#N/A</v>
      </c>
    </row>
    <row r="3788" spans="1:12">
      <c r="A3788" s="11">
        <v>4700</v>
      </c>
      <c r="B3788" s="11">
        <v>1225</v>
      </c>
      <c r="C3788" s="11">
        <v>109</v>
      </c>
      <c r="E3788" s="11" t="s">
        <v>7626</v>
      </c>
      <c r="F3788" s="11" t="s">
        <v>7627</v>
      </c>
      <c r="G3788" s="11">
        <v>1</v>
      </c>
      <c r="K3788" s="26" t="str">
        <f>IF($B3788="","",(VLOOKUP($B3788,所属・種目コード!$O$3:$P$127,2)))</f>
        <v>盛岡下小路中</v>
      </c>
      <c r="L3788" s="23" t="e">
        <f>IF($B3788="","",(VLOOKUP($B3788,所属・種目コード!$L$3:$M$59,2)))</f>
        <v>#N/A</v>
      </c>
    </row>
    <row r="3789" spans="1:12">
      <c r="A3789" s="11">
        <v>4701</v>
      </c>
      <c r="B3789" s="11">
        <v>1225</v>
      </c>
      <c r="C3789" s="11">
        <v>114</v>
      </c>
      <c r="E3789" s="11" t="s">
        <v>7628</v>
      </c>
      <c r="F3789" s="11" t="s">
        <v>7629</v>
      </c>
      <c r="G3789" s="11">
        <v>2</v>
      </c>
      <c r="K3789" s="26" t="str">
        <f>IF($B3789="","",(VLOOKUP($B3789,所属・種目コード!$O$3:$P$127,2)))</f>
        <v>盛岡下小路中</v>
      </c>
      <c r="L3789" s="23" t="e">
        <f>IF($B3789="","",(VLOOKUP($B3789,所属・種目コード!$L$3:$M$59,2)))</f>
        <v>#N/A</v>
      </c>
    </row>
    <row r="3790" spans="1:12">
      <c r="A3790" s="11">
        <v>4702</v>
      </c>
      <c r="B3790" s="11">
        <v>1225</v>
      </c>
      <c r="C3790" s="11">
        <v>126</v>
      </c>
      <c r="E3790" s="11" t="s">
        <v>7630</v>
      </c>
      <c r="F3790" s="11" t="s">
        <v>7631</v>
      </c>
      <c r="G3790" s="11">
        <v>2</v>
      </c>
      <c r="K3790" s="26" t="str">
        <f>IF($B3790="","",(VLOOKUP($B3790,所属・種目コード!$O$3:$P$127,2)))</f>
        <v>盛岡下小路中</v>
      </c>
      <c r="L3790" s="23" t="e">
        <f>IF($B3790="","",(VLOOKUP($B3790,所属・種目コード!$L$3:$M$59,2)))</f>
        <v>#N/A</v>
      </c>
    </row>
    <row r="3791" spans="1:12">
      <c r="A3791" s="11">
        <v>4703</v>
      </c>
      <c r="B3791" s="11">
        <v>1225</v>
      </c>
      <c r="C3791" s="11">
        <v>115</v>
      </c>
      <c r="E3791" s="11" t="s">
        <v>7632</v>
      </c>
      <c r="F3791" s="11" t="s">
        <v>7633</v>
      </c>
      <c r="G3791" s="11">
        <v>2</v>
      </c>
      <c r="K3791" s="26" t="str">
        <f>IF($B3791="","",(VLOOKUP($B3791,所属・種目コード!$O$3:$P$127,2)))</f>
        <v>盛岡下小路中</v>
      </c>
      <c r="L3791" s="23" t="e">
        <f>IF($B3791="","",(VLOOKUP($B3791,所属・種目コード!$L$3:$M$59,2)))</f>
        <v>#N/A</v>
      </c>
    </row>
    <row r="3792" spans="1:12">
      <c r="A3792" s="11">
        <v>4704</v>
      </c>
      <c r="B3792" s="11">
        <v>1225</v>
      </c>
      <c r="C3792" s="11">
        <v>120</v>
      </c>
      <c r="E3792" s="11" t="s">
        <v>7634</v>
      </c>
      <c r="F3792" s="11" t="s">
        <v>7635</v>
      </c>
      <c r="G3792" s="11">
        <v>1</v>
      </c>
      <c r="K3792" s="26" t="str">
        <f>IF($B3792="","",(VLOOKUP($B3792,所属・種目コード!$O$3:$P$127,2)))</f>
        <v>盛岡下小路中</v>
      </c>
      <c r="L3792" s="23" t="e">
        <f>IF($B3792="","",(VLOOKUP($B3792,所属・種目コード!$L$3:$M$59,2)))</f>
        <v>#N/A</v>
      </c>
    </row>
    <row r="3793" spans="1:12">
      <c r="A3793" s="11">
        <v>4705</v>
      </c>
      <c r="B3793" s="11">
        <v>1225</v>
      </c>
      <c r="C3793" s="11">
        <v>110</v>
      </c>
      <c r="E3793" s="11" t="s">
        <v>7636</v>
      </c>
      <c r="F3793" s="11" t="s">
        <v>7637</v>
      </c>
      <c r="G3793" s="11">
        <v>1</v>
      </c>
      <c r="K3793" s="26" t="str">
        <f>IF($B3793="","",(VLOOKUP($B3793,所属・種目コード!$O$3:$P$127,2)))</f>
        <v>盛岡下小路中</v>
      </c>
      <c r="L3793" s="23" t="e">
        <f>IF($B3793="","",(VLOOKUP($B3793,所属・種目コード!$L$3:$M$59,2)))</f>
        <v>#N/A</v>
      </c>
    </row>
    <row r="3794" spans="1:12">
      <c r="A3794" s="11">
        <v>4706</v>
      </c>
      <c r="B3794" s="11">
        <v>1225</v>
      </c>
      <c r="C3794" s="11">
        <v>116</v>
      </c>
      <c r="E3794" s="11" t="s">
        <v>7638</v>
      </c>
      <c r="F3794" s="11" t="s">
        <v>7639</v>
      </c>
      <c r="G3794" s="11">
        <v>2</v>
      </c>
      <c r="K3794" s="26" t="str">
        <f>IF($B3794="","",(VLOOKUP($B3794,所属・種目コード!$O$3:$P$127,2)))</f>
        <v>盛岡下小路中</v>
      </c>
      <c r="L3794" s="23" t="e">
        <f>IF($B3794="","",(VLOOKUP($B3794,所属・種目コード!$L$3:$M$59,2)))</f>
        <v>#N/A</v>
      </c>
    </row>
    <row r="3795" spans="1:12">
      <c r="A3795" s="11">
        <v>4707</v>
      </c>
      <c r="B3795" s="11">
        <v>1225</v>
      </c>
      <c r="C3795" s="11">
        <v>117</v>
      </c>
      <c r="E3795" s="11" t="s">
        <v>7640</v>
      </c>
      <c r="F3795" s="11" t="s">
        <v>7641</v>
      </c>
      <c r="G3795" s="11">
        <v>2</v>
      </c>
      <c r="K3795" s="26" t="str">
        <f>IF($B3795="","",(VLOOKUP($B3795,所属・種目コード!$O$3:$P$127,2)))</f>
        <v>盛岡下小路中</v>
      </c>
      <c r="L3795" s="23" t="e">
        <f>IF($B3795="","",(VLOOKUP($B3795,所属・種目コード!$L$3:$M$59,2)))</f>
        <v>#N/A</v>
      </c>
    </row>
    <row r="3796" spans="1:12">
      <c r="A3796" s="11">
        <v>4708</v>
      </c>
      <c r="B3796" s="11">
        <v>1225</v>
      </c>
      <c r="C3796" s="11">
        <v>111</v>
      </c>
      <c r="E3796" s="11" t="s">
        <v>7642</v>
      </c>
      <c r="F3796" s="11" t="s">
        <v>7643</v>
      </c>
      <c r="G3796" s="11">
        <v>1</v>
      </c>
      <c r="K3796" s="26" t="str">
        <f>IF($B3796="","",(VLOOKUP($B3796,所属・種目コード!$O$3:$P$127,2)))</f>
        <v>盛岡下小路中</v>
      </c>
      <c r="L3796" s="23" t="e">
        <f>IF($B3796="","",(VLOOKUP($B3796,所属・種目コード!$L$3:$M$59,2)))</f>
        <v>#N/A</v>
      </c>
    </row>
    <row r="3797" spans="1:12">
      <c r="A3797" s="11">
        <v>4709</v>
      </c>
      <c r="B3797" s="11">
        <v>1225</v>
      </c>
      <c r="C3797" s="11">
        <v>121</v>
      </c>
      <c r="E3797" s="11" t="s">
        <v>7644</v>
      </c>
      <c r="F3797" s="11" t="s">
        <v>7645</v>
      </c>
      <c r="G3797" s="11">
        <v>1</v>
      </c>
      <c r="K3797" s="26" t="str">
        <f>IF($B3797="","",(VLOOKUP($B3797,所属・種目コード!$O$3:$P$127,2)))</f>
        <v>盛岡下小路中</v>
      </c>
      <c r="L3797" s="23" t="e">
        <f>IF($B3797="","",(VLOOKUP($B3797,所属・種目コード!$L$3:$M$59,2)))</f>
        <v>#N/A</v>
      </c>
    </row>
    <row r="3798" spans="1:12">
      <c r="A3798" s="11">
        <v>4710</v>
      </c>
      <c r="B3798" s="11">
        <v>1225</v>
      </c>
      <c r="C3798" s="11">
        <v>122</v>
      </c>
      <c r="E3798" s="11" t="s">
        <v>7646</v>
      </c>
      <c r="F3798" s="11" t="s">
        <v>7647</v>
      </c>
      <c r="G3798" s="11">
        <v>1</v>
      </c>
      <c r="K3798" s="26" t="str">
        <f>IF($B3798="","",(VLOOKUP($B3798,所属・種目コード!$O$3:$P$127,2)))</f>
        <v>盛岡下小路中</v>
      </c>
      <c r="L3798" s="23" t="e">
        <f>IF($B3798="","",(VLOOKUP($B3798,所属・種目コード!$L$3:$M$59,2)))</f>
        <v>#N/A</v>
      </c>
    </row>
    <row r="3799" spans="1:12">
      <c r="A3799" s="11">
        <v>4711</v>
      </c>
      <c r="B3799" s="11">
        <v>1225</v>
      </c>
      <c r="C3799" s="11">
        <v>127</v>
      </c>
      <c r="E3799" s="11" t="s">
        <v>7648</v>
      </c>
      <c r="F3799" s="11" t="s">
        <v>7649</v>
      </c>
      <c r="G3799" s="11">
        <v>2</v>
      </c>
      <c r="K3799" s="26" t="str">
        <f>IF($B3799="","",(VLOOKUP($B3799,所属・種目コード!$O$3:$P$127,2)))</f>
        <v>盛岡下小路中</v>
      </c>
      <c r="L3799" s="23" t="e">
        <f>IF($B3799="","",(VLOOKUP($B3799,所属・種目コード!$L$3:$M$59,2)))</f>
        <v>#N/A</v>
      </c>
    </row>
    <row r="3800" spans="1:12">
      <c r="A3800" s="11">
        <v>4712</v>
      </c>
      <c r="B3800" s="11">
        <v>1225</v>
      </c>
      <c r="C3800" s="11">
        <v>118</v>
      </c>
      <c r="E3800" s="11" t="s">
        <v>7650</v>
      </c>
      <c r="F3800" s="11" t="s">
        <v>7651</v>
      </c>
      <c r="G3800" s="11">
        <v>2</v>
      </c>
      <c r="K3800" s="26" t="str">
        <f>IF($B3800="","",(VLOOKUP($B3800,所属・種目コード!$O$3:$P$127,2)))</f>
        <v>盛岡下小路中</v>
      </c>
      <c r="L3800" s="23" t="e">
        <f>IF($B3800="","",(VLOOKUP($B3800,所属・種目コード!$L$3:$M$59,2)))</f>
        <v>#N/A</v>
      </c>
    </row>
    <row r="3801" spans="1:12">
      <c r="A3801" s="11">
        <v>4713</v>
      </c>
      <c r="B3801" s="11">
        <v>1225</v>
      </c>
      <c r="C3801" s="11">
        <v>112</v>
      </c>
      <c r="E3801" s="11" t="s">
        <v>7652</v>
      </c>
      <c r="F3801" s="11" t="s">
        <v>7653</v>
      </c>
      <c r="G3801" s="11">
        <v>1</v>
      </c>
      <c r="K3801" s="26" t="str">
        <f>IF($B3801="","",(VLOOKUP($B3801,所属・種目コード!$O$3:$P$127,2)))</f>
        <v>盛岡下小路中</v>
      </c>
      <c r="L3801" s="23" t="e">
        <f>IF($B3801="","",(VLOOKUP($B3801,所属・種目コード!$L$3:$M$59,2)))</f>
        <v>#N/A</v>
      </c>
    </row>
    <row r="3802" spans="1:12">
      <c r="A3802" s="11">
        <v>4714</v>
      </c>
      <c r="B3802" s="11">
        <v>1225</v>
      </c>
      <c r="C3802" s="11">
        <v>128</v>
      </c>
      <c r="E3802" s="11" t="s">
        <v>7654</v>
      </c>
      <c r="F3802" s="11" t="s">
        <v>7655</v>
      </c>
      <c r="G3802" s="11">
        <v>2</v>
      </c>
      <c r="K3802" s="26" t="str">
        <f>IF($B3802="","",(VLOOKUP($B3802,所属・種目コード!$O$3:$P$127,2)))</f>
        <v>盛岡下小路中</v>
      </c>
      <c r="L3802" s="23" t="e">
        <f>IF($B3802="","",(VLOOKUP($B3802,所属・種目コード!$L$3:$M$59,2)))</f>
        <v>#N/A</v>
      </c>
    </row>
    <row r="3803" spans="1:12">
      <c r="A3803" s="11">
        <v>4715</v>
      </c>
      <c r="B3803" s="11">
        <v>1225</v>
      </c>
      <c r="C3803" s="11">
        <v>129</v>
      </c>
      <c r="E3803" s="11" t="s">
        <v>7656</v>
      </c>
      <c r="F3803" s="11" t="s">
        <v>3911</v>
      </c>
      <c r="G3803" s="11">
        <v>2</v>
      </c>
      <c r="K3803" s="26" t="str">
        <f>IF($B3803="","",(VLOOKUP($B3803,所属・種目コード!$O$3:$P$127,2)))</f>
        <v>盛岡下小路中</v>
      </c>
      <c r="L3803" s="23" t="e">
        <f>IF($B3803="","",(VLOOKUP($B3803,所属・種目コード!$L$3:$M$59,2)))</f>
        <v>#N/A</v>
      </c>
    </row>
    <row r="3804" spans="1:12">
      <c r="A3804" s="11">
        <v>4716</v>
      </c>
      <c r="B3804" s="11">
        <v>1226</v>
      </c>
      <c r="C3804" s="11">
        <v>92</v>
      </c>
      <c r="E3804" s="11" t="s">
        <v>7657</v>
      </c>
      <c r="F3804" s="11" t="s">
        <v>7658</v>
      </c>
      <c r="G3804" s="11">
        <v>1</v>
      </c>
      <c r="K3804" s="26" t="str">
        <f>IF($B3804="","",(VLOOKUP($B3804,所属・種目コード!$O$3:$P$127,2)))</f>
        <v>盛岡渋民中</v>
      </c>
      <c r="L3804" s="23" t="e">
        <f>IF($B3804="","",(VLOOKUP($B3804,所属・種目コード!$L$3:$M$59,2)))</f>
        <v>#N/A</v>
      </c>
    </row>
    <row r="3805" spans="1:12">
      <c r="A3805" s="11">
        <v>4717</v>
      </c>
      <c r="B3805" s="11">
        <v>1226</v>
      </c>
      <c r="C3805" s="11">
        <v>93</v>
      </c>
      <c r="E3805" s="11" t="s">
        <v>7659</v>
      </c>
      <c r="F3805" s="11" t="s">
        <v>7660</v>
      </c>
      <c r="G3805" s="11">
        <v>1</v>
      </c>
      <c r="K3805" s="26" t="str">
        <f>IF($B3805="","",(VLOOKUP($B3805,所属・種目コード!$O$3:$P$127,2)))</f>
        <v>盛岡渋民中</v>
      </c>
      <c r="L3805" s="23" t="e">
        <f>IF($B3805="","",(VLOOKUP($B3805,所属・種目コード!$L$3:$M$59,2)))</f>
        <v>#N/A</v>
      </c>
    </row>
    <row r="3806" spans="1:12">
      <c r="A3806" s="11">
        <v>4718</v>
      </c>
      <c r="B3806" s="11">
        <v>1226</v>
      </c>
      <c r="C3806" s="11">
        <v>104</v>
      </c>
      <c r="E3806" s="11" t="s">
        <v>7661</v>
      </c>
      <c r="F3806" s="11" t="s">
        <v>7662</v>
      </c>
      <c r="G3806" s="11">
        <v>2</v>
      </c>
      <c r="K3806" s="26" t="str">
        <f>IF($B3806="","",(VLOOKUP($B3806,所属・種目コード!$O$3:$P$127,2)))</f>
        <v>盛岡渋民中</v>
      </c>
      <c r="L3806" s="23" t="e">
        <f>IF($B3806="","",(VLOOKUP($B3806,所属・種目コード!$L$3:$M$59,2)))</f>
        <v>#N/A</v>
      </c>
    </row>
    <row r="3807" spans="1:12">
      <c r="A3807" s="11">
        <v>4719</v>
      </c>
      <c r="B3807" s="11">
        <v>1226</v>
      </c>
      <c r="C3807" s="11">
        <v>94</v>
      </c>
      <c r="E3807" s="11" t="s">
        <v>7663</v>
      </c>
      <c r="F3807" s="11" t="s">
        <v>7664</v>
      </c>
      <c r="G3807" s="11">
        <v>1</v>
      </c>
      <c r="K3807" s="26" t="str">
        <f>IF($B3807="","",(VLOOKUP($B3807,所属・種目コード!$O$3:$P$127,2)))</f>
        <v>盛岡渋民中</v>
      </c>
      <c r="L3807" s="23" t="e">
        <f>IF($B3807="","",(VLOOKUP($B3807,所属・種目コード!$L$3:$M$59,2)))</f>
        <v>#N/A</v>
      </c>
    </row>
    <row r="3808" spans="1:12">
      <c r="A3808" s="11">
        <v>4720</v>
      </c>
      <c r="B3808" s="11">
        <v>1226</v>
      </c>
      <c r="C3808" s="11">
        <v>99</v>
      </c>
      <c r="E3808" s="11" t="s">
        <v>7665</v>
      </c>
      <c r="F3808" s="11" t="s">
        <v>7666</v>
      </c>
      <c r="G3808" s="11">
        <v>1</v>
      </c>
      <c r="K3808" s="26" t="str">
        <f>IF($B3808="","",(VLOOKUP($B3808,所属・種目コード!$O$3:$P$127,2)))</f>
        <v>盛岡渋民中</v>
      </c>
      <c r="L3808" s="23" t="e">
        <f>IF($B3808="","",(VLOOKUP($B3808,所属・種目コード!$L$3:$M$59,2)))</f>
        <v>#N/A</v>
      </c>
    </row>
    <row r="3809" spans="1:12">
      <c r="A3809" s="11">
        <v>4721</v>
      </c>
      <c r="B3809" s="11">
        <v>1226</v>
      </c>
      <c r="C3809" s="11">
        <v>95</v>
      </c>
      <c r="E3809" s="11" t="s">
        <v>7667</v>
      </c>
      <c r="F3809" s="11" t="s">
        <v>7668</v>
      </c>
      <c r="G3809" s="11">
        <v>1</v>
      </c>
      <c r="K3809" s="26" t="str">
        <f>IF($B3809="","",(VLOOKUP($B3809,所属・種目コード!$O$3:$P$127,2)))</f>
        <v>盛岡渋民中</v>
      </c>
      <c r="L3809" s="23" t="e">
        <f>IF($B3809="","",(VLOOKUP($B3809,所属・種目コード!$L$3:$M$59,2)))</f>
        <v>#N/A</v>
      </c>
    </row>
    <row r="3810" spans="1:12">
      <c r="A3810" s="11">
        <v>4722</v>
      </c>
      <c r="B3810" s="11">
        <v>1226</v>
      </c>
      <c r="C3810" s="11">
        <v>101</v>
      </c>
      <c r="E3810" s="11" t="s">
        <v>7669</v>
      </c>
      <c r="F3810" s="11" t="s">
        <v>7670</v>
      </c>
      <c r="G3810" s="11">
        <v>2</v>
      </c>
      <c r="K3810" s="26" t="str">
        <f>IF($B3810="","",(VLOOKUP($B3810,所属・種目コード!$O$3:$P$127,2)))</f>
        <v>盛岡渋民中</v>
      </c>
      <c r="L3810" s="23" t="e">
        <f>IF($B3810="","",(VLOOKUP($B3810,所属・種目コード!$L$3:$M$59,2)))</f>
        <v>#N/A</v>
      </c>
    </row>
    <row r="3811" spans="1:12">
      <c r="A3811" s="11">
        <v>4723</v>
      </c>
      <c r="B3811" s="11">
        <v>1226</v>
      </c>
      <c r="C3811" s="11">
        <v>105</v>
      </c>
      <c r="E3811" s="11" t="s">
        <v>7671</v>
      </c>
      <c r="F3811" s="11" t="s">
        <v>7672</v>
      </c>
      <c r="G3811" s="11">
        <v>2</v>
      </c>
      <c r="K3811" s="26" t="str">
        <f>IF($B3811="","",(VLOOKUP($B3811,所属・種目コード!$O$3:$P$127,2)))</f>
        <v>盛岡渋民中</v>
      </c>
      <c r="L3811" s="23" t="e">
        <f>IF($B3811="","",(VLOOKUP($B3811,所属・種目コード!$L$3:$M$59,2)))</f>
        <v>#N/A</v>
      </c>
    </row>
    <row r="3812" spans="1:12">
      <c r="A3812" s="11">
        <v>4724</v>
      </c>
      <c r="B3812" s="11">
        <v>1226</v>
      </c>
      <c r="C3812" s="11">
        <v>102</v>
      </c>
      <c r="E3812" s="11" t="s">
        <v>7673</v>
      </c>
      <c r="F3812" s="11" t="s">
        <v>7674</v>
      </c>
      <c r="G3812" s="11">
        <v>2</v>
      </c>
      <c r="K3812" s="26" t="str">
        <f>IF($B3812="","",(VLOOKUP($B3812,所属・種目コード!$O$3:$P$127,2)))</f>
        <v>盛岡渋民中</v>
      </c>
      <c r="L3812" s="23" t="e">
        <f>IF($B3812="","",(VLOOKUP($B3812,所属・種目コード!$L$3:$M$59,2)))</f>
        <v>#N/A</v>
      </c>
    </row>
    <row r="3813" spans="1:12">
      <c r="A3813" s="11">
        <v>4725</v>
      </c>
      <c r="B3813" s="11">
        <v>1226</v>
      </c>
      <c r="C3813" s="11">
        <v>96</v>
      </c>
      <c r="E3813" s="11" t="s">
        <v>7675</v>
      </c>
      <c r="F3813" s="11" t="s">
        <v>7178</v>
      </c>
      <c r="G3813" s="11">
        <v>1</v>
      </c>
      <c r="K3813" s="26" t="str">
        <f>IF($B3813="","",(VLOOKUP($B3813,所属・種目コード!$O$3:$P$127,2)))</f>
        <v>盛岡渋民中</v>
      </c>
      <c r="L3813" s="23" t="e">
        <f>IF($B3813="","",(VLOOKUP($B3813,所属・種目コード!$L$3:$M$59,2)))</f>
        <v>#N/A</v>
      </c>
    </row>
    <row r="3814" spans="1:12">
      <c r="A3814" s="11">
        <v>4726</v>
      </c>
      <c r="B3814" s="11">
        <v>1226</v>
      </c>
      <c r="C3814" s="11">
        <v>100</v>
      </c>
      <c r="E3814" s="11" t="s">
        <v>7676</v>
      </c>
      <c r="F3814" s="11" t="s">
        <v>7677</v>
      </c>
      <c r="G3814" s="11">
        <v>1</v>
      </c>
      <c r="K3814" s="26" t="str">
        <f>IF($B3814="","",(VLOOKUP($B3814,所属・種目コード!$O$3:$P$127,2)))</f>
        <v>盛岡渋民中</v>
      </c>
      <c r="L3814" s="23" t="e">
        <f>IF($B3814="","",(VLOOKUP($B3814,所属・種目コード!$L$3:$M$59,2)))</f>
        <v>#N/A</v>
      </c>
    </row>
    <row r="3815" spans="1:12">
      <c r="A3815" s="11">
        <v>4727</v>
      </c>
      <c r="B3815" s="11">
        <v>1226</v>
      </c>
      <c r="C3815" s="11">
        <v>106</v>
      </c>
      <c r="E3815" s="11" t="s">
        <v>7678</v>
      </c>
      <c r="F3815" s="11" t="s">
        <v>7679</v>
      </c>
      <c r="G3815" s="11">
        <v>2</v>
      </c>
      <c r="K3815" s="26" t="str">
        <f>IF($B3815="","",(VLOOKUP($B3815,所属・種目コード!$O$3:$P$127,2)))</f>
        <v>盛岡渋民中</v>
      </c>
      <c r="L3815" s="23" t="e">
        <f>IF($B3815="","",(VLOOKUP($B3815,所属・種目コード!$L$3:$M$59,2)))</f>
        <v>#N/A</v>
      </c>
    </row>
    <row r="3816" spans="1:12">
      <c r="A3816" s="11">
        <v>4728</v>
      </c>
      <c r="B3816" s="11">
        <v>1226</v>
      </c>
      <c r="C3816" s="11">
        <v>97</v>
      </c>
      <c r="E3816" s="11" t="s">
        <v>7680</v>
      </c>
      <c r="F3816" s="11" t="s">
        <v>7681</v>
      </c>
      <c r="G3816" s="11">
        <v>1</v>
      </c>
      <c r="K3816" s="26" t="str">
        <f>IF($B3816="","",(VLOOKUP($B3816,所属・種目コード!$O$3:$P$127,2)))</f>
        <v>盛岡渋民中</v>
      </c>
      <c r="L3816" s="23" t="e">
        <f>IF($B3816="","",(VLOOKUP($B3816,所属・種目コード!$L$3:$M$59,2)))</f>
        <v>#N/A</v>
      </c>
    </row>
    <row r="3817" spans="1:12">
      <c r="A3817" s="11">
        <v>4729</v>
      </c>
      <c r="B3817" s="11">
        <v>1226</v>
      </c>
      <c r="C3817" s="11">
        <v>103</v>
      </c>
      <c r="E3817" s="11" t="s">
        <v>7682</v>
      </c>
      <c r="F3817" s="11" t="s">
        <v>7683</v>
      </c>
      <c r="G3817" s="11">
        <v>2</v>
      </c>
      <c r="K3817" s="26" t="str">
        <f>IF($B3817="","",(VLOOKUP($B3817,所属・種目コード!$O$3:$P$127,2)))</f>
        <v>盛岡渋民中</v>
      </c>
      <c r="L3817" s="23" t="e">
        <f>IF($B3817="","",(VLOOKUP($B3817,所属・種目コード!$L$3:$M$59,2)))</f>
        <v>#N/A</v>
      </c>
    </row>
    <row r="3818" spans="1:12">
      <c r="A3818" s="11">
        <v>4730</v>
      </c>
      <c r="B3818" s="11">
        <v>1226</v>
      </c>
      <c r="C3818" s="11">
        <v>107</v>
      </c>
      <c r="E3818" s="11" t="s">
        <v>7684</v>
      </c>
      <c r="F3818" s="11" t="s">
        <v>7685</v>
      </c>
      <c r="G3818" s="11">
        <v>2</v>
      </c>
      <c r="K3818" s="26" t="str">
        <f>IF($B3818="","",(VLOOKUP($B3818,所属・種目コード!$O$3:$P$127,2)))</f>
        <v>盛岡渋民中</v>
      </c>
      <c r="L3818" s="23" t="e">
        <f>IF($B3818="","",(VLOOKUP($B3818,所属・種目コード!$L$3:$M$59,2)))</f>
        <v>#N/A</v>
      </c>
    </row>
    <row r="3819" spans="1:12">
      <c r="A3819" s="11">
        <v>4731</v>
      </c>
      <c r="B3819" s="11">
        <v>1226</v>
      </c>
      <c r="C3819" s="11">
        <v>101</v>
      </c>
      <c r="E3819" s="11" t="s">
        <v>7686</v>
      </c>
      <c r="F3819" s="11" t="s">
        <v>7687</v>
      </c>
      <c r="G3819" s="11">
        <v>1</v>
      </c>
      <c r="K3819" s="26" t="str">
        <f>IF($B3819="","",(VLOOKUP($B3819,所属・種目コード!$O$3:$P$127,2)))</f>
        <v>盛岡渋民中</v>
      </c>
      <c r="L3819" s="23" t="e">
        <f>IF($B3819="","",(VLOOKUP($B3819,所属・種目コード!$L$3:$M$59,2)))</f>
        <v>#N/A</v>
      </c>
    </row>
    <row r="3820" spans="1:12">
      <c r="A3820" s="11">
        <v>4732</v>
      </c>
      <c r="B3820" s="11">
        <v>1226</v>
      </c>
      <c r="C3820" s="11">
        <v>102</v>
      </c>
      <c r="E3820" s="11" t="s">
        <v>7688</v>
      </c>
      <c r="F3820" s="11" t="s">
        <v>7689</v>
      </c>
      <c r="G3820" s="11">
        <v>1</v>
      </c>
      <c r="K3820" s="26" t="str">
        <f>IF($B3820="","",(VLOOKUP($B3820,所属・種目コード!$O$3:$P$127,2)))</f>
        <v>盛岡渋民中</v>
      </c>
      <c r="L3820" s="23" t="e">
        <f>IF($B3820="","",(VLOOKUP($B3820,所属・種目コード!$L$3:$M$59,2)))</f>
        <v>#N/A</v>
      </c>
    </row>
    <row r="3821" spans="1:12">
      <c r="A3821" s="11">
        <v>4733</v>
      </c>
      <c r="B3821" s="11">
        <v>1226</v>
      </c>
      <c r="C3821" s="11">
        <v>98</v>
      </c>
      <c r="E3821" s="11" t="s">
        <v>7690</v>
      </c>
      <c r="F3821" s="11" t="s">
        <v>7691</v>
      </c>
      <c r="G3821" s="11">
        <v>1</v>
      </c>
      <c r="K3821" s="26" t="str">
        <f>IF($B3821="","",(VLOOKUP($B3821,所属・種目コード!$O$3:$P$127,2)))</f>
        <v>盛岡渋民中</v>
      </c>
      <c r="L3821" s="23" t="e">
        <f>IF($B3821="","",(VLOOKUP($B3821,所属・種目コード!$L$3:$M$59,2)))</f>
        <v>#N/A</v>
      </c>
    </row>
    <row r="3822" spans="1:12">
      <c r="A3822" s="11">
        <v>4734</v>
      </c>
      <c r="B3822" s="11">
        <v>1227</v>
      </c>
      <c r="C3822" s="11">
        <v>1757</v>
      </c>
      <c r="E3822" s="11" t="s">
        <v>7692</v>
      </c>
      <c r="F3822" s="11" t="s">
        <v>7693</v>
      </c>
      <c r="G3822" s="11">
        <v>1</v>
      </c>
      <c r="K3822" s="26" t="str">
        <f>IF($B3822="","",(VLOOKUP($B3822,所属・種目コード!$O$3:$P$127,2)))</f>
        <v>盛岡下橋中</v>
      </c>
      <c r="L3822" s="23" t="e">
        <f>IF($B3822="","",(VLOOKUP($B3822,所属・種目コード!$L$3:$M$59,2)))</f>
        <v>#N/A</v>
      </c>
    </row>
    <row r="3823" spans="1:12">
      <c r="A3823" s="11">
        <v>4735</v>
      </c>
      <c r="B3823" s="11">
        <v>1227</v>
      </c>
      <c r="C3823" s="11">
        <v>580</v>
      </c>
      <c r="E3823" s="11" t="s">
        <v>7694</v>
      </c>
      <c r="F3823" s="11" t="s">
        <v>7695</v>
      </c>
      <c r="G3823" s="11">
        <v>2</v>
      </c>
      <c r="K3823" s="26" t="str">
        <f>IF($B3823="","",(VLOOKUP($B3823,所属・種目コード!$O$3:$P$127,2)))</f>
        <v>盛岡下橋中</v>
      </c>
      <c r="L3823" s="23" t="e">
        <f>IF($B3823="","",(VLOOKUP($B3823,所属・種目コード!$L$3:$M$59,2)))</f>
        <v>#N/A</v>
      </c>
    </row>
    <row r="3824" spans="1:12">
      <c r="A3824" s="11">
        <v>4736</v>
      </c>
      <c r="B3824" s="11">
        <v>1227</v>
      </c>
      <c r="C3824" s="11">
        <v>585</v>
      </c>
      <c r="E3824" s="11" t="s">
        <v>7696</v>
      </c>
      <c r="F3824" s="11" t="s">
        <v>7697</v>
      </c>
      <c r="G3824" s="11">
        <v>2</v>
      </c>
      <c r="K3824" s="26" t="str">
        <f>IF($B3824="","",(VLOOKUP($B3824,所属・種目コード!$O$3:$P$127,2)))</f>
        <v>盛岡下橋中</v>
      </c>
      <c r="L3824" s="23" t="e">
        <f>IF($B3824="","",(VLOOKUP($B3824,所属・種目コード!$L$3:$M$59,2)))</f>
        <v>#N/A</v>
      </c>
    </row>
    <row r="3825" spans="1:12">
      <c r="A3825" s="11">
        <v>4737</v>
      </c>
      <c r="B3825" s="11">
        <v>1227</v>
      </c>
      <c r="C3825" s="11">
        <v>1763</v>
      </c>
      <c r="E3825" s="11" t="s">
        <v>7698</v>
      </c>
      <c r="F3825" s="11" t="s">
        <v>7699</v>
      </c>
      <c r="G3825" s="11">
        <v>1</v>
      </c>
      <c r="K3825" s="26" t="str">
        <f>IF($B3825="","",(VLOOKUP($B3825,所属・種目コード!$O$3:$P$127,2)))</f>
        <v>盛岡下橋中</v>
      </c>
      <c r="L3825" s="23" t="e">
        <f>IF($B3825="","",(VLOOKUP($B3825,所属・種目コード!$L$3:$M$59,2)))</f>
        <v>#N/A</v>
      </c>
    </row>
    <row r="3826" spans="1:12">
      <c r="A3826" s="11">
        <v>4738</v>
      </c>
      <c r="B3826" s="11">
        <v>1227</v>
      </c>
      <c r="C3826" s="11">
        <v>586</v>
      </c>
      <c r="E3826" s="11" t="s">
        <v>7700</v>
      </c>
      <c r="F3826" s="11" t="s">
        <v>7701</v>
      </c>
      <c r="G3826" s="11">
        <v>2</v>
      </c>
      <c r="K3826" s="26" t="str">
        <f>IF($B3826="","",(VLOOKUP($B3826,所属・種目コード!$O$3:$P$127,2)))</f>
        <v>盛岡下橋中</v>
      </c>
      <c r="L3826" s="23" t="e">
        <f>IF($B3826="","",(VLOOKUP($B3826,所属・種目コード!$L$3:$M$59,2)))</f>
        <v>#N/A</v>
      </c>
    </row>
    <row r="3827" spans="1:12">
      <c r="A3827" s="11">
        <v>4739</v>
      </c>
      <c r="B3827" s="11">
        <v>1227</v>
      </c>
      <c r="C3827" s="11">
        <v>581</v>
      </c>
      <c r="E3827" s="11" t="s">
        <v>7702</v>
      </c>
      <c r="F3827" s="11" t="s">
        <v>7703</v>
      </c>
      <c r="G3827" s="11">
        <v>2</v>
      </c>
      <c r="K3827" s="26" t="str">
        <f>IF($B3827="","",(VLOOKUP($B3827,所属・種目コード!$O$3:$P$127,2)))</f>
        <v>盛岡下橋中</v>
      </c>
      <c r="L3827" s="23" t="e">
        <f>IF($B3827="","",(VLOOKUP($B3827,所属・種目コード!$L$3:$M$59,2)))</f>
        <v>#N/A</v>
      </c>
    </row>
    <row r="3828" spans="1:12">
      <c r="A3828" s="11">
        <v>4740</v>
      </c>
      <c r="B3828" s="11">
        <v>1227</v>
      </c>
      <c r="C3828" s="11">
        <v>582</v>
      </c>
      <c r="E3828" s="11" t="s">
        <v>7704</v>
      </c>
      <c r="F3828" s="11" t="s">
        <v>7705</v>
      </c>
      <c r="G3828" s="11">
        <v>2</v>
      </c>
      <c r="K3828" s="26" t="str">
        <f>IF($B3828="","",(VLOOKUP($B3828,所属・種目コード!$O$3:$P$127,2)))</f>
        <v>盛岡下橋中</v>
      </c>
      <c r="L3828" s="23" t="e">
        <f>IF($B3828="","",(VLOOKUP($B3828,所属・種目コード!$L$3:$M$59,2)))</f>
        <v>#N/A</v>
      </c>
    </row>
    <row r="3829" spans="1:12">
      <c r="A3829" s="11">
        <v>4741</v>
      </c>
      <c r="B3829" s="11">
        <v>1227</v>
      </c>
      <c r="C3829" s="11">
        <v>1758</v>
      </c>
      <c r="E3829" s="11" t="s">
        <v>7706</v>
      </c>
      <c r="F3829" s="11" t="s">
        <v>7707</v>
      </c>
      <c r="G3829" s="11">
        <v>1</v>
      </c>
      <c r="K3829" s="26" t="str">
        <f>IF($B3829="","",(VLOOKUP($B3829,所属・種目コード!$O$3:$P$127,2)))</f>
        <v>盛岡下橋中</v>
      </c>
      <c r="L3829" s="23" t="e">
        <f>IF($B3829="","",(VLOOKUP($B3829,所属・種目コード!$L$3:$M$59,2)))</f>
        <v>#N/A</v>
      </c>
    </row>
    <row r="3830" spans="1:12">
      <c r="A3830" s="11">
        <v>4742</v>
      </c>
      <c r="B3830" s="11">
        <v>1227</v>
      </c>
      <c r="C3830" s="11">
        <v>1759</v>
      </c>
      <c r="E3830" s="11" t="s">
        <v>7708</v>
      </c>
      <c r="F3830" s="11" t="s">
        <v>7709</v>
      </c>
      <c r="G3830" s="11">
        <v>1</v>
      </c>
      <c r="K3830" s="26" t="str">
        <f>IF($B3830="","",(VLOOKUP($B3830,所属・種目コード!$O$3:$P$127,2)))</f>
        <v>盛岡下橋中</v>
      </c>
      <c r="L3830" s="23" t="e">
        <f>IF($B3830="","",(VLOOKUP($B3830,所属・種目コード!$L$3:$M$59,2)))</f>
        <v>#N/A</v>
      </c>
    </row>
    <row r="3831" spans="1:12">
      <c r="A3831" s="11">
        <v>4743</v>
      </c>
      <c r="B3831" s="11">
        <v>1227</v>
      </c>
      <c r="C3831" s="11">
        <v>1765</v>
      </c>
      <c r="E3831" s="11" t="s">
        <v>7710</v>
      </c>
      <c r="F3831" s="11" t="s">
        <v>7711</v>
      </c>
      <c r="G3831" s="11">
        <v>1</v>
      </c>
      <c r="K3831" s="26" t="str">
        <f>IF($B3831="","",(VLOOKUP($B3831,所属・種目コード!$O$3:$P$127,2)))</f>
        <v>盛岡下橋中</v>
      </c>
      <c r="L3831" s="23" t="e">
        <f>IF($B3831="","",(VLOOKUP($B3831,所属・種目コード!$L$3:$M$59,2)))</f>
        <v>#N/A</v>
      </c>
    </row>
    <row r="3832" spans="1:12">
      <c r="A3832" s="11">
        <v>4744</v>
      </c>
      <c r="B3832" s="11">
        <v>1227</v>
      </c>
      <c r="C3832" s="11">
        <v>583</v>
      </c>
      <c r="E3832" s="11" t="s">
        <v>7712</v>
      </c>
      <c r="F3832" s="11" t="s">
        <v>7713</v>
      </c>
      <c r="G3832" s="11">
        <v>2</v>
      </c>
      <c r="K3832" s="26" t="str">
        <f>IF($B3832="","",(VLOOKUP($B3832,所属・種目コード!$O$3:$P$127,2)))</f>
        <v>盛岡下橋中</v>
      </c>
      <c r="L3832" s="23" t="e">
        <f>IF($B3832="","",(VLOOKUP($B3832,所属・種目コード!$L$3:$M$59,2)))</f>
        <v>#N/A</v>
      </c>
    </row>
    <row r="3833" spans="1:12">
      <c r="A3833" s="11">
        <v>4745</v>
      </c>
      <c r="B3833" s="11">
        <v>1227</v>
      </c>
      <c r="C3833" s="11">
        <v>1760</v>
      </c>
      <c r="E3833" s="11" t="s">
        <v>7714</v>
      </c>
      <c r="F3833" s="11" t="s">
        <v>7715</v>
      </c>
      <c r="G3833" s="11">
        <v>1</v>
      </c>
      <c r="K3833" s="26" t="str">
        <f>IF($B3833="","",(VLOOKUP($B3833,所属・種目コード!$O$3:$P$127,2)))</f>
        <v>盛岡下橋中</v>
      </c>
      <c r="L3833" s="23" t="e">
        <f>IF($B3833="","",(VLOOKUP($B3833,所属・種目コード!$L$3:$M$59,2)))</f>
        <v>#N/A</v>
      </c>
    </row>
    <row r="3834" spans="1:12">
      <c r="A3834" s="11">
        <v>4746</v>
      </c>
      <c r="B3834" s="11">
        <v>1227</v>
      </c>
      <c r="C3834" s="11">
        <v>587</v>
      </c>
      <c r="E3834" s="11" t="s">
        <v>7716</v>
      </c>
      <c r="F3834" s="11" t="s">
        <v>7717</v>
      </c>
      <c r="G3834" s="11">
        <v>2</v>
      </c>
      <c r="K3834" s="26" t="str">
        <f>IF($B3834="","",(VLOOKUP($B3834,所属・種目コード!$O$3:$P$127,2)))</f>
        <v>盛岡下橋中</v>
      </c>
      <c r="L3834" s="23" t="e">
        <f>IF($B3834="","",(VLOOKUP($B3834,所属・種目コード!$L$3:$M$59,2)))</f>
        <v>#N/A</v>
      </c>
    </row>
    <row r="3835" spans="1:12">
      <c r="A3835" s="11">
        <v>4747</v>
      </c>
      <c r="B3835" s="11">
        <v>1227</v>
      </c>
      <c r="C3835" s="11">
        <v>1761</v>
      </c>
      <c r="E3835" s="11" t="s">
        <v>7718</v>
      </c>
      <c r="F3835" s="11" t="s">
        <v>7719</v>
      </c>
      <c r="G3835" s="11">
        <v>1</v>
      </c>
      <c r="K3835" s="26" t="str">
        <f>IF($B3835="","",(VLOOKUP($B3835,所属・種目コード!$O$3:$P$127,2)))</f>
        <v>盛岡下橋中</v>
      </c>
      <c r="L3835" s="23" t="e">
        <f>IF($B3835="","",(VLOOKUP($B3835,所属・種目コード!$L$3:$M$59,2)))</f>
        <v>#N/A</v>
      </c>
    </row>
    <row r="3836" spans="1:12">
      <c r="A3836" s="11">
        <v>4748</v>
      </c>
      <c r="B3836" s="11">
        <v>1227</v>
      </c>
      <c r="C3836" s="11">
        <v>584</v>
      </c>
      <c r="E3836" s="11" t="s">
        <v>7720</v>
      </c>
      <c r="F3836" s="11" t="s">
        <v>7721</v>
      </c>
      <c r="G3836" s="11">
        <v>2</v>
      </c>
      <c r="K3836" s="26" t="str">
        <f>IF($B3836="","",(VLOOKUP($B3836,所属・種目コード!$O$3:$P$127,2)))</f>
        <v>盛岡下橋中</v>
      </c>
      <c r="L3836" s="23" t="e">
        <f>IF($B3836="","",(VLOOKUP($B3836,所属・種目コード!$L$3:$M$59,2)))</f>
        <v>#N/A</v>
      </c>
    </row>
    <row r="3837" spans="1:12">
      <c r="A3837" s="11">
        <v>4749</v>
      </c>
      <c r="B3837" s="11">
        <v>1227</v>
      </c>
      <c r="C3837" s="11">
        <v>1764</v>
      </c>
      <c r="E3837" s="11" t="s">
        <v>7722</v>
      </c>
      <c r="F3837" s="11" t="s">
        <v>7723</v>
      </c>
      <c r="G3837" s="11">
        <v>1</v>
      </c>
      <c r="K3837" s="26" t="str">
        <f>IF($B3837="","",(VLOOKUP($B3837,所属・種目コード!$O$3:$P$127,2)))</f>
        <v>盛岡下橋中</v>
      </c>
      <c r="L3837" s="23" t="e">
        <f>IF($B3837="","",(VLOOKUP($B3837,所属・種目コード!$L$3:$M$59,2)))</f>
        <v>#N/A</v>
      </c>
    </row>
    <row r="3838" spans="1:12">
      <c r="A3838" s="11">
        <v>4750</v>
      </c>
      <c r="B3838" s="11">
        <v>1227</v>
      </c>
      <c r="C3838" s="11">
        <v>1762</v>
      </c>
      <c r="E3838" s="11" t="s">
        <v>7724</v>
      </c>
      <c r="F3838" s="11" t="s">
        <v>7725</v>
      </c>
      <c r="G3838" s="11">
        <v>1</v>
      </c>
      <c r="K3838" s="26" t="str">
        <f>IF($B3838="","",(VLOOKUP($B3838,所属・種目コード!$O$3:$P$127,2)))</f>
        <v>盛岡下橋中</v>
      </c>
      <c r="L3838" s="23" t="e">
        <f>IF($B3838="","",(VLOOKUP($B3838,所属・種目コード!$L$3:$M$59,2)))</f>
        <v>#N/A</v>
      </c>
    </row>
    <row r="3839" spans="1:12">
      <c r="A3839" s="11">
        <v>4751</v>
      </c>
      <c r="B3839" s="11">
        <v>1228</v>
      </c>
      <c r="C3839" s="11">
        <v>677</v>
      </c>
      <c r="E3839" s="11" t="s">
        <v>7726</v>
      </c>
      <c r="F3839" s="11" t="s">
        <v>7727</v>
      </c>
      <c r="G3839" s="11">
        <v>2</v>
      </c>
      <c r="K3839" s="26" t="str">
        <f>IF($B3839="","",(VLOOKUP($B3839,所属・種目コード!$O$3:$P$127,2)))</f>
        <v>盛岡城西中</v>
      </c>
      <c r="L3839" s="23" t="e">
        <f>IF($B3839="","",(VLOOKUP($B3839,所属・種目コード!$L$3:$M$59,2)))</f>
        <v>#N/A</v>
      </c>
    </row>
    <row r="3840" spans="1:12">
      <c r="A3840" s="11">
        <v>4752</v>
      </c>
      <c r="B3840" s="11">
        <v>1228</v>
      </c>
      <c r="C3840" s="11">
        <v>686</v>
      </c>
      <c r="E3840" s="11" t="s">
        <v>7728</v>
      </c>
      <c r="F3840" s="11" t="s">
        <v>7729</v>
      </c>
      <c r="G3840" s="11">
        <v>2</v>
      </c>
      <c r="K3840" s="26" t="str">
        <f>IF($B3840="","",(VLOOKUP($B3840,所属・種目コード!$O$3:$P$127,2)))</f>
        <v>盛岡城西中</v>
      </c>
      <c r="L3840" s="23" t="e">
        <f>IF($B3840="","",(VLOOKUP($B3840,所属・種目コード!$L$3:$M$59,2)))</f>
        <v>#N/A</v>
      </c>
    </row>
    <row r="3841" spans="1:12">
      <c r="A3841" s="11">
        <v>4753</v>
      </c>
      <c r="B3841" s="11">
        <v>1228</v>
      </c>
      <c r="C3841" s="11">
        <v>794</v>
      </c>
      <c r="E3841" s="11" t="s">
        <v>7730</v>
      </c>
      <c r="F3841" s="11" t="s">
        <v>1043</v>
      </c>
      <c r="G3841" s="11">
        <v>1</v>
      </c>
      <c r="K3841" s="26" t="str">
        <f>IF($B3841="","",(VLOOKUP($B3841,所属・種目コード!$O$3:$P$127,2)))</f>
        <v>盛岡城西中</v>
      </c>
      <c r="L3841" s="23" t="e">
        <f>IF($B3841="","",(VLOOKUP($B3841,所属・種目コード!$L$3:$M$59,2)))</f>
        <v>#N/A</v>
      </c>
    </row>
    <row r="3842" spans="1:12">
      <c r="A3842" s="11">
        <v>4754</v>
      </c>
      <c r="B3842" s="11">
        <v>1228</v>
      </c>
      <c r="C3842" s="11">
        <v>678</v>
      </c>
      <c r="E3842" s="11" t="s">
        <v>7731</v>
      </c>
      <c r="F3842" s="11" t="s">
        <v>7732</v>
      </c>
      <c r="G3842" s="11">
        <v>2</v>
      </c>
      <c r="K3842" s="26" t="str">
        <f>IF($B3842="","",(VLOOKUP($B3842,所属・種目コード!$O$3:$P$127,2)))</f>
        <v>盛岡城西中</v>
      </c>
      <c r="L3842" s="23" t="e">
        <f>IF($B3842="","",(VLOOKUP($B3842,所属・種目コード!$L$3:$M$59,2)))</f>
        <v>#N/A</v>
      </c>
    </row>
    <row r="3843" spans="1:12">
      <c r="A3843" s="11">
        <v>4755</v>
      </c>
      <c r="B3843" s="11">
        <v>1228</v>
      </c>
      <c r="C3843" s="11">
        <v>679</v>
      </c>
      <c r="E3843" s="11" t="s">
        <v>7733</v>
      </c>
      <c r="F3843" s="11" t="s">
        <v>7734</v>
      </c>
      <c r="G3843" s="11">
        <v>2</v>
      </c>
      <c r="K3843" s="26" t="str">
        <f>IF($B3843="","",(VLOOKUP($B3843,所属・種目コード!$O$3:$P$127,2)))</f>
        <v>盛岡城西中</v>
      </c>
      <c r="L3843" s="23" t="e">
        <f>IF($B3843="","",(VLOOKUP($B3843,所属・種目コード!$L$3:$M$59,2)))</f>
        <v>#N/A</v>
      </c>
    </row>
    <row r="3844" spans="1:12">
      <c r="A3844" s="11">
        <v>4756</v>
      </c>
      <c r="B3844" s="11">
        <v>1228</v>
      </c>
      <c r="C3844" s="11">
        <v>687</v>
      </c>
      <c r="E3844" s="11" t="s">
        <v>7735</v>
      </c>
      <c r="F3844" s="11" t="s">
        <v>7736</v>
      </c>
      <c r="G3844" s="11">
        <v>2</v>
      </c>
      <c r="K3844" s="26" t="str">
        <f>IF($B3844="","",(VLOOKUP($B3844,所属・種目コード!$O$3:$P$127,2)))</f>
        <v>盛岡城西中</v>
      </c>
      <c r="L3844" s="23" t="e">
        <f>IF($B3844="","",(VLOOKUP($B3844,所属・種目コード!$L$3:$M$59,2)))</f>
        <v>#N/A</v>
      </c>
    </row>
    <row r="3845" spans="1:12">
      <c r="A3845" s="11">
        <v>4757</v>
      </c>
      <c r="B3845" s="11">
        <v>1228</v>
      </c>
      <c r="C3845" s="11">
        <v>680</v>
      </c>
      <c r="E3845" s="11" t="s">
        <v>7737</v>
      </c>
      <c r="F3845" s="11" t="s">
        <v>7738</v>
      </c>
      <c r="G3845" s="11">
        <v>2</v>
      </c>
      <c r="K3845" s="26" t="str">
        <f>IF($B3845="","",(VLOOKUP($B3845,所属・種目コード!$O$3:$P$127,2)))</f>
        <v>盛岡城西中</v>
      </c>
      <c r="L3845" s="23" t="e">
        <f>IF($B3845="","",(VLOOKUP($B3845,所属・種目コード!$L$3:$M$59,2)))</f>
        <v>#N/A</v>
      </c>
    </row>
    <row r="3846" spans="1:12">
      <c r="A3846" s="11">
        <v>4758</v>
      </c>
      <c r="B3846" s="11">
        <v>1228</v>
      </c>
      <c r="C3846" s="11">
        <v>681</v>
      </c>
      <c r="E3846" s="11" t="s">
        <v>7739</v>
      </c>
      <c r="F3846" s="11" t="s">
        <v>7740</v>
      </c>
      <c r="G3846" s="11">
        <v>2</v>
      </c>
      <c r="K3846" s="26" t="str">
        <f>IF($B3846="","",(VLOOKUP($B3846,所属・種目コード!$O$3:$P$127,2)))</f>
        <v>盛岡城西中</v>
      </c>
      <c r="L3846" s="23" t="e">
        <f>IF($B3846="","",(VLOOKUP($B3846,所属・種目コード!$L$3:$M$59,2)))</f>
        <v>#N/A</v>
      </c>
    </row>
    <row r="3847" spans="1:12">
      <c r="A3847" s="11">
        <v>4759</v>
      </c>
      <c r="B3847" s="11">
        <v>1228</v>
      </c>
      <c r="C3847" s="11">
        <v>682</v>
      </c>
      <c r="E3847" s="11" t="s">
        <v>7741</v>
      </c>
      <c r="F3847" s="11" t="s">
        <v>7742</v>
      </c>
      <c r="G3847" s="11">
        <v>2</v>
      </c>
      <c r="K3847" s="26" t="str">
        <f>IF($B3847="","",(VLOOKUP($B3847,所属・種目コード!$O$3:$P$127,2)))</f>
        <v>盛岡城西中</v>
      </c>
      <c r="L3847" s="23" t="e">
        <f>IF($B3847="","",(VLOOKUP($B3847,所属・種目コード!$L$3:$M$59,2)))</f>
        <v>#N/A</v>
      </c>
    </row>
    <row r="3848" spans="1:12">
      <c r="A3848" s="11">
        <v>4760</v>
      </c>
      <c r="B3848" s="11">
        <v>1228</v>
      </c>
      <c r="C3848" s="11">
        <v>683</v>
      </c>
      <c r="E3848" s="11" t="s">
        <v>7743</v>
      </c>
      <c r="F3848" s="11" t="s">
        <v>7744</v>
      </c>
      <c r="G3848" s="11">
        <v>2</v>
      </c>
      <c r="K3848" s="26" t="str">
        <f>IF($B3848="","",(VLOOKUP($B3848,所属・種目コード!$O$3:$P$127,2)))</f>
        <v>盛岡城西中</v>
      </c>
      <c r="L3848" s="23" t="e">
        <f>IF($B3848="","",(VLOOKUP($B3848,所属・種目コード!$L$3:$M$59,2)))</f>
        <v>#N/A</v>
      </c>
    </row>
    <row r="3849" spans="1:12">
      <c r="A3849" s="11">
        <v>4761</v>
      </c>
      <c r="B3849" s="11">
        <v>1228</v>
      </c>
      <c r="C3849" s="11">
        <v>688</v>
      </c>
      <c r="E3849" s="11" t="s">
        <v>7745</v>
      </c>
      <c r="F3849" s="11" t="s">
        <v>7746</v>
      </c>
      <c r="G3849" s="11">
        <v>2</v>
      </c>
      <c r="K3849" s="26" t="str">
        <f>IF($B3849="","",(VLOOKUP($B3849,所属・種目コード!$O$3:$P$127,2)))</f>
        <v>盛岡城西中</v>
      </c>
      <c r="L3849" s="23" t="e">
        <f>IF($B3849="","",(VLOOKUP($B3849,所属・種目コード!$L$3:$M$59,2)))</f>
        <v>#N/A</v>
      </c>
    </row>
    <row r="3850" spans="1:12">
      <c r="A3850" s="11">
        <v>4762</v>
      </c>
      <c r="B3850" s="11">
        <v>1228</v>
      </c>
      <c r="C3850" s="11">
        <v>689</v>
      </c>
      <c r="E3850" s="11" t="s">
        <v>7747</v>
      </c>
      <c r="F3850" s="11" t="s">
        <v>7748</v>
      </c>
      <c r="G3850" s="11">
        <v>2</v>
      </c>
      <c r="K3850" s="26" t="str">
        <f>IF($B3850="","",(VLOOKUP($B3850,所属・種目コード!$O$3:$P$127,2)))</f>
        <v>盛岡城西中</v>
      </c>
      <c r="L3850" s="23" t="e">
        <f>IF($B3850="","",(VLOOKUP($B3850,所属・種目コード!$L$3:$M$59,2)))</f>
        <v>#N/A</v>
      </c>
    </row>
    <row r="3851" spans="1:12">
      <c r="A3851" s="11">
        <v>4763</v>
      </c>
      <c r="B3851" s="11">
        <v>1228</v>
      </c>
      <c r="C3851" s="11">
        <v>795</v>
      </c>
      <c r="E3851" s="11" t="s">
        <v>7749</v>
      </c>
      <c r="F3851" s="11" t="s">
        <v>7750</v>
      </c>
      <c r="G3851" s="11">
        <v>1</v>
      </c>
      <c r="K3851" s="26" t="str">
        <f>IF($B3851="","",(VLOOKUP($B3851,所属・種目コード!$O$3:$P$127,2)))</f>
        <v>盛岡城西中</v>
      </c>
      <c r="L3851" s="23" t="e">
        <f>IF($B3851="","",(VLOOKUP($B3851,所属・種目コード!$L$3:$M$59,2)))</f>
        <v>#N/A</v>
      </c>
    </row>
    <row r="3852" spans="1:12">
      <c r="A3852" s="11">
        <v>4764</v>
      </c>
      <c r="B3852" s="11">
        <v>1228</v>
      </c>
      <c r="C3852" s="11">
        <v>690</v>
      </c>
      <c r="E3852" s="11" t="s">
        <v>7751</v>
      </c>
      <c r="F3852" s="11" t="s">
        <v>7752</v>
      </c>
      <c r="G3852" s="11">
        <v>2</v>
      </c>
      <c r="K3852" s="26" t="str">
        <f>IF($B3852="","",(VLOOKUP($B3852,所属・種目コード!$O$3:$P$127,2)))</f>
        <v>盛岡城西中</v>
      </c>
      <c r="L3852" s="23" t="e">
        <f>IF($B3852="","",(VLOOKUP($B3852,所属・種目コード!$L$3:$M$59,2)))</f>
        <v>#N/A</v>
      </c>
    </row>
    <row r="3853" spans="1:12">
      <c r="A3853" s="11">
        <v>4765</v>
      </c>
      <c r="B3853" s="11">
        <v>1228</v>
      </c>
      <c r="C3853" s="11">
        <v>691</v>
      </c>
      <c r="E3853" s="11" t="s">
        <v>7753</v>
      </c>
      <c r="F3853" s="11" t="s">
        <v>7754</v>
      </c>
      <c r="G3853" s="11">
        <v>2</v>
      </c>
      <c r="K3853" s="26" t="str">
        <f>IF($B3853="","",(VLOOKUP($B3853,所属・種目コード!$O$3:$P$127,2)))</f>
        <v>盛岡城西中</v>
      </c>
      <c r="L3853" s="23" t="e">
        <f>IF($B3853="","",(VLOOKUP($B3853,所属・種目コード!$L$3:$M$59,2)))</f>
        <v>#N/A</v>
      </c>
    </row>
    <row r="3854" spans="1:12">
      <c r="A3854" s="11">
        <v>4766</v>
      </c>
      <c r="B3854" s="11">
        <v>1228</v>
      </c>
      <c r="C3854" s="11">
        <v>684</v>
      </c>
      <c r="E3854" s="11" t="s">
        <v>7755</v>
      </c>
      <c r="F3854" s="11" t="s">
        <v>7756</v>
      </c>
      <c r="G3854" s="11">
        <v>2</v>
      </c>
      <c r="K3854" s="26" t="str">
        <f>IF($B3854="","",(VLOOKUP($B3854,所属・種目コード!$O$3:$P$127,2)))</f>
        <v>盛岡城西中</v>
      </c>
      <c r="L3854" s="23" t="e">
        <f>IF($B3854="","",(VLOOKUP($B3854,所属・種目コード!$L$3:$M$59,2)))</f>
        <v>#N/A</v>
      </c>
    </row>
    <row r="3855" spans="1:12">
      <c r="A3855" s="11">
        <v>4767</v>
      </c>
      <c r="B3855" s="11">
        <v>1228</v>
      </c>
      <c r="C3855" s="11">
        <v>692</v>
      </c>
      <c r="E3855" s="11" t="s">
        <v>7757</v>
      </c>
      <c r="F3855" s="11" t="s">
        <v>7758</v>
      </c>
      <c r="G3855" s="11">
        <v>2</v>
      </c>
      <c r="K3855" s="26" t="str">
        <f>IF($B3855="","",(VLOOKUP($B3855,所属・種目コード!$O$3:$P$127,2)))</f>
        <v>盛岡城西中</v>
      </c>
      <c r="L3855" s="23" t="e">
        <f>IF($B3855="","",(VLOOKUP($B3855,所属・種目コード!$L$3:$M$59,2)))</f>
        <v>#N/A</v>
      </c>
    </row>
    <row r="3856" spans="1:12">
      <c r="A3856" s="11">
        <v>4768</v>
      </c>
      <c r="B3856" s="11">
        <v>1228</v>
      </c>
      <c r="C3856" s="11">
        <v>693</v>
      </c>
      <c r="E3856" s="11" t="s">
        <v>7759</v>
      </c>
      <c r="F3856" s="11" t="s">
        <v>7760</v>
      </c>
      <c r="G3856" s="11">
        <v>2</v>
      </c>
      <c r="K3856" s="26" t="str">
        <f>IF($B3856="","",(VLOOKUP($B3856,所属・種目コード!$O$3:$P$127,2)))</f>
        <v>盛岡城西中</v>
      </c>
      <c r="L3856" s="23" t="e">
        <f>IF($B3856="","",(VLOOKUP($B3856,所属・種目コード!$L$3:$M$59,2)))</f>
        <v>#N/A</v>
      </c>
    </row>
    <row r="3857" spans="1:12">
      <c r="A3857" s="11">
        <v>4769</v>
      </c>
      <c r="B3857" s="11">
        <v>1228</v>
      </c>
      <c r="C3857" s="11">
        <v>685</v>
      </c>
      <c r="E3857" s="11" t="s">
        <v>7761</v>
      </c>
      <c r="F3857" s="11" t="s">
        <v>7762</v>
      </c>
      <c r="G3857" s="11">
        <v>2</v>
      </c>
      <c r="K3857" s="26" t="str">
        <f>IF($B3857="","",(VLOOKUP($B3857,所属・種目コード!$O$3:$P$127,2)))</f>
        <v>盛岡城西中</v>
      </c>
      <c r="L3857" s="23" t="e">
        <f>IF($B3857="","",(VLOOKUP($B3857,所属・種目コード!$L$3:$M$59,2)))</f>
        <v>#N/A</v>
      </c>
    </row>
    <row r="3858" spans="1:12">
      <c r="A3858" s="11">
        <v>4770</v>
      </c>
      <c r="B3858" s="11">
        <v>1228</v>
      </c>
      <c r="C3858" s="11">
        <v>796</v>
      </c>
      <c r="E3858" s="11" t="s">
        <v>7763</v>
      </c>
      <c r="F3858" s="11" t="s">
        <v>7764</v>
      </c>
      <c r="G3858" s="11">
        <v>1</v>
      </c>
      <c r="K3858" s="26" t="str">
        <f>IF($B3858="","",(VLOOKUP($B3858,所属・種目コード!$O$3:$P$127,2)))</f>
        <v>盛岡城西中</v>
      </c>
      <c r="L3858" s="23" t="e">
        <f>IF($B3858="","",(VLOOKUP($B3858,所属・種目コード!$L$3:$M$59,2)))</f>
        <v>#N/A</v>
      </c>
    </row>
    <row r="3859" spans="1:12">
      <c r="A3859" s="11">
        <v>4771</v>
      </c>
      <c r="B3859" s="11">
        <v>1228</v>
      </c>
      <c r="C3859" s="11">
        <v>797</v>
      </c>
      <c r="E3859" s="11" t="s">
        <v>7765</v>
      </c>
      <c r="F3859" s="11" t="s">
        <v>7766</v>
      </c>
      <c r="G3859" s="11">
        <v>1</v>
      </c>
      <c r="K3859" s="26" t="str">
        <f>IF($B3859="","",(VLOOKUP($B3859,所属・種目コード!$O$3:$P$127,2)))</f>
        <v>盛岡城西中</v>
      </c>
      <c r="L3859" s="23" t="e">
        <f>IF($B3859="","",(VLOOKUP($B3859,所属・種目コード!$L$3:$M$59,2)))</f>
        <v>#N/A</v>
      </c>
    </row>
    <row r="3860" spans="1:12">
      <c r="A3860" s="11">
        <v>4772</v>
      </c>
      <c r="B3860" s="11">
        <v>1228</v>
      </c>
      <c r="C3860" s="11">
        <v>798</v>
      </c>
      <c r="E3860" s="11" t="s">
        <v>7767</v>
      </c>
      <c r="F3860" s="11" t="s">
        <v>7768</v>
      </c>
      <c r="G3860" s="11">
        <v>1</v>
      </c>
      <c r="K3860" s="26" t="str">
        <f>IF($B3860="","",(VLOOKUP($B3860,所属・種目コード!$O$3:$P$127,2)))</f>
        <v>盛岡城西中</v>
      </c>
      <c r="L3860" s="23" t="e">
        <f>IF($B3860="","",(VLOOKUP($B3860,所属・種目コード!$L$3:$M$59,2)))</f>
        <v>#N/A</v>
      </c>
    </row>
    <row r="3861" spans="1:12">
      <c r="A3861" s="11">
        <v>4773</v>
      </c>
      <c r="B3861" s="11">
        <v>1228</v>
      </c>
      <c r="C3861" s="11">
        <v>799</v>
      </c>
      <c r="E3861" s="11" t="s">
        <v>7769</v>
      </c>
      <c r="F3861" s="11" t="s">
        <v>7770</v>
      </c>
      <c r="G3861" s="11">
        <v>1</v>
      </c>
      <c r="K3861" s="26" t="str">
        <f>IF($B3861="","",(VLOOKUP($B3861,所属・種目コード!$O$3:$P$127,2)))</f>
        <v>盛岡城西中</v>
      </c>
      <c r="L3861" s="23" t="e">
        <f>IF($B3861="","",(VLOOKUP($B3861,所属・種目コード!$L$3:$M$59,2)))</f>
        <v>#N/A</v>
      </c>
    </row>
    <row r="3862" spans="1:12">
      <c r="A3862" s="11">
        <v>4774</v>
      </c>
      <c r="B3862" s="11">
        <v>1228</v>
      </c>
      <c r="C3862" s="11">
        <v>800</v>
      </c>
      <c r="E3862" s="11" t="s">
        <v>7771</v>
      </c>
      <c r="F3862" s="11" t="s">
        <v>7772</v>
      </c>
      <c r="G3862" s="11">
        <v>1</v>
      </c>
      <c r="K3862" s="26" t="str">
        <f>IF($B3862="","",(VLOOKUP($B3862,所属・種目コード!$O$3:$P$127,2)))</f>
        <v>盛岡城西中</v>
      </c>
      <c r="L3862" s="23" t="e">
        <f>IF($B3862="","",(VLOOKUP($B3862,所属・種目コード!$L$3:$M$59,2)))</f>
        <v>#N/A</v>
      </c>
    </row>
    <row r="3863" spans="1:12">
      <c r="A3863" s="11">
        <v>4775</v>
      </c>
      <c r="B3863" s="11">
        <v>1228</v>
      </c>
      <c r="C3863" s="11">
        <v>801</v>
      </c>
      <c r="E3863" s="11" t="s">
        <v>7773</v>
      </c>
      <c r="F3863" s="11" t="s">
        <v>7774</v>
      </c>
      <c r="G3863" s="11">
        <v>1</v>
      </c>
      <c r="K3863" s="26" t="str">
        <f>IF($B3863="","",(VLOOKUP($B3863,所属・種目コード!$O$3:$P$127,2)))</f>
        <v>盛岡城西中</v>
      </c>
      <c r="L3863" s="23" t="e">
        <f>IF($B3863="","",(VLOOKUP($B3863,所属・種目コード!$L$3:$M$59,2)))</f>
        <v>#N/A</v>
      </c>
    </row>
    <row r="3864" spans="1:12">
      <c r="A3864" s="11">
        <v>4776</v>
      </c>
      <c r="B3864" s="11">
        <v>1228</v>
      </c>
      <c r="C3864" s="11">
        <v>802</v>
      </c>
      <c r="E3864" s="11" t="s">
        <v>7775</v>
      </c>
      <c r="F3864" s="11" t="s">
        <v>7776</v>
      </c>
      <c r="G3864" s="11">
        <v>1</v>
      </c>
      <c r="K3864" s="26" t="str">
        <f>IF($B3864="","",(VLOOKUP($B3864,所属・種目コード!$O$3:$P$127,2)))</f>
        <v>盛岡城西中</v>
      </c>
      <c r="L3864" s="23" t="e">
        <f>IF($B3864="","",(VLOOKUP($B3864,所属・種目コード!$L$3:$M$59,2)))</f>
        <v>#N/A</v>
      </c>
    </row>
    <row r="3865" spans="1:12">
      <c r="A3865" s="11">
        <v>4777</v>
      </c>
      <c r="B3865" s="11">
        <v>1228</v>
      </c>
      <c r="C3865" s="11">
        <v>803</v>
      </c>
      <c r="E3865" s="11" t="s">
        <v>7777</v>
      </c>
      <c r="F3865" s="11" t="s">
        <v>7778</v>
      </c>
      <c r="G3865" s="11">
        <v>1</v>
      </c>
      <c r="K3865" s="26" t="str">
        <f>IF($B3865="","",(VLOOKUP($B3865,所属・種目コード!$O$3:$P$127,2)))</f>
        <v>盛岡城西中</v>
      </c>
      <c r="L3865" s="23" t="e">
        <f>IF($B3865="","",(VLOOKUP($B3865,所属・種目コード!$L$3:$M$59,2)))</f>
        <v>#N/A</v>
      </c>
    </row>
    <row r="3866" spans="1:12">
      <c r="A3866" s="11">
        <v>4778</v>
      </c>
      <c r="B3866" s="11">
        <v>1229</v>
      </c>
      <c r="C3866" s="11">
        <v>777</v>
      </c>
      <c r="E3866" s="11" t="s">
        <v>7779</v>
      </c>
      <c r="F3866" s="11" t="s">
        <v>7780</v>
      </c>
      <c r="G3866" s="11">
        <v>2</v>
      </c>
      <c r="K3866" s="26" t="str">
        <f>IF($B3866="","",(VLOOKUP($B3866,所属・種目コード!$O$3:$P$127,2)))</f>
        <v>盛岡城東中</v>
      </c>
      <c r="L3866" s="23" t="e">
        <f>IF($B3866="","",(VLOOKUP($B3866,所属・種目コード!$L$3:$M$59,2)))</f>
        <v>#N/A</v>
      </c>
    </row>
    <row r="3867" spans="1:12">
      <c r="A3867" s="11">
        <v>4779</v>
      </c>
      <c r="B3867" s="11">
        <v>1229</v>
      </c>
      <c r="C3867" s="11">
        <v>773</v>
      </c>
      <c r="E3867" s="11" t="s">
        <v>7781</v>
      </c>
      <c r="F3867" s="11" t="s">
        <v>7010</v>
      </c>
      <c r="G3867" s="11">
        <v>2</v>
      </c>
      <c r="K3867" s="26" t="str">
        <f>IF($B3867="","",(VLOOKUP($B3867,所属・種目コード!$O$3:$P$127,2)))</f>
        <v>盛岡城東中</v>
      </c>
      <c r="L3867" s="23" t="e">
        <f>IF($B3867="","",(VLOOKUP($B3867,所属・種目コード!$L$3:$M$59,2)))</f>
        <v>#N/A</v>
      </c>
    </row>
    <row r="3868" spans="1:12">
      <c r="A3868" s="11">
        <v>4780</v>
      </c>
      <c r="B3868" s="11">
        <v>1229</v>
      </c>
      <c r="C3868" s="11">
        <v>774</v>
      </c>
      <c r="E3868" s="11" t="s">
        <v>7782</v>
      </c>
      <c r="F3868" s="11" t="s">
        <v>7783</v>
      </c>
      <c r="G3868" s="11">
        <v>2</v>
      </c>
      <c r="K3868" s="26" t="str">
        <f>IF($B3868="","",(VLOOKUP($B3868,所属・種目コード!$O$3:$P$127,2)))</f>
        <v>盛岡城東中</v>
      </c>
      <c r="L3868" s="23" t="e">
        <f>IF($B3868="","",(VLOOKUP($B3868,所属・種目コード!$L$3:$M$59,2)))</f>
        <v>#N/A</v>
      </c>
    </row>
    <row r="3869" spans="1:12">
      <c r="A3869" s="11">
        <v>4781</v>
      </c>
      <c r="B3869" s="11">
        <v>1229</v>
      </c>
      <c r="C3869" s="11">
        <v>778</v>
      </c>
      <c r="E3869" s="11" t="s">
        <v>7784</v>
      </c>
      <c r="F3869" s="11" t="s">
        <v>7785</v>
      </c>
      <c r="G3869" s="11">
        <v>2</v>
      </c>
      <c r="K3869" s="26" t="str">
        <f>IF($B3869="","",(VLOOKUP($B3869,所属・種目コード!$O$3:$P$127,2)))</f>
        <v>盛岡城東中</v>
      </c>
      <c r="L3869" s="23" t="e">
        <f>IF($B3869="","",(VLOOKUP($B3869,所属・種目コード!$L$3:$M$59,2)))</f>
        <v>#N/A</v>
      </c>
    </row>
    <row r="3870" spans="1:12">
      <c r="A3870" s="11">
        <v>4782</v>
      </c>
      <c r="B3870" s="11">
        <v>1229</v>
      </c>
      <c r="C3870" s="11">
        <v>926</v>
      </c>
      <c r="E3870" s="11" t="s">
        <v>7786</v>
      </c>
      <c r="F3870" s="11" t="s">
        <v>7787</v>
      </c>
      <c r="G3870" s="11">
        <v>1</v>
      </c>
      <c r="K3870" s="26" t="str">
        <f>IF($B3870="","",(VLOOKUP($B3870,所属・種目コード!$O$3:$P$127,2)))</f>
        <v>盛岡城東中</v>
      </c>
      <c r="L3870" s="23" t="e">
        <f>IF($B3870="","",(VLOOKUP($B3870,所属・種目コード!$L$3:$M$59,2)))</f>
        <v>#N/A</v>
      </c>
    </row>
    <row r="3871" spans="1:12">
      <c r="A3871" s="11">
        <v>4783</v>
      </c>
      <c r="B3871" s="11">
        <v>1229</v>
      </c>
      <c r="C3871" s="11">
        <v>916</v>
      </c>
      <c r="E3871" s="11" t="s">
        <v>7788</v>
      </c>
      <c r="F3871" s="11" t="s">
        <v>7789</v>
      </c>
      <c r="G3871" s="11">
        <v>1</v>
      </c>
      <c r="K3871" s="26" t="str">
        <f>IF($B3871="","",(VLOOKUP($B3871,所属・種目コード!$O$3:$P$127,2)))</f>
        <v>盛岡城東中</v>
      </c>
      <c r="L3871" s="23" t="e">
        <f>IF($B3871="","",(VLOOKUP($B3871,所属・種目コード!$L$3:$M$59,2)))</f>
        <v>#N/A</v>
      </c>
    </row>
    <row r="3872" spans="1:12">
      <c r="A3872" s="11">
        <v>4784</v>
      </c>
      <c r="B3872" s="11">
        <v>1229</v>
      </c>
      <c r="C3872" s="11">
        <v>917</v>
      </c>
      <c r="E3872" s="11" t="s">
        <v>7790</v>
      </c>
      <c r="F3872" s="11" t="s">
        <v>7791</v>
      </c>
      <c r="G3872" s="11">
        <v>1</v>
      </c>
      <c r="K3872" s="26" t="str">
        <f>IF($B3872="","",(VLOOKUP($B3872,所属・種目コード!$O$3:$P$127,2)))</f>
        <v>盛岡城東中</v>
      </c>
      <c r="L3872" s="23" t="e">
        <f>IF($B3872="","",(VLOOKUP($B3872,所属・種目コード!$L$3:$M$59,2)))</f>
        <v>#N/A</v>
      </c>
    </row>
    <row r="3873" spans="1:12">
      <c r="A3873" s="11">
        <v>4785</v>
      </c>
      <c r="B3873" s="11">
        <v>1229</v>
      </c>
      <c r="C3873" s="11">
        <v>918</v>
      </c>
      <c r="E3873" s="11" t="s">
        <v>7792</v>
      </c>
      <c r="F3873" s="11" t="s">
        <v>7793</v>
      </c>
      <c r="G3873" s="11">
        <v>1</v>
      </c>
      <c r="K3873" s="26" t="str">
        <f>IF($B3873="","",(VLOOKUP($B3873,所属・種目コード!$O$3:$P$127,2)))</f>
        <v>盛岡城東中</v>
      </c>
      <c r="L3873" s="23" t="e">
        <f>IF($B3873="","",(VLOOKUP($B3873,所属・種目コード!$L$3:$M$59,2)))</f>
        <v>#N/A</v>
      </c>
    </row>
    <row r="3874" spans="1:12">
      <c r="A3874" s="11">
        <v>4786</v>
      </c>
      <c r="B3874" s="11">
        <v>1229</v>
      </c>
      <c r="C3874" s="11">
        <v>775</v>
      </c>
      <c r="E3874" s="11" t="s">
        <v>7794</v>
      </c>
      <c r="F3874" s="11" t="s">
        <v>2136</v>
      </c>
      <c r="G3874" s="11">
        <v>2</v>
      </c>
      <c r="K3874" s="26" t="str">
        <f>IF($B3874="","",(VLOOKUP($B3874,所属・種目コード!$O$3:$P$127,2)))</f>
        <v>盛岡城東中</v>
      </c>
      <c r="L3874" s="23" t="e">
        <f>IF($B3874="","",(VLOOKUP($B3874,所属・種目コード!$L$3:$M$59,2)))</f>
        <v>#N/A</v>
      </c>
    </row>
    <row r="3875" spans="1:12">
      <c r="A3875" s="11">
        <v>4787</v>
      </c>
      <c r="B3875" s="11">
        <v>1229</v>
      </c>
      <c r="C3875" s="11">
        <v>919</v>
      </c>
      <c r="E3875" s="11" t="s">
        <v>7795</v>
      </c>
      <c r="F3875" s="11" t="s">
        <v>3343</v>
      </c>
      <c r="G3875" s="11">
        <v>1</v>
      </c>
      <c r="K3875" s="26" t="str">
        <f>IF($B3875="","",(VLOOKUP($B3875,所属・種目コード!$O$3:$P$127,2)))</f>
        <v>盛岡城東中</v>
      </c>
      <c r="L3875" s="23" t="e">
        <f>IF($B3875="","",(VLOOKUP($B3875,所属・種目コード!$L$3:$M$59,2)))</f>
        <v>#N/A</v>
      </c>
    </row>
    <row r="3876" spans="1:12">
      <c r="A3876" s="11">
        <v>4788</v>
      </c>
      <c r="B3876" s="11">
        <v>1229</v>
      </c>
      <c r="C3876" s="11">
        <v>779</v>
      </c>
      <c r="E3876" s="11" t="s">
        <v>7796</v>
      </c>
      <c r="F3876" s="11" t="s">
        <v>7797</v>
      </c>
      <c r="G3876" s="11">
        <v>2</v>
      </c>
      <c r="K3876" s="26" t="str">
        <f>IF($B3876="","",(VLOOKUP($B3876,所属・種目コード!$O$3:$P$127,2)))</f>
        <v>盛岡城東中</v>
      </c>
      <c r="L3876" s="23" t="e">
        <f>IF($B3876="","",(VLOOKUP($B3876,所属・種目コード!$L$3:$M$59,2)))</f>
        <v>#N/A</v>
      </c>
    </row>
    <row r="3877" spans="1:12">
      <c r="A3877" s="11">
        <v>4789</v>
      </c>
      <c r="B3877" s="11">
        <v>1229</v>
      </c>
      <c r="C3877" s="11">
        <v>920</v>
      </c>
      <c r="E3877" s="11" t="s">
        <v>7798</v>
      </c>
      <c r="F3877" s="11" t="s">
        <v>7799</v>
      </c>
      <c r="G3877" s="11">
        <v>1</v>
      </c>
      <c r="K3877" s="26" t="str">
        <f>IF($B3877="","",(VLOOKUP($B3877,所属・種目コード!$O$3:$P$127,2)))</f>
        <v>盛岡城東中</v>
      </c>
      <c r="L3877" s="23" t="e">
        <f>IF($B3877="","",(VLOOKUP($B3877,所属・種目コード!$L$3:$M$59,2)))</f>
        <v>#N/A</v>
      </c>
    </row>
    <row r="3878" spans="1:12">
      <c r="A3878" s="11">
        <v>4790</v>
      </c>
      <c r="B3878" s="11">
        <v>1229</v>
      </c>
      <c r="C3878" s="11">
        <v>921</v>
      </c>
      <c r="E3878" s="11" t="s">
        <v>7800</v>
      </c>
      <c r="F3878" s="11" t="s">
        <v>4006</v>
      </c>
      <c r="G3878" s="11">
        <v>1</v>
      </c>
      <c r="K3878" s="26" t="str">
        <f>IF($B3878="","",(VLOOKUP($B3878,所属・種目コード!$O$3:$P$127,2)))</f>
        <v>盛岡城東中</v>
      </c>
      <c r="L3878" s="23" t="e">
        <f>IF($B3878="","",(VLOOKUP($B3878,所属・種目コード!$L$3:$M$59,2)))</f>
        <v>#N/A</v>
      </c>
    </row>
    <row r="3879" spans="1:12">
      <c r="A3879" s="11">
        <v>4791</v>
      </c>
      <c r="B3879" s="11">
        <v>1229</v>
      </c>
      <c r="C3879" s="11">
        <v>927</v>
      </c>
      <c r="E3879" s="11" t="s">
        <v>7801</v>
      </c>
      <c r="F3879" s="11" t="s">
        <v>6858</v>
      </c>
      <c r="G3879" s="11">
        <v>1</v>
      </c>
      <c r="K3879" s="26" t="str">
        <f>IF($B3879="","",(VLOOKUP($B3879,所属・種目コード!$O$3:$P$127,2)))</f>
        <v>盛岡城東中</v>
      </c>
      <c r="L3879" s="23" t="e">
        <f>IF($B3879="","",(VLOOKUP($B3879,所属・種目コード!$L$3:$M$59,2)))</f>
        <v>#N/A</v>
      </c>
    </row>
    <row r="3880" spans="1:12">
      <c r="A3880" s="11">
        <v>4792</v>
      </c>
      <c r="B3880" s="11">
        <v>1229</v>
      </c>
      <c r="C3880" s="11">
        <v>776</v>
      </c>
      <c r="E3880" s="11" t="s">
        <v>7802</v>
      </c>
      <c r="F3880" s="11" t="s">
        <v>6566</v>
      </c>
      <c r="G3880" s="11">
        <v>2</v>
      </c>
      <c r="K3880" s="26" t="str">
        <f>IF($B3880="","",(VLOOKUP($B3880,所属・種目コード!$O$3:$P$127,2)))</f>
        <v>盛岡城東中</v>
      </c>
      <c r="L3880" s="23" t="e">
        <f>IF($B3880="","",(VLOOKUP($B3880,所属・種目コード!$L$3:$M$59,2)))</f>
        <v>#N/A</v>
      </c>
    </row>
    <row r="3881" spans="1:12">
      <c r="A3881" s="11">
        <v>4793</v>
      </c>
      <c r="B3881" s="11">
        <v>1229</v>
      </c>
      <c r="C3881" s="11">
        <v>922</v>
      </c>
      <c r="E3881" s="11" t="s">
        <v>7803</v>
      </c>
      <c r="F3881" s="11" t="s">
        <v>7804</v>
      </c>
      <c r="G3881" s="11">
        <v>1</v>
      </c>
      <c r="K3881" s="26" t="str">
        <f>IF($B3881="","",(VLOOKUP($B3881,所属・種目コード!$O$3:$P$127,2)))</f>
        <v>盛岡城東中</v>
      </c>
      <c r="L3881" s="23" t="e">
        <f>IF($B3881="","",(VLOOKUP($B3881,所属・種目コード!$L$3:$M$59,2)))</f>
        <v>#N/A</v>
      </c>
    </row>
    <row r="3882" spans="1:12">
      <c r="A3882" s="11">
        <v>4794</v>
      </c>
      <c r="B3882" s="11">
        <v>1229</v>
      </c>
      <c r="C3882" s="11">
        <v>928</v>
      </c>
      <c r="E3882" s="11" t="s">
        <v>7805</v>
      </c>
      <c r="F3882" s="11" t="s">
        <v>7806</v>
      </c>
      <c r="G3882" s="11">
        <v>1</v>
      </c>
      <c r="K3882" s="26" t="str">
        <f>IF($B3882="","",(VLOOKUP($B3882,所属・種目コード!$O$3:$P$127,2)))</f>
        <v>盛岡城東中</v>
      </c>
      <c r="L3882" s="23" t="e">
        <f>IF($B3882="","",(VLOOKUP($B3882,所属・種目コード!$L$3:$M$59,2)))</f>
        <v>#N/A</v>
      </c>
    </row>
    <row r="3883" spans="1:12">
      <c r="A3883" s="11">
        <v>4795</v>
      </c>
      <c r="B3883" s="11">
        <v>1229</v>
      </c>
      <c r="C3883" s="11">
        <v>780</v>
      </c>
      <c r="E3883" s="11" t="s">
        <v>7807</v>
      </c>
      <c r="F3883" s="11" t="s">
        <v>7808</v>
      </c>
      <c r="G3883" s="11">
        <v>2</v>
      </c>
      <c r="K3883" s="26" t="str">
        <f>IF($B3883="","",(VLOOKUP($B3883,所属・種目コード!$O$3:$P$127,2)))</f>
        <v>盛岡城東中</v>
      </c>
      <c r="L3883" s="23" t="e">
        <f>IF($B3883="","",(VLOOKUP($B3883,所属・種目コード!$L$3:$M$59,2)))</f>
        <v>#N/A</v>
      </c>
    </row>
    <row r="3884" spans="1:12">
      <c r="A3884" s="11">
        <v>4796</v>
      </c>
      <c r="B3884" s="11">
        <v>1229</v>
      </c>
      <c r="C3884" s="11">
        <v>930</v>
      </c>
      <c r="E3884" s="11" t="s">
        <v>7809</v>
      </c>
      <c r="F3884" s="11" t="s">
        <v>7810</v>
      </c>
      <c r="G3884" s="11">
        <v>1</v>
      </c>
      <c r="K3884" s="26" t="str">
        <f>IF($B3884="","",(VLOOKUP($B3884,所属・種目コード!$O$3:$P$127,2)))</f>
        <v>盛岡城東中</v>
      </c>
      <c r="L3884" s="23" t="e">
        <f>IF($B3884="","",(VLOOKUP($B3884,所属・種目コード!$L$3:$M$59,2)))</f>
        <v>#N/A</v>
      </c>
    </row>
    <row r="3885" spans="1:12">
      <c r="A3885" s="11">
        <v>4797</v>
      </c>
      <c r="B3885" s="11">
        <v>1229</v>
      </c>
      <c r="C3885" s="11">
        <v>931</v>
      </c>
      <c r="E3885" s="11" t="s">
        <v>7811</v>
      </c>
      <c r="F3885" s="11" t="s">
        <v>7812</v>
      </c>
      <c r="G3885" s="11">
        <v>1</v>
      </c>
      <c r="K3885" s="26" t="str">
        <f>IF($B3885="","",(VLOOKUP($B3885,所属・種目コード!$O$3:$P$127,2)))</f>
        <v>盛岡城東中</v>
      </c>
      <c r="L3885" s="23" t="e">
        <f>IF($B3885="","",(VLOOKUP($B3885,所属・種目コード!$L$3:$M$59,2)))</f>
        <v>#N/A</v>
      </c>
    </row>
    <row r="3886" spans="1:12">
      <c r="A3886" s="11">
        <v>4798</v>
      </c>
      <c r="B3886" s="11">
        <v>1229</v>
      </c>
      <c r="C3886" s="11">
        <v>923</v>
      </c>
      <c r="E3886" s="11" t="s">
        <v>7813</v>
      </c>
      <c r="F3886" s="11" t="s">
        <v>7814</v>
      </c>
      <c r="G3886" s="11">
        <v>1</v>
      </c>
      <c r="K3886" s="26" t="str">
        <f>IF($B3886="","",(VLOOKUP($B3886,所属・種目コード!$O$3:$P$127,2)))</f>
        <v>盛岡城東中</v>
      </c>
      <c r="L3886" s="23" t="e">
        <f>IF($B3886="","",(VLOOKUP($B3886,所属・種目コード!$L$3:$M$59,2)))</f>
        <v>#N/A</v>
      </c>
    </row>
    <row r="3887" spans="1:12">
      <c r="A3887" s="11">
        <v>4799</v>
      </c>
      <c r="B3887" s="11">
        <v>1229</v>
      </c>
      <c r="C3887" s="11">
        <v>924</v>
      </c>
      <c r="E3887" s="11" t="s">
        <v>7815</v>
      </c>
      <c r="F3887" s="11" t="s">
        <v>7816</v>
      </c>
      <c r="G3887" s="11">
        <v>1</v>
      </c>
      <c r="K3887" s="26" t="str">
        <f>IF($B3887="","",(VLOOKUP($B3887,所属・種目コード!$O$3:$P$127,2)))</f>
        <v>盛岡城東中</v>
      </c>
      <c r="L3887" s="23" t="e">
        <f>IF($B3887="","",(VLOOKUP($B3887,所属・種目コード!$L$3:$M$59,2)))</f>
        <v>#N/A</v>
      </c>
    </row>
    <row r="3888" spans="1:12">
      <c r="A3888" s="11">
        <v>4800</v>
      </c>
      <c r="B3888" s="11">
        <v>1229</v>
      </c>
      <c r="C3888" s="11">
        <v>925</v>
      </c>
      <c r="E3888" s="11" t="s">
        <v>7817</v>
      </c>
      <c r="F3888" s="11" t="s">
        <v>7818</v>
      </c>
      <c r="G3888" s="11">
        <v>1</v>
      </c>
      <c r="K3888" s="26" t="str">
        <f>IF($B3888="","",(VLOOKUP($B3888,所属・種目コード!$O$3:$P$127,2)))</f>
        <v>盛岡城東中</v>
      </c>
      <c r="L3888" s="23" t="e">
        <f>IF($B3888="","",(VLOOKUP($B3888,所属・種目コード!$L$3:$M$59,2)))</f>
        <v>#N/A</v>
      </c>
    </row>
    <row r="3889" spans="1:12">
      <c r="A3889" s="11">
        <v>4801</v>
      </c>
      <c r="B3889" s="11">
        <v>1230</v>
      </c>
      <c r="C3889" s="11">
        <v>1232</v>
      </c>
      <c r="E3889" s="11" t="s">
        <v>7819</v>
      </c>
      <c r="F3889" s="11" t="s">
        <v>7820</v>
      </c>
      <c r="G3889" s="11">
        <v>1</v>
      </c>
      <c r="K3889" s="26" t="str">
        <f>IF($B3889="","",(VLOOKUP($B3889,所属・種目コード!$O$3:$P$127,2)))</f>
        <v>盛岡仙北中</v>
      </c>
      <c r="L3889" s="23" t="e">
        <f>IF($B3889="","",(VLOOKUP($B3889,所属・種目コード!$L$3:$M$59,2)))</f>
        <v>#N/A</v>
      </c>
    </row>
    <row r="3890" spans="1:12">
      <c r="A3890" s="11">
        <v>4802</v>
      </c>
      <c r="B3890" s="11">
        <v>1230</v>
      </c>
      <c r="C3890" s="11">
        <v>1045</v>
      </c>
      <c r="E3890" s="11" t="s">
        <v>7821</v>
      </c>
      <c r="F3890" s="11" t="s">
        <v>7822</v>
      </c>
      <c r="G3890" s="11">
        <v>2</v>
      </c>
      <c r="K3890" s="26" t="str">
        <f>IF($B3890="","",(VLOOKUP($B3890,所属・種目コード!$O$3:$P$127,2)))</f>
        <v>盛岡仙北中</v>
      </c>
      <c r="L3890" s="23" t="e">
        <f>IF($B3890="","",(VLOOKUP($B3890,所属・種目コード!$L$3:$M$59,2)))</f>
        <v>#N/A</v>
      </c>
    </row>
    <row r="3891" spans="1:12">
      <c r="A3891" s="11">
        <v>4803</v>
      </c>
      <c r="B3891" s="11">
        <v>1230</v>
      </c>
      <c r="C3891" s="11">
        <v>1239</v>
      </c>
      <c r="E3891" s="11" t="s">
        <v>7823</v>
      </c>
      <c r="F3891" s="11" t="s">
        <v>7824</v>
      </c>
      <c r="G3891" s="11">
        <v>1</v>
      </c>
      <c r="K3891" s="26" t="str">
        <f>IF($B3891="","",(VLOOKUP($B3891,所属・種目コード!$O$3:$P$127,2)))</f>
        <v>盛岡仙北中</v>
      </c>
      <c r="L3891" s="23" t="e">
        <f>IF($B3891="","",(VLOOKUP($B3891,所属・種目コード!$L$3:$M$59,2)))</f>
        <v>#N/A</v>
      </c>
    </row>
    <row r="3892" spans="1:12">
      <c r="A3892" s="11">
        <v>4804</v>
      </c>
      <c r="B3892" s="11">
        <v>1230</v>
      </c>
      <c r="C3892" s="11">
        <v>1233</v>
      </c>
      <c r="E3892" s="11" t="s">
        <v>7825</v>
      </c>
      <c r="F3892" s="11" t="s">
        <v>7826</v>
      </c>
      <c r="G3892" s="11">
        <v>1</v>
      </c>
      <c r="K3892" s="26" t="str">
        <f>IF($B3892="","",(VLOOKUP($B3892,所属・種目コード!$O$3:$P$127,2)))</f>
        <v>盛岡仙北中</v>
      </c>
      <c r="L3892" s="23" t="e">
        <f>IF($B3892="","",(VLOOKUP($B3892,所属・種目コード!$L$3:$M$59,2)))</f>
        <v>#N/A</v>
      </c>
    </row>
    <row r="3893" spans="1:12">
      <c r="A3893" s="11">
        <v>4805</v>
      </c>
      <c r="B3893" s="11">
        <v>1230</v>
      </c>
      <c r="C3893" s="11">
        <v>1234</v>
      </c>
      <c r="E3893" s="11" t="s">
        <v>7827</v>
      </c>
      <c r="F3893" s="11" t="s">
        <v>7828</v>
      </c>
      <c r="G3893" s="11">
        <v>1</v>
      </c>
      <c r="K3893" s="26" t="str">
        <f>IF($B3893="","",(VLOOKUP($B3893,所属・種目コード!$O$3:$P$127,2)))</f>
        <v>盛岡仙北中</v>
      </c>
      <c r="L3893" s="23" t="e">
        <f>IF($B3893="","",(VLOOKUP($B3893,所属・種目コード!$L$3:$M$59,2)))</f>
        <v>#N/A</v>
      </c>
    </row>
    <row r="3894" spans="1:12">
      <c r="A3894" s="11">
        <v>4806</v>
      </c>
      <c r="B3894" s="11">
        <v>1230</v>
      </c>
      <c r="C3894" s="11">
        <v>1235</v>
      </c>
      <c r="E3894" s="11" t="s">
        <v>7829</v>
      </c>
      <c r="F3894" s="11" t="s">
        <v>2977</v>
      </c>
      <c r="G3894" s="11">
        <v>1</v>
      </c>
      <c r="K3894" s="26" t="str">
        <f>IF($B3894="","",(VLOOKUP($B3894,所属・種目コード!$O$3:$P$127,2)))</f>
        <v>盛岡仙北中</v>
      </c>
      <c r="L3894" s="23" t="e">
        <f>IF($B3894="","",(VLOOKUP($B3894,所属・種目コード!$L$3:$M$59,2)))</f>
        <v>#N/A</v>
      </c>
    </row>
    <row r="3895" spans="1:12">
      <c r="A3895" s="11">
        <v>4807</v>
      </c>
      <c r="B3895" s="11">
        <v>1230</v>
      </c>
      <c r="C3895" s="11">
        <v>1044</v>
      </c>
      <c r="E3895" s="11" t="s">
        <v>7830</v>
      </c>
      <c r="F3895" s="11" t="s">
        <v>7831</v>
      </c>
      <c r="G3895" s="11">
        <v>2</v>
      </c>
      <c r="K3895" s="26" t="str">
        <f>IF($B3895="","",(VLOOKUP($B3895,所属・種目コード!$O$3:$P$127,2)))</f>
        <v>盛岡仙北中</v>
      </c>
      <c r="L3895" s="23" t="e">
        <f>IF($B3895="","",(VLOOKUP($B3895,所属・種目コード!$L$3:$M$59,2)))</f>
        <v>#N/A</v>
      </c>
    </row>
    <row r="3896" spans="1:12">
      <c r="A3896" s="11">
        <v>4808</v>
      </c>
      <c r="B3896" s="11">
        <v>1230</v>
      </c>
      <c r="C3896" s="11">
        <v>1046</v>
      </c>
      <c r="E3896" s="11" t="s">
        <v>7832</v>
      </c>
      <c r="F3896" s="11" t="s">
        <v>7833</v>
      </c>
      <c r="G3896" s="11">
        <v>2</v>
      </c>
      <c r="K3896" s="26" t="str">
        <f>IF($B3896="","",(VLOOKUP($B3896,所属・種目コード!$O$3:$P$127,2)))</f>
        <v>盛岡仙北中</v>
      </c>
      <c r="L3896" s="23" t="e">
        <f>IF($B3896="","",(VLOOKUP($B3896,所属・種目コード!$L$3:$M$59,2)))</f>
        <v>#N/A</v>
      </c>
    </row>
    <row r="3897" spans="1:12">
      <c r="A3897" s="11">
        <v>4809</v>
      </c>
      <c r="B3897" s="11">
        <v>1230</v>
      </c>
      <c r="C3897" s="11">
        <v>1236</v>
      </c>
      <c r="E3897" s="11" t="s">
        <v>7834</v>
      </c>
      <c r="F3897" s="11" t="s">
        <v>7835</v>
      </c>
      <c r="G3897" s="11">
        <v>1</v>
      </c>
      <c r="K3897" s="26" t="str">
        <f>IF($B3897="","",(VLOOKUP($B3897,所属・種目コード!$O$3:$P$127,2)))</f>
        <v>盛岡仙北中</v>
      </c>
      <c r="L3897" s="23" t="e">
        <f>IF($B3897="","",(VLOOKUP($B3897,所属・種目コード!$L$3:$M$59,2)))</f>
        <v>#N/A</v>
      </c>
    </row>
    <row r="3898" spans="1:12">
      <c r="A3898" s="11">
        <v>4810</v>
      </c>
      <c r="B3898" s="11">
        <v>1230</v>
      </c>
      <c r="C3898" s="11">
        <v>1237</v>
      </c>
      <c r="E3898" s="11" t="s">
        <v>7836</v>
      </c>
      <c r="F3898" s="11" t="s">
        <v>7837</v>
      </c>
      <c r="G3898" s="11">
        <v>1</v>
      </c>
      <c r="K3898" s="26" t="str">
        <f>IF($B3898="","",(VLOOKUP($B3898,所属・種目コード!$O$3:$P$127,2)))</f>
        <v>盛岡仙北中</v>
      </c>
      <c r="L3898" s="23" t="e">
        <f>IF($B3898="","",(VLOOKUP($B3898,所属・種目コード!$L$3:$M$59,2)))</f>
        <v>#N/A</v>
      </c>
    </row>
    <row r="3899" spans="1:12">
      <c r="A3899" s="11">
        <v>4811</v>
      </c>
      <c r="B3899" s="11">
        <v>1230</v>
      </c>
      <c r="C3899" s="11">
        <v>1238</v>
      </c>
      <c r="E3899" s="11" t="s">
        <v>7838</v>
      </c>
      <c r="F3899" s="11" t="s">
        <v>7839</v>
      </c>
      <c r="G3899" s="11">
        <v>1</v>
      </c>
      <c r="K3899" s="26" t="str">
        <f>IF($B3899="","",(VLOOKUP($B3899,所属・種目コード!$O$3:$P$127,2)))</f>
        <v>盛岡仙北中</v>
      </c>
      <c r="L3899" s="23" t="e">
        <f>IF($B3899="","",(VLOOKUP($B3899,所属・種目コード!$L$3:$M$59,2)))</f>
        <v>#N/A</v>
      </c>
    </row>
    <row r="3900" spans="1:12">
      <c r="A3900" s="11">
        <v>4812</v>
      </c>
      <c r="B3900" s="11">
        <v>1230</v>
      </c>
      <c r="C3900" s="11">
        <v>1047</v>
      </c>
      <c r="E3900" s="11" t="s">
        <v>7840</v>
      </c>
      <c r="F3900" s="11" t="s">
        <v>7841</v>
      </c>
      <c r="G3900" s="11">
        <v>2</v>
      </c>
      <c r="K3900" s="26" t="str">
        <f>IF($B3900="","",(VLOOKUP($B3900,所属・種目コード!$O$3:$P$127,2)))</f>
        <v>盛岡仙北中</v>
      </c>
      <c r="L3900" s="23" t="e">
        <f>IF($B3900="","",(VLOOKUP($B3900,所属・種目コード!$L$3:$M$59,2)))</f>
        <v>#N/A</v>
      </c>
    </row>
    <row r="3901" spans="1:12">
      <c r="A3901" s="11">
        <v>4813</v>
      </c>
      <c r="B3901" s="11">
        <v>1230</v>
      </c>
      <c r="C3901" s="11">
        <v>1048</v>
      </c>
      <c r="E3901" s="11" t="s">
        <v>7842</v>
      </c>
      <c r="F3901" s="11" t="s">
        <v>7843</v>
      </c>
      <c r="G3901" s="11">
        <v>2</v>
      </c>
      <c r="K3901" s="26" t="str">
        <f>IF($B3901="","",(VLOOKUP($B3901,所属・種目コード!$O$3:$P$127,2)))</f>
        <v>盛岡仙北中</v>
      </c>
      <c r="L3901" s="23" t="e">
        <f>IF($B3901="","",(VLOOKUP($B3901,所属・種目コード!$L$3:$M$59,2)))</f>
        <v>#N/A</v>
      </c>
    </row>
    <row r="3902" spans="1:12">
      <c r="A3902" s="11">
        <v>4814</v>
      </c>
      <c r="B3902" s="11">
        <v>1230</v>
      </c>
      <c r="C3902" s="11">
        <v>1049</v>
      </c>
      <c r="E3902" s="11" t="s">
        <v>7844</v>
      </c>
      <c r="F3902" s="11" t="s">
        <v>7845</v>
      </c>
      <c r="G3902" s="11">
        <v>2</v>
      </c>
      <c r="K3902" s="26" t="str">
        <f>IF($B3902="","",(VLOOKUP($B3902,所属・種目コード!$O$3:$P$127,2)))</f>
        <v>盛岡仙北中</v>
      </c>
      <c r="L3902" s="23" t="e">
        <f>IF($B3902="","",(VLOOKUP($B3902,所属・種目コード!$L$3:$M$59,2)))</f>
        <v>#N/A</v>
      </c>
    </row>
    <row r="3903" spans="1:12">
      <c r="A3903" s="11">
        <v>5103</v>
      </c>
      <c r="B3903" s="11">
        <v>1230</v>
      </c>
      <c r="C3903" s="11">
        <v>1312</v>
      </c>
      <c r="E3903" s="11" t="s">
        <v>8395</v>
      </c>
      <c r="F3903" s="11" t="s">
        <v>8396</v>
      </c>
      <c r="G3903" s="11">
        <v>1</v>
      </c>
      <c r="K3903" s="26" t="str">
        <f>IF($B3903="","",(VLOOKUP($B3903,所属・種目コード!$O$3:$P$127,2)))</f>
        <v>盛岡仙北中</v>
      </c>
      <c r="L3903" s="23" t="e">
        <f>IF($B3903="","",(VLOOKUP($B3903,所属・種目コード!$L$3:$M$59,2)))</f>
        <v>#N/A</v>
      </c>
    </row>
    <row r="3904" spans="1:12">
      <c r="A3904" s="11">
        <v>4815</v>
      </c>
      <c r="B3904" s="11">
        <v>1231</v>
      </c>
      <c r="C3904" s="11">
        <v>552</v>
      </c>
      <c r="E3904" s="11" t="s">
        <v>7846</v>
      </c>
      <c r="F3904" s="11" t="s">
        <v>7847</v>
      </c>
      <c r="G3904" s="11">
        <v>1</v>
      </c>
      <c r="K3904" s="26" t="str">
        <f>IF($B3904="","",(VLOOKUP($B3904,所属・種目コード!$O$3:$P$127,2)))</f>
        <v>盛岡玉山中</v>
      </c>
      <c r="L3904" s="23" t="e">
        <f>IF($B3904="","",(VLOOKUP($B3904,所属・種目コード!$L$3:$M$59,2)))</f>
        <v>#N/A</v>
      </c>
    </row>
    <row r="3905" spans="1:12">
      <c r="A3905" s="11">
        <v>4816</v>
      </c>
      <c r="B3905" s="11">
        <v>1231</v>
      </c>
      <c r="C3905" s="11">
        <v>478</v>
      </c>
      <c r="E3905" s="11" t="s">
        <v>7848</v>
      </c>
      <c r="F3905" s="11" t="s">
        <v>7849</v>
      </c>
      <c r="G3905" s="11">
        <v>2</v>
      </c>
      <c r="K3905" s="26" t="str">
        <f>IF($B3905="","",(VLOOKUP($B3905,所属・種目コード!$O$3:$P$127,2)))</f>
        <v>盛岡玉山中</v>
      </c>
      <c r="L3905" s="23" t="e">
        <f>IF($B3905="","",(VLOOKUP($B3905,所属・種目コード!$L$3:$M$59,2)))</f>
        <v>#N/A</v>
      </c>
    </row>
    <row r="3906" spans="1:12">
      <c r="A3906" s="11">
        <v>4817</v>
      </c>
      <c r="B3906" s="11">
        <v>1231</v>
      </c>
      <c r="C3906" s="11">
        <v>556</v>
      </c>
      <c r="E3906" s="11" t="s">
        <v>7850</v>
      </c>
      <c r="F3906" s="11" t="s">
        <v>6760</v>
      </c>
      <c r="G3906" s="11">
        <v>1</v>
      </c>
      <c r="K3906" s="26" t="str">
        <f>IF($B3906="","",(VLOOKUP($B3906,所属・種目コード!$O$3:$P$127,2)))</f>
        <v>盛岡玉山中</v>
      </c>
      <c r="L3906" s="23" t="e">
        <f>IF($B3906="","",(VLOOKUP($B3906,所属・種目コード!$L$3:$M$59,2)))</f>
        <v>#N/A</v>
      </c>
    </row>
    <row r="3907" spans="1:12">
      <c r="A3907" s="11">
        <v>4818</v>
      </c>
      <c r="B3907" s="11">
        <v>1231</v>
      </c>
      <c r="C3907" s="11">
        <v>481</v>
      </c>
      <c r="E3907" s="11" t="s">
        <v>7851</v>
      </c>
      <c r="F3907" s="11" t="s">
        <v>7852</v>
      </c>
      <c r="G3907" s="11">
        <v>2</v>
      </c>
      <c r="K3907" s="26" t="str">
        <f>IF($B3907="","",(VLOOKUP($B3907,所属・種目コード!$O$3:$P$127,2)))</f>
        <v>盛岡玉山中</v>
      </c>
      <c r="L3907" s="23" t="e">
        <f>IF($B3907="","",(VLOOKUP($B3907,所属・種目コード!$L$3:$M$59,2)))</f>
        <v>#N/A</v>
      </c>
    </row>
    <row r="3908" spans="1:12">
      <c r="A3908" s="11">
        <v>4819</v>
      </c>
      <c r="B3908" s="11">
        <v>1231</v>
      </c>
      <c r="C3908" s="11">
        <v>553</v>
      </c>
      <c r="E3908" s="11" t="s">
        <v>7853</v>
      </c>
      <c r="F3908" s="11" t="s">
        <v>7854</v>
      </c>
      <c r="G3908" s="11">
        <v>1</v>
      </c>
      <c r="K3908" s="26" t="str">
        <f>IF($B3908="","",(VLOOKUP($B3908,所属・種目コード!$O$3:$P$127,2)))</f>
        <v>盛岡玉山中</v>
      </c>
      <c r="L3908" s="23" t="e">
        <f>IF($B3908="","",(VLOOKUP($B3908,所属・種目コード!$L$3:$M$59,2)))</f>
        <v>#N/A</v>
      </c>
    </row>
    <row r="3909" spans="1:12">
      <c r="A3909" s="11">
        <v>4820</v>
      </c>
      <c r="B3909" s="11">
        <v>1231</v>
      </c>
      <c r="C3909" s="11">
        <v>482</v>
      </c>
      <c r="E3909" s="11" t="s">
        <v>7855</v>
      </c>
      <c r="F3909" s="11" t="s">
        <v>7856</v>
      </c>
      <c r="G3909" s="11">
        <v>2</v>
      </c>
      <c r="K3909" s="26" t="str">
        <f>IF($B3909="","",(VLOOKUP($B3909,所属・種目コード!$O$3:$P$127,2)))</f>
        <v>盛岡玉山中</v>
      </c>
      <c r="L3909" s="23" t="e">
        <f>IF($B3909="","",(VLOOKUP($B3909,所属・種目コード!$L$3:$M$59,2)))</f>
        <v>#N/A</v>
      </c>
    </row>
    <row r="3910" spans="1:12">
      <c r="A3910" s="11">
        <v>4821</v>
      </c>
      <c r="B3910" s="11">
        <v>1231</v>
      </c>
      <c r="C3910" s="11">
        <v>479</v>
      </c>
      <c r="E3910" s="11" t="s">
        <v>7857</v>
      </c>
      <c r="F3910" s="11" t="s">
        <v>7858</v>
      </c>
      <c r="G3910" s="11">
        <v>2</v>
      </c>
      <c r="K3910" s="26" t="str">
        <f>IF($B3910="","",(VLOOKUP($B3910,所属・種目コード!$O$3:$P$127,2)))</f>
        <v>盛岡玉山中</v>
      </c>
      <c r="L3910" s="23" t="e">
        <f>IF($B3910="","",(VLOOKUP($B3910,所属・種目コード!$L$3:$M$59,2)))</f>
        <v>#N/A</v>
      </c>
    </row>
    <row r="3911" spans="1:12">
      <c r="A3911" s="11">
        <v>4822</v>
      </c>
      <c r="B3911" s="11">
        <v>1231</v>
      </c>
      <c r="C3911" s="11">
        <v>554</v>
      </c>
      <c r="E3911" s="11" t="s">
        <v>7859</v>
      </c>
      <c r="F3911" s="11" t="s">
        <v>7860</v>
      </c>
      <c r="G3911" s="11">
        <v>1</v>
      </c>
      <c r="K3911" s="26" t="str">
        <f>IF($B3911="","",(VLOOKUP($B3911,所属・種目コード!$O$3:$P$127,2)))</f>
        <v>盛岡玉山中</v>
      </c>
      <c r="L3911" s="23" t="e">
        <f>IF($B3911="","",(VLOOKUP($B3911,所属・種目コード!$L$3:$M$59,2)))</f>
        <v>#N/A</v>
      </c>
    </row>
    <row r="3912" spans="1:12">
      <c r="A3912" s="11">
        <v>4823</v>
      </c>
      <c r="B3912" s="11">
        <v>1231</v>
      </c>
      <c r="C3912" s="11">
        <v>483</v>
      </c>
      <c r="E3912" s="11" t="s">
        <v>7861</v>
      </c>
      <c r="F3912" s="11" t="s">
        <v>7862</v>
      </c>
      <c r="G3912" s="11">
        <v>2</v>
      </c>
      <c r="K3912" s="26" t="str">
        <f>IF($B3912="","",(VLOOKUP($B3912,所属・種目コード!$O$3:$P$127,2)))</f>
        <v>盛岡玉山中</v>
      </c>
      <c r="L3912" s="23" t="e">
        <f>IF($B3912="","",(VLOOKUP($B3912,所属・種目コード!$L$3:$M$59,2)))</f>
        <v>#N/A</v>
      </c>
    </row>
    <row r="3913" spans="1:12">
      <c r="A3913" s="11">
        <v>4824</v>
      </c>
      <c r="B3913" s="11">
        <v>1231</v>
      </c>
      <c r="C3913" s="11">
        <v>557</v>
      </c>
      <c r="E3913" s="11" t="s">
        <v>7863</v>
      </c>
      <c r="F3913" s="11" t="s">
        <v>7864</v>
      </c>
      <c r="G3913" s="11">
        <v>1</v>
      </c>
      <c r="K3913" s="26" t="str">
        <f>IF($B3913="","",(VLOOKUP($B3913,所属・種目コード!$O$3:$P$127,2)))</f>
        <v>盛岡玉山中</v>
      </c>
      <c r="L3913" s="23" t="e">
        <f>IF($B3913="","",(VLOOKUP($B3913,所属・種目コード!$L$3:$M$59,2)))</f>
        <v>#N/A</v>
      </c>
    </row>
    <row r="3914" spans="1:12">
      <c r="A3914" s="11">
        <v>4825</v>
      </c>
      <c r="B3914" s="11">
        <v>1231</v>
      </c>
      <c r="C3914" s="11">
        <v>558</v>
      </c>
      <c r="E3914" s="11" t="s">
        <v>7865</v>
      </c>
      <c r="F3914" s="11" t="s">
        <v>7866</v>
      </c>
      <c r="G3914" s="11">
        <v>1</v>
      </c>
      <c r="K3914" s="26" t="str">
        <f>IF($B3914="","",(VLOOKUP($B3914,所属・種目コード!$O$3:$P$127,2)))</f>
        <v>盛岡玉山中</v>
      </c>
      <c r="L3914" s="23" t="e">
        <f>IF($B3914="","",(VLOOKUP($B3914,所属・種目コード!$L$3:$M$59,2)))</f>
        <v>#N/A</v>
      </c>
    </row>
    <row r="3915" spans="1:12">
      <c r="A3915" s="11">
        <v>4826</v>
      </c>
      <c r="B3915" s="11">
        <v>1231</v>
      </c>
      <c r="C3915" s="11">
        <v>555</v>
      </c>
      <c r="E3915" s="11" t="s">
        <v>7867</v>
      </c>
      <c r="F3915" s="11" t="s">
        <v>7868</v>
      </c>
      <c r="G3915" s="11">
        <v>1</v>
      </c>
      <c r="K3915" s="26" t="str">
        <f>IF($B3915="","",(VLOOKUP($B3915,所属・種目コード!$O$3:$P$127,2)))</f>
        <v>盛岡玉山中</v>
      </c>
      <c r="L3915" s="23" t="e">
        <f>IF($B3915="","",(VLOOKUP($B3915,所属・種目コード!$L$3:$M$59,2)))</f>
        <v>#N/A</v>
      </c>
    </row>
    <row r="3916" spans="1:12">
      <c r="A3916" s="11">
        <v>4827</v>
      </c>
      <c r="B3916" s="11">
        <v>1231</v>
      </c>
      <c r="C3916" s="11">
        <v>480</v>
      </c>
      <c r="E3916" s="11" t="s">
        <v>7869</v>
      </c>
      <c r="F3916" s="11" t="s">
        <v>7870</v>
      </c>
      <c r="G3916" s="11">
        <v>2</v>
      </c>
      <c r="K3916" s="26" t="str">
        <f>IF($B3916="","",(VLOOKUP($B3916,所属・種目コード!$O$3:$P$127,2)))</f>
        <v>盛岡玉山中</v>
      </c>
      <c r="L3916" s="23" t="e">
        <f>IF($B3916="","",(VLOOKUP($B3916,所属・種目コード!$L$3:$M$59,2)))</f>
        <v>#N/A</v>
      </c>
    </row>
    <row r="3917" spans="1:12">
      <c r="A3917" s="11">
        <v>4828</v>
      </c>
      <c r="B3917" s="11">
        <v>1232</v>
      </c>
      <c r="C3917" s="11">
        <v>87</v>
      </c>
      <c r="E3917" s="11" t="s">
        <v>7871</v>
      </c>
      <c r="F3917" s="11" t="s">
        <v>7872</v>
      </c>
      <c r="G3917" s="11">
        <v>2</v>
      </c>
      <c r="K3917" s="26" t="str">
        <f>IF($B3917="","",(VLOOKUP($B3917,所属・種目コード!$O$3:$P$127,2)))</f>
        <v>盛岡土淵中</v>
      </c>
      <c r="L3917" s="23" t="e">
        <f>IF($B3917="","",(VLOOKUP($B3917,所属・種目コード!$L$3:$M$59,2)))</f>
        <v>#N/A</v>
      </c>
    </row>
    <row r="3918" spans="1:12">
      <c r="A3918" s="11">
        <v>4829</v>
      </c>
      <c r="B3918" s="11">
        <v>1232</v>
      </c>
      <c r="C3918" s="11">
        <v>76</v>
      </c>
      <c r="E3918" s="11" t="s">
        <v>7873</v>
      </c>
      <c r="F3918" s="11" t="s">
        <v>7874</v>
      </c>
      <c r="G3918" s="11">
        <v>1</v>
      </c>
      <c r="K3918" s="26" t="str">
        <f>IF($B3918="","",(VLOOKUP($B3918,所属・種目コード!$O$3:$P$127,2)))</f>
        <v>盛岡土淵中</v>
      </c>
      <c r="L3918" s="23" t="e">
        <f>IF($B3918="","",(VLOOKUP($B3918,所属・種目コード!$L$3:$M$59,2)))</f>
        <v>#N/A</v>
      </c>
    </row>
    <row r="3919" spans="1:12">
      <c r="A3919" s="11">
        <v>4830</v>
      </c>
      <c r="B3919" s="11">
        <v>1232</v>
      </c>
      <c r="C3919" s="11">
        <v>81</v>
      </c>
      <c r="E3919" s="11" t="s">
        <v>7875</v>
      </c>
      <c r="F3919" s="11" t="s">
        <v>7876</v>
      </c>
      <c r="G3919" s="11">
        <v>1</v>
      </c>
      <c r="K3919" s="26" t="str">
        <f>IF($B3919="","",(VLOOKUP($B3919,所属・種目コード!$O$3:$P$127,2)))</f>
        <v>盛岡土淵中</v>
      </c>
      <c r="L3919" s="23" t="e">
        <f>IF($B3919="","",(VLOOKUP($B3919,所属・種目コード!$L$3:$M$59,2)))</f>
        <v>#N/A</v>
      </c>
    </row>
    <row r="3920" spans="1:12">
      <c r="A3920" s="11">
        <v>4831</v>
      </c>
      <c r="B3920" s="11">
        <v>1232</v>
      </c>
      <c r="C3920" s="11">
        <v>88</v>
      </c>
      <c r="E3920" s="11" t="s">
        <v>7877</v>
      </c>
      <c r="F3920" s="11" t="s">
        <v>7878</v>
      </c>
      <c r="G3920" s="11">
        <v>2</v>
      </c>
      <c r="K3920" s="26" t="str">
        <f>IF($B3920="","",(VLOOKUP($B3920,所属・種目コード!$O$3:$P$127,2)))</f>
        <v>盛岡土淵中</v>
      </c>
      <c r="L3920" s="23" t="e">
        <f>IF($B3920="","",(VLOOKUP($B3920,所属・種目コード!$L$3:$M$59,2)))</f>
        <v>#N/A</v>
      </c>
    </row>
    <row r="3921" spans="1:12">
      <c r="A3921" s="11">
        <v>4832</v>
      </c>
      <c r="B3921" s="11">
        <v>1232</v>
      </c>
      <c r="C3921" s="11">
        <v>89</v>
      </c>
      <c r="E3921" s="11" t="s">
        <v>7879</v>
      </c>
      <c r="F3921" s="11" t="s">
        <v>7880</v>
      </c>
      <c r="G3921" s="11">
        <v>2</v>
      </c>
      <c r="K3921" s="26" t="str">
        <f>IF($B3921="","",(VLOOKUP($B3921,所属・種目コード!$O$3:$P$127,2)))</f>
        <v>盛岡土淵中</v>
      </c>
      <c r="L3921" s="23" t="e">
        <f>IF($B3921="","",(VLOOKUP($B3921,所属・種目コード!$L$3:$M$59,2)))</f>
        <v>#N/A</v>
      </c>
    </row>
    <row r="3922" spans="1:12">
      <c r="A3922" s="11">
        <v>4833</v>
      </c>
      <c r="B3922" s="11">
        <v>1232</v>
      </c>
      <c r="C3922" s="11">
        <v>77</v>
      </c>
      <c r="E3922" s="11" t="s">
        <v>7881</v>
      </c>
      <c r="F3922" s="11" t="s">
        <v>7882</v>
      </c>
      <c r="G3922" s="11">
        <v>1</v>
      </c>
      <c r="K3922" s="26" t="str">
        <f>IF($B3922="","",(VLOOKUP($B3922,所属・種目コード!$O$3:$P$127,2)))</f>
        <v>盛岡土淵中</v>
      </c>
      <c r="L3922" s="23" t="e">
        <f>IF($B3922="","",(VLOOKUP($B3922,所属・種目コード!$L$3:$M$59,2)))</f>
        <v>#N/A</v>
      </c>
    </row>
    <row r="3923" spans="1:12">
      <c r="A3923" s="11">
        <v>4834</v>
      </c>
      <c r="B3923" s="11">
        <v>1232</v>
      </c>
      <c r="C3923" s="11">
        <v>82</v>
      </c>
      <c r="E3923" s="11" t="s">
        <v>7883</v>
      </c>
      <c r="F3923" s="11" t="s">
        <v>7884</v>
      </c>
      <c r="G3923" s="11">
        <v>1</v>
      </c>
      <c r="K3923" s="26" t="str">
        <f>IF($B3923="","",(VLOOKUP($B3923,所属・種目コード!$O$3:$P$127,2)))</f>
        <v>盛岡土淵中</v>
      </c>
      <c r="L3923" s="23" t="e">
        <f>IF($B3923="","",(VLOOKUP($B3923,所属・種目コード!$L$3:$M$59,2)))</f>
        <v>#N/A</v>
      </c>
    </row>
    <row r="3924" spans="1:12">
      <c r="A3924" s="11">
        <v>4835</v>
      </c>
      <c r="B3924" s="11">
        <v>1232</v>
      </c>
      <c r="C3924" s="11">
        <v>91</v>
      </c>
      <c r="E3924" s="11" t="s">
        <v>7885</v>
      </c>
      <c r="F3924" s="11" t="s">
        <v>7886</v>
      </c>
      <c r="G3924" s="11">
        <v>2</v>
      </c>
      <c r="K3924" s="26" t="str">
        <f>IF($B3924="","",(VLOOKUP($B3924,所属・種目コード!$O$3:$P$127,2)))</f>
        <v>盛岡土淵中</v>
      </c>
      <c r="L3924" s="23" t="e">
        <f>IF($B3924="","",(VLOOKUP($B3924,所属・種目コード!$L$3:$M$59,2)))</f>
        <v>#N/A</v>
      </c>
    </row>
    <row r="3925" spans="1:12">
      <c r="A3925" s="11">
        <v>4836</v>
      </c>
      <c r="B3925" s="11">
        <v>1232</v>
      </c>
      <c r="C3925" s="11">
        <v>78</v>
      </c>
      <c r="E3925" s="11" t="s">
        <v>7887</v>
      </c>
      <c r="F3925" s="11" t="s">
        <v>7888</v>
      </c>
      <c r="G3925" s="11">
        <v>1</v>
      </c>
      <c r="K3925" s="26" t="str">
        <f>IF($B3925="","",(VLOOKUP($B3925,所属・種目コード!$O$3:$P$127,2)))</f>
        <v>盛岡土淵中</v>
      </c>
      <c r="L3925" s="23" t="e">
        <f>IF($B3925="","",(VLOOKUP($B3925,所属・種目コード!$L$3:$M$59,2)))</f>
        <v>#N/A</v>
      </c>
    </row>
    <row r="3926" spans="1:12">
      <c r="A3926" s="11">
        <v>4837</v>
      </c>
      <c r="B3926" s="11">
        <v>1232</v>
      </c>
      <c r="C3926" s="11">
        <v>90</v>
      </c>
      <c r="E3926" s="11" t="s">
        <v>7889</v>
      </c>
      <c r="F3926" s="11" t="s">
        <v>7890</v>
      </c>
      <c r="G3926" s="11">
        <v>2</v>
      </c>
      <c r="K3926" s="26" t="str">
        <f>IF($B3926="","",(VLOOKUP($B3926,所属・種目コード!$O$3:$P$127,2)))</f>
        <v>盛岡土淵中</v>
      </c>
      <c r="L3926" s="23" t="e">
        <f>IF($B3926="","",(VLOOKUP($B3926,所属・種目コード!$L$3:$M$59,2)))</f>
        <v>#N/A</v>
      </c>
    </row>
    <row r="3927" spans="1:12">
      <c r="A3927" s="11">
        <v>4838</v>
      </c>
      <c r="B3927" s="11">
        <v>1232</v>
      </c>
      <c r="C3927" s="11">
        <v>79</v>
      </c>
      <c r="E3927" s="11" t="s">
        <v>7891</v>
      </c>
      <c r="F3927" s="11" t="s">
        <v>7892</v>
      </c>
      <c r="G3927" s="11">
        <v>1</v>
      </c>
      <c r="K3927" s="26" t="str">
        <f>IF($B3927="","",(VLOOKUP($B3927,所属・種目コード!$O$3:$P$127,2)))</f>
        <v>盛岡土淵中</v>
      </c>
      <c r="L3927" s="23" t="e">
        <f>IF($B3927="","",(VLOOKUP($B3927,所属・種目コード!$L$3:$M$59,2)))</f>
        <v>#N/A</v>
      </c>
    </row>
    <row r="3928" spans="1:12">
      <c r="A3928" s="11">
        <v>4839</v>
      </c>
      <c r="B3928" s="11">
        <v>1232</v>
      </c>
      <c r="C3928" s="11">
        <v>83</v>
      </c>
      <c r="E3928" s="11" t="s">
        <v>7893</v>
      </c>
      <c r="F3928" s="11" t="s">
        <v>7894</v>
      </c>
      <c r="G3928" s="11">
        <v>1</v>
      </c>
      <c r="K3928" s="26" t="str">
        <f>IF($B3928="","",(VLOOKUP($B3928,所属・種目コード!$O$3:$P$127,2)))</f>
        <v>盛岡土淵中</v>
      </c>
      <c r="L3928" s="23" t="e">
        <f>IF($B3928="","",(VLOOKUP($B3928,所属・種目コード!$L$3:$M$59,2)))</f>
        <v>#N/A</v>
      </c>
    </row>
    <row r="3929" spans="1:12">
      <c r="A3929" s="11">
        <v>4840</v>
      </c>
      <c r="B3929" s="11">
        <v>1232</v>
      </c>
      <c r="C3929" s="11">
        <v>92</v>
      </c>
      <c r="E3929" s="11" t="s">
        <v>7895</v>
      </c>
      <c r="F3929" s="11" t="s">
        <v>7896</v>
      </c>
      <c r="G3929" s="11">
        <v>2</v>
      </c>
      <c r="K3929" s="26" t="str">
        <f>IF($B3929="","",(VLOOKUP($B3929,所属・種目コード!$O$3:$P$127,2)))</f>
        <v>盛岡土淵中</v>
      </c>
      <c r="L3929" s="23" t="e">
        <f>IF($B3929="","",(VLOOKUP($B3929,所属・種目コード!$L$3:$M$59,2)))</f>
        <v>#N/A</v>
      </c>
    </row>
    <row r="3930" spans="1:12">
      <c r="A3930" s="11">
        <v>4841</v>
      </c>
      <c r="B3930" s="11">
        <v>1232</v>
      </c>
      <c r="C3930" s="11">
        <v>93</v>
      </c>
      <c r="E3930" s="11" t="s">
        <v>7897</v>
      </c>
      <c r="F3930" s="11" t="s">
        <v>7898</v>
      </c>
      <c r="G3930" s="11">
        <v>2</v>
      </c>
      <c r="K3930" s="26" t="str">
        <f>IF($B3930="","",(VLOOKUP($B3930,所属・種目コード!$O$3:$P$127,2)))</f>
        <v>盛岡土淵中</v>
      </c>
      <c r="L3930" s="23" t="e">
        <f>IF($B3930="","",(VLOOKUP($B3930,所属・種目コード!$L$3:$M$59,2)))</f>
        <v>#N/A</v>
      </c>
    </row>
    <row r="3931" spans="1:12">
      <c r="A3931" s="11">
        <v>4842</v>
      </c>
      <c r="B3931" s="11">
        <v>1232</v>
      </c>
      <c r="C3931" s="11">
        <v>80</v>
      </c>
      <c r="E3931" s="11" t="s">
        <v>7899</v>
      </c>
      <c r="F3931" s="11" t="s">
        <v>7900</v>
      </c>
      <c r="G3931" s="11">
        <v>1</v>
      </c>
      <c r="K3931" s="26" t="str">
        <f>IF($B3931="","",(VLOOKUP($B3931,所属・種目コード!$O$3:$P$127,2)))</f>
        <v>盛岡土淵中</v>
      </c>
      <c r="L3931" s="23" t="e">
        <f>IF($B3931="","",(VLOOKUP($B3931,所属・種目コード!$L$3:$M$59,2)))</f>
        <v>#N/A</v>
      </c>
    </row>
    <row r="3932" spans="1:12">
      <c r="A3932" s="11">
        <v>4843</v>
      </c>
      <c r="B3932" s="11">
        <v>1233</v>
      </c>
      <c r="C3932" s="11">
        <v>405</v>
      </c>
      <c r="E3932" s="11" t="s">
        <v>7901</v>
      </c>
      <c r="F3932" s="11" t="s">
        <v>7902</v>
      </c>
      <c r="G3932" s="11">
        <v>1</v>
      </c>
      <c r="K3932" s="26" t="str">
        <f>IF($B3932="","",(VLOOKUP($B3932,所属・種目コード!$O$3:$P$127,2)))</f>
        <v>盛岡北陵中</v>
      </c>
      <c r="L3932" s="23" t="e">
        <f>IF($B3932="","",(VLOOKUP($B3932,所属・種目コード!$L$3:$M$59,2)))</f>
        <v>#N/A</v>
      </c>
    </row>
    <row r="3933" spans="1:12">
      <c r="A3933" s="11">
        <v>4844</v>
      </c>
      <c r="B3933" s="11">
        <v>1233</v>
      </c>
      <c r="C3933" s="11">
        <v>401</v>
      </c>
      <c r="E3933" s="11" t="s">
        <v>7903</v>
      </c>
      <c r="F3933" s="11" t="s">
        <v>7904</v>
      </c>
      <c r="G3933" s="11">
        <v>1</v>
      </c>
      <c r="K3933" s="26" t="str">
        <f>IF($B3933="","",(VLOOKUP($B3933,所属・種目コード!$O$3:$P$127,2)))</f>
        <v>盛岡北陵中</v>
      </c>
      <c r="L3933" s="23" t="e">
        <f>IF($B3933="","",(VLOOKUP($B3933,所属・種目コード!$L$3:$M$59,2)))</f>
        <v>#N/A</v>
      </c>
    </row>
    <row r="3934" spans="1:12">
      <c r="A3934" s="11">
        <v>4845</v>
      </c>
      <c r="B3934" s="11">
        <v>1233</v>
      </c>
      <c r="C3934" s="11">
        <v>402</v>
      </c>
      <c r="E3934" s="11" t="s">
        <v>7905</v>
      </c>
      <c r="F3934" s="11" t="s">
        <v>7906</v>
      </c>
      <c r="G3934" s="11">
        <v>1</v>
      </c>
      <c r="K3934" s="26" t="str">
        <f>IF($B3934="","",(VLOOKUP($B3934,所属・種目コード!$O$3:$P$127,2)))</f>
        <v>盛岡北陵中</v>
      </c>
      <c r="L3934" s="23" t="e">
        <f>IF($B3934="","",(VLOOKUP($B3934,所属・種目コード!$L$3:$M$59,2)))</f>
        <v>#N/A</v>
      </c>
    </row>
    <row r="3935" spans="1:12">
      <c r="A3935" s="11">
        <v>4846</v>
      </c>
      <c r="B3935" s="11">
        <v>1233</v>
      </c>
      <c r="C3935" s="11">
        <v>346</v>
      </c>
      <c r="E3935" s="11" t="s">
        <v>7907</v>
      </c>
      <c r="F3935" s="11" t="s">
        <v>2450</v>
      </c>
      <c r="G3935" s="11">
        <v>2</v>
      </c>
      <c r="K3935" s="26" t="str">
        <f>IF($B3935="","",(VLOOKUP($B3935,所属・種目コード!$O$3:$P$127,2)))</f>
        <v>盛岡北陵中</v>
      </c>
      <c r="L3935" s="23" t="e">
        <f>IF($B3935="","",(VLOOKUP($B3935,所属・種目コード!$L$3:$M$59,2)))</f>
        <v>#N/A</v>
      </c>
    </row>
    <row r="3936" spans="1:12">
      <c r="A3936" s="11">
        <v>4847</v>
      </c>
      <c r="B3936" s="11">
        <v>1233</v>
      </c>
      <c r="C3936" s="11">
        <v>349</v>
      </c>
      <c r="E3936" s="11" t="s">
        <v>7908</v>
      </c>
      <c r="F3936" s="11" t="s">
        <v>7909</v>
      </c>
      <c r="G3936" s="11">
        <v>2</v>
      </c>
      <c r="K3936" s="26" t="str">
        <f>IF($B3936="","",(VLOOKUP($B3936,所属・種目コード!$O$3:$P$127,2)))</f>
        <v>盛岡北陵中</v>
      </c>
      <c r="L3936" s="23" t="e">
        <f>IF($B3936="","",(VLOOKUP($B3936,所属・種目コード!$L$3:$M$59,2)))</f>
        <v>#N/A</v>
      </c>
    </row>
    <row r="3937" spans="1:12">
      <c r="A3937" s="11">
        <v>4848</v>
      </c>
      <c r="B3937" s="11">
        <v>1233</v>
      </c>
      <c r="C3937" s="11">
        <v>406</v>
      </c>
      <c r="E3937" s="11" t="s">
        <v>7910</v>
      </c>
      <c r="F3937" s="11" t="s">
        <v>5799</v>
      </c>
      <c r="G3937" s="11">
        <v>1</v>
      </c>
      <c r="K3937" s="26" t="str">
        <f>IF($B3937="","",(VLOOKUP($B3937,所属・種目コード!$O$3:$P$127,2)))</f>
        <v>盛岡北陵中</v>
      </c>
      <c r="L3937" s="23" t="e">
        <f>IF($B3937="","",(VLOOKUP($B3937,所属・種目コード!$L$3:$M$59,2)))</f>
        <v>#N/A</v>
      </c>
    </row>
    <row r="3938" spans="1:12">
      <c r="A3938" s="11">
        <v>4849</v>
      </c>
      <c r="B3938" s="11">
        <v>1233</v>
      </c>
      <c r="C3938" s="11">
        <v>347</v>
      </c>
      <c r="E3938" s="11" t="s">
        <v>7911</v>
      </c>
      <c r="F3938" s="11" t="s">
        <v>7912</v>
      </c>
      <c r="G3938" s="11">
        <v>2</v>
      </c>
      <c r="K3938" s="26" t="str">
        <f>IF($B3938="","",(VLOOKUP($B3938,所属・種目コード!$O$3:$P$127,2)))</f>
        <v>盛岡北陵中</v>
      </c>
      <c r="L3938" s="23" t="e">
        <f>IF($B3938="","",(VLOOKUP($B3938,所属・種目コード!$L$3:$M$59,2)))</f>
        <v>#N/A</v>
      </c>
    </row>
    <row r="3939" spans="1:12">
      <c r="A3939" s="11">
        <v>4850</v>
      </c>
      <c r="B3939" s="11">
        <v>1233</v>
      </c>
      <c r="C3939" s="11">
        <v>350</v>
      </c>
      <c r="E3939" s="11" t="s">
        <v>7913</v>
      </c>
      <c r="F3939" s="11" t="s">
        <v>7914</v>
      </c>
      <c r="G3939" s="11">
        <v>2</v>
      </c>
      <c r="K3939" s="26" t="str">
        <f>IF($B3939="","",(VLOOKUP($B3939,所属・種目コード!$O$3:$P$127,2)))</f>
        <v>盛岡北陵中</v>
      </c>
      <c r="L3939" s="23" t="e">
        <f>IF($B3939="","",(VLOOKUP($B3939,所属・種目コード!$L$3:$M$59,2)))</f>
        <v>#N/A</v>
      </c>
    </row>
    <row r="3940" spans="1:12">
      <c r="A3940" s="11">
        <v>4851</v>
      </c>
      <c r="B3940" s="11">
        <v>1233</v>
      </c>
      <c r="C3940" s="11">
        <v>407</v>
      </c>
      <c r="E3940" s="11" t="s">
        <v>7915</v>
      </c>
      <c r="F3940" s="11" t="s">
        <v>7916</v>
      </c>
      <c r="G3940" s="11">
        <v>1</v>
      </c>
      <c r="K3940" s="26" t="str">
        <f>IF($B3940="","",(VLOOKUP($B3940,所属・種目コード!$O$3:$P$127,2)))</f>
        <v>盛岡北陵中</v>
      </c>
      <c r="L3940" s="23" t="e">
        <f>IF($B3940="","",(VLOOKUP($B3940,所属・種目コード!$L$3:$M$59,2)))</f>
        <v>#N/A</v>
      </c>
    </row>
    <row r="3941" spans="1:12">
      <c r="A3941" s="11">
        <v>4852</v>
      </c>
      <c r="B3941" s="11">
        <v>1233</v>
      </c>
      <c r="C3941" s="11">
        <v>351</v>
      </c>
      <c r="E3941" s="11" t="s">
        <v>7917</v>
      </c>
      <c r="F3941" s="11" t="s">
        <v>7918</v>
      </c>
      <c r="G3941" s="11">
        <v>2</v>
      </c>
      <c r="K3941" s="26" t="str">
        <f>IF($B3941="","",(VLOOKUP($B3941,所属・種目コード!$O$3:$P$127,2)))</f>
        <v>盛岡北陵中</v>
      </c>
      <c r="L3941" s="23" t="e">
        <f>IF($B3941="","",(VLOOKUP($B3941,所属・種目コード!$L$3:$M$59,2)))</f>
        <v>#N/A</v>
      </c>
    </row>
    <row r="3942" spans="1:12">
      <c r="A3942" s="11">
        <v>4853</v>
      </c>
      <c r="B3942" s="11">
        <v>1233</v>
      </c>
      <c r="C3942" s="11">
        <v>403</v>
      </c>
      <c r="E3942" s="11" t="s">
        <v>7919</v>
      </c>
      <c r="F3942" s="11" t="s">
        <v>7920</v>
      </c>
      <c r="G3942" s="11">
        <v>1</v>
      </c>
      <c r="K3942" s="26" t="str">
        <f>IF($B3942="","",(VLOOKUP($B3942,所属・種目コード!$O$3:$P$127,2)))</f>
        <v>盛岡北陵中</v>
      </c>
      <c r="L3942" s="23" t="e">
        <f>IF($B3942="","",(VLOOKUP($B3942,所属・種目コード!$L$3:$M$59,2)))</f>
        <v>#N/A</v>
      </c>
    </row>
    <row r="3943" spans="1:12">
      <c r="A3943" s="11">
        <v>4854</v>
      </c>
      <c r="B3943" s="11">
        <v>1233</v>
      </c>
      <c r="C3943" s="11">
        <v>404</v>
      </c>
      <c r="E3943" s="11" t="s">
        <v>7921</v>
      </c>
      <c r="F3943" s="11" t="s">
        <v>7922</v>
      </c>
      <c r="G3943" s="11">
        <v>1</v>
      </c>
      <c r="K3943" s="26" t="str">
        <f>IF($B3943="","",(VLOOKUP($B3943,所属・種目コード!$O$3:$P$127,2)))</f>
        <v>盛岡北陵中</v>
      </c>
      <c r="L3943" s="23" t="e">
        <f>IF($B3943="","",(VLOOKUP($B3943,所属・種目コード!$L$3:$M$59,2)))</f>
        <v>#N/A</v>
      </c>
    </row>
    <row r="3944" spans="1:12">
      <c r="A3944" s="11">
        <v>4855</v>
      </c>
      <c r="B3944" s="11">
        <v>1233</v>
      </c>
      <c r="C3944" s="11">
        <v>348</v>
      </c>
      <c r="E3944" s="11" t="s">
        <v>7923</v>
      </c>
      <c r="F3944" s="11" t="s">
        <v>7924</v>
      </c>
      <c r="G3944" s="11">
        <v>2</v>
      </c>
      <c r="K3944" s="26" t="str">
        <f>IF($B3944="","",(VLOOKUP($B3944,所属・種目コード!$O$3:$P$127,2)))</f>
        <v>盛岡北陵中</v>
      </c>
      <c r="L3944" s="23" t="e">
        <f>IF($B3944="","",(VLOOKUP($B3944,所属・種目コード!$L$3:$M$59,2)))</f>
        <v>#N/A</v>
      </c>
    </row>
    <row r="3945" spans="1:12">
      <c r="A3945" s="11">
        <v>4856</v>
      </c>
      <c r="B3945" s="11">
        <v>1234</v>
      </c>
      <c r="C3945" s="11">
        <v>865</v>
      </c>
      <c r="E3945" s="11" t="s">
        <v>7925</v>
      </c>
      <c r="F3945" s="11" t="s">
        <v>7926</v>
      </c>
      <c r="G3945" s="11">
        <v>1</v>
      </c>
      <c r="K3945" s="26" t="str">
        <f>IF($B3945="","",(VLOOKUP($B3945,所属・種目コード!$O$3:$P$127,2)))</f>
        <v>盛岡巻堀中</v>
      </c>
      <c r="L3945" s="23" t="e">
        <f>IF($B3945="","",(VLOOKUP($B3945,所属・種目コード!$L$3:$M$59,2)))</f>
        <v>#N/A</v>
      </c>
    </row>
    <row r="3946" spans="1:12">
      <c r="A3946" s="11">
        <v>4857</v>
      </c>
      <c r="B3946" s="11">
        <v>1235</v>
      </c>
      <c r="C3946" s="11">
        <v>609</v>
      </c>
      <c r="E3946" s="11" t="s">
        <v>7927</v>
      </c>
      <c r="F3946" s="11" t="s">
        <v>7928</v>
      </c>
      <c r="G3946" s="11">
        <v>1</v>
      </c>
      <c r="K3946" s="26" t="str">
        <f>IF($B3946="","",(VLOOKUP($B3946,所属・種目コード!$O$3:$P$127,2)))</f>
        <v>盛岡松園中</v>
      </c>
      <c r="L3946" s="23" t="e">
        <f>IF($B3946="","",(VLOOKUP($B3946,所属・種目コード!$L$3:$M$59,2)))</f>
        <v>#N/A</v>
      </c>
    </row>
    <row r="3947" spans="1:12">
      <c r="A3947" s="11">
        <v>4858</v>
      </c>
      <c r="B3947" s="11">
        <v>1235</v>
      </c>
      <c r="C3947" s="11">
        <v>527</v>
      </c>
      <c r="E3947" s="11" t="s">
        <v>7929</v>
      </c>
      <c r="F3947" s="11" t="s">
        <v>7930</v>
      </c>
      <c r="G3947" s="11">
        <v>2</v>
      </c>
      <c r="K3947" s="26" t="str">
        <f>IF($B3947="","",(VLOOKUP($B3947,所属・種目コード!$O$3:$P$127,2)))</f>
        <v>盛岡松園中</v>
      </c>
      <c r="L3947" s="23" t="e">
        <f>IF($B3947="","",(VLOOKUP($B3947,所属・種目コード!$L$3:$M$59,2)))</f>
        <v>#N/A</v>
      </c>
    </row>
    <row r="3948" spans="1:12">
      <c r="A3948" s="11">
        <v>4859</v>
      </c>
      <c r="B3948" s="11">
        <v>1235</v>
      </c>
      <c r="C3948" s="11">
        <v>610</v>
      </c>
      <c r="E3948" s="11" t="s">
        <v>7931</v>
      </c>
      <c r="F3948" s="11" t="s">
        <v>7932</v>
      </c>
      <c r="G3948" s="11">
        <v>1</v>
      </c>
      <c r="K3948" s="26" t="str">
        <f>IF($B3948="","",(VLOOKUP($B3948,所属・種目コード!$O$3:$P$127,2)))</f>
        <v>盛岡松園中</v>
      </c>
      <c r="L3948" s="23" t="e">
        <f>IF($B3948="","",(VLOOKUP($B3948,所属・種目コード!$L$3:$M$59,2)))</f>
        <v>#N/A</v>
      </c>
    </row>
    <row r="3949" spans="1:12">
      <c r="A3949" s="11">
        <v>4860</v>
      </c>
      <c r="B3949" s="11">
        <v>1235</v>
      </c>
      <c r="C3949" s="11">
        <v>614</v>
      </c>
      <c r="E3949" s="11" t="s">
        <v>7933</v>
      </c>
      <c r="F3949" s="11" t="s">
        <v>7934</v>
      </c>
      <c r="G3949" s="11">
        <v>1</v>
      </c>
      <c r="K3949" s="26" t="str">
        <f>IF($B3949="","",(VLOOKUP($B3949,所属・種目コード!$O$3:$P$127,2)))</f>
        <v>盛岡松園中</v>
      </c>
      <c r="L3949" s="23" t="e">
        <f>IF($B3949="","",(VLOOKUP($B3949,所属・種目コード!$L$3:$M$59,2)))</f>
        <v>#N/A</v>
      </c>
    </row>
    <row r="3950" spans="1:12">
      <c r="A3950" s="11">
        <v>4861</v>
      </c>
      <c r="B3950" s="11">
        <v>1235</v>
      </c>
      <c r="C3950" s="11">
        <v>528</v>
      </c>
      <c r="E3950" s="11" t="s">
        <v>7935</v>
      </c>
      <c r="F3950" s="11" t="s">
        <v>7936</v>
      </c>
      <c r="G3950" s="11">
        <v>2</v>
      </c>
      <c r="K3950" s="26" t="str">
        <f>IF($B3950="","",(VLOOKUP($B3950,所属・種目コード!$O$3:$P$127,2)))</f>
        <v>盛岡松園中</v>
      </c>
      <c r="L3950" s="23" t="e">
        <f>IF($B3950="","",(VLOOKUP($B3950,所属・種目コード!$L$3:$M$59,2)))</f>
        <v>#N/A</v>
      </c>
    </row>
    <row r="3951" spans="1:12">
      <c r="A3951" s="11">
        <v>4862</v>
      </c>
      <c r="B3951" s="11">
        <v>1235</v>
      </c>
      <c r="C3951" s="11">
        <v>529</v>
      </c>
      <c r="E3951" s="11" t="s">
        <v>7937</v>
      </c>
      <c r="F3951" s="11" t="s">
        <v>7938</v>
      </c>
      <c r="G3951" s="11">
        <v>2</v>
      </c>
      <c r="K3951" s="26" t="str">
        <f>IF($B3951="","",(VLOOKUP($B3951,所属・種目コード!$O$3:$P$127,2)))</f>
        <v>盛岡松園中</v>
      </c>
      <c r="L3951" s="23" t="e">
        <f>IF($B3951="","",(VLOOKUP($B3951,所属・種目コード!$L$3:$M$59,2)))</f>
        <v>#N/A</v>
      </c>
    </row>
    <row r="3952" spans="1:12">
      <c r="A3952" s="11">
        <v>4863</v>
      </c>
      <c r="B3952" s="11">
        <v>1235</v>
      </c>
      <c r="C3952" s="11">
        <v>530</v>
      </c>
      <c r="E3952" s="11" t="s">
        <v>7939</v>
      </c>
      <c r="F3952" s="11" t="s">
        <v>7940</v>
      </c>
      <c r="G3952" s="11">
        <v>2</v>
      </c>
      <c r="K3952" s="26" t="str">
        <f>IF($B3952="","",(VLOOKUP($B3952,所属・種目コード!$O$3:$P$127,2)))</f>
        <v>盛岡松園中</v>
      </c>
      <c r="L3952" s="23" t="e">
        <f>IF($B3952="","",(VLOOKUP($B3952,所属・種目コード!$L$3:$M$59,2)))</f>
        <v>#N/A</v>
      </c>
    </row>
    <row r="3953" spans="1:12">
      <c r="A3953" s="11">
        <v>4864</v>
      </c>
      <c r="B3953" s="11">
        <v>1235</v>
      </c>
      <c r="C3953" s="11">
        <v>531</v>
      </c>
      <c r="E3953" s="11" t="s">
        <v>7941</v>
      </c>
      <c r="F3953" s="11" t="s">
        <v>843</v>
      </c>
      <c r="G3953" s="11">
        <v>2</v>
      </c>
      <c r="K3953" s="26" t="str">
        <f>IF($B3953="","",(VLOOKUP($B3953,所属・種目コード!$O$3:$P$127,2)))</f>
        <v>盛岡松園中</v>
      </c>
      <c r="L3953" s="23" t="e">
        <f>IF($B3953="","",(VLOOKUP($B3953,所属・種目コード!$L$3:$M$59,2)))</f>
        <v>#N/A</v>
      </c>
    </row>
    <row r="3954" spans="1:12">
      <c r="A3954" s="11">
        <v>4865</v>
      </c>
      <c r="B3954" s="11">
        <v>1235</v>
      </c>
      <c r="C3954" s="11">
        <v>532</v>
      </c>
      <c r="E3954" s="11" t="s">
        <v>7942</v>
      </c>
      <c r="F3954" s="11" t="s">
        <v>7943</v>
      </c>
      <c r="G3954" s="11">
        <v>2</v>
      </c>
      <c r="K3954" s="26" t="str">
        <f>IF($B3954="","",(VLOOKUP($B3954,所属・種目コード!$O$3:$P$127,2)))</f>
        <v>盛岡松園中</v>
      </c>
      <c r="L3954" s="23" t="e">
        <f>IF($B3954="","",(VLOOKUP($B3954,所属・種目コード!$L$3:$M$59,2)))</f>
        <v>#N/A</v>
      </c>
    </row>
    <row r="3955" spans="1:12">
      <c r="A3955" s="11">
        <v>4866</v>
      </c>
      <c r="B3955" s="11">
        <v>1235</v>
      </c>
      <c r="C3955" s="11">
        <v>615</v>
      </c>
      <c r="E3955" s="11" t="s">
        <v>7944</v>
      </c>
      <c r="F3955" s="11" t="s">
        <v>7945</v>
      </c>
      <c r="G3955" s="11">
        <v>1</v>
      </c>
      <c r="K3955" s="26" t="str">
        <f>IF($B3955="","",(VLOOKUP($B3955,所属・種目コード!$O$3:$P$127,2)))</f>
        <v>盛岡松園中</v>
      </c>
      <c r="L3955" s="23" t="e">
        <f>IF($B3955="","",(VLOOKUP($B3955,所属・種目コード!$L$3:$M$59,2)))</f>
        <v>#N/A</v>
      </c>
    </row>
    <row r="3956" spans="1:12">
      <c r="A3956" s="11">
        <v>4867</v>
      </c>
      <c r="B3956" s="11">
        <v>1235</v>
      </c>
      <c r="C3956" s="11">
        <v>611</v>
      </c>
      <c r="E3956" s="11" t="s">
        <v>7946</v>
      </c>
      <c r="F3956" s="11" t="s">
        <v>7947</v>
      </c>
      <c r="G3956" s="11">
        <v>1</v>
      </c>
      <c r="K3956" s="26" t="str">
        <f>IF($B3956="","",(VLOOKUP($B3956,所属・種目コード!$O$3:$P$127,2)))</f>
        <v>盛岡松園中</v>
      </c>
      <c r="L3956" s="23" t="e">
        <f>IF($B3956="","",(VLOOKUP($B3956,所属・種目コード!$L$3:$M$59,2)))</f>
        <v>#N/A</v>
      </c>
    </row>
    <row r="3957" spans="1:12">
      <c r="A3957" s="11">
        <v>4868</v>
      </c>
      <c r="B3957" s="11">
        <v>1235</v>
      </c>
      <c r="C3957" s="11">
        <v>533</v>
      </c>
      <c r="E3957" s="11" t="s">
        <v>7948</v>
      </c>
      <c r="F3957" s="11" t="s">
        <v>7949</v>
      </c>
      <c r="G3957" s="11">
        <v>2</v>
      </c>
      <c r="K3957" s="26" t="str">
        <f>IF($B3957="","",(VLOOKUP($B3957,所属・種目コード!$O$3:$P$127,2)))</f>
        <v>盛岡松園中</v>
      </c>
      <c r="L3957" s="23" t="e">
        <f>IF($B3957="","",(VLOOKUP($B3957,所属・種目コード!$L$3:$M$59,2)))</f>
        <v>#N/A</v>
      </c>
    </row>
    <row r="3958" spans="1:12">
      <c r="A3958" s="11">
        <v>4869</v>
      </c>
      <c r="B3958" s="11">
        <v>1235</v>
      </c>
      <c r="C3958" s="11">
        <v>616</v>
      </c>
      <c r="E3958" s="11" t="s">
        <v>7950</v>
      </c>
      <c r="F3958" s="11" t="s">
        <v>7951</v>
      </c>
      <c r="G3958" s="11">
        <v>1</v>
      </c>
      <c r="K3958" s="26" t="str">
        <f>IF($B3958="","",(VLOOKUP($B3958,所属・種目コード!$O$3:$P$127,2)))</f>
        <v>盛岡松園中</v>
      </c>
      <c r="L3958" s="23" t="e">
        <f>IF($B3958="","",(VLOOKUP($B3958,所属・種目コード!$L$3:$M$59,2)))</f>
        <v>#N/A</v>
      </c>
    </row>
    <row r="3959" spans="1:12">
      <c r="A3959" s="11">
        <v>4870</v>
      </c>
      <c r="B3959" s="11">
        <v>1235</v>
      </c>
      <c r="C3959" s="11">
        <v>612</v>
      </c>
      <c r="E3959" s="11" t="s">
        <v>7952</v>
      </c>
      <c r="F3959" s="11" t="s">
        <v>7953</v>
      </c>
      <c r="G3959" s="11">
        <v>1</v>
      </c>
      <c r="K3959" s="26" t="str">
        <f>IF($B3959="","",(VLOOKUP($B3959,所属・種目コード!$O$3:$P$127,2)))</f>
        <v>盛岡松園中</v>
      </c>
      <c r="L3959" s="23" t="e">
        <f>IF($B3959="","",(VLOOKUP($B3959,所属・種目コード!$L$3:$M$59,2)))</f>
        <v>#N/A</v>
      </c>
    </row>
    <row r="3960" spans="1:12">
      <c r="A3960" s="11">
        <v>4871</v>
      </c>
      <c r="B3960" s="11">
        <v>1235</v>
      </c>
      <c r="C3960" s="11">
        <v>613</v>
      </c>
      <c r="E3960" s="11" t="s">
        <v>7954</v>
      </c>
      <c r="F3960" s="11" t="s">
        <v>7955</v>
      </c>
      <c r="G3960" s="11">
        <v>1</v>
      </c>
      <c r="K3960" s="26" t="str">
        <f>IF($B3960="","",(VLOOKUP($B3960,所属・種目コード!$O$3:$P$127,2)))</f>
        <v>盛岡松園中</v>
      </c>
      <c r="L3960" s="23" t="e">
        <f>IF($B3960="","",(VLOOKUP($B3960,所属・種目コード!$L$3:$M$59,2)))</f>
        <v>#N/A</v>
      </c>
    </row>
    <row r="3961" spans="1:12">
      <c r="A3961" s="11">
        <v>4872</v>
      </c>
      <c r="B3961" s="11">
        <v>1235</v>
      </c>
      <c r="C3961" s="11">
        <v>534</v>
      </c>
      <c r="E3961" s="11" t="s">
        <v>7956</v>
      </c>
      <c r="F3961" s="11" t="s">
        <v>7957</v>
      </c>
      <c r="G3961" s="11">
        <v>2</v>
      </c>
      <c r="K3961" s="26" t="str">
        <f>IF($B3961="","",(VLOOKUP($B3961,所属・種目コード!$O$3:$P$127,2)))</f>
        <v>盛岡松園中</v>
      </c>
      <c r="L3961" s="23" t="e">
        <f>IF($B3961="","",(VLOOKUP($B3961,所属・種目コード!$L$3:$M$59,2)))</f>
        <v>#N/A</v>
      </c>
    </row>
    <row r="3962" spans="1:12">
      <c r="A3962" s="11">
        <v>4873</v>
      </c>
      <c r="B3962" s="11">
        <v>1235</v>
      </c>
      <c r="C3962" s="11">
        <v>1299</v>
      </c>
      <c r="E3962" s="11" t="s">
        <v>7958</v>
      </c>
      <c r="F3962" s="11" t="s">
        <v>7959</v>
      </c>
      <c r="G3962" s="11">
        <v>1</v>
      </c>
      <c r="K3962" s="26" t="str">
        <f>IF($B3962="","",(VLOOKUP($B3962,所属・種目コード!$O$3:$P$127,2)))</f>
        <v>盛岡松園中</v>
      </c>
      <c r="L3962" s="23" t="e">
        <f>IF($B3962="","",(VLOOKUP($B3962,所属・種目コード!$L$3:$M$59,2)))</f>
        <v>#N/A</v>
      </c>
    </row>
    <row r="3963" spans="1:12">
      <c r="A3963" s="11">
        <v>4874</v>
      </c>
      <c r="B3963" s="11">
        <v>1236</v>
      </c>
      <c r="C3963" s="11">
        <v>526</v>
      </c>
      <c r="E3963" s="11" t="s">
        <v>7960</v>
      </c>
      <c r="F3963" s="11" t="s">
        <v>7961</v>
      </c>
      <c r="G3963" s="11">
        <v>2</v>
      </c>
      <c r="K3963" s="26" t="str">
        <f>IF($B3963="","",(VLOOKUP($B3963,所属・種目コード!$O$3:$P$127,2)))</f>
        <v>盛岡見前中</v>
      </c>
      <c r="L3963" s="23" t="e">
        <f>IF($B3963="","",(VLOOKUP($B3963,所属・種目コード!$L$3:$M$59,2)))</f>
        <v>#N/A</v>
      </c>
    </row>
    <row r="3964" spans="1:12">
      <c r="A3964" s="11">
        <v>4875</v>
      </c>
      <c r="B3964" s="11">
        <v>1236</v>
      </c>
      <c r="C3964" s="11">
        <v>7</v>
      </c>
      <c r="E3964" s="11" t="s">
        <v>7962</v>
      </c>
      <c r="F3964" s="11" t="s">
        <v>7963</v>
      </c>
      <c r="G3964" s="11">
        <v>1</v>
      </c>
      <c r="K3964" s="26" t="str">
        <f>IF($B3964="","",(VLOOKUP($B3964,所属・種目コード!$O$3:$P$127,2)))</f>
        <v>盛岡見前中</v>
      </c>
      <c r="L3964" s="23" t="e">
        <f>IF($B3964="","",(VLOOKUP($B3964,所属・種目コード!$L$3:$M$59,2)))</f>
        <v>#N/A</v>
      </c>
    </row>
    <row r="3965" spans="1:12">
      <c r="A3965" s="11">
        <v>4876</v>
      </c>
      <c r="B3965" s="11">
        <v>1236</v>
      </c>
      <c r="C3965" s="11">
        <v>2</v>
      </c>
      <c r="E3965" s="11" t="s">
        <v>7964</v>
      </c>
      <c r="F3965" s="11" t="s">
        <v>7965</v>
      </c>
      <c r="G3965" s="11">
        <v>1</v>
      </c>
      <c r="K3965" s="26" t="str">
        <f>IF($B3965="","",(VLOOKUP($B3965,所属・種目コード!$O$3:$P$127,2)))</f>
        <v>盛岡見前中</v>
      </c>
      <c r="L3965" s="23" t="e">
        <f>IF($B3965="","",(VLOOKUP($B3965,所属・種目コード!$L$3:$M$59,2)))</f>
        <v>#N/A</v>
      </c>
    </row>
    <row r="3966" spans="1:12">
      <c r="A3966" s="11">
        <v>4877</v>
      </c>
      <c r="B3966" s="11">
        <v>1236</v>
      </c>
      <c r="C3966" s="11">
        <v>3</v>
      </c>
      <c r="E3966" s="11" t="s">
        <v>7966</v>
      </c>
      <c r="F3966" s="11" t="s">
        <v>7967</v>
      </c>
      <c r="G3966" s="11">
        <v>1</v>
      </c>
      <c r="K3966" s="26" t="str">
        <f>IF($B3966="","",(VLOOKUP($B3966,所属・種目コード!$O$3:$P$127,2)))</f>
        <v>盛岡見前中</v>
      </c>
      <c r="L3966" s="23" t="e">
        <f>IF($B3966="","",(VLOOKUP($B3966,所属・種目コード!$L$3:$M$59,2)))</f>
        <v>#N/A</v>
      </c>
    </row>
    <row r="3967" spans="1:12">
      <c r="A3967" s="11">
        <v>4878</v>
      </c>
      <c r="B3967" s="11">
        <v>1236</v>
      </c>
      <c r="C3967" s="11">
        <v>2</v>
      </c>
      <c r="E3967" s="11" t="s">
        <v>7968</v>
      </c>
      <c r="F3967" s="11" t="s">
        <v>7969</v>
      </c>
      <c r="G3967" s="11">
        <v>2</v>
      </c>
      <c r="K3967" s="26" t="str">
        <f>IF($B3967="","",(VLOOKUP($B3967,所属・種目コード!$O$3:$P$127,2)))</f>
        <v>盛岡見前中</v>
      </c>
      <c r="L3967" s="23" t="e">
        <f>IF($B3967="","",(VLOOKUP($B3967,所属・種目コード!$L$3:$M$59,2)))</f>
        <v>#N/A</v>
      </c>
    </row>
    <row r="3968" spans="1:12">
      <c r="A3968" s="11">
        <v>4879</v>
      </c>
      <c r="B3968" s="11">
        <v>1236</v>
      </c>
      <c r="C3968" s="11">
        <v>8</v>
      </c>
      <c r="E3968" s="11" t="s">
        <v>7970</v>
      </c>
      <c r="F3968" s="11" t="s">
        <v>7971</v>
      </c>
      <c r="G3968" s="11">
        <v>1</v>
      </c>
      <c r="K3968" s="26" t="str">
        <f>IF($B3968="","",(VLOOKUP($B3968,所属・種目コード!$O$3:$P$127,2)))</f>
        <v>盛岡見前中</v>
      </c>
      <c r="L3968" s="23" t="e">
        <f>IF($B3968="","",(VLOOKUP($B3968,所属・種目コード!$L$3:$M$59,2)))</f>
        <v>#N/A</v>
      </c>
    </row>
    <row r="3969" spans="1:12">
      <c r="A3969" s="11">
        <v>4880</v>
      </c>
      <c r="B3969" s="11">
        <v>1236</v>
      </c>
      <c r="C3969" s="11">
        <v>4</v>
      </c>
      <c r="E3969" s="11" t="s">
        <v>7972</v>
      </c>
      <c r="F3969" s="11" t="s">
        <v>7973</v>
      </c>
      <c r="G3969" s="11">
        <v>1</v>
      </c>
      <c r="K3969" s="26" t="str">
        <f>IF($B3969="","",(VLOOKUP($B3969,所属・種目コード!$O$3:$P$127,2)))</f>
        <v>盛岡見前中</v>
      </c>
      <c r="L3969" s="23" t="e">
        <f>IF($B3969="","",(VLOOKUP($B3969,所属・種目コード!$L$3:$M$59,2)))</f>
        <v>#N/A</v>
      </c>
    </row>
    <row r="3970" spans="1:12">
      <c r="A3970" s="11">
        <v>4881</v>
      </c>
      <c r="B3970" s="11">
        <v>1236</v>
      </c>
      <c r="C3970" s="11">
        <v>1</v>
      </c>
      <c r="E3970" s="11" t="s">
        <v>7974</v>
      </c>
      <c r="F3970" s="11" t="s">
        <v>7975</v>
      </c>
      <c r="G3970" s="11">
        <v>1</v>
      </c>
      <c r="K3970" s="26" t="str">
        <f>IF($B3970="","",(VLOOKUP($B3970,所属・種目コード!$O$3:$P$127,2)))</f>
        <v>盛岡見前中</v>
      </c>
      <c r="L3970" s="23" t="e">
        <f>IF($B3970="","",(VLOOKUP($B3970,所属・種目コード!$L$3:$M$59,2)))</f>
        <v>#N/A</v>
      </c>
    </row>
    <row r="3971" spans="1:12">
      <c r="A3971" s="11">
        <v>4882</v>
      </c>
      <c r="B3971" s="11">
        <v>1236</v>
      </c>
      <c r="C3971" s="11">
        <v>6</v>
      </c>
      <c r="E3971" s="11" t="s">
        <v>7976</v>
      </c>
      <c r="F3971" s="11" t="s">
        <v>7977</v>
      </c>
      <c r="G3971" s="11">
        <v>2</v>
      </c>
      <c r="K3971" s="26" t="str">
        <f>IF($B3971="","",(VLOOKUP($B3971,所属・種目コード!$O$3:$P$127,2)))</f>
        <v>盛岡見前中</v>
      </c>
      <c r="L3971" s="23" t="e">
        <f>IF($B3971="","",(VLOOKUP($B3971,所属・種目コード!$L$3:$M$59,2)))</f>
        <v>#N/A</v>
      </c>
    </row>
    <row r="3972" spans="1:12">
      <c r="A3972" s="11">
        <v>4883</v>
      </c>
      <c r="B3972" s="11">
        <v>1236</v>
      </c>
      <c r="C3972" s="11">
        <v>9</v>
      </c>
      <c r="E3972" s="11" t="s">
        <v>7978</v>
      </c>
      <c r="F3972" s="11" t="s">
        <v>7979</v>
      </c>
      <c r="G3972" s="11">
        <v>1</v>
      </c>
      <c r="K3972" s="26" t="str">
        <f>IF($B3972="","",(VLOOKUP($B3972,所属・種目コード!$O$3:$P$127,2)))</f>
        <v>盛岡見前中</v>
      </c>
      <c r="L3972" s="23" t="e">
        <f>IF($B3972="","",(VLOOKUP($B3972,所属・種目コード!$L$3:$M$59,2)))</f>
        <v>#N/A</v>
      </c>
    </row>
    <row r="3973" spans="1:12">
      <c r="A3973" s="11">
        <v>4884</v>
      </c>
      <c r="B3973" s="11">
        <v>1236</v>
      </c>
      <c r="C3973" s="11">
        <v>5</v>
      </c>
      <c r="E3973" s="11" t="s">
        <v>7980</v>
      </c>
      <c r="F3973" s="11" t="s">
        <v>7981</v>
      </c>
      <c r="G3973" s="11">
        <v>1</v>
      </c>
      <c r="K3973" s="26" t="str">
        <f>IF($B3973="","",(VLOOKUP($B3973,所属・種目コード!$O$3:$P$127,2)))</f>
        <v>盛岡見前中</v>
      </c>
      <c r="L3973" s="23" t="e">
        <f>IF($B3973="","",(VLOOKUP($B3973,所属・種目コード!$L$3:$M$59,2)))</f>
        <v>#N/A</v>
      </c>
    </row>
    <row r="3974" spans="1:12">
      <c r="A3974" s="11">
        <v>4885</v>
      </c>
      <c r="B3974" s="11">
        <v>1236</v>
      </c>
      <c r="C3974" s="11">
        <v>10</v>
      </c>
      <c r="E3974" s="11" t="s">
        <v>7982</v>
      </c>
      <c r="F3974" s="11" t="s">
        <v>7983</v>
      </c>
      <c r="G3974" s="11">
        <v>1</v>
      </c>
      <c r="K3974" s="26" t="str">
        <f>IF($B3974="","",(VLOOKUP($B3974,所属・種目コード!$O$3:$P$127,2)))</f>
        <v>盛岡見前中</v>
      </c>
      <c r="L3974" s="23" t="e">
        <f>IF($B3974="","",(VLOOKUP($B3974,所属・種目コード!$L$3:$M$59,2)))</f>
        <v>#N/A</v>
      </c>
    </row>
    <row r="3975" spans="1:12">
      <c r="A3975" s="11">
        <v>4886</v>
      </c>
      <c r="B3975" s="11">
        <v>1236</v>
      </c>
      <c r="C3975" s="11">
        <v>6</v>
      </c>
      <c r="E3975" s="11" t="s">
        <v>7984</v>
      </c>
      <c r="F3975" s="11" t="s">
        <v>7985</v>
      </c>
      <c r="G3975" s="11">
        <v>1</v>
      </c>
      <c r="K3975" s="26" t="str">
        <f>IF($B3975="","",(VLOOKUP($B3975,所属・種目コード!$O$3:$P$127,2)))</f>
        <v>盛岡見前中</v>
      </c>
      <c r="L3975" s="23" t="e">
        <f>IF($B3975="","",(VLOOKUP($B3975,所属・種目コード!$L$3:$M$59,2)))</f>
        <v>#N/A</v>
      </c>
    </row>
    <row r="3976" spans="1:12">
      <c r="A3976" s="11">
        <v>4887</v>
      </c>
      <c r="B3976" s="11">
        <v>1236</v>
      </c>
      <c r="C3976" s="11">
        <v>3</v>
      </c>
      <c r="E3976" s="11" t="s">
        <v>7986</v>
      </c>
      <c r="F3976" s="11" t="s">
        <v>7987</v>
      </c>
      <c r="G3976" s="11">
        <v>2</v>
      </c>
      <c r="K3976" s="26" t="str">
        <f>IF($B3976="","",(VLOOKUP($B3976,所属・種目コード!$O$3:$P$127,2)))</f>
        <v>盛岡見前中</v>
      </c>
      <c r="L3976" s="23" t="e">
        <f>IF($B3976="","",(VLOOKUP($B3976,所属・種目コード!$L$3:$M$59,2)))</f>
        <v>#N/A</v>
      </c>
    </row>
    <row r="3977" spans="1:12">
      <c r="A3977" s="11">
        <v>4888</v>
      </c>
      <c r="B3977" s="11">
        <v>1236</v>
      </c>
      <c r="C3977" s="11">
        <v>4</v>
      </c>
      <c r="E3977" s="11" t="s">
        <v>7988</v>
      </c>
      <c r="F3977" s="11" t="s">
        <v>7989</v>
      </c>
      <c r="G3977" s="11">
        <v>2</v>
      </c>
      <c r="K3977" s="26" t="str">
        <f>IF($B3977="","",(VLOOKUP($B3977,所属・種目コード!$O$3:$P$127,2)))</f>
        <v>盛岡見前中</v>
      </c>
      <c r="L3977" s="23" t="e">
        <f>IF($B3977="","",(VLOOKUP($B3977,所属・種目コード!$L$3:$M$59,2)))</f>
        <v>#N/A</v>
      </c>
    </row>
    <row r="3978" spans="1:12">
      <c r="A3978" s="11">
        <v>4889</v>
      </c>
      <c r="B3978" s="11">
        <v>1236</v>
      </c>
      <c r="C3978" s="11">
        <v>7</v>
      </c>
      <c r="E3978" s="11" t="s">
        <v>7990</v>
      </c>
      <c r="F3978" s="11" t="s">
        <v>7991</v>
      </c>
      <c r="G3978" s="11">
        <v>2</v>
      </c>
      <c r="K3978" s="26" t="str">
        <f>IF($B3978="","",(VLOOKUP($B3978,所属・種目コード!$O$3:$P$127,2)))</f>
        <v>盛岡見前中</v>
      </c>
      <c r="L3978" s="23" t="e">
        <f>IF($B3978="","",(VLOOKUP($B3978,所属・種目コード!$L$3:$M$59,2)))</f>
        <v>#N/A</v>
      </c>
    </row>
    <row r="3979" spans="1:12">
      <c r="A3979" s="11">
        <v>4890</v>
      </c>
      <c r="B3979" s="11">
        <v>1236</v>
      </c>
      <c r="C3979" s="11">
        <v>8</v>
      </c>
      <c r="E3979" s="11" t="s">
        <v>7992</v>
      </c>
      <c r="F3979" s="11" t="s">
        <v>7993</v>
      </c>
      <c r="G3979" s="11">
        <v>2</v>
      </c>
      <c r="K3979" s="26" t="str">
        <f>IF($B3979="","",(VLOOKUP($B3979,所属・種目コード!$O$3:$P$127,2)))</f>
        <v>盛岡見前中</v>
      </c>
      <c r="L3979" s="23" t="e">
        <f>IF($B3979="","",(VLOOKUP($B3979,所属・種目コード!$L$3:$M$59,2)))</f>
        <v>#N/A</v>
      </c>
    </row>
    <row r="3980" spans="1:12">
      <c r="A3980" s="11">
        <v>4891</v>
      </c>
      <c r="B3980" s="11">
        <v>1236</v>
      </c>
      <c r="C3980" s="11">
        <v>1</v>
      </c>
      <c r="E3980" s="11" t="s">
        <v>7994</v>
      </c>
      <c r="F3980" s="11" t="s">
        <v>7995</v>
      </c>
      <c r="G3980" s="11">
        <v>2</v>
      </c>
      <c r="K3980" s="26" t="str">
        <f>IF($B3980="","",(VLOOKUP($B3980,所属・種目コード!$O$3:$P$127,2)))</f>
        <v>盛岡見前中</v>
      </c>
      <c r="L3980" s="23" t="e">
        <f>IF($B3980="","",(VLOOKUP($B3980,所属・種目コード!$L$3:$M$59,2)))</f>
        <v>#N/A</v>
      </c>
    </row>
    <row r="3981" spans="1:12">
      <c r="A3981" s="11">
        <v>4892</v>
      </c>
      <c r="B3981" s="11">
        <v>1236</v>
      </c>
      <c r="C3981" s="11">
        <v>5</v>
      </c>
      <c r="E3981" s="11" t="s">
        <v>4283</v>
      </c>
      <c r="F3981" s="11" t="s">
        <v>5209</v>
      </c>
      <c r="G3981" s="11">
        <v>2</v>
      </c>
      <c r="K3981" s="26" t="str">
        <f>IF($B3981="","",(VLOOKUP($B3981,所属・種目コード!$O$3:$P$127,2)))</f>
        <v>盛岡見前中</v>
      </c>
      <c r="L3981" s="23" t="e">
        <f>IF($B3981="","",(VLOOKUP($B3981,所属・種目コード!$L$3:$M$59,2)))</f>
        <v>#N/A</v>
      </c>
    </row>
    <row r="3982" spans="1:12">
      <c r="A3982" s="11">
        <v>4893</v>
      </c>
      <c r="B3982" s="11">
        <v>1236</v>
      </c>
      <c r="C3982" s="11">
        <v>9</v>
      </c>
      <c r="E3982" s="11" t="s">
        <v>7996</v>
      </c>
      <c r="F3982" s="11" t="s">
        <v>7997</v>
      </c>
      <c r="G3982" s="11">
        <v>2</v>
      </c>
      <c r="K3982" s="26" t="str">
        <f>IF($B3982="","",(VLOOKUP($B3982,所属・種目コード!$O$3:$P$127,2)))</f>
        <v>盛岡見前中</v>
      </c>
      <c r="L3982" s="23" t="e">
        <f>IF($B3982="","",(VLOOKUP($B3982,所属・種目コード!$L$3:$M$59,2)))</f>
        <v>#N/A</v>
      </c>
    </row>
    <row r="3983" spans="1:12">
      <c r="A3983" s="11">
        <v>4894</v>
      </c>
      <c r="B3983" s="11">
        <v>1237</v>
      </c>
      <c r="C3983" s="11">
        <v>852</v>
      </c>
      <c r="E3983" s="11" t="s">
        <v>7998</v>
      </c>
      <c r="F3983" s="11" t="s">
        <v>7999</v>
      </c>
      <c r="G3983" s="11">
        <v>2</v>
      </c>
      <c r="K3983" s="26" t="str">
        <f>IF($B3983="","",(VLOOKUP($B3983,所属・種目コード!$O$3:$P$127,2)))</f>
        <v>盛岡見前南中</v>
      </c>
      <c r="L3983" s="23" t="e">
        <f>IF($B3983="","",(VLOOKUP($B3983,所属・種目コード!$L$3:$M$59,2)))</f>
        <v>#N/A</v>
      </c>
    </row>
    <row r="3984" spans="1:12">
      <c r="A3984" s="11">
        <v>4895</v>
      </c>
      <c r="B3984" s="11">
        <v>1237</v>
      </c>
      <c r="C3984" s="11">
        <v>1007</v>
      </c>
      <c r="E3984" s="11" t="s">
        <v>8000</v>
      </c>
      <c r="F3984" s="11" t="s">
        <v>8001</v>
      </c>
      <c r="G3984" s="11">
        <v>1</v>
      </c>
      <c r="K3984" s="26" t="str">
        <f>IF($B3984="","",(VLOOKUP($B3984,所属・種目コード!$O$3:$P$127,2)))</f>
        <v>盛岡見前南中</v>
      </c>
      <c r="L3984" s="23" t="e">
        <f>IF($B3984="","",(VLOOKUP($B3984,所属・種目コード!$L$3:$M$59,2)))</f>
        <v>#N/A</v>
      </c>
    </row>
    <row r="3985" spans="1:12">
      <c r="A3985" s="11">
        <v>4896</v>
      </c>
      <c r="B3985" s="11">
        <v>1237</v>
      </c>
      <c r="C3985" s="11">
        <v>860</v>
      </c>
      <c r="E3985" s="11" t="s">
        <v>8002</v>
      </c>
      <c r="F3985" s="11" t="s">
        <v>8003</v>
      </c>
      <c r="G3985" s="11">
        <v>2</v>
      </c>
      <c r="K3985" s="26" t="str">
        <f>IF($B3985="","",(VLOOKUP($B3985,所属・種目コード!$O$3:$P$127,2)))</f>
        <v>盛岡見前南中</v>
      </c>
      <c r="L3985" s="23" t="e">
        <f>IF($B3985="","",(VLOOKUP($B3985,所属・種目コード!$L$3:$M$59,2)))</f>
        <v>#N/A</v>
      </c>
    </row>
    <row r="3986" spans="1:12">
      <c r="A3986" s="11">
        <v>4897</v>
      </c>
      <c r="B3986" s="11">
        <v>1237</v>
      </c>
      <c r="C3986" s="11">
        <v>853</v>
      </c>
      <c r="E3986" s="11" t="s">
        <v>8004</v>
      </c>
      <c r="F3986" s="11" t="s">
        <v>8005</v>
      </c>
      <c r="G3986" s="11">
        <v>2</v>
      </c>
      <c r="K3986" s="26" t="str">
        <f>IF($B3986="","",(VLOOKUP($B3986,所属・種目コード!$O$3:$P$127,2)))</f>
        <v>盛岡見前南中</v>
      </c>
      <c r="L3986" s="23" t="e">
        <f>IF($B3986="","",(VLOOKUP($B3986,所属・種目コード!$L$3:$M$59,2)))</f>
        <v>#N/A</v>
      </c>
    </row>
    <row r="3987" spans="1:12">
      <c r="A3987" s="11">
        <v>4898</v>
      </c>
      <c r="B3987" s="11">
        <v>1237</v>
      </c>
      <c r="C3987" s="11">
        <v>1008</v>
      </c>
      <c r="E3987" s="11" t="s">
        <v>8006</v>
      </c>
      <c r="F3987" s="11" t="s">
        <v>8007</v>
      </c>
      <c r="G3987" s="11">
        <v>1</v>
      </c>
      <c r="K3987" s="26" t="str">
        <f>IF($B3987="","",(VLOOKUP($B3987,所属・種目コード!$O$3:$P$127,2)))</f>
        <v>盛岡見前南中</v>
      </c>
      <c r="L3987" s="23" t="e">
        <f>IF($B3987="","",(VLOOKUP($B3987,所属・種目コード!$L$3:$M$59,2)))</f>
        <v>#N/A</v>
      </c>
    </row>
    <row r="3988" spans="1:12">
      <c r="A3988" s="11">
        <v>4899</v>
      </c>
      <c r="B3988" s="11">
        <v>1237</v>
      </c>
      <c r="C3988" s="11">
        <v>1020</v>
      </c>
      <c r="E3988" s="11" t="s">
        <v>8008</v>
      </c>
      <c r="F3988" s="11" t="s">
        <v>8009</v>
      </c>
      <c r="G3988" s="11">
        <v>1</v>
      </c>
      <c r="K3988" s="26" t="str">
        <f>IF($B3988="","",(VLOOKUP($B3988,所属・種目コード!$O$3:$P$127,2)))</f>
        <v>盛岡見前南中</v>
      </c>
      <c r="L3988" s="23" t="e">
        <f>IF($B3988="","",(VLOOKUP($B3988,所属・種目コード!$L$3:$M$59,2)))</f>
        <v>#N/A</v>
      </c>
    </row>
    <row r="3989" spans="1:12">
      <c r="A3989" s="11">
        <v>4900</v>
      </c>
      <c r="B3989" s="11">
        <v>1237</v>
      </c>
      <c r="C3989" s="11">
        <v>854</v>
      </c>
      <c r="E3989" s="11" t="s">
        <v>8010</v>
      </c>
      <c r="F3989" s="11" t="s">
        <v>8011</v>
      </c>
      <c r="G3989" s="11">
        <v>2</v>
      </c>
      <c r="K3989" s="26" t="str">
        <f>IF($B3989="","",(VLOOKUP($B3989,所属・種目コード!$O$3:$P$127,2)))</f>
        <v>盛岡見前南中</v>
      </c>
      <c r="L3989" s="23" t="e">
        <f>IF($B3989="","",(VLOOKUP($B3989,所属・種目コード!$L$3:$M$59,2)))</f>
        <v>#N/A</v>
      </c>
    </row>
    <row r="3990" spans="1:12">
      <c r="A3990" s="11">
        <v>4901</v>
      </c>
      <c r="B3990" s="11">
        <v>1237</v>
      </c>
      <c r="C3990" s="11">
        <v>1009</v>
      </c>
      <c r="E3990" s="11" t="s">
        <v>8012</v>
      </c>
      <c r="F3990" s="11" t="s">
        <v>8013</v>
      </c>
      <c r="G3990" s="11">
        <v>1</v>
      </c>
      <c r="K3990" s="26" t="str">
        <f>IF($B3990="","",(VLOOKUP($B3990,所属・種目コード!$O$3:$P$127,2)))</f>
        <v>盛岡見前南中</v>
      </c>
      <c r="L3990" s="23" t="e">
        <f>IF($B3990="","",(VLOOKUP($B3990,所属・種目コード!$L$3:$M$59,2)))</f>
        <v>#N/A</v>
      </c>
    </row>
    <row r="3991" spans="1:12">
      <c r="A3991" s="11">
        <v>4902</v>
      </c>
      <c r="B3991" s="11">
        <v>1237</v>
      </c>
      <c r="C3991" s="11">
        <v>1010</v>
      </c>
      <c r="E3991" s="11" t="s">
        <v>8014</v>
      </c>
      <c r="F3991" s="11" t="s">
        <v>8015</v>
      </c>
      <c r="G3991" s="11">
        <v>1</v>
      </c>
      <c r="K3991" s="26" t="str">
        <f>IF($B3991="","",(VLOOKUP($B3991,所属・種目コード!$O$3:$P$127,2)))</f>
        <v>盛岡見前南中</v>
      </c>
      <c r="L3991" s="23" t="e">
        <f>IF($B3991="","",(VLOOKUP($B3991,所属・種目コード!$L$3:$M$59,2)))</f>
        <v>#N/A</v>
      </c>
    </row>
    <row r="3992" spans="1:12">
      <c r="A3992" s="11">
        <v>4903</v>
      </c>
      <c r="B3992" s="11">
        <v>1237</v>
      </c>
      <c r="C3992" s="11">
        <v>1011</v>
      </c>
      <c r="E3992" s="11" t="s">
        <v>8016</v>
      </c>
      <c r="F3992" s="11" t="s">
        <v>8017</v>
      </c>
      <c r="G3992" s="11">
        <v>1</v>
      </c>
      <c r="K3992" s="26" t="str">
        <f>IF($B3992="","",(VLOOKUP($B3992,所属・種目コード!$O$3:$P$127,2)))</f>
        <v>盛岡見前南中</v>
      </c>
      <c r="L3992" s="23" t="e">
        <f>IF($B3992="","",(VLOOKUP($B3992,所属・種目コード!$L$3:$M$59,2)))</f>
        <v>#N/A</v>
      </c>
    </row>
    <row r="3993" spans="1:12">
      <c r="A3993" s="11">
        <v>4904</v>
      </c>
      <c r="B3993" s="11">
        <v>1237</v>
      </c>
      <c r="C3993" s="11">
        <v>1012</v>
      </c>
      <c r="E3993" s="11" t="s">
        <v>8018</v>
      </c>
      <c r="F3993" s="11" t="s">
        <v>8019</v>
      </c>
      <c r="G3993" s="11">
        <v>1</v>
      </c>
      <c r="K3993" s="26" t="str">
        <f>IF($B3993="","",(VLOOKUP($B3993,所属・種目コード!$O$3:$P$127,2)))</f>
        <v>盛岡見前南中</v>
      </c>
      <c r="L3993" s="23" t="e">
        <f>IF($B3993="","",(VLOOKUP($B3993,所属・種目コード!$L$3:$M$59,2)))</f>
        <v>#N/A</v>
      </c>
    </row>
    <row r="3994" spans="1:12">
      <c r="A3994" s="11">
        <v>4905</v>
      </c>
      <c r="B3994" s="11">
        <v>1237</v>
      </c>
      <c r="C3994" s="11">
        <v>861</v>
      </c>
      <c r="E3994" s="11" t="s">
        <v>8020</v>
      </c>
      <c r="F3994" s="11" t="s">
        <v>8021</v>
      </c>
      <c r="G3994" s="11">
        <v>2</v>
      </c>
      <c r="K3994" s="26" t="str">
        <f>IF($B3994="","",(VLOOKUP($B3994,所属・種目コード!$O$3:$P$127,2)))</f>
        <v>盛岡見前南中</v>
      </c>
      <c r="L3994" s="23" t="e">
        <f>IF($B3994="","",(VLOOKUP($B3994,所属・種目コード!$L$3:$M$59,2)))</f>
        <v>#N/A</v>
      </c>
    </row>
    <row r="3995" spans="1:12">
      <c r="A3995" s="11">
        <v>4906</v>
      </c>
      <c r="B3995" s="11">
        <v>1237</v>
      </c>
      <c r="C3995" s="11">
        <v>1021</v>
      </c>
      <c r="E3995" s="11" t="s">
        <v>8022</v>
      </c>
      <c r="F3995" s="11" t="s">
        <v>8023</v>
      </c>
      <c r="G3995" s="11">
        <v>1</v>
      </c>
      <c r="K3995" s="26" t="str">
        <f>IF($B3995="","",(VLOOKUP($B3995,所属・種目コード!$O$3:$P$127,2)))</f>
        <v>盛岡見前南中</v>
      </c>
      <c r="L3995" s="23" t="e">
        <f>IF($B3995="","",(VLOOKUP($B3995,所属・種目コード!$L$3:$M$59,2)))</f>
        <v>#N/A</v>
      </c>
    </row>
    <row r="3996" spans="1:12">
      <c r="A3996" s="11">
        <v>4907</v>
      </c>
      <c r="B3996" s="11">
        <v>1237</v>
      </c>
      <c r="C3996" s="11">
        <v>855</v>
      </c>
      <c r="E3996" s="11" t="s">
        <v>8024</v>
      </c>
      <c r="F3996" s="11" t="s">
        <v>8025</v>
      </c>
      <c r="G3996" s="11">
        <v>2</v>
      </c>
      <c r="K3996" s="26" t="str">
        <f>IF($B3996="","",(VLOOKUP($B3996,所属・種目コード!$O$3:$P$127,2)))</f>
        <v>盛岡見前南中</v>
      </c>
      <c r="L3996" s="23" t="e">
        <f>IF($B3996="","",(VLOOKUP($B3996,所属・種目コード!$L$3:$M$59,2)))</f>
        <v>#N/A</v>
      </c>
    </row>
    <row r="3997" spans="1:12">
      <c r="A3997" s="11">
        <v>4908</v>
      </c>
      <c r="B3997" s="11">
        <v>1237</v>
      </c>
      <c r="C3997" s="11">
        <v>1022</v>
      </c>
      <c r="E3997" s="11" t="s">
        <v>8026</v>
      </c>
      <c r="F3997" s="11" t="s">
        <v>8027</v>
      </c>
      <c r="G3997" s="11">
        <v>1</v>
      </c>
      <c r="K3997" s="26" t="str">
        <f>IF($B3997="","",(VLOOKUP($B3997,所属・種目コード!$O$3:$P$127,2)))</f>
        <v>盛岡見前南中</v>
      </c>
      <c r="L3997" s="23" t="e">
        <f>IF($B3997="","",(VLOOKUP($B3997,所属・種目コード!$L$3:$M$59,2)))</f>
        <v>#N/A</v>
      </c>
    </row>
    <row r="3998" spans="1:12">
      <c r="A3998" s="11">
        <v>4909</v>
      </c>
      <c r="B3998" s="11">
        <v>1237</v>
      </c>
      <c r="C3998" s="11">
        <v>1013</v>
      </c>
      <c r="E3998" s="11" t="s">
        <v>8028</v>
      </c>
      <c r="F3998" s="11" t="s">
        <v>602</v>
      </c>
      <c r="G3998" s="11">
        <v>1</v>
      </c>
      <c r="K3998" s="26" t="str">
        <f>IF($B3998="","",(VLOOKUP($B3998,所属・種目コード!$O$3:$P$127,2)))</f>
        <v>盛岡見前南中</v>
      </c>
      <c r="L3998" s="23" t="e">
        <f>IF($B3998="","",(VLOOKUP($B3998,所属・種目コード!$L$3:$M$59,2)))</f>
        <v>#N/A</v>
      </c>
    </row>
    <row r="3999" spans="1:12">
      <c r="A3999" s="11">
        <v>4910</v>
      </c>
      <c r="B3999" s="11">
        <v>1237</v>
      </c>
      <c r="C3999" s="11">
        <v>1014</v>
      </c>
      <c r="E3999" s="11" t="s">
        <v>8029</v>
      </c>
      <c r="F3999" s="11" t="s">
        <v>8030</v>
      </c>
      <c r="G3999" s="11">
        <v>1</v>
      </c>
      <c r="K3999" s="26" t="str">
        <f>IF($B3999="","",(VLOOKUP($B3999,所属・種目コード!$O$3:$P$127,2)))</f>
        <v>盛岡見前南中</v>
      </c>
      <c r="L3999" s="23" t="e">
        <f>IF($B3999="","",(VLOOKUP($B3999,所属・種目コード!$L$3:$M$59,2)))</f>
        <v>#N/A</v>
      </c>
    </row>
    <row r="4000" spans="1:12">
      <c r="A4000" s="11">
        <v>4911</v>
      </c>
      <c r="B4000" s="11">
        <v>1237</v>
      </c>
      <c r="C4000" s="11">
        <v>856</v>
      </c>
      <c r="E4000" s="11" t="s">
        <v>8031</v>
      </c>
      <c r="F4000" s="11" t="s">
        <v>8032</v>
      </c>
      <c r="G4000" s="11">
        <v>2</v>
      </c>
      <c r="K4000" s="26" t="str">
        <f>IF($B4000="","",(VLOOKUP($B4000,所属・種目コード!$O$3:$P$127,2)))</f>
        <v>盛岡見前南中</v>
      </c>
      <c r="L4000" s="23" t="e">
        <f>IF($B4000="","",(VLOOKUP($B4000,所属・種目コード!$L$3:$M$59,2)))</f>
        <v>#N/A</v>
      </c>
    </row>
    <row r="4001" spans="1:12">
      <c r="A4001" s="11">
        <v>4912</v>
      </c>
      <c r="B4001" s="11">
        <v>1237</v>
      </c>
      <c r="C4001" s="11">
        <v>1023</v>
      </c>
      <c r="E4001" s="11" t="s">
        <v>8033</v>
      </c>
      <c r="F4001" s="11" t="s">
        <v>8034</v>
      </c>
      <c r="G4001" s="11">
        <v>1</v>
      </c>
      <c r="K4001" s="26" t="str">
        <f>IF($B4001="","",(VLOOKUP($B4001,所属・種目コード!$O$3:$P$127,2)))</f>
        <v>盛岡見前南中</v>
      </c>
      <c r="L4001" s="23" t="e">
        <f>IF($B4001="","",(VLOOKUP($B4001,所属・種目コード!$L$3:$M$59,2)))</f>
        <v>#N/A</v>
      </c>
    </row>
    <row r="4002" spans="1:12">
      <c r="A4002" s="11">
        <v>4913</v>
      </c>
      <c r="B4002" s="11">
        <v>1237</v>
      </c>
      <c r="C4002" s="11">
        <v>1024</v>
      </c>
      <c r="E4002" s="11" t="s">
        <v>8035</v>
      </c>
      <c r="F4002" s="11" t="s">
        <v>8036</v>
      </c>
      <c r="G4002" s="11">
        <v>1</v>
      </c>
      <c r="K4002" s="26" t="str">
        <f>IF($B4002="","",(VLOOKUP($B4002,所属・種目コード!$O$3:$P$127,2)))</f>
        <v>盛岡見前南中</v>
      </c>
      <c r="L4002" s="23" t="e">
        <f>IF($B4002="","",(VLOOKUP($B4002,所属・種目コード!$L$3:$M$59,2)))</f>
        <v>#N/A</v>
      </c>
    </row>
    <row r="4003" spans="1:12">
      <c r="A4003" s="11">
        <v>4914</v>
      </c>
      <c r="B4003" s="11">
        <v>1237</v>
      </c>
      <c r="C4003" s="11">
        <v>862</v>
      </c>
      <c r="E4003" s="11" t="s">
        <v>8037</v>
      </c>
      <c r="F4003" s="11" t="s">
        <v>8038</v>
      </c>
      <c r="G4003" s="11">
        <v>2</v>
      </c>
      <c r="K4003" s="26" t="str">
        <f>IF($B4003="","",(VLOOKUP($B4003,所属・種目コード!$O$3:$P$127,2)))</f>
        <v>盛岡見前南中</v>
      </c>
      <c r="L4003" s="23" t="e">
        <f>IF($B4003="","",(VLOOKUP($B4003,所属・種目コード!$L$3:$M$59,2)))</f>
        <v>#N/A</v>
      </c>
    </row>
    <row r="4004" spans="1:12">
      <c r="A4004" s="11">
        <v>4915</v>
      </c>
      <c r="B4004" s="11">
        <v>1237</v>
      </c>
      <c r="C4004" s="11">
        <v>1025</v>
      </c>
      <c r="E4004" s="11" t="s">
        <v>8039</v>
      </c>
      <c r="F4004" s="11" t="s">
        <v>8040</v>
      </c>
      <c r="G4004" s="11">
        <v>1</v>
      </c>
      <c r="K4004" s="26" t="str">
        <f>IF($B4004="","",(VLOOKUP($B4004,所属・種目コード!$O$3:$P$127,2)))</f>
        <v>盛岡見前南中</v>
      </c>
      <c r="L4004" s="23" t="e">
        <f>IF($B4004="","",(VLOOKUP($B4004,所属・種目コード!$L$3:$M$59,2)))</f>
        <v>#N/A</v>
      </c>
    </row>
    <row r="4005" spans="1:12">
      <c r="A4005" s="11">
        <v>4916</v>
      </c>
      <c r="B4005" s="11">
        <v>1237</v>
      </c>
      <c r="C4005" s="11">
        <v>857</v>
      </c>
      <c r="E4005" s="11" t="s">
        <v>8041</v>
      </c>
      <c r="F4005" s="11" t="s">
        <v>8042</v>
      </c>
      <c r="G4005" s="11">
        <v>2</v>
      </c>
      <c r="K4005" s="26" t="str">
        <f>IF($B4005="","",(VLOOKUP($B4005,所属・種目コード!$O$3:$P$127,2)))</f>
        <v>盛岡見前南中</v>
      </c>
      <c r="L4005" s="23" t="e">
        <f>IF($B4005="","",(VLOOKUP($B4005,所属・種目コード!$L$3:$M$59,2)))</f>
        <v>#N/A</v>
      </c>
    </row>
    <row r="4006" spans="1:12">
      <c r="A4006" s="11">
        <v>4917</v>
      </c>
      <c r="B4006" s="11">
        <v>1237</v>
      </c>
      <c r="C4006" s="11">
        <v>1026</v>
      </c>
      <c r="E4006" s="11" t="s">
        <v>8043</v>
      </c>
      <c r="F4006" s="11" t="s">
        <v>8044</v>
      </c>
      <c r="G4006" s="11">
        <v>1</v>
      </c>
      <c r="K4006" s="26" t="str">
        <f>IF($B4006="","",(VLOOKUP($B4006,所属・種目コード!$O$3:$P$127,2)))</f>
        <v>盛岡見前南中</v>
      </c>
      <c r="L4006" s="23" t="e">
        <f>IF($B4006="","",(VLOOKUP($B4006,所属・種目コード!$L$3:$M$59,2)))</f>
        <v>#N/A</v>
      </c>
    </row>
    <row r="4007" spans="1:12">
      <c r="A4007" s="11">
        <v>4918</v>
      </c>
      <c r="B4007" s="11">
        <v>1237</v>
      </c>
      <c r="C4007" s="11">
        <v>1027</v>
      </c>
      <c r="E4007" s="11" t="s">
        <v>8045</v>
      </c>
      <c r="F4007" s="11" t="s">
        <v>8046</v>
      </c>
      <c r="G4007" s="11">
        <v>1</v>
      </c>
      <c r="K4007" s="26" t="str">
        <f>IF($B4007="","",(VLOOKUP($B4007,所属・種目コード!$O$3:$P$127,2)))</f>
        <v>盛岡見前南中</v>
      </c>
      <c r="L4007" s="23" t="e">
        <f>IF($B4007="","",(VLOOKUP($B4007,所属・種目コード!$L$3:$M$59,2)))</f>
        <v>#N/A</v>
      </c>
    </row>
    <row r="4008" spans="1:12">
      <c r="A4008" s="11">
        <v>4919</v>
      </c>
      <c r="B4008" s="11">
        <v>1237</v>
      </c>
      <c r="C4008" s="11">
        <v>1028</v>
      </c>
      <c r="E4008" s="11" t="s">
        <v>8047</v>
      </c>
      <c r="F4008" s="11" t="s">
        <v>8048</v>
      </c>
      <c r="G4008" s="11">
        <v>1</v>
      </c>
      <c r="K4008" s="26" t="str">
        <f>IF($B4008="","",(VLOOKUP($B4008,所属・種目コード!$O$3:$P$127,2)))</f>
        <v>盛岡見前南中</v>
      </c>
      <c r="L4008" s="23" t="e">
        <f>IF($B4008="","",(VLOOKUP($B4008,所属・種目コード!$L$3:$M$59,2)))</f>
        <v>#N/A</v>
      </c>
    </row>
    <row r="4009" spans="1:12">
      <c r="A4009" s="11">
        <v>4920</v>
      </c>
      <c r="B4009" s="11">
        <v>1237</v>
      </c>
      <c r="C4009" s="11">
        <v>863</v>
      </c>
      <c r="E4009" s="11" t="s">
        <v>8049</v>
      </c>
      <c r="F4009" s="11" t="s">
        <v>8050</v>
      </c>
      <c r="G4009" s="11">
        <v>2</v>
      </c>
      <c r="K4009" s="26" t="str">
        <f>IF($B4009="","",(VLOOKUP($B4009,所属・種目コード!$O$3:$P$127,2)))</f>
        <v>盛岡見前南中</v>
      </c>
      <c r="L4009" s="23" t="e">
        <f>IF($B4009="","",(VLOOKUP($B4009,所属・種目コード!$L$3:$M$59,2)))</f>
        <v>#N/A</v>
      </c>
    </row>
    <row r="4010" spans="1:12">
      <c r="A4010" s="11">
        <v>4921</v>
      </c>
      <c r="B4010" s="11">
        <v>1237</v>
      </c>
      <c r="C4010" s="11">
        <v>864</v>
      </c>
      <c r="E4010" s="11" t="s">
        <v>8051</v>
      </c>
      <c r="F4010" s="11" t="s">
        <v>8052</v>
      </c>
      <c r="G4010" s="11">
        <v>2</v>
      </c>
      <c r="K4010" s="26" t="str">
        <f>IF($B4010="","",(VLOOKUP($B4010,所属・種目コード!$O$3:$P$127,2)))</f>
        <v>盛岡見前南中</v>
      </c>
      <c r="L4010" s="23" t="e">
        <f>IF($B4010="","",(VLOOKUP($B4010,所属・種目コード!$L$3:$M$59,2)))</f>
        <v>#N/A</v>
      </c>
    </row>
    <row r="4011" spans="1:12">
      <c r="A4011" s="11">
        <v>4922</v>
      </c>
      <c r="B4011" s="11">
        <v>1237</v>
      </c>
      <c r="C4011" s="11">
        <v>1015</v>
      </c>
      <c r="E4011" s="11" t="s">
        <v>8053</v>
      </c>
      <c r="F4011" s="11" t="s">
        <v>8054</v>
      </c>
      <c r="G4011" s="11">
        <v>1</v>
      </c>
      <c r="K4011" s="26" t="str">
        <f>IF($B4011="","",(VLOOKUP($B4011,所属・種目コード!$O$3:$P$127,2)))</f>
        <v>盛岡見前南中</v>
      </c>
      <c r="L4011" s="23" t="e">
        <f>IF($B4011="","",(VLOOKUP($B4011,所属・種目コード!$L$3:$M$59,2)))</f>
        <v>#N/A</v>
      </c>
    </row>
    <row r="4012" spans="1:12">
      <c r="A4012" s="11">
        <v>4923</v>
      </c>
      <c r="B4012" s="11">
        <v>1237</v>
      </c>
      <c r="C4012" s="11">
        <v>1029</v>
      </c>
      <c r="E4012" s="11" t="s">
        <v>8055</v>
      </c>
      <c r="F4012" s="11" t="s">
        <v>8056</v>
      </c>
      <c r="G4012" s="11">
        <v>1</v>
      </c>
      <c r="K4012" s="26" t="str">
        <f>IF($B4012="","",(VLOOKUP($B4012,所属・種目コード!$O$3:$P$127,2)))</f>
        <v>盛岡見前南中</v>
      </c>
      <c r="L4012" s="23" t="e">
        <f>IF($B4012="","",(VLOOKUP($B4012,所属・種目コード!$L$3:$M$59,2)))</f>
        <v>#N/A</v>
      </c>
    </row>
    <row r="4013" spans="1:12">
      <c r="A4013" s="11">
        <v>4924</v>
      </c>
      <c r="B4013" s="11">
        <v>1237</v>
      </c>
      <c r="C4013" s="11">
        <v>1016</v>
      </c>
      <c r="E4013" s="11" t="s">
        <v>8057</v>
      </c>
      <c r="F4013" s="11" t="s">
        <v>8058</v>
      </c>
      <c r="G4013" s="11">
        <v>1</v>
      </c>
      <c r="K4013" s="26" t="str">
        <f>IF($B4013="","",(VLOOKUP($B4013,所属・種目コード!$O$3:$P$127,2)))</f>
        <v>盛岡見前南中</v>
      </c>
      <c r="L4013" s="23" t="e">
        <f>IF($B4013="","",(VLOOKUP($B4013,所属・種目コード!$L$3:$M$59,2)))</f>
        <v>#N/A</v>
      </c>
    </row>
    <row r="4014" spans="1:12">
      <c r="A4014" s="11">
        <v>4925</v>
      </c>
      <c r="B4014" s="11">
        <v>1237</v>
      </c>
      <c r="C4014" s="11">
        <v>865</v>
      </c>
      <c r="E4014" s="11" t="s">
        <v>8059</v>
      </c>
      <c r="F4014" s="11" t="s">
        <v>8060</v>
      </c>
      <c r="G4014" s="11">
        <v>2</v>
      </c>
      <c r="K4014" s="26" t="str">
        <f>IF($B4014="","",(VLOOKUP($B4014,所属・種目コード!$O$3:$P$127,2)))</f>
        <v>盛岡見前南中</v>
      </c>
      <c r="L4014" s="23" t="e">
        <f>IF($B4014="","",(VLOOKUP($B4014,所属・種目コード!$L$3:$M$59,2)))</f>
        <v>#N/A</v>
      </c>
    </row>
    <row r="4015" spans="1:12">
      <c r="A4015" s="11">
        <v>4926</v>
      </c>
      <c r="B4015" s="11">
        <v>1237</v>
      </c>
      <c r="C4015" s="11">
        <v>1030</v>
      </c>
      <c r="E4015" s="11" t="s">
        <v>8061</v>
      </c>
      <c r="F4015" s="11" t="s">
        <v>8062</v>
      </c>
      <c r="G4015" s="11">
        <v>1</v>
      </c>
      <c r="K4015" s="26" t="str">
        <f>IF($B4015="","",(VLOOKUP($B4015,所属・種目コード!$O$3:$P$127,2)))</f>
        <v>盛岡見前南中</v>
      </c>
      <c r="L4015" s="23" t="e">
        <f>IF($B4015="","",(VLOOKUP($B4015,所属・種目コード!$L$3:$M$59,2)))</f>
        <v>#N/A</v>
      </c>
    </row>
    <row r="4016" spans="1:12">
      <c r="A4016" s="11">
        <v>4927</v>
      </c>
      <c r="B4016" s="11">
        <v>1237</v>
      </c>
      <c r="C4016" s="11">
        <v>866</v>
      </c>
      <c r="E4016" s="11" t="s">
        <v>8063</v>
      </c>
      <c r="F4016" s="11" t="s">
        <v>8064</v>
      </c>
      <c r="G4016" s="11">
        <v>2</v>
      </c>
      <c r="K4016" s="26" t="str">
        <f>IF($B4016="","",(VLOOKUP($B4016,所属・種目コード!$O$3:$P$127,2)))</f>
        <v>盛岡見前南中</v>
      </c>
      <c r="L4016" s="23" t="e">
        <f>IF($B4016="","",(VLOOKUP($B4016,所属・種目コード!$L$3:$M$59,2)))</f>
        <v>#N/A</v>
      </c>
    </row>
    <row r="4017" spans="1:12">
      <c r="A4017" s="11">
        <v>4928</v>
      </c>
      <c r="B4017" s="11">
        <v>1237</v>
      </c>
      <c r="C4017" s="11">
        <v>858</v>
      </c>
      <c r="E4017" s="11" t="s">
        <v>8065</v>
      </c>
      <c r="F4017" s="11" t="s">
        <v>8066</v>
      </c>
      <c r="G4017" s="11">
        <v>2</v>
      </c>
      <c r="K4017" s="26" t="str">
        <f>IF($B4017="","",(VLOOKUP($B4017,所属・種目コード!$O$3:$P$127,2)))</f>
        <v>盛岡見前南中</v>
      </c>
      <c r="L4017" s="23" t="e">
        <f>IF($B4017="","",(VLOOKUP($B4017,所属・種目コード!$L$3:$M$59,2)))</f>
        <v>#N/A</v>
      </c>
    </row>
    <row r="4018" spans="1:12">
      <c r="A4018" s="11">
        <v>4929</v>
      </c>
      <c r="B4018" s="11">
        <v>1237</v>
      </c>
      <c r="C4018" s="11">
        <v>1017</v>
      </c>
      <c r="E4018" s="11" t="s">
        <v>8067</v>
      </c>
      <c r="F4018" s="11" t="s">
        <v>8068</v>
      </c>
      <c r="G4018" s="11">
        <v>1</v>
      </c>
      <c r="K4018" s="26" t="str">
        <f>IF($B4018="","",(VLOOKUP($B4018,所属・種目コード!$O$3:$P$127,2)))</f>
        <v>盛岡見前南中</v>
      </c>
      <c r="L4018" s="23" t="e">
        <f>IF($B4018="","",(VLOOKUP($B4018,所属・種目コード!$L$3:$M$59,2)))</f>
        <v>#N/A</v>
      </c>
    </row>
    <row r="4019" spans="1:12">
      <c r="A4019" s="11">
        <v>4930</v>
      </c>
      <c r="B4019" s="11">
        <v>1237</v>
      </c>
      <c r="C4019" s="11">
        <v>1018</v>
      </c>
      <c r="E4019" s="11" t="s">
        <v>8069</v>
      </c>
      <c r="F4019" s="11" t="s">
        <v>8070</v>
      </c>
      <c r="G4019" s="11">
        <v>1</v>
      </c>
      <c r="K4019" s="26" t="str">
        <f>IF($B4019="","",(VLOOKUP($B4019,所属・種目コード!$O$3:$P$127,2)))</f>
        <v>盛岡見前南中</v>
      </c>
      <c r="L4019" s="23" t="e">
        <f>IF($B4019="","",(VLOOKUP($B4019,所属・種目コード!$L$3:$M$59,2)))</f>
        <v>#N/A</v>
      </c>
    </row>
    <row r="4020" spans="1:12">
      <c r="A4020" s="11">
        <v>4931</v>
      </c>
      <c r="B4020" s="11">
        <v>1237</v>
      </c>
      <c r="C4020" s="11">
        <v>867</v>
      </c>
      <c r="E4020" s="11" t="s">
        <v>8071</v>
      </c>
      <c r="F4020" s="11" t="s">
        <v>8072</v>
      </c>
      <c r="G4020" s="11">
        <v>2</v>
      </c>
      <c r="K4020" s="26" t="str">
        <f>IF($B4020="","",(VLOOKUP($B4020,所属・種目コード!$O$3:$P$127,2)))</f>
        <v>盛岡見前南中</v>
      </c>
      <c r="L4020" s="23" t="e">
        <f>IF($B4020="","",(VLOOKUP($B4020,所属・種目コード!$L$3:$M$59,2)))</f>
        <v>#N/A</v>
      </c>
    </row>
    <row r="4021" spans="1:12">
      <c r="A4021" s="11">
        <v>4932</v>
      </c>
      <c r="B4021" s="11">
        <v>1237</v>
      </c>
      <c r="C4021" s="11">
        <v>1031</v>
      </c>
      <c r="E4021" s="11" t="s">
        <v>8073</v>
      </c>
      <c r="F4021" s="11" t="s">
        <v>8074</v>
      </c>
      <c r="G4021" s="11">
        <v>1</v>
      </c>
      <c r="K4021" s="26" t="str">
        <f>IF($B4021="","",(VLOOKUP($B4021,所属・種目コード!$O$3:$P$127,2)))</f>
        <v>盛岡見前南中</v>
      </c>
      <c r="L4021" s="23" t="e">
        <f>IF($B4021="","",(VLOOKUP($B4021,所属・種目コード!$L$3:$M$59,2)))</f>
        <v>#N/A</v>
      </c>
    </row>
    <row r="4022" spans="1:12">
      <c r="A4022" s="11">
        <v>4933</v>
      </c>
      <c r="B4022" s="11">
        <v>1237</v>
      </c>
      <c r="C4022" s="11">
        <v>1032</v>
      </c>
      <c r="E4022" s="11" t="s">
        <v>8075</v>
      </c>
      <c r="F4022" s="11" t="s">
        <v>8076</v>
      </c>
      <c r="G4022" s="11">
        <v>1</v>
      </c>
      <c r="K4022" s="26" t="str">
        <f>IF($B4022="","",(VLOOKUP($B4022,所属・種目コード!$O$3:$P$127,2)))</f>
        <v>盛岡見前南中</v>
      </c>
      <c r="L4022" s="23" t="e">
        <f>IF($B4022="","",(VLOOKUP($B4022,所属・種目コード!$L$3:$M$59,2)))</f>
        <v>#N/A</v>
      </c>
    </row>
    <row r="4023" spans="1:12">
      <c r="A4023" s="11">
        <v>4934</v>
      </c>
      <c r="B4023" s="11">
        <v>1237</v>
      </c>
      <c r="C4023" s="11">
        <v>868</v>
      </c>
      <c r="E4023" s="11" t="s">
        <v>8077</v>
      </c>
      <c r="F4023" s="11" t="s">
        <v>8078</v>
      </c>
      <c r="G4023" s="11">
        <v>2</v>
      </c>
      <c r="K4023" s="26" t="str">
        <f>IF($B4023="","",(VLOOKUP($B4023,所属・種目コード!$O$3:$P$127,2)))</f>
        <v>盛岡見前南中</v>
      </c>
      <c r="L4023" s="23" t="e">
        <f>IF($B4023="","",(VLOOKUP($B4023,所属・種目コード!$L$3:$M$59,2)))</f>
        <v>#N/A</v>
      </c>
    </row>
    <row r="4024" spans="1:12">
      <c r="A4024" s="11">
        <v>4935</v>
      </c>
      <c r="B4024" s="11">
        <v>1237</v>
      </c>
      <c r="C4024" s="11">
        <v>859</v>
      </c>
      <c r="E4024" s="11" t="s">
        <v>8079</v>
      </c>
      <c r="F4024" s="11" t="s">
        <v>8080</v>
      </c>
      <c r="G4024" s="11">
        <v>2</v>
      </c>
      <c r="K4024" s="26" t="str">
        <f>IF($B4024="","",(VLOOKUP($B4024,所属・種目コード!$O$3:$P$127,2)))</f>
        <v>盛岡見前南中</v>
      </c>
      <c r="L4024" s="23" t="e">
        <f>IF($B4024="","",(VLOOKUP($B4024,所属・種目コード!$L$3:$M$59,2)))</f>
        <v>#N/A</v>
      </c>
    </row>
    <row r="4025" spans="1:12">
      <c r="A4025" s="11">
        <v>4936</v>
      </c>
      <c r="B4025" s="11">
        <v>1237</v>
      </c>
      <c r="C4025" s="11">
        <v>1019</v>
      </c>
      <c r="E4025" s="11" t="s">
        <v>8081</v>
      </c>
      <c r="F4025" s="11" t="s">
        <v>2782</v>
      </c>
      <c r="G4025" s="11">
        <v>1</v>
      </c>
      <c r="K4025" s="26" t="str">
        <f>IF($B4025="","",(VLOOKUP($B4025,所属・種目コード!$O$3:$P$127,2)))</f>
        <v>盛岡見前南中</v>
      </c>
      <c r="L4025" s="23" t="e">
        <f>IF($B4025="","",(VLOOKUP($B4025,所属・種目コード!$L$3:$M$59,2)))</f>
        <v>#N/A</v>
      </c>
    </row>
    <row r="4026" spans="1:12">
      <c r="A4026" s="11">
        <v>4937</v>
      </c>
      <c r="B4026" s="11">
        <v>1238</v>
      </c>
      <c r="C4026" s="11">
        <v>1774</v>
      </c>
      <c r="E4026" s="11" t="s">
        <v>8082</v>
      </c>
      <c r="F4026" s="11" t="s">
        <v>8083</v>
      </c>
      <c r="G4026" s="11">
        <v>1</v>
      </c>
      <c r="K4026" s="26" t="str">
        <f>IF($B4026="","",(VLOOKUP($B4026,所属・種目コード!$O$3:$P$127,2)))</f>
        <v>盛岡米内中</v>
      </c>
      <c r="L4026" s="23" t="e">
        <f>IF($B4026="","",(VLOOKUP($B4026,所属・種目コード!$L$3:$M$59,2)))</f>
        <v>#N/A</v>
      </c>
    </row>
    <row r="4027" spans="1:12">
      <c r="A4027" s="11">
        <v>4938</v>
      </c>
      <c r="B4027" s="11">
        <v>1238</v>
      </c>
      <c r="C4027" s="11">
        <v>1771</v>
      </c>
      <c r="E4027" s="11" t="s">
        <v>8084</v>
      </c>
      <c r="F4027" s="11" t="s">
        <v>8085</v>
      </c>
      <c r="G4027" s="11">
        <v>1</v>
      </c>
      <c r="K4027" s="26" t="str">
        <f>IF($B4027="","",(VLOOKUP($B4027,所属・種目コード!$O$3:$P$127,2)))</f>
        <v>盛岡米内中</v>
      </c>
      <c r="L4027" s="23" t="e">
        <f>IF($B4027="","",(VLOOKUP($B4027,所属・種目コード!$L$3:$M$59,2)))</f>
        <v>#N/A</v>
      </c>
    </row>
    <row r="4028" spans="1:12">
      <c r="A4028" s="11">
        <v>4939</v>
      </c>
      <c r="B4028" s="11">
        <v>1239</v>
      </c>
      <c r="C4028" s="11">
        <v>1137</v>
      </c>
      <c r="E4028" s="11" t="s">
        <v>8086</v>
      </c>
      <c r="F4028" s="11" t="s">
        <v>8087</v>
      </c>
      <c r="G4028" s="11">
        <v>2</v>
      </c>
      <c r="K4028" s="26" t="str">
        <f>IF($B4028="","",(VLOOKUP($B4028,所属・種目コード!$O$3:$P$127,2)))</f>
        <v>矢巾北中</v>
      </c>
      <c r="L4028" s="23" t="e">
        <f>IF($B4028="","",(VLOOKUP($B4028,所属・種目コード!$L$3:$M$59,2)))</f>
        <v>#N/A</v>
      </c>
    </row>
    <row r="4029" spans="1:12">
      <c r="A4029" s="11">
        <v>4940</v>
      </c>
      <c r="B4029" s="11">
        <v>1239</v>
      </c>
      <c r="C4029" s="11">
        <v>1301</v>
      </c>
      <c r="E4029" s="11" t="s">
        <v>8088</v>
      </c>
      <c r="F4029" s="11" t="s">
        <v>8089</v>
      </c>
      <c r="G4029" s="11">
        <v>1</v>
      </c>
      <c r="K4029" s="26" t="str">
        <f>IF($B4029="","",(VLOOKUP($B4029,所属・種目コード!$O$3:$P$127,2)))</f>
        <v>矢巾北中</v>
      </c>
      <c r="L4029" s="23" t="e">
        <f>IF($B4029="","",(VLOOKUP($B4029,所属・種目コード!$L$3:$M$59,2)))</f>
        <v>#N/A</v>
      </c>
    </row>
    <row r="4030" spans="1:12">
      <c r="A4030" s="11">
        <v>4941</v>
      </c>
      <c r="B4030" s="11">
        <v>1239</v>
      </c>
      <c r="C4030" s="11">
        <v>875</v>
      </c>
      <c r="E4030" s="11" t="s">
        <v>8090</v>
      </c>
      <c r="F4030" s="11" t="s">
        <v>8091</v>
      </c>
      <c r="G4030" s="11">
        <v>2</v>
      </c>
      <c r="K4030" s="26" t="str">
        <f>IF($B4030="","",(VLOOKUP($B4030,所属・種目コード!$O$3:$P$127,2)))</f>
        <v>矢巾北中</v>
      </c>
      <c r="L4030" s="23" t="e">
        <f>IF($B4030="","",(VLOOKUP($B4030,所属・種目コード!$L$3:$M$59,2)))</f>
        <v>#N/A</v>
      </c>
    </row>
    <row r="4031" spans="1:12">
      <c r="A4031" s="11">
        <v>4942</v>
      </c>
      <c r="B4031" s="11">
        <v>1239</v>
      </c>
      <c r="C4031" s="11">
        <v>1039</v>
      </c>
      <c r="E4031" s="11" t="s">
        <v>8092</v>
      </c>
      <c r="F4031" s="11" t="s">
        <v>8093</v>
      </c>
      <c r="G4031" s="11">
        <v>1</v>
      </c>
      <c r="K4031" s="26" t="str">
        <f>IF($B4031="","",(VLOOKUP($B4031,所属・種目コード!$O$3:$P$127,2)))</f>
        <v>矢巾北中</v>
      </c>
      <c r="L4031" s="23" t="e">
        <f>IF($B4031="","",(VLOOKUP($B4031,所属・種目コード!$L$3:$M$59,2)))</f>
        <v>#N/A</v>
      </c>
    </row>
    <row r="4032" spans="1:12">
      <c r="A4032" s="11">
        <v>4943</v>
      </c>
      <c r="B4032" s="11">
        <v>1239</v>
      </c>
      <c r="C4032" s="11">
        <v>1040</v>
      </c>
      <c r="E4032" s="11" t="s">
        <v>8094</v>
      </c>
      <c r="F4032" s="11" t="s">
        <v>8095</v>
      </c>
      <c r="G4032" s="11">
        <v>1</v>
      </c>
      <c r="K4032" s="26" t="str">
        <f>IF($B4032="","",(VLOOKUP($B4032,所属・種目コード!$O$3:$P$127,2)))</f>
        <v>矢巾北中</v>
      </c>
      <c r="L4032" s="23" t="e">
        <f>IF($B4032="","",(VLOOKUP($B4032,所属・種目コード!$L$3:$M$59,2)))</f>
        <v>#N/A</v>
      </c>
    </row>
    <row r="4033" spans="1:12">
      <c r="A4033" s="11">
        <v>4944</v>
      </c>
      <c r="B4033" s="11">
        <v>1239</v>
      </c>
      <c r="C4033" s="11">
        <v>1144</v>
      </c>
      <c r="E4033" s="11" t="s">
        <v>8096</v>
      </c>
      <c r="F4033" s="11" t="s">
        <v>8097</v>
      </c>
      <c r="G4033" s="11">
        <v>1</v>
      </c>
      <c r="K4033" s="26" t="str">
        <f>IF($B4033="","",(VLOOKUP($B4033,所属・種目コード!$O$3:$P$127,2)))</f>
        <v>矢巾北中</v>
      </c>
      <c r="L4033" s="23" t="e">
        <f>IF($B4033="","",(VLOOKUP($B4033,所属・種目コード!$L$3:$M$59,2)))</f>
        <v>#N/A</v>
      </c>
    </row>
    <row r="4034" spans="1:12">
      <c r="A4034" s="11">
        <v>4945</v>
      </c>
      <c r="B4034" s="11">
        <v>1240</v>
      </c>
      <c r="C4034" s="11">
        <v>1240</v>
      </c>
      <c r="E4034" s="11" t="s">
        <v>8098</v>
      </c>
      <c r="F4034" s="11" t="s">
        <v>8099</v>
      </c>
      <c r="G4034" s="11">
        <v>1</v>
      </c>
      <c r="K4034" s="26" t="str">
        <f>IF($B4034="","",(VLOOKUP($B4034,所属・種目コード!$O$3:$P$127,2)))</f>
        <v>矢巾中</v>
      </c>
      <c r="L4034" s="23" t="e">
        <f>IF($B4034="","",(VLOOKUP($B4034,所属・種目コード!$L$3:$M$59,2)))</f>
        <v>#N/A</v>
      </c>
    </row>
    <row r="4035" spans="1:12">
      <c r="A4035" s="11">
        <v>4946</v>
      </c>
      <c r="B4035" s="11">
        <v>1240</v>
      </c>
      <c r="C4035" s="11">
        <v>1241</v>
      </c>
      <c r="E4035" s="11" t="s">
        <v>8100</v>
      </c>
      <c r="F4035" s="11" t="s">
        <v>8101</v>
      </c>
      <c r="G4035" s="11">
        <v>1</v>
      </c>
      <c r="K4035" s="26" t="str">
        <f>IF($B4035="","",(VLOOKUP($B4035,所属・種目コード!$O$3:$P$127,2)))</f>
        <v>矢巾中</v>
      </c>
      <c r="L4035" s="23" t="e">
        <f>IF($B4035="","",(VLOOKUP($B4035,所属・種目コード!$L$3:$M$59,2)))</f>
        <v>#N/A</v>
      </c>
    </row>
    <row r="4036" spans="1:12">
      <c r="A4036" s="11">
        <v>4947</v>
      </c>
      <c r="B4036" s="11">
        <v>1240</v>
      </c>
      <c r="C4036" s="11">
        <v>1055</v>
      </c>
      <c r="E4036" s="11" t="s">
        <v>8102</v>
      </c>
      <c r="F4036" s="11" t="s">
        <v>8103</v>
      </c>
      <c r="G4036" s="11">
        <v>2</v>
      </c>
      <c r="K4036" s="26" t="str">
        <f>IF($B4036="","",(VLOOKUP($B4036,所属・種目コード!$O$3:$P$127,2)))</f>
        <v>矢巾中</v>
      </c>
      <c r="L4036" s="23" t="e">
        <f>IF($B4036="","",(VLOOKUP($B4036,所属・種目コード!$L$3:$M$59,2)))</f>
        <v>#N/A</v>
      </c>
    </row>
    <row r="4037" spans="1:12">
      <c r="A4037" s="11">
        <v>4948</v>
      </c>
      <c r="B4037" s="11">
        <v>1240</v>
      </c>
      <c r="C4037" s="11">
        <v>1050</v>
      </c>
      <c r="E4037" s="11" t="s">
        <v>8104</v>
      </c>
      <c r="F4037" s="11" t="s">
        <v>8105</v>
      </c>
      <c r="G4037" s="11">
        <v>2</v>
      </c>
      <c r="K4037" s="26" t="str">
        <f>IF($B4037="","",(VLOOKUP($B4037,所属・種目コード!$O$3:$P$127,2)))</f>
        <v>矢巾中</v>
      </c>
      <c r="L4037" s="23" t="e">
        <f>IF($B4037="","",(VLOOKUP($B4037,所属・種目コード!$L$3:$M$59,2)))</f>
        <v>#N/A</v>
      </c>
    </row>
    <row r="4038" spans="1:12">
      <c r="A4038" s="11">
        <v>4949</v>
      </c>
      <c r="B4038" s="11">
        <v>1240</v>
      </c>
      <c r="C4038" s="11">
        <v>1250</v>
      </c>
      <c r="E4038" s="11" t="s">
        <v>8106</v>
      </c>
      <c r="F4038" s="11" t="s">
        <v>8107</v>
      </c>
      <c r="G4038" s="11">
        <v>1</v>
      </c>
      <c r="K4038" s="26" t="str">
        <f>IF($B4038="","",(VLOOKUP($B4038,所属・種目コード!$O$3:$P$127,2)))</f>
        <v>矢巾中</v>
      </c>
      <c r="L4038" s="23" t="e">
        <f>IF($B4038="","",(VLOOKUP($B4038,所属・種目コード!$L$3:$M$59,2)))</f>
        <v>#N/A</v>
      </c>
    </row>
    <row r="4039" spans="1:12">
      <c r="A4039" s="11">
        <v>4950</v>
      </c>
      <c r="B4039" s="11">
        <v>1240</v>
      </c>
      <c r="C4039" s="11">
        <v>1056</v>
      </c>
      <c r="E4039" s="11" t="s">
        <v>8108</v>
      </c>
      <c r="F4039" s="11" t="s">
        <v>8109</v>
      </c>
      <c r="G4039" s="11">
        <v>2</v>
      </c>
      <c r="K4039" s="26" t="str">
        <f>IF($B4039="","",(VLOOKUP($B4039,所属・種目コード!$O$3:$P$127,2)))</f>
        <v>矢巾中</v>
      </c>
      <c r="L4039" s="23" t="e">
        <f>IF($B4039="","",(VLOOKUP($B4039,所属・種目コード!$L$3:$M$59,2)))</f>
        <v>#N/A</v>
      </c>
    </row>
    <row r="4040" spans="1:12">
      <c r="A4040" s="11">
        <v>4951</v>
      </c>
      <c r="B4040" s="11">
        <v>1240</v>
      </c>
      <c r="C4040" s="11">
        <v>1242</v>
      </c>
      <c r="E4040" s="11" t="s">
        <v>8110</v>
      </c>
      <c r="F4040" s="11" t="s">
        <v>8111</v>
      </c>
      <c r="G4040" s="11">
        <v>1</v>
      </c>
      <c r="K4040" s="26" t="str">
        <f>IF($B4040="","",(VLOOKUP($B4040,所属・種目コード!$O$3:$P$127,2)))</f>
        <v>矢巾中</v>
      </c>
      <c r="L4040" s="23" t="e">
        <f>IF($B4040="","",(VLOOKUP($B4040,所属・種目コード!$L$3:$M$59,2)))</f>
        <v>#N/A</v>
      </c>
    </row>
    <row r="4041" spans="1:12">
      <c r="A4041" s="11">
        <v>4952</v>
      </c>
      <c r="B4041" s="11">
        <v>1240</v>
      </c>
      <c r="C4041" s="11">
        <v>1051</v>
      </c>
      <c r="E4041" s="11" t="s">
        <v>8112</v>
      </c>
      <c r="F4041" s="11" t="s">
        <v>8113</v>
      </c>
      <c r="G4041" s="11">
        <v>2</v>
      </c>
      <c r="K4041" s="26" t="str">
        <f>IF($B4041="","",(VLOOKUP($B4041,所属・種目コード!$O$3:$P$127,2)))</f>
        <v>矢巾中</v>
      </c>
      <c r="L4041" s="23" t="e">
        <f>IF($B4041="","",(VLOOKUP($B4041,所属・種目コード!$L$3:$M$59,2)))</f>
        <v>#N/A</v>
      </c>
    </row>
    <row r="4042" spans="1:12">
      <c r="A4042" s="11">
        <v>4953</v>
      </c>
      <c r="B4042" s="11">
        <v>1240</v>
      </c>
      <c r="C4042" s="11">
        <v>1052</v>
      </c>
      <c r="E4042" s="11" t="s">
        <v>8114</v>
      </c>
      <c r="F4042" s="11" t="s">
        <v>8115</v>
      </c>
      <c r="G4042" s="11">
        <v>2</v>
      </c>
      <c r="K4042" s="26" t="str">
        <f>IF($B4042="","",(VLOOKUP($B4042,所属・種目コード!$O$3:$P$127,2)))</f>
        <v>矢巾中</v>
      </c>
      <c r="L4042" s="23" t="e">
        <f>IF($B4042="","",(VLOOKUP($B4042,所属・種目コード!$L$3:$M$59,2)))</f>
        <v>#N/A</v>
      </c>
    </row>
    <row r="4043" spans="1:12">
      <c r="A4043" s="11">
        <v>4954</v>
      </c>
      <c r="B4043" s="11">
        <v>1240</v>
      </c>
      <c r="C4043" s="11">
        <v>1243</v>
      </c>
      <c r="E4043" s="11" t="s">
        <v>8116</v>
      </c>
      <c r="F4043" s="11" t="s">
        <v>8117</v>
      </c>
      <c r="G4043" s="11">
        <v>1</v>
      </c>
      <c r="K4043" s="26" t="str">
        <f>IF($B4043="","",(VLOOKUP($B4043,所属・種目コード!$O$3:$P$127,2)))</f>
        <v>矢巾中</v>
      </c>
      <c r="L4043" s="23" t="e">
        <f>IF($B4043="","",(VLOOKUP($B4043,所属・種目コード!$L$3:$M$59,2)))</f>
        <v>#N/A</v>
      </c>
    </row>
    <row r="4044" spans="1:12">
      <c r="A4044" s="11">
        <v>4955</v>
      </c>
      <c r="B4044" s="11">
        <v>1240</v>
      </c>
      <c r="C4044" s="11">
        <v>1244</v>
      </c>
      <c r="E4044" s="11" t="s">
        <v>8118</v>
      </c>
      <c r="F4044" s="11" t="s">
        <v>8119</v>
      </c>
      <c r="G4044" s="11">
        <v>1</v>
      </c>
      <c r="K4044" s="26" t="str">
        <f>IF($B4044="","",(VLOOKUP($B4044,所属・種目コード!$O$3:$P$127,2)))</f>
        <v>矢巾中</v>
      </c>
      <c r="L4044" s="23" t="e">
        <f>IF($B4044="","",(VLOOKUP($B4044,所属・種目コード!$L$3:$M$59,2)))</f>
        <v>#N/A</v>
      </c>
    </row>
    <row r="4045" spans="1:12">
      <c r="A4045" s="11">
        <v>4956</v>
      </c>
      <c r="B4045" s="11">
        <v>1240</v>
      </c>
      <c r="C4045" s="11">
        <v>1057</v>
      </c>
      <c r="E4045" s="11" t="s">
        <v>8120</v>
      </c>
      <c r="F4045" s="11" t="s">
        <v>6463</v>
      </c>
      <c r="G4045" s="11">
        <v>2</v>
      </c>
      <c r="K4045" s="26" t="str">
        <f>IF($B4045="","",(VLOOKUP($B4045,所属・種目コード!$O$3:$P$127,2)))</f>
        <v>矢巾中</v>
      </c>
      <c r="L4045" s="23" t="e">
        <f>IF($B4045="","",(VLOOKUP($B4045,所属・種目コード!$L$3:$M$59,2)))</f>
        <v>#N/A</v>
      </c>
    </row>
    <row r="4046" spans="1:12">
      <c r="A4046" s="11">
        <v>4957</v>
      </c>
      <c r="B4046" s="11">
        <v>1240</v>
      </c>
      <c r="C4046" s="11">
        <v>1053</v>
      </c>
      <c r="E4046" s="11" t="s">
        <v>8121</v>
      </c>
      <c r="F4046" s="11" t="s">
        <v>8122</v>
      </c>
      <c r="G4046" s="11">
        <v>2</v>
      </c>
      <c r="K4046" s="26" t="str">
        <f>IF($B4046="","",(VLOOKUP($B4046,所属・種目コード!$O$3:$P$127,2)))</f>
        <v>矢巾中</v>
      </c>
      <c r="L4046" s="23" t="e">
        <f>IF($B4046="","",(VLOOKUP($B4046,所属・種目コード!$L$3:$M$59,2)))</f>
        <v>#N/A</v>
      </c>
    </row>
    <row r="4047" spans="1:12">
      <c r="A4047" s="11">
        <v>4958</v>
      </c>
      <c r="B4047" s="11">
        <v>1240</v>
      </c>
      <c r="C4047" s="11">
        <v>1245</v>
      </c>
      <c r="E4047" s="11" t="s">
        <v>8123</v>
      </c>
      <c r="F4047" s="11" t="s">
        <v>8124</v>
      </c>
      <c r="G4047" s="11">
        <v>1</v>
      </c>
      <c r="K4047" s="26" t="str">
        <f>IF($B4047="","",(VLOOKUP($B4047,所属・種目コード!$O$3:$P$127,2)))</f>
        <v>矢巾中</v>
      </c>
      <c r="L4047" s="23" t="e">
        <f>IF($B4047="","",(VLOOKUP($B4047,所属・種目コード!$L$3:$M$59,2)))</f>
        <v>#N/A</v>
      </c>
    </row>
    <row r="4048" spans="1:12">
      <c r="A4048" s="11">
        <v>4959</v>
      </c>
      <c r="B4048" s="11">
        <v>1240</v>
      </c>
      <c r="C4048" s="11">
        <v>1246</v>
      </c>
      <c r="E4048" s="11" t="s">
        <v>4387</v>
      </c>
      <c r="F4048" s="11" t="s">
        <v>4388</v>
      </c>
      <c r="G4048" s="11">
        <v>1</v>
      </c>
      <c r="K4048" s="26" t="str">
        <f>IF($B4048="","",(VLOOKUP($B4048,所属・種目コード!$O$3:$P$127,2)))</f>
        <v>矢巾中</v>
      </c>
      <c r="L4048" s="23" t="e">
        <f>IF($B4048="","",(VLOOKUP($B4048,所属・種目コード!$L$3:$M$59,2)))</f>
        <v>#N/A</v>
      </c>
    </row>
    <row r="4049" spans="1:12">
      <c r="A4049" s="11">
        <v>4960</v>
      </c>
      <c r="B4049" s="11">
        <v>1240</v>
      </c>
      <c r="C4049" s="11">
        <v>1251</v>
      </c>
      <c r="E4049" s="11" t="s">
        <v>8125</v>
      </c>
      <c r="F4049" s="11" t="s">
        <v>1798</v>
      </c>
      <c r="G4049" s="11">
        <v>1</v>
      </c>
      <c r="K4049" s="26" t="str">
        <f>IF($B4049="","",(VLOOKUP($B4049,所属・種目コード!$O$3:$P$127,2)))</f>
        <v>矢巾中</v>
      </c>
      <c r="L4049" s="23" t="e">
        <f>IF($B4049="","",(VLOOKUP($B4049,所属・種目コード!$L$3:$M$59,2)))</f>
        <v>#N/A</v>
      </c>
    </row>
    <row r="4050" spans="1:12">
      <c r="A4050" s="11">
        <v>4961</v>
      </c>
      <c r="B4050" s="11">
        <v>1240</v>
      </c>
      <c r="C4050" s="11">
        <v>1058</v>
      </c>
      <c r="E4050" s="11" t="s">
        <v>8126</v>
      </c>
      <c r="F4050" s="11" t="s">
        <v>8127</v>
      </c>
      <c r="G4050" s="11">
        <v>2</v>
      </c>
      <c r="K4050" s="26" t="str">
        <f>IF($B4050="","",(VLOOKUP($B4050,所属・種目コード!$O$3:$P$127,2)))</f>
        <v>矢巾中</v>
      </c>
      <c r="L4050" s="23" t="e">
        <f>IF($B4050="","",(VLOOKUP($B4050,所属・種目コード!$L$3:$M$59,2)))</f>
        <v>#N/A</v>
      </c>
    </row>
    <row r="4051" spans="1:12">
      <c r="A4051" s="11">
        <v>4962</v>
      </c>
      <c r="B4051" s="11">
        <v>1240</v>
      </c>
      <c r="C4051" s="11">
        <v>1247</v>
      </c>
      <c r="E4051" s="11" t="s">
        <v>8128</v>
      </c>
      <c r="F4051" s="11" t="s">
        <v>8129</v>
      </c>
      <c r="G4051" s="11">
        <v>1</v>
      </c>
      <c r="K4051" s="26" t="str">
        <f>IF($B4051="","",(VLOOKUP($B4051,所属・種目コード!$O$3:$P$127,2)))</f>
        <v>矢巾中</v>
      </c>
      <c r="L4051" s="23" t="e">
        <f>IF($B4051="","",(VLOOKUP($B4051,所属・種目コード!$L$3:$M$59,2)))</f>
        <v>#N/A</v>
      </c>
    </row>
    <row r="4052" spans="1:12">
      <c r="A4052" s="11">
        <v>4963</v>
      </c>
      <c r="B4052" s="11">
        <v>1240</v>
      </c>
      <c r="C4052" s="11">
        <v>1248</v>
      </c>
      <c r="E4052" s="11" t="s">
        <v>8130</v>
      </c>
      <c r="F4052" s="11" t="s">
        <v>8131</v>
      </c>
      <c r="G4052" s="11">
        <v>1</v>
      </c>
      <c r="K4052" s="26" t="str">
        <f>IF($B4052="","",(VLOOKUP($B4052,所属・種目コード!$O$3:$P$127,2)))</f>
        <v>矢巾中</v>
      </c>
      <c r="L4052" s="23" t="e">
        <f>IF($B4052="","",(VLOOKUP($B4052,所属・種目コード!$L$3:$M$59,2)))</f>
        <v>#N/A</v>
      </c>
    </row>
    <row r="4053" spans="1:12">
      <c r="A4053" s="11">
        <v>4964</v>
      </c>
      <c r="B4053" s="11">
        <v>1240</v>
      </c>
      <c r="C4053" s="11">
        <v>1139</v>
      </c>
      <c r="E4053" s="11" t="s">
        <v>8132</v>
      </c>
      <c r="F4053" s="11" t="s">
        <v>8133</v>
      </c>
      <c r="G4053" s="11">
        <v>2</v>
      </c>
      <c r="K4053" s="26" t="str">
        <f>IF($B4053="","",(VLOOKUP($B4053,所属・種目コード!$O$3:$P$127,2)))</f>
        <v>矢巾中</v>
      </c>
      <c r="L4053" s="23" t="e">
        <f>IF($B4053="","",(VLOOKUP($B4053,所属・種目コード!$L$3:$M$59,2)))</f>
        <v>#N/A</v>
      </c>
    </row>
    <row r="4054" spans="1:12">
      <c r="A4054" s="11">
        <v>4965</v>
      </c>
      <c r="B4054" s="11">
        <v>1240</v>
      </c>
      <c r="C4054" s="11">
        <v>1249</v>
      </c>
      <c r="E4054" s="11" t="s">
        <v>8134</v>
      </c>
      <c r="F4054" s="11" t="s">
        <v>8135</v>
      </c>
      <c r="G4054" s="11">
        <v>1</v>
      </c>
      <c r="K4054" s="26" t="str">
        <f>IF($B4054="","",(VLOOKUP($B4054,所属・種目コード!$O$3:$P$127,2)))</f>
        <v>矢巾中</v>
      </c>
      <c r="L4054" s="23" t="e">
        <f>IF($B4054="","",(VLOOKUP($B4054,所属・種目コード!$L$3:$M$59,2)))</f>
        <v>#N/A</v>
      </c>
    </row>
    <row r="4055" spans="1:12">
      <c r="A4055" s="11">
        <v>4966</v>
      </c>
      <c r="B4055" s="11">
        <v>1240</v>
      </c>
      <c r="C4055" s="11">
        <v>1054</v>
      </c>
      <c r="E4055" s="11" t="s">
        <v>8136</v>
      </c>
      <c r="F4055" s="11" t="s">
        <v>8137</v>
      </c>
      <c r="G4055" s="11">
        <v>2</v>
      </c>
      <c r="K4055" s="26" t="str">
        <f>IF($B4055="","",(VLOOKUP($B4055,所属・種目コード!$O$3:$P$127,2)))</f>
        <v>矢巾中</v>
      </c>
      <c r="L4055" s="23" t="e">
        <f>IF($B4055="","",(VLOOKUP($B4055,所属・種目コード!$L$3:$M$59,2)))</f>
        <v>#N/A</v>
      </c>
    </row>
    <row r="4056" spans="1:12">
      <c r="A4056" s="11">
        <v>4967</v>
      </c>
      <c r="B4056" s="11">
        <v>1240</v>
      </c>
      <c r="C4056" s="11">
        <v>1059</v>
      </c>
      <c r="E4056" s="11" t="s">
        <v>8138</v>
      </c>
      <c r="F4056" s="11" t="s">
        <v>8139</v>
      </c>
      <c r="G4056" s="11">
        <v>2</v>
      </c>
      <c r="K4056" s="26" t="str">
        <f>IF($B4056="","",(VLOOKUP($B4056,所属・種目コード!$O$3:$P$127,2)))</f>
        <v>矢巾中</v>
      </c>
      <c r="L4056" s="23" t="e">
        <f>IF($B4056="","",(VLOOKUP($B4056,所属・種目コード!$L$3:$M$59,2)))</f>
        <v>#N/A</v>
      </c>
    </row>
    <row r="4057" spans="1:12">
      <c r="A4057" s="11">
        <v>4968</v>
      </c>
      <c r="B4057" s="11">
        <v>1240</v>
      </c>
      <c r="C4057" s="11">
        <v>1252</v>
      </c>
      <c r="E4057" s="11" t="s">
        <v>8140</v>
      </c>
      <c r="F4057" s="11" t="s">
        <v>8141</v>
      </c>
      <c r="G4057" s="11">
        <v>1</v>
      </c>
      <c r="K4057" s="26" t="str">
        <f>IF($B4057="","",(VLOOKUP($B4057,所属・種目コード!$O$3:$P$127,2)))</f>
        <v>矢巾中</v>
      </c>
      <c r="L4057" s="23" t="e">
        <f>IF($B4057="","",(VLOOKUP($B4057,所属・種目コード!$L$3:$M$59,2)))</f>
        <v>#N/A</v>
      </c>
    </row>
    <row r="4058" spans="1:12">
      <c r="A4058" s="11">
        <v>4969</v>
      </c>
      <c r="B4058" s="11">
        <v>1240</v>
      </c>
      <c r="C4058" s="11">
        <v>1060</v>
      </c>
      <c r="E4058" s="11" t="s">
        <v>8142</v>
      </c>
      <c r="F4058" s="11" t="s">
        <v>8143</v>
      </c>
      <c r="G4058" s="11">
        <v>2</v>
      </c>
      <c r="K4058" s="26" t="str">
        <f>IF($B4058="","",(VLOOKUP($B4058,所属・種目コード!$O$3:$P$127,2)))</f>
        <v>矢巾中</v>
      </c>
      <c r="L4058" s="23" t="e">
        <f>IF($B4058="","",(VLOOKUP($B4058,所属・種目コード!$L$3:$M$59,2)))</f>
        <v>#N/A</v>
      </c>
    </row>
    <row r="4059" spans="1:12">
      <c r="A4059" s="11">
        <v>5101</v>
      </c>
      <c r="B4059" s="11">
        <v>1240</v>
      </c>
      <c r="C4059" s="11">
        <v>1138</v>
      </c>
      <c r="E4059" s="11" t="s">
        <v>8391</v>
      </c>
      <c r="F4059" s="11" t="s">
        <v>8392</v>
      </c>
      <c r="G4059" s="11">
        <v>2</v>
      </c>
      <c r="K4059" s="26" t="str">
        <f>IF($B4059="","",(VLOOKUP($B4059,所属・種目コード!$O$3:$P$127,2)))</f>
        <v>矢巾中</v>
      </c>
      <c r="L4059" s="23" t="e">
        <f>IF($B4059="","",(VLOOKUP($B4059,所属・種目コード!$L$3:$M$59,2)))</f>
        <v>#N/A</v>
      </c>
    </row>
    <row r="4060" spans="1:12">
      <c r="A4060" s="11">
        <v>4970</v>
      </c>
      <c r="B4060" s="11">
        <v>1241</v>
      </c>
      <c r="C4060" s="11">
        <v>880</v>
      </c>
      <c r="E4060" s="11" t="s">
        <v>8144</v>
      </c>
      <c r="F4060" s="11" t="s">
        <v>8145</v>
      </c>
      <c r="G4060" s="11">
        <v>2</v>
      </c>
      <c r="K4060" s="26" t="str">
        <f>IF($B4060="","",(VLOOKUP($B4060,所属・種目コード!$O$3:$P$127,2)))</f>
        <v>豊間根中</v>
      </c>
      <c r="L4060" s="23" t="e">
        <f>IF($B4060="","",(VLOOKUP($B4060,所属・種目コード!$L$3:$M$59,2)))</f>
        <v>#N/A</v>
      </c>
    </row>
    <row r="4061" spans="1:12">
      <c r="A4061" s="11">
        <v>4971</v>
      </c>
      <c r="B4061" s="11">
        <v>1241</v>
      </c>
      <c r="C4061" s="11">
        <v>1042</v>
      </c>
      <c r="E4061" s="11" t="s">
        <v>8146</v>
      </c>
      <c r="F4061" s="11" t="s">
        <v>8147</v>
      </c>
      <c r="G4061" s="11">
        <v>1</v>
      </c>
      <c r="K4061" s="26" t="str">
        <f>IF($B4061="","",(VLOOKUP($B4061,所属・種目コード!$O$3:$P$127,2)))</f>
        <v>豊間根中</v>
      </c>
      <c r="L4061" s="23" t="e">
        <f>IF($B4061="","",(VLOOKUP($B4061,所属・種目コード!$L$3:$M$59,2)))</f>
        <v>#N/A</v>
      </c>
    </row>
    <row r="4062" spans="1:12">
      <c r="A4062" s="11">
        <v>4972</v>
      </c>
      <c r="B4062" s="11">
        <v>1241</v>
      </c>
      <c r="C4062" s="11">
        <v>876</v>
      </c>
      <c r="E4062" s="11" t="s">
        <v>8148</v>
      </c>
      <c r="F4062" s="11" t="s">
        <v>8149</v>
      </c>
      <c r="G4062" s="11">
        <v>2</v>
      </c>
      <c r="K4062" s="26" t="str">
        <f>IF($B4062="","",(VLOOKUP($B4062,所属・種目コード!$O$3:$P$127,2)))</f>
        <v>豊間根中</v>
      </c>
      <c r="L4062" s="23" t="e">
        <f>IF($B4062="","",(VLOOKUP($B4062,所属・種目コード!$L$3:$M$59,2)))</f>
        <v>#N/A</v>
      </c>
    </row>
    <row r="4063" spans="1:12">
      <c r="A4063" s="11">
        <v>4973</v>
      </c>
      <c r="B4063" s="11">
        <v>1241</v>
      </c>
      <c r="C4063" s="11">
        <v>877</v>
      </c>
      <c r="E4063" s="11" t="s">
        <v>8150</v>
      </c>
      <c r="F4063" s="11" t="s">
        <v>8151</v>
      </c>
      <c r="G4063" s="11">
        <v>2</v>
      </c>
      <c r="K4063" s="26" t="str">
        <f>IF($B4063="","",(VLOOKUP($B4063,所属・種目コード!$O$3:$P$127,2)))</f>
        <v>豊間根中</v>
      </c>
      <c r="L4063" s="23" t="e">
        <f>IF($B4063="","",(VLOOKUP($B4063,所属・種目コード!$L$3:$M$59,2)))</f>
        <v>#N/A</v>
      </c>
    </row>
    <row r="4064" spans="1:12">
      <c r="A4064" s="11">
        <v>4974</v>
      </c>
      <c r="B4064" s="11">
        <v>1241</v>
      </c>
      <c r="C4064" s="11">
        <v>1043</v>
      </c>
      <c r="E4064" s="11" t="s">
        <v>8152</v>
      </c>
      <c r="F4064" s="11" t="s">
        <v>8153</v>
      </c>
      <c r="G4064" s="11">
        <v>1</v>
      </c>
      <c r="K4064" s="26" t="str">
        <f>IF($B4064="","",(VLOOKUP($B4064,所属・種目コード!$O$3:$P$127,2)))</f>
        <v>豊間根中</v>
      </c>
      <c r="L4064" s="23" t="e">
        <f>IF($B4064="","",(VLOOKUP($B4064,所属・種目コード!$L$3:$M$59,2)))</f>
        <v>#N/A</v>
      </c>
    </row>
    <row r="4065" spans="1:12">
      <c r="A4065" s="11">
        <v>4975</v>
      </c>
      <c r="B4065" s="11">
        <v>1241</v>
      </c>
      <c r="C4065" s="11">
        <v>1047</v>
      </c>
      <c r="E4065" s="11" t="s">
        <v>8154</v>
      </c>
      <c r="F4065" s="11" t="s">
        <v>8155</v>
      </c>
      <c r="G4065" s="11">
        <v>1</v>
      </c>
      <c r="K4065" s="26" t="str">
        <f>IF($B4065="","",(VLOOKUP($B4065,所属・種目コード!$O$3:$P$127,2)))</f>
        <v>豊間根中</v>
      </c>
      <c r="L4065" s="23" t="e">
        <f>IF($B4065="","",(VLOOKUP($B4065,所属・種目コード!$L$3:$M$59,2)))</f>
        <v>#N/A</v>
      </c>
    </row>
    <row r="4066" spans="1:12">
      <c r="A4066" s="11">
        <v>4976</v>
      </c>
      <c r="B4066" s="11">
        <v>1241</v>
      </c>
      <c r="C4066" s="11">
        <v>1044</v>
      </c>
      <c r="E4066" s="11" t="s">
        <v>8156</v>
      </c>
      <c r="F4066" s="11" t="s">
        <v>8157</v>
      </c>
      <c r="G4066" s="11">
        <v>1</v>
      </c>
      <c r="K4066" s="26" t="str">
        <f>IF($B4066="","",(VLOOKUP($B4066,所属・種目コード!$O$3:$P$127,2)))</f>
        <v>豊間根中</v>
      </c>
      <c r="L4066" s="23" t="e">
        <f>IF($B4066="","",(VLOOKUP($B4066,所属・種目コード!$L$3:$M$59,2)))</f>
        <v>#N/A</v>
      </c>
    </row>
    <row r="4067" spans="1:12">
      <c r="A4067" s="11">
        <v>4977</v>
      </c>
      <c r="B4067" s="11">
        <v>1241</v>
      </c>
      <c r="C4067" s="11">
        <v>878</v>
      </c>
      <c r="E4067" s="11" t="s">
        <v>8158</v>
      </c>
      <c r="F4067" s="11" t="s">
        <v>8159</v>
      </c>
      <c r="G4067" s="11">
        <v>2</v>
      </c>
      <c r="K4067" s="26" t="str">
        <f>IF($B4067="","",(VLOOKUP($B4067,所属・種目コード!$O$3:$P$127,2)))</f>
        <v>豊間根中</v>
      </c>
      <c r="L4067" s="23" t="e">
        <f>IF($B4067="","",(VLOOKUP($B4067,所属・種目コード!$L$3:$M$59,2)))</f>
        <v>#N/A</v>
      </c>
    </row>
    <row r="4068" spans="1:12">
      <c r="A4068" s="11">
        <v>4978</v>
      </c>
      <c r="B4068" s="11">
        <v>1241</v>
      </c>
      <c r="C4068" s="11">
        <v>1048</v>
      </c>
      <c r="E4068" s="11" t="s">
        <v>8160</v>
      </c>
      <c r="F4068" s="11" t="s">
        <v>8161</v>
      </c>
      <c r="G4068" s="11">
        <v>1</v>
      </c>
      <c r="K4068" s="26" t="str">
        <f>IF($B4068="","",(VLOOKUP($B4068,所属・種目コード!$O$3:$P$127,2)))</f>
        <v>豊間根中</v>
      </c>
      <c r="L4068" s="23" t="e">
        <f>IF($B4068="","",(VLOOKUP($B4068,所属・種目コード!$L$3:$M$59,2)))</f>
        <v>#N/A</v>
      </c>
    </row>
    <row r="4069" spans="1:12">
      <c r="A4069" s="11">
        <v>4979</v>
      </c>
      <c r="B4069" s="11">
        <v>1241</v>
      </c>
      <c r="C4069" s="11">
        <v>1049</v>
      </c>
      <c r="E4069" s="11" t="s">
        <v>8162</v>
      </c>
      <c r="F4069" s="11" t="s">
        <v>8163</v>
      </c>
      <c r="G4069" s="11">
        <v>1</v>
      </c>
      <c r="K4069" s="26" t="str">
        <f>IF($B4069="","",(VLOOKUP($B4069,所属・種目コード!$O$3:$P$127,2)))</f>
        <v>豊間根中</v>
      </c>
      <c r="L4069" s="23" t="e">
        <f>IF($B4069="","",(VLOOKUP($B4069,所属・種目コード!$L$3:$M$59,2)))</f>
        <v>#N/A</v>
      </c>
    </row>
    <row r="4070" spans="1:12">
      <c r="A4070" s="11">
        <v>4980</v>
      </c>
      <c r="B4070" s="11">
        <v>1241</v>
      </c>
      <c r="C4070" s="11">
        <v>1045</v>
      </c>
      <c r="E4070" s="11" t="s">
        <v>8164</v>
      </c>
      <c r="F4070" s="11" t="s">
        <v>8165</v>
      </c>
      <c r="G4070" s="11">
        <v>1</v>
      </c>
      <c r="K4070" s="26" t="str">
        <f>IF($B4070="","",(VLOOKUP($B4070,所属・種目コード!$O$3:$P$127,2)))</f>
        <v>豊間根中</v>
      </c>
      <c r="L4070" s="23" t="e">
        <f>IF($B4070="","",(VLOOKUP($B4070,所属・種目コード!$L$3:$M$59,2)))</f>
        <v>#N/A</v>
      </c>
    </row>
    <row r="4071" spans="1:12">
      <c r="A4071" s="11">
        <v>4981</v>
      </c>
      <c r="B4071" s="11">
        <v>1241</v>
      </c>
      <c r="C4071" s="11">
        <v>879</v>
      </c>
      <c r="E4071" s="11" t="s">
        <v>8166</v>
      </c>
      <c r="F4071" s="11" t="s">
        <v>8167</v>
      </c>
      <c r="G4071" s="11">
        <v>2</v>
      </c>
      <c r="K4071" s="26" t="str">
        <f>IF($B4071="","",(VLOOKUP($B4071,所属・種目コード!$O$3:$P$127,2)))</f>
        <v>豊間根中</v>
      </c>
      <c r="L4071" s="23" t="e">
        <f>IF($B4071="","",(VLOOKUP($B4071,所属・種目コード!$L$3:$M$59,2)))</f>
        <v>#N/A</v>
      </c>
    </row>
    <row r="4072" spans="1:12">
      <c r="A4072" s="11">
        <v>4982</v>
      </c>
      <c r="B4072" s="11">
        <v>1241</v>
      </c>
      <c r="C4072" s="11">
        <v>1046</v>
      </c>
      <c r="E4072" s="11" t="s">
        <v>8168</v>
      </c>
      <c r="F4072" s="11" t="s">
        <v>8169</v>
      </c>
      <c r="G4072" s="11">
        <v>1</v>
      </c>
      <c r="K4072" s="26" t="str">
        <f>IF($B4072="","",(VLOOKUP($B4072,所属・種目コード!$O$3:$P$127,2)))</f>
        <v>豊間根中</v>
      </c>
      <c r="L4072" s="23" t="e">
        <f>IF($B4072="","",(VLOOKUP($B4072,所属・種目コード!$L$3:$M$59,2)))</f>
        <v>#N/A</v>
      </c>
    </row>
    <row r="4073" spans="1:12">
      <c r="A4073" s="11">
        <v>4983</v>
      </c>
      <c r="B4073" s="11">
        <v>1241</v>
      </c>
      <c r="C4073" s="11">
        <v>881</v>
      </c>
      <c r="E4073" s="11" t="s">
        <v>8170</v>
      </c>
      <c r="F4073" s="11" t="s">
        <v>8171</v>
      </c>
      <c r="G4073" s="11">
        <v>2</v>
      </c>
      <c r="K4073" s="26" t="str">
        <f>IF($B4073="","",(VLOOKUP($B4073,所属・種目コード!$O$3:$P$127,2)))</f>
        <v>豊間根中</v>
      </c>
      <c r="L4073" s="23" t="e">
        <f>IF($B4073="","",(VLOOKUP($B4073,所属・種目コード!$L$3:$M$59,2)))</f>
        <v>#N/A</v>
      </c>
    </row>
    <row r="4074" spans="1:12">
      <c r="A4074" s="11">
        <v>4984</v>
      </c>
      <c r="B4074" s="11">
        <v>1242</v>
      </c>
      <c r="C4074" s="11">
        <v>358</v>
      </c>
      <c r="E4074" s="11" t="s">
        <v>8172</v>
      </c>
      <c r="F4074" s="11" t="s">
        <v>8173</v>
      </c>
      <c r="G4074" s="11">
        <v>1</v>
      </c>
      <c r="K4074" s="26" t="str">
        <f>IF($B4074="","",(VLOOKUP($B4074,所属・種目コード!$O$3:$P$127,2)))</f>
        <v>山田中</v>
      </c>
      <c r="L4074" s="23" t="e">
        <f>IF($B4074="","",(VLOOKUP($B4074,所属・種目コード!$L$3:$M$59,2)))</f>
        <v>#N/A</v>
      </c>
    </row>
    <row r="4075" spans="1:12">
      <c r="A4075" s="11">
        <v>4985</v>
      </c>
      <c r="B4075" s="11">
        <v>1242</v>
      </c>
      <c r="C4075" s="11">
        <v>322</v>
      </c>
      <c r="E4075" s="11" t="s">
        <v>8174</v>
      </c>
      <c r="F4075" s="11" t="s">
        <v>8175</v>
      </c>
      <c r="G4075" s="11">
        <v>2</v>
      </c>
      <c r="K4075" s="26" t="str">
        <f>IF($B4075="","",(VLOOKUP($B4075,所属・種目コード!$O$3:$P$127,2)))</f>
        <v>山田中</v>
      </c>
      <c r="L4075" s="23" t="e">
        <f>IF($B4075="","",(VLOOKUP($B4075,所属・種目コード!$L$3:$M$59,2)))</f>
        <v>#N/A</v>
      </c>
    </row>
    <row r="4076" spans="1:12">
      <c r="A4076" s="11">
        <v>4986</v>
      </c>
      <c r="B4076" s="11">
        <v>1250</v>
      </c>
      <c r="C4076" s="11">
        <v>747</v>
      </c>
      <c r="E4076" s="11" t="s">
        <v>8176</v>
      </c>
      <c r="F4076" s="11" t="s">
        <v>8177</v>
      </c>
      <c r="G4076" s="11">
        <v>1</v>
      </c>
      <c r="L4076" s="23" t="str">
        <f>IF($B4076="","",(VLOOKUP($B4076,所属・種目コード!$L$3:$M$59,2)))</f>
        <v>岩手県大</v>
      </c>
    </row>
    <row r="4077" spans="1:12">
      <c r="A4077" s="11">
        <v>5336</v>
      </c>
      <c r="B4077" s="11">
        <v>1250</v>
      </c>
      <c r="C4077" s="11">
        <v>744</v>
      </c>
      <c r="E4077" s="11" t="s">
        <v>8555</v>
      </c>
      <c r="F4077" s="11" t="s">
        <v>8556</v>
      </c>
      <c r="G4077" s="11">
        <v>1</v>
      </c>
      <c r="L4077" s="23" t="str">
        <f>IF($B4077="","",(VLOOKUP($B4077,所属・種目コード!$L$3:$M$59,2)))</f>
        <v>岩手県大</v>
      </c>
    </row>
    <row r="4078" spans="1:12">
      <c r="A4078" s="11">
        <v>4987</v>
      </c>
      <c r="B4078" s="11">
        <v>1251</v>
      </c>
      <c r="C4078" s="11">
        <v>623</v>
      </c>
      <c r="E4078" s="11" t="s">
        <v>8178</v>
      </c>
      <c r="F4078" s="11" t="s">
        <v>8179</v>
      </c>
      <c r="G4078" s="11">
        <v>1</v>
      </c>
      <c r="L4078" s="23" t="str">
        <f>IF($B4078="","",(VLOOKUP($B4078,所属・種目コード!$L$3:$M$59,2)))</f>
        <v>岩手大</v>
      </c>
    </row>
    <row r="4079" spans="1:12">
      <c r="A4079" s="11">
        <v>4988</v>
      </c>
      <c r="B4079" s="11">
        <v>1251</v>
      </c>
      <c r="C4079" s="11">
        <v>414</v>
      </c>
      <c r="E4079" s="11" t="s">
        <v>8180</v>
      </c>
      <c r="F4079" s="11" t="s">
        <v>8181</v>
      </c>
      <c r="G4079" s="11">
        <v>1</v>
      </c>
      <c r="L4079" s="23" t="str">
        <f>IF($B4079="","",(VLOOKUP($B4079,所属・種目コード!$L$3:$M$59,2)))</f>
        <v>岩手大</v>
      </c>
    </row>
    <row r="4080" spans="1:12">
      <c r="A4080" s="11">
        <v>4989</v>
      </c>
      <c r="B4080" s="11">
        <v>1251</v>
      </c>
      <c r="C4080" s="11">
        <v>129</v>
      </c>
      <c r="E4080" s="11" t="s">
        <v>8182</v>
      </c>
      <c r="F4080" s="11" t="s">
        <v>8183</v>
      </c>
      <c r="G4080" s="11">
        <v>2</v>
      </c>
      <c r="L4080" s="23" t="str">
        <f>IF($B4080="","",(VLOOKUP($B4080,所属・種目コード!$L$3:$M$59,2)))</f>
        <v>岩手大</v>
      </c>
    </row>
    <row r="4081" spans="1:12">
      <c r="A4081" s="11">
        <v>4990</v>
      </c>
      <c r="B4081" s="11">
        <v>1251</v>
      </c>
      <c r="C4081" s="11">
        <v>421</v>
      </c>
      <c r="E4081" s="11" t="s">
        <v>8184</v>
      </c>
      <c r="F4081" s="11" t="s">
        <v>8185</v>
      </c>
      <c r="G4081" s="11">
        <v>1</v>
      </c>
      <c r="L4081" s="23" t="str">
        <f>IF($B4081="","",(VLOOKUP($B4081,所属・種目コード!$L$3:$M$59,2)))</f>
        <v>岩手大</v>
      </c>
    </row>
    <row r="4082" spans="1:12">
      <c r="A4082" s="11">
        <v>4991</v>
      </c>
      <c r="B4082" s="11">
        <v>1251</v>
      </c>
      <c r="C4082" s="11">
        <v>60</v>
      </c>
      <c r="E4082" s="11" t="s">
        <v>8186</v>
      </c>
      <c r="F4082" s="11" t="s">
        <v>8187</v>
      </c>
      <c r="G4082" s="11">
        <v>2</v>
      </c>
      <c r="L4082" s="23" t="str">
        <f>IF($B4082="","",(VLOOKUP($B4082,所属・種目コード!$L$3:$M$59,2)))</f>
        <v>岩手大</v>
      </c>
    </row>
    <row r="4083" spans="1:12">
      <c r="A4083" s="11">
        <v>4992</v>
      </c>
      <c r="B4083" s="11">
        <v>1251</v>
      </c>
      <c r="C4083" s="11">
        <v>54</v>
      </c>
      <c r="E4083" s="11" t="s">
        <v>8188</v>
      </c>
      <c r="F4083" s="11" t="s">
        <v>8189</v>
      </c>
      <c r="G4083" s="11">
        <v>2</v>
      </c>
      <c r="L4083" s="23" t="str">
        <f>IF($B4083="","",(VLOOKUP($B4083,所属・種目コード!$L$3:$M$59,2)))</f>
        <v>岩手大</v>
      </c>
    </row>
    <row r="4084" spans="1:12">
      <c r="A4084" s="11">
        <v>4993</v>
      </c>
      <c r="B4084" s="11">
        <v>1251</v>
      </c>
      <c r="C4084" s="11">
        <v>402</v>
      </c>
      <c r="E4084" s="11" t="s">
        <v>8190</v>
      </c>
      <c r="F4084" s="11" t="s">
        <v>8191</v>
      </c>
      <c r="G4084" s="11">
        <v>1</v>
      </c>
      <c r="L4084" s="23" t="str">
        <f>IF($B4084="","",(VLOOKUP($B4084,所属・種目コード!$L$3:$M$59,2)))</f>
        <v>岩手大</v>
      </c>
    </row>
    <row r="4085" spans="1:12">
      <c r="A4085" s="11">
        <v>4994</v>
      </c>
      <c r="B4085" s="11">
        <v>1251</v>
      </c>
      <c r="C4085" s="11">
        <v>624</v>
      </c>
      <c r="E4085" s="11" t="s">
        <v>8192</v>
      </c>
      <c r="F4085" s="11" t="s">
        <v>8193</v>
      </c>
      <c r="G4085" s="11">
        <v>1</v>
      </c>
      <c r="L4085" s="23" t="str">
        <f>IF($B4085="","",(VLOOKUP($B4085,所属・種目コード!$L$3:$M$59,2)))</f>
        <v>岩手大</v>
      </c>
    </row>
    <row r="4086" spans="1:12">
      <c r="A4086" s="11">
        <v>4995</v>
      </c>
      <c r="B4086" s="11">
        <v>1251</v>
      </c>
      <c r="C4086" s="11">
        <v>61</v>
      </c>
      <c r="E4086" s="11" t="s">
        <v>8194</v>
      </c>
      <c r="F4086" s="11" t="s">
        <v>8195</v>
      </c>
      <c r="G4086" s="11">
        <v>2</v>
      </c>
      <c r="L4086" s="23" t="str">
        <f>IF($B4086="","",(VLOOKUP($B4086,所属・種目コード!$L$3:$M$59,2)))</f>
        <v>岩手大</v>
      </c>
    </row>
    <row r="4087" spans="1:12">
      <c r="A4087" s="11">
        <v>4996</v>
      </c>
      <c r="B4087" s="11">
        <v>1251</v>
      </c>
      <c r="C4087" s="11">
        <v>403</v>
      </c>
      <c r="E4087" s="11" t="s">
        <v>8196</v>
      </c>
      <c r="F4087" s="11" t="s">
        <v>8197</v>
      </c>
      <c r="G4087" s="11">
        <v>1</v>
      </c>
      <c r="L4087" s="23" t="str">
        <f>IF($B4087="","",(VLOOKUP($B4087,所属・種目コード!$L$3:$M$59,2)))</f>
        <v>岩手大</v>
      </c>
    </row>
    <row r="4088" spans="1:12">
      <c r="A4088" s="11">
        <v>4997</v>
      </c>
      <c r="B4088" s="11">
        <v>1251</v>
      </c>
      <c r="C4088" s="11">
        <v>400</v>
      </c>
      <c r="E4088" s="11" t="s">
        <v>8198</v>
      </c>
      <c r="F4088" s="11" t="s">
        <v>8199</v>
      </c>
      <c r="G4088" s="11">
        <v>1</v>
      </c>
      <c r="L4088" s="23" t="str">
        <f>IF($B4088="","",(VLOOKUP($B4088,所属・種目コード!$L$3:$M$59,2)))</f>
        <v>岩手大</v>
      </c>
    </row>
    <row r="4089" spans="1:12">
      <c r="A4089" s="11">
        <v>4998</v>
      </c>
      <c r="B4089" s="11">
        <v>1251</v>
      </c>
      <c r="C4089" s="11">
        <v>422</v>
      </c>
      <c r="E4089" s="11" t="s">
        <v>8200</v>
      </c>
      <c r="F4089" s="11" t="s">
        <v>8201</v>
      </c>
      <c r="G4089" s="11">
        <v>1</v>
      </c>
      <c r="L4089" s="23" t="str">
        <f>IF($B4089="","",(VLOOKUP($B4089,所属・種目コード!$L$3:$M$59,2)))</f>
        <v>岩手大</v>
      </c>
    </row>
    <row r="4090" spans="1:12">
      <c r="A4090" s="11">
        <v>4999</v>
      </c>
      <c r="B4090" s="11">
        <v>1251</v>
      </c>
      <c r="C4090" s="11">
        <v>415</v>
      </c>
      <c r="E4090" s="11" t="s">
        <v>8202</v>
      </c>
      <c r="F4090" s="11" t="s">
        <v>8203</v>
      </c>
      <c r="G4090" s="11">
        <v>1</v>
      </c>
      <c r="L4090" s="23" t="str">
        <f>IF($B4090="","",(VLOOKUP($B4090,所属・種目コード!$L$3:$M$59,2)))</f>
        <v>岩手大</v>
      </c>
    </row>
    <row r="4091" spans="1:12">
      <c r="A4091" s="11">
        <v>5000</v>
      </c>
      <c r="B4091" s="11">
        <v>1251</v>
      </c>
      <c r="C4091" s="11">
        <v>55</v>
      </c>
      <c r="E4091" s="11" t="s">
        <v>8204</v>
      </c>
      <c r="F4091" s="11" t="s">
        <v>8205</v>
      </c>
      <c r="G4091" s="11">
        <v>2</v>
      </c>
      <c r="L4091" s="23" t="str">
        <f>IF($B4091="","",(VLOOKUP($B4091,所属・種目コード!$L$3:$M$59,2)))</f>
        <v>岩手大</v>
      </c>
    </row>
    <row r="4092" spans="1:12">
      <c r="A4092" s="11">
        <v>5001</v>
      </c>
      <c r="B4092" s="11">
        <v>1251</v>
      </c>
      <c r="C4092" s="11">
        <v>404</v>
      </c>
      <c r="E4092" s="11" t="s">
        <v>8206</v>
      </c>
      <c r="F4092" s="11" t="s">
        <v>8207</v>
      </c>
      <c r="G4092" s="11">
        <v>1</v>
      </c>
      <c r="L4092" s="23" t="str">
        <f>IF($B4092="","",(VLOOKUP($B4092,所属・種目コード!$L$3:$M$59,2)))</f>
        <v>岩手大</v>
      </c>
    </row>
    <row r="4093" spans="1:12">
      <c r="A4093" s="11">
        <v>5002</v>
      </c>
      <c r="B4093" s="11">
        <v>1251</v>
      </c>
      <c r="C4093" s="11">
        <v>405</v>
      </c>
      <c r="E4093" s="11" t="s">
        <v>8208</v>
      </c>
      <c r="F4093" s="11" t="s">
        <v>8209</v>
      </c>
      <c r="G4093" s="11">
        <v>1</v>
      </c>
      <c r="L4093" s="23" t="str">
        <f>IF($B4093="","",(VLOOKUP($B4093,所属・種目コード!$L$3:$M$59,2)))</f>
        <v>岩手大</v>
      </c>
    </row>
    <row r="4094" spans="1:12">
      <c r="A4094" s="11">
        <v>5003</v>
      </c>
      <c r="B4094" s="11">
        <v>1251</v>
      </c>
      <c r="C4094" s="11">
        <v>406</v>
      </c>
      <c r="E4094" s="11" t="s">
        <v>8210</v>
      </c>
      <c r="F4094" s="11" t="s">
        <v>8155</v>
      </c>
      <c r="G4094" s="11">
        <v>1</v>
      </c>
      <c r="L4094" s="23" t="str">
        <f>IF($B4094="","",(VLOOKUP($B4094,所属・種目コード!$L$3:$M$59,2)))</f>
        <v>岩手大</v>
      </c>
    </row>
    <row r="4095" spans="1:12">
      <c r="A4095" s="11">
        <v>5004</v>
      </c>
      <c r="B4095" s="11">
        <v>1251</v>
      </c>
      <c r="C4095" s="11">
        <v>423</v>
      </c>
      <c r="E4095" s="11" t="s">
        <v>8211</v>
      </c>
      <c r="F4095" s="11" t="s">
        <v>8212</v>
      </c>
      <c r="G4095" s="11">
        <v>1</v>
      </c>
      <c r="L4095" s="23" t="str">
        <f>IF($B4095="","",(VLOOKUP($B4095,所属・種目コード!$L$3:$M$59,2)))</f>
        <v>岩手大</v>
      </c>
    </row>
    <row r="4096" spans="1:12">
      <c r="A4096" s="11">
        <v>5005</v>
      </c>
      <c r="B4096" s="11">
        <v>1251</v>
      </c>
      <c r="C4096" s="11">
        <v>416</v>
      </c>
      <c r="E4096" s="11" t="s">
        <v>8213</v>
      </c>
      <c r="F4096" s="11" t="s">
        <v>8214</v>
      </c>
      <c r="G4096" s="11">
        <v>1</v>
      </c>
      <c r="L4096" s="23" t="str">
        <f>IF($B4096="","",(VLOOKUP($B4096,所属・種目コード!$L$3:$M$59,2)))</f>
        <v>岩手大</v>
      </c>
    </row>
    <row r="4097" spans="1:12">
      <c r="A4097" s="11">
        <v>5006</v>
      </c>
      <c r="B4097" s="11">
        <v>1251</v>
      </c>
      <c r="C4097" s="11">
        <v>424</v>
      </c>
      <c r="E4097" s="11" t="s">
        <v>8215</v>
      </c>
      <c r="F4097" s="11" t="s">
        <v>8214</v>
      </c>
      <c r="G4097" s="11">
        <v>1</v>
      </c>
      <c r="L4097" s="23" t="str">
        <f>IF($B4097="","",(VLOOKUP($B4097,所属・種目コード!$L$3:$M$59,2)))</f>
        <v>岩手大</v>
      </c>
    </row>
    <row r="4098" spans="1:12">
      <c r="A4098" s="11">
        <v>5007</v>
      </c>
      <c r="B4098" s="11">
        <v>1251</v>
      </c>
      <c r="C4098" s="11">
        <v>417</v>
      </c>
      <c r="E4098" s="11" t="s">
        <v>8216</v>
      </c>
      <c r="F4098" s="11" t="s">
        <v>8217</v>
      </c>
      <c r="G4098" s="11">
        <v>1</v>
      </c>
      <c r="L4098" s="23" t="str">
        <f>IF($B4098="","",(VLOOKUP($B4098,所属・種目コード!$L$3:$M$59,2)))</f>
        <v>岩手大</v>
      </c>
    </row>
    <row r="4099" spans="1:12">
      <c r="A4099" s="11">
        <v>5008</v>
      </c>
      <c r="B4099" s="11">
        <v>1251</v>
      </c>
      <c r="C4099" s="11">
        <v>58</v>
      </c>
      <c r="E4099" s="11" t="s">
        <v>8218</v>
      </c>
      <c r="F4099" s="11" t="s">
        <v>8219</v>
      </c>
      <c r="G4099" s="11">
        <v>2</v>
      </c>
      <c r="L4099" s="23" t="str">
        <f>IF($B4099="","",(VLOOKUP($B4099,所属・種目コード!$L$3:$M$59,2)))</f>
        <v>岩手大</v>
      </c>
    </row>
    <row r="4100" spans="1:12">
      <c r="A4100" s="11">
        <v>5009</v>
      </c>
      <c r="B4100" s="11">
        <v>1251</v>
      </c>
      <c r="C4100" s="11">
        <v>425</v>
      </c>
      <c r="E4100" s="11" t="s">
        <v>8220</v>
      </c>
      <c r="F4100" s="11" t="s">
        <v>8221</v>
      </c>
      <c r="G4100" s="11">
        <v>1</v>
      </c>
      <c r="L4100" s="23" t="str">
        <f>IF($B4100="","",(VLOOKUP($B4100,所属・種目コード!$L$3:$M$59,2)))</f>
        <v>岩手大</v>
      </c>
    </row>
    <row r="4101" spans="1:12">
      <c r="A4101" s="11">
        <v>5010</v>
      </c>
      <c r="B4101" s="11">
        <v>1251</v>
      </c>
      <c r="C4101" s="11">
        <v>407</v>
      </c>
      <c r="E4101" s="11" t="s">
        <v>8222</v>
      </c>
      <c r="F4101" s="11" t="s">
        <v>8223</v>
      </c>
      <c r="G4101" s="11">
        <v>1</v>
      </c>
      <c r="L4101" s="23" t="str">
        <f>IF($B4101="","",(VLOOKUP($B4101,所属・種目コード!$L$3:$M$59,2)))</f>
        <v>岩手大</v>
      </c>
    </row>
    <row r="4102" spans="1:12">
      <c r="A4102" s="11">
        <v>5011</v>
      </c>
      <c r="B4102" s="11">
        <v>1251</v>
      </c>
      <c r="C4102" s="11">
        <v>426</v>
      </c>
      <c r="E4102" s="11" t="s">
        <v>8224</v>
      </c>
      <c r="F4102" s="11" t="s">
        <v>8225</v>
      </c>
      <c r="G4102" s="11">
        <v>1</v>
      </c>
      <c r="L4102" s="23" t="str">
        <f>IF($B4102="","",(VLOOKUP($B4102,所属・種目コード!$L$3:$M$59,2)))</f>
        <v>岩手大</v>
      </c>
    </row>
    <row r="4103" spans="1:12">
      <c r="A4103" s="11">
        <v>5012</v>
      </c>
      <c r="B4103" s="11">
        <v>1251</v>
      </c>
      <c r="C4103" s="11">
        <v>62</v>
      </c>
      <c r="E4103" s="11" t="s">
        <v>8226</v>
      </c>
      <c r="F4103" s="11" t="s">
        <v>8227</v>
      </c>
      <c r="G4103" s="11">
        <v>2</v>
      </c>
      <c r="L4103" s="23" t="str">
        <f>IF($B4103="","",(VLOOKUP($B4103,所属・種目コード!$L$3:$M$59,2)))</f>
        <v>岩手大</v>
      </c>
    </row>
    <row r="4104" spans="1:12">
      <c r="A4104" s="11">
        <v>5013</v>
      </c>
      <c r="B4104" s="11">
        <v>1251</v>
      </c>
      <c r="C4104" s="11">
        <v>56</v>
      </c>
      <c r="E4104" s="11" t="s">
        <v>8228</v>
      </c>
      <c r="F4104" s="11" t="s">
        <v>8229</v>
      </c>
      <c r="G4104" s="11">
        <v>2</v>
      </c>
      <c r="L4104" s="23" t="str">
        <f>IF($B4104="","",(VLOOKUP($B4104,所属・種目コード!$L$3:$M$59,2)))</f>
        <v>岩手大</v>
      </c>
    </row>
    <row r="4105" spans="1:12">
      <c r="A4105" s="11">
        <v>5014</v>
      </c>
      <c r="B4105" s="11">
        <v>1251</v>
      </c>
      <c r="C4105" s="11">
        <v>418</v>
      </c>
      <c r="E4105" s="11" t="s">
        <v>8230</v>
      </c>
      <c r="F4105" s="11" t="s">
        <v>8231</v>
      </c>
      <c r="G4105" s="11">
        <v>1</v>
      </c>
      <c r="L4105" s="23" t="str">
        <f>IF($B4105="","",(VLOOKUP($B4105,所属・種目コード!$L$3:$M$59,2)))</f>
        <v>岩手大</v>
      </c>
    </row>
    <row r="4106" spans="1:12">
      <c r="A4106" s="11">
        <v>5015</v>
      </c>
      <c r="B4106" s="11">
        <v>1251</v>
      </c>
      <c r="C4106" s="11">
        <v>428</v>
      </c>
      <c r="E4106" s="11" t="s">
        <v>8232</v>
      </c>
      <c r="F4106" s="11" t="s">
        <v>8233</v>
      </c>
      <c r="G4106" s="11">
        <v>1</v>
      </c>
      <c r="L4106" s="23" t="str">
        <f>IF($B4106="","",(VLOOKUP($B4106,所属・種目コード!$L$3:$M$59,2)))</f>
        <v>岩手大</v>
      </c>
    </row>
    <row r="4107" spans="1:12">
      <c r="A4107" s="11">
        <v>5016</v>
      </c>
      <c r="B4107" s="11">
        <v>1251</v>
      </c>
      <c r="C4107" s="11">
        <v>427</v>
      </c>
      <c r="E4107" s="11" t="s">
        <v>8234</v>
      </c>
      <c r="F4107" s="11" t="s">
        <v>8235</v>
      </c>
      <c r="G4107" s="11">
        <v>1</v>
      </c>
      <c r="L4107" s="23" t="str">
        <f>IF($B4107="","",(VLOOKUP($B4107,所属・種目コード!$L$3:$M$59,2)))</f>
        <v>岩手大</v>
      </c>
    </row>
    <row r="4108" spans="1:12">
      <c r="A4108" s="11">
        <v>5017</v>
      </c>
      <c r="B4108" s="11">
        <v>1251</v>
      </c>
      <c r="C4108" s="11">
        <v>419</v>
      </c>
      <c r="E4108" s="11" t="s">
        <v>8236</v>
      </c>
      <c r="F4108" s="11" t="s">
        <v>8237</v>
      </c>
      <c r="G4108" s="11">
        <v>1</v>
      </c>
      <c r="L4108" s="23" t="str">
        <f>IF($B4108="","",(VLOOKUP($B4108,所属・種目コード!$L$3:$M$59,2)))</f>
        <v>岩手大</v>
      </c>
    </row>
    <row r="4109" spans="1:12">
      <c r="A4109" s="11">
        <v>5018</v>
      </c>
      <c r="B4109" s="11">
        <v>1251</v>
      </c>
      <c r="C4109" s="11">
        <v>420</v>
      </c>
      <c r="E4109" s="11" t="s">
        <v>8238</v>
      </c>
      <c r="F4109" s="11" t="s">
        <v>8239</v>
      </c>
      <c r="G4109" s="11">
        <v>1</v>
      </c>
      <c r="L4109" s="23" t="str">
        <f>IF($B4109="","",(VLOOKUP($B4109,所属・種目コード!$L$3:$M$59,2)))</f>
        <v>岩手大</v>
      </c>
    </row>
    <row r="4110" spans="1:12">
      <c r="A4110" s="11">
        <v>5019</v>
      </c>
      <c r="B4110" s="11">
        <v>1251</v>
      </c>
      <c r="C4110" s="11">
        <v>57</v>
      </c>
      <c r="E4110" s="11" t="s">
        <v>8240</v>
      </c>
      <c r="F4110" s="11" t="s">
        <v>8241</v>
      </c>
      <c r="G4110" s="11">
        <v>2</v>
      </c>
      <c r="L4110" s="23" t="str">
        <f>IF($B4110="","",(VLOOKUP($B4110,所属・種目コード!$L$3:$M$59,2)))</f>
        <v>岩手大</v>
      </c>
    </row>
    <row r="4111" spans="1:12">
      <c r="A4111" s="11">
        <v>5020</v>
      </c>
      <c r="B4111" s="11">
        <v>1251</v>
      </c>
      <c r="C4111" s="11">
        <v>625</v>
      </c>
      <c r="E4111" s="11" t="s">
        <v>8242</v>
      </c>
      <c r="F4111" s="11" t="s">
        <v>8243</v>
      </c>
      <c r="G4111" s="11">
        <v>1</v>
      </c>
      <c r="L4111" s="23" t="str">
        <f>IF($B4111="","",(VLOOKUP($B4111,所属・種目コード!$L$3:$M$59,2)))</f>
        <v>岩手大</v>
      </c>
    </row>
    <row r="4112" spans="1:12">
      <c r="A4112" s="11">
        <v>5021</v>
      </c>
      <c r="B4112" s="11">
        <v>1251</v>
      </c>
      <c r="C4112" s="11">
        <v>408</v>
      </c>
      <c r="E4112" s="11" t="s">
        <v>8244</v>
      </c>
      <c r="F4112" s="11" t="s">
        <v>8245</v>
      </c>
      <c r="G4112" s="11">
        <v>1</v>
      </c>
      <c r="L4112" s="23" t="str">
        <f>IF($B4112="","",(VLOOKUP($B4112,所属・種目コード!$L$3:$M$59,2)))</f>
        <v>岩手大</v>
      </c>
    </row>
    <row r="4113" spans="1:12">
      <c r="A4113" s="11">
        <v>5022</v>
      </c>
      <c r="B4113" s="11">
        <v>1251</v>
      </c>
      <c r="C4113" s="11">
        <v>626</v>
      </c>
      <c r="E4113" s="11" t="s">
        <v>8246</v>
      </c>
      <c r="F4113" s="11" t="s">
        <v>8247</v>
      </c>
      <c r="G4113" s="11">
        <v>1</v>
      </c>
      <c r="L4113" s="23" t="str">
        <f>IF($B4113="","",(VLOOKUP($B4113,所属・種目コード!$L$3:$M$59,2)))</f>
        <v>岩手大</v>
      </c>
    </row>
    <row r="4114" spans="1:12">
      <c r="A4114" s="11">
        <v>5023</v>
      </c>
      <c r="B4114" s="11">
        <v>1251</v>
      </c>
      <c r="C4114" s="11">
        <v>53</v>
      </c>
      <c r="E4114" s="11" t="s">
        <v>8248</v>
      </c>
      <c r="F4114" s="11" t="s">
        <v>8249</v>
      </c>
      <c r="G4114" s="11">
        <v>2</v>
      </c>
      <c r="L4114" s="23" t="str">
        <f>IF($B4114="","",(VLOOKUP($B4114,所属・種目コード!$L$3:$M$59,2)))</f>
        <v>岩手大</v>
      </c>
    </row>
    <row r="4115" spans="1:12">
      <c r="A4115" s="11">
        <v>5024</v>
      </c>
      <c r="B4115" s="11">
        <v>1251</v>
      </c>
      <c r="C4115" s="11">
        <v>409</v>
      </c>
      <c r="E4115" s="11" t="s">
        <v>8250</v>
      </c>
      <c r="F4115" s="11" t="s">
        <v>8251</v>
      </c>
      <c r="G4115" s="11">
        <v>1</v>
      </c>
      <c r="L4115" s="23" t="str">
        <f>IF($B4115="","",(VLOOKUP($B4115,所属・種目コード!$L$3:$M$59,2)))</f>
        <v>岩手大</v>
      </c>
    </row>
    <row r="4116" spans="1:12">
      <c r="A4116" s="11">
        <v>5025</v>
      </c>
      <c r="B4116" s="11">
        <v>1251</v>
      </c>
      <c r="C4116" s="11">
        <v>410</v>
      </c>
      <c r="E4116" s="11" t="s">
        <v>8252</v>
      </c>
      <c r="F4116" s="11" t="s">
        <v>8253</v>
      </c>
      <c r="G4116" s="11">
        <v>1</v>
      </c>
      <c r="L4116" s="23" t="str">
        <f>IF($B4116="","",(VLOOKUP($B4116,所属・種目コード!$L$3:$M$59,2)))</f>
        <v>岩手大</v>
      </c>
    </row>
    <row r="4117" spans="1:12">
      <c r="A4117" s="11">
        <v>5026</v>
      </c>
      <c r="B4117" s="11">
        <v>1251</v>
      </c>
      <c r="C4117" s="11">
        <v>411</v>
      </c>
      <c r="E4117" s="11" t="s">
        <v>8254</v>
      </c>
      <c r="F4117" s="11" t="s">
        <v>8255</v>
      </c>
      <c r="G4117" s="11">
        <v>1</v>
      </c>
      <c r="L4117" s="23" t="str">
        <f>IF($B4117="","",(VLOOKUP($B4117,所属・種目コード!$L$3:$M$59,2)))</f>
        <v>岩手大</v>
      </c>
    </row>
    <row r="4118" spans="1:12">
      <c r="A4118" s="11">
        <v>5027</v>
      </c>
      <c r="B4118" s="11">
        <v>1251</v>
      </c>
      <c r="C4118" s="11">
        <v>735</v>
      </c>
      <c r="E4118" s="11" t="s">
        <v>8256</v>
      </c>
      <c r="F4118" s="11" t="s">
        <v>8257</v>
      </c>
      <c r="G4118" s="11">
        <v>1</v>
      </c>
      <c r="L4118" s="23" t="str">
        <f>IF($B4118="","",(VLOOKUP($B4118,所属・種目コード!$L$3:$M$59,2)))</f>
        <v>岩手大</v>
      </c>
    </row>
    <row r="4119" spans="1:12">
      <c r="A4119" s="11">
        <v>5028</v>
      </c>
      <c r="B4119" s="11">
        <v>1251</v>
      </c>
      <c r="C4119" s="11">
        <v>401</v>
      </c>
      <c r="E4119" s="11" t="s">
        <v>8258</v>
      </c>
      <c r="F4119" s="11" t="s">
        <v>8259</v>
      </c>
      <c r="G4119" s="11">
        <v>1</v>
      </c>
      <c r="L4119" s="23" t="str">
        <f>IF($B4119="","",(VLOOKUP($B4119,所属・種目コード!$L$3:$M$59,2)))</f>
        <v>岩手大</v>
      </c>
    </row>
    <row r="4120" spans="1:12">
      <c r="A4120" s="11">
        <v>5029</v>
      </c>
      <c r="B4120" s="11">
        <v>1251</v>
      </c>
      <c r="C4120" s="11">
        <v>63</v>
      </c>
      <c r="E4120" s="11" t="s">
        <v>8260</v>
      </c>
      <c r="F4120" s="11" t="s">
        <v>8261</v>
      </c>
      <c r="G4120" s="11">
        <v>2</v>
      </c>
      <c r="L4120" s="23" t="str">
        <f>IF($B4120="","",(VLOOKUP($B4120,所属・種目コード!$L$3:$M$59,2)))</f>
        <v>岩手大</v>
      </c>
    </row>
    <row r="4121" spans="1:12">
      <c r="A4121" s="11">
        <v>5030</v>
      </c>
      <c r="B4121" s="11">
        <v>1251</v>
      </c>
      <c r="C4121" s="11">
        <v>412</v>
      </c>
      <c r="E4121" s="11" t="s">
        <v>8262</v>
      </c>
      <c r="F4121" s="11" t="s">
        <v>8263</v>
      </c>
      <c r="G4121" s="11">
        <v>1</v>
      </c>
      <c r="L4121" s="23" t="str">
        <f>IF($B4121="","",(VLOOKUP($B4121,所属・種目コード!$L$3:$M$59,2)))</f>
        <v>岩手大</v>
      </c>
    </row>
    <row r="4122" spans="1:12">
      <c r="A4122" s="11">
        <v>5031</v>
      </c>
      <c r="B4122" s="11">
        <v>1251</v>
      </c>
      <c r="C4122" s="11">
        <v>627</v>
      </c>
      <c r="E4122" s="11" t="s">
        <v>8264</v>
      </c>
      <c r="F4122" s="11" t="s">
        <v>8265</v>
      </c>
      <c r="G4122" s="11">
        <v>1</v>
      </c>
      <c r="L4122" s="23" t="str">
        <f>IF($B4122="","",(VLOOKUP($B4122,所属・種目コード!$L$3:$M$59,2)))</f>
        <v>岩手大</v>
      </c>
    </row>
    <row r="4123" spans="1:12">
      <c r="A4123" s="11">
        <v>5032</v>
      </c>
      <c r="B4123" s="11">
        <v>1251</v>
      </c>
      <c r="C4123" s="11">
        <v>59</v>
      </c>
      <c r="E4123" s="11" t="s">
        <v>8266</v>
      </c>
      <c r="F4123" s="11" t="s">
        <v>8267</v>
      </c>
      <c r="G4123" s="11">
        <v>2</v>
      </c>
      <c r="L4123" s="23" t="str">
        <f>IF($B4123="","",(VLOOKUP($B4123,所属・種目コード!$L$3:$M$59,2)))</f>
        <v>岩手大</v>
      </c>
    </row>
    <row r="4124" spans="1:12">
      <c r="A4124" s="11">
        <v>5033</v>
      </c>
      <c r="B4124" s="11">
        <v>1251</v>
      </c>
      <c r="C4124" s="11">
        <v>413</v>
      </c>
      <c r="E4124" s="11" t="s">
        <v>8268</v>
      </c>
      <c r="F4124" s="11" t="s">
        <v>8269</v>
      </c>
      <c r="G4124" s="11">
        <v>1</v>
      </c>
      <c r="L4124" s="23" t="str">
        <f>IF($B4124="","",(VLOOKUP($B4124,所属・種目コード!$L$3:$M$59,2)))</f>
        <v>岩手大</v>
      </c>
    </row>
    <row r="4125" spans="1:12">
      <c r="A4125" s="11">
        <v>5034</v>
      </c>
      <c r="B4125" s="11">
        <v>1251</v>
      </c>
      <c r="C4125" s="11">
        <v>654</v>
      </c>
      <c r="E4125" s="11" t="s">
        <v>8270</v>
      </c>
      <c r="F4125" s="11" t="s">
        <v>8271</v>
      </c>
      <c r="G4125" s="11">
        <v>1</v>
      </c>
      <c r="L4125" s="23" t="str">
        <f>IF($B4125="","",(VLOOKUP($B4125,所属・種目コード!$L$3:$M$59,2)))</f>
        <v>岩手大</v>
      </c>
    </row>
    <row r="4126" spans="1:12">
      <c r="A4126" s="11">
        <v>5333</v>
      </c>
      <c r="B4126" s="11">
        <v>1251</v>
      </c>
      <c r="C4126" s="11">
        <v>53</v>
      </c>
      <c r="E4126" s="11" t="s">
        <v>8550</v>
      </c>
      <c r="F4126" s="11" t="s">
        <v>8249</v>
      </c>
      <c r="G4126" s="11">
        <v>2</v>
      </c>
      <c r="L4126" s="23" t="str">
        <f>IF($B4126="","",(VLOOKUP($B4126,所属・種目コード!$L$3:$M$59,2)))</f>
        <v>岩手大</v>
      </c>
    </row>
    <row r="4127" spans="1:12">
      <c r="A4127" s="11">
        <v>5035</v>
      </c>
      <c r="B4127" s="11">
        <v>1252</v>
      </c>
      <c r="C4127" s="11">
        <v>238</v>
      </c>
      <c r="E4127" s="11" t="s">
        <v>8272</v>
      </c>
      <c r="F4127" s="11" t="s">
        <v>8273</v>
      </c>
      <c r="G4127" s="11">
        <v>1</v>
      </c>
      <c r="L4127" s="23" t="str">
        <f>IF($B4127="","",(VLOOKUP($B4127,所属・種目コード!$L$3:$M$59,2)))</f>
        <v>富士大</v>
      </c>
    </row>
    <row r="4128" spans="1:12">
      <c r="A4128" s="11">
        <v>5036</v>
      </c>
      <c r="B4128" s="11">
        <v>1252</v>
      </c>
      <c r="C4128" s="11">
        <v>720</v>
      </c>
      <c r="E4128" s="11" t="s">
        <v>8274</v>
      </c>
      <c r="F4128" s="11" t="s">
        <v>8275</v>
      </c>
      <c r="G4128" s="11">
        <v>1</v>
      </c>
      <c r="L4128" s="23" t="str">
        <f>IF($B4128="","",(VLOOKUP($B4128,所属・種目コード!$L$3:$M$59,2)))</f>
        <v>富士大</v>
      </c>
    </row>
    <row r="4129" spans="1:12">
      <c r="A4129" s="11">
        <v>5037</v>
      </c>
      <c r="B4129" s="11">
        <v>1252</v>
      </c>
      <c r="C4129" s="11">
        <v>240</v>
      </c>
      <c r="E4129" s="11" t="s">
        <v>8276</v>
      </c>
      <c r="F4129" s="11" t="s">
        <v>8277</v>
      </c>
      <c r="G4129" s="11">
        <v>1</v>
      </c>
      <c r="L4129" s="23" t="str">
        <f>IF($B4129="","",(VLOOKUP($B4129,所属・種目コード!$L$3:$M$59,2)))</f>
        <v>富士大</v>
      </c>
    </row>
    <row r="4130" spans="1:12">
      <c r="A4130" s="11">
        <v>5353</v>
      </c>
      <c r="B4130" s="11">
        <v>1252</v>
      </c>
      <c r="C4130" s="11">
        <v>243</v>
      </c>
      <c r="E4130" s="11" t="s">
        <v>8589</v>
      </c>
      <c r="F4130" s="11" t="s">
        <v>8590</v>
      </c>
      <c r="G4130" s="11">
        <v>1</v>
      </c>
      <c r="L4130" s="23" t="str">
        <f>IF($B4130="","",(VLOOKUP($B4130,所属・種目コード!$L$3:$M$59,2)))</f>
        <v>富士大</v>
      </c>
    </row>
    <row r="4131" spans="1:12">
      <c r="A4131" s="11">
        <v>5038</v>
      </c>
      <c r="B4131" s="11">
        <v>1253</v>
      </c>
      <c r="C4131" s="11">
        <v>716</v>
      </c>
      <c r="E4131" s="11" t="s">
        <v>8278</v>
      </c>
      <c r="F4131" s="11" t="s">
        <v>8279</v>
      </c>
      <c r="G4131" s="11">
        <v>1</v>
      </c>
      <c r="L4131" s="23" t="str">
        <f>IF($B4131="","",(VLOOKUP($B4131,所属・種目コード!$L$3:$M$59,2)))</f>
        <v>盛岡大</v>
      </c>
    </row>
    <row r="4132" spans="1:12">
      <c r="A4132" s="11">
        <v>5039</v>
      </c>
      <c r="B4132" s="11">
        <v>1253</v>
      </c>
      <c r="C4132" s="11">
        <v>711</v>
      </c>
      <c r="E4132" s="11" t="s">
        <v>8280</v>
      </c>
      <c r="F4132" s="11" t="s">
        <v>8281</v>
      </c>
      <c r="G4132" s="11">
        <v>1</v>
      </c>
      <c r="L4132" s="23" t="str">
        <f>IF($B4132="","",(VLOOKUP($B4132,所属・種目コード!$L$3:$M$59,2)))</f>
        <v>盛岡大</v>
      </c>
    </row>
    <row r="4133" spans="1:12">
      <c r="A4133" s="11">
        <v>5040</v>
      </c>
      <c r="B4133" s="11">
        <v>1253</v>
      </c>
      <c r="C4133" s="11">
        <v>712</v>
      </c>
      <c r="E4133" s="11" t="s">
        <v>8282</v>
      </c>
      <c r="F4133" s="11" t="s">
        <v>8283</v>
      </c>
      <c r="G4133" s="11">
        <v>1</v>
      </c>
      <c r="L4133" s="23" t="str">
        <f>IF($B4133="","",(VLOOKUP($B4133,所属・種目コード!$L$3:$M$59,2)))</f>
        <v>盛岡大</v>
      </c>
    </row>
    <row r="4134" spans="1:12">
      <c r="A4134" s="11">
        <v>5041</v>
      </c>
      <c r="B4134" s="11">
        <v>1253</v>
      </c>
      <c r="C4134" s="11">
        <v>713</v>
      </c>
      <c r="E4134" s="11" t="s">
        <v>8284</v>
      </c>
      <c r="F4134" s="11" t="s">
        <v>8285</v>
      </c>
      <c r="G4134" s="11">
        <v>1</v>
      </c>
      <c r="L4134" s="23" t="str">
        <f>IF($B4134="","",(VLOOKUP($B4134,所属・種目コード!$L$3:$M$59,2)))</f>
        <v>盛岡大</v>
      </c>
    </row>
    <row r="4135" spans="1:12">
      <c r="A4135" s="11">
        <v>5042</v>
      </c>
      <c r="B4135" s="11">
        <v>1253</v>
      </c>
      <c r="C4135" s="11">
        <v>124</v>
      </c>
      <c r="E4135" s="11" t="s">
        <v>8286</v>
      </c>
      <c r="F4135" s="11" t="s">
        <v>8287</v>
      </c>
      <c r="G4135" s="11">
        <v>2</v>
      </c>
      <c r="L4135" s="23" t="str">
        <f>IF($B4135="","",(VLOOKUP($B4135,所属・種目コード!$L$3:$M$59,2)))</f>
        <v>盛岡大</v>
      </c>
    </row>
    <row r="4136" spans="1:12">
      <c r="A4136" s="11">
        <v>5043</v>
      </c>
      <c r="B4136" s="11">
        <v>1254</v>
      </c>
      <c r="C4136" s="11">
        <v>675</v>
      </c>
      <c r="E4136" s="11" t="s">
        <v>8288</v>
      </c>
      <c r="F4136" s="11" t="s">
        <v>8289</v>
      </c>
      <c r="G4136" s="11">
        <v>1</v>
      </c>
      <c r="L4136" s="23" t="str">
        <f>IF($B4136="","",(VLOOKUP($B4136,所属・種目コード!$L$3:$M$59,2)))</f>
        <v>仙台大</v>
      </c>
    </row>
    <row r="4137" spans="1:12">
      <c r="A4137" s="11">
        <v>5044</v>
      </c>
      <c r="B4137" s="11">
        <v>1254</v>
      </c>
      <c r="C4137" s="11">
        <v>676</v>
      </c>
      <c r="E4137" s="11" t="s">
        <v>3183</v>
      </c>
      <c r="F4137" s="11" t="s">
        <v>3184</v>
      </c>
      <c r="G4137" s="11">
        <v>1</v>
      </c>
      <c r="L4137" s="23" t="str">
        <f>IF($B4137="","",(VLOOKUP($B4137,所属・種目コード!$L$3:$M$59,2)))</f>
        <v>仙台大</v>
      </c>
    </row>
    <row r="4138" spans="1:12">
      <c r="A4138" s="11">
        <v>5045</v>
      </c>
      <c r="B4138" s="11">
        <v>1254</v>
      </c>
      <c r="C4138" s="11">
        <v>683</v>
      </c>
      <c r="E4138" s="11" t="s">
        <v>8290</v>
      </c>
      <c r="F4138" s="11" t="s">
        <v>8291</v>
      </c>
      <c r="G4138" s="11">
        <v>1</v>
      </c>
      <c r="L4138" s="23" t="str">
        <f>IF($B4138="","",(VLOOKUP($B4138,所属・種目コード!$L$3:$M$59,2)))</f>
        <v>仙台大</v>
      </c>
    </row>
    <row r="4139" spans="1:12">
      <c r="A4139" s="11">
        <v>5046</v>
      </c>
      <c r="B4139" s="11">
        <v>1254</v>
      </c>
      <c r="C4139" s="11">
        <v>684</v>
      </c>
      <c r="E4139" s="11" t="s">
        <v>8292</v>
      </c>
      <c r="F4139" s="11" t="s">
        <v>8293</v>
      </c>
      <c r="G4139" s="11">
        <v>1</v>
      </c>
      <c r="L4139" s="23" t="str">
        <f>IF($B4139="","",(VLOOKUP($B4139,所属・種目コード!$L$3:$M$59,2)))</f>
        <v>仙台大</v>
      </c>
    </row>
    <row r="4140" spans="1:12">
      <c r="A4140" s="11">
        <v>5047</v>
      </c>
      <c r="B4140" s="11">
        <v>1254</v>
      </c>
      <c r="C4140" s="11">
        <v>685</v>
      </c>
      <c r="E4140" s="11" t="s">
        <v>8294</v>
      </c>
      <c r="F4140" s="11" t="s">
        <v>8295</v>
      </c>
      <c r="G4140" s="11">
        <v>1</v>
      </c>
      <c r="L4140" s="23" t="str">
        <f>IF($B4140="","",(VLOOKUP($B4140,所属・種目コード!$L$3:$M$59,2)))</f>
        <v>仙台大</v>
      </c>
    </row>
    <row r="4141" spans="1:12">
      <c r="A4141" s="11">
        <v>5048</v>
      </c>
      <c r="B4141" s="11">
        <v>1254</v>
      </c>
      <c r="C4141" s="11">
        <v>687</v>
      </c>
      <c r="E4141" s="11" t="s">
        <v>8296</v>
      </c>
      <c r="F4141" s="11" t="s">
        <v>8297</v>
      </c>
      <c r="G4141" s="11">
        <v>1</v>
      </c>
      <c r="L4141" s="23" t="str">
        <f>IF($B4141="","",(VLOOKUP($B4141,所属・種目コード!$L$3:$M$59,2)))</f>
        <v>仙台大</v>
      </c>
    </row>
    <row r="4142" spans="1:12">
      <c r="A4142" s="11">
        <v>5049</v>
      </c>
      <c r="B4142" s="11">
        <v>1254</v>
      </c>
      <c r="C4142" s="11">
        <v>678</v>
      </c>
      <c r="E4142" s="11" t="s">
        <v>8298</v>
      </c>
      <c r="F4142" s="11" t="s">
        <v>5343</v>
      </c>
      <c r="G4142" s="11">
        <v>1</v>
      </c>
      <c r="L4142" s="23" t="str">
        <f>IF($B4142="","",(VLOOKUP($B4142,所属・種目コード!$L$3:$M$59,2)))</f>
        <v>仙台大</v>
      </c>
    </row>
    <row r="4143" spans="1:12">
      <c r="A4143" s="11">
        <v>5050</v>
      </c>
      <c r="B4143" s="11">
        <v>1254</v>
      </c>
      <c r="C4143" s="11">
        <v>682</v>
      </c>
      <c r="E4143" s="11" t="s">
        <v>8299</v>
      </c>
      <c r="F4143" s="11" t="s">
        <v>8300</v>
      </c>
      <c r="G4143" s="11">
        <v>1</v>
      </c>
      <c r="L4143" s="23" t="str">
        <f>IF($B4143="","",(VLOOKUP($B4143,所属・種目コード!$L$3:$M$59,2)))</f>
        <v>仙台大</v>
      </c>
    </row>
    <row r="4144" spans="1:12">
      <c r="A4144" s="11">
        <v>5051</v>
      </c>
      <c r="B4144" s="11">
        <v>1254</v>
      </c>
      <c r="C4144" s="11">
        <v>688</v>
      </c>
      <c r="E4144" s="11" t="s">
        <v>8301</v>
      </c>
      <c r="F4144" s="11" t="s">
        <v>8302</v>
      </c>
      <c r="G4144" s="11">
        <v>1</v>
      </c>
      <c r="L4144" s="23" t="str">
        <f>IF($B4144="","",(VLOOKUP($B4144,所属・種目コード!$L$3:$M$59,2)))</f>
        <v>仙台大</v>
      </c>
    </row>
    <row r="4145" spans="1:12">
      <c r="A4145" s="11">
        <v>5052</v>
      </c>
      <c r="B4145" s="11">
        <v>1254</v>
      </c>
      <c r="C4145" s="11">
        <v>679</v>
      </c>
      <c r="E4145" s="11" t="s">
        <v>8303</v>
      </c>
      <c r="F4145" s="11" t="s">
        <v>398</v>
      </c>
      <c r="G4145" s="11">
        <v>1</v>
      </c>
      <c r="L4145" s="23" t="str">
        <f>IF($B4145="","",(VLOOKUP($B4145,所属・種目コード!$L$3:$M$59,2)))</f>
        <v>仙台大</v>
      </c>
    </row>
    <row r="4146" spans="1:12">
      <c r="A4146" s="11">
        <v>5053</v>
      </c>
      <c r="B4146" s="11">
        <v>1254</v>
      </c>
      <c r="C4146" s="11">
        <v>114</v>
      </c>
      <c r="E4146" s="11" t="s">
        <v>8304</v>
      </c>
      <c r="F4146" s="11" t="s">
        <v>8305</v>
      </c>
      <c r="G4146" s="11">
        <v>2</v>
      </c>
      <c r="L4146" s="23" t="str">
        <f>IF($B4146="","",(VLOOKUP($B4146,所属・種目コード!$L$3:$M$59,2)))</f>
        <v>仙台大</v>
      </c>
    </row>
    <row r="4147" spans="1:12">
      <c r="A4147" s="11">
        <v>5054</v>
      </c>
      <c r="B4147" s="11">
        <v>1254</v>
      </c>
      <c r="C4147" s="11">
        <v>111</v>
      </c>
      <c r="E4147" s="11" t="s">
        <v>8306</v>
      </c>
      <c r="F4147" s="11" t="s">
        <v>8307</v>
      </c>
      <c r="G4147" s="11">
        <v>2</v>
      </c>
      <c r="L4147" s="23" t="str">
        <f>IF($B4147="","",(VLOOKUP($B4147,所属・種目コード!$L$3:$M$59,2)))</f>
        <v>仙台大</v>
      </c>
    </row>
    <row r="4148" spans="1:12">
      <c r="A4148" s="11">
        <v>5055</v>
      </c>
      <c r="B4148" s="11">
        <v>1254</v>
      </c>
      <c r="C4148" s="11">
        <v>677</v>
      </c>
      <c r="E4148" s="11" t="s">
        <v>8308</v>
      </c>
      <c r="F4148" s="11" t="s">
        <v>8309</v>
      </c>
      <c r="G4148" s="11">
        <v>1</v>
      </c>
      <c r="L4148" s="23" t="str">
        <f>IF($B4148="","",(VLOOKUP($B4148,所属・種目コード!$L$3:$M$59,2)))</f>
        <v>仙台大</v>
      </c>
    </row>
    <row r="4149" spans="1:12">
      <c r="A4149" s="11">
        <v>5056</v>
      </c>
      <c r="B4149" s="11">
        <v>1254</v>
      </c>
      <c r="C4149" s="11">
        <v>680</v>
      </c>
      <c r="E4149" s="11" t="s">
        <v>8310</v>
      </c>
      <c r="F4149" s="11" t="s">
        <v>8311</v>
      </c>
      <c r="G4149" s="11">
        <v>1</v>
      </c>
      <c r="L4149" s="23" t="str">
        <f>IF($B4149="","",(VLOOKUP($B4149,所属・種目コード!$L$3:$M$59,2)))</f>
        <v>仙台大</v>
      </c>
    </row>
    <row r="4150" spans="1:12">
      <c r="A4150" s="11">
        <v>5057</v>
      </c>
      <c r="B4150" s="11">
        <v>1254</v>
      </c>
      <c r="C4150" s="11">
        <v>112</v>
      </c>
      <c r="E4150" s="11" t="s">
        <v>8312</v>
      </c>
      <c r="F4150" s="11" t="s">
        <v>8313</v>
      </c>
      <c r="G4150" s="11">
        <v>2</v>
      </c>
      <c r="L4150" s="23" t="str">
        <f>IF($B4150="","",(VLOOKUP($B4150,所属・種目コード!$L$3:$M$59,2)))</f>
        <v>仙台大</v>
      </c>
    </row>
    <row r="4151" spans="1:12">
      <c r="A4151" s="11">
        <v>5058</v>
      </c>
      <c r="B4151" s="11">
        <v>1254</v>
      </c>
      <c r="C4151" s="11">
        <v>681</v>
      </c>
      <c r="E4151" s="11" t="s">
        <v>8314</v>
      </c>
      <c r="F4151" s="11" t="s">
        <v>8315</v>
      </c>
      <c r="G4151" s="11">
        <v>1</v>
      </c>
      <c r="L4151" s="23" t="str">
        <f>IF($B4151="","",(VLOOKUP($B4151,所属・種目コード!$L$3:$M$59,2)))</f>
        <v>仙台大</v>
      </c>
    </row>
    <row r="4152" spans="1:12">
      <c r="A4152" s="11">
        <v>5059</v>
      </c>
      <c r="B4152" s="11">
        <v>1254</v>
      </c>
      <c r="C4152" s="11">
        <v>689</v>
      </c>
      <c r="E4152" s="11" t="s">
        <v>8316</v>
      </c>
      <c r="F4152" s="11" t="s">
        <v>8317</v>
      </c>
      <c r="G4152" s="11">
        <v>1</v>
      </c>
      <c r="L4152" s="23" t="str">
        <f>IF($B4152="","",(VLOOKUP($B4152,所属・種目コード!$L$3:$M$59,2)))</f>
        <v>仙台大</v>
      </c>
    </row>
    <row r="4153" spans="1:12">
      <c r="A4153" s="11">
        <v>5060</v>
      </c>
      <c r="B4153" s="11">
        <v>1255</v>
      </c>
      <c r="C4153" s="11">
        <v>815</v>
      </c>
      <c r="E4153" s="11" t="s">
        <v>8318</v>
      </c>
      <c r="F4153" s="11" t="s">
        <v>8319</v>
      </c>
      <c r="G4153" s="11">
        <v>1</v>
      </c>
      <c r="L4153" s="23" t="str">
        <f>IF($B4153="","",(VLOOKUP($B4153,所属・種目コード!$L$3:$M$59,2)))</f>
        <v>東北学大</v>
      </c>
    </row>
    <row r="4154" spans="1:12">
      <c r="A4154" s="11">
        <v>5312</v>
      </c>
      <c r="B4154" s="11">
        <v>1255</v>
      </c>
      <c r="C4154" s="11">
        <v>573</v>
      </c>
      <c r="E4154" s="11" t="s">
        <v>8510</v>
      </c>
      <c r="F4154" s="11" t="s">
        <v>8511</v>
      </c>
      <c r="G4154" s="11">
        <v>1</v>
      </c>
      <c r="L4154" s="23" t="str">
        <f>IF($B4154="","",(VLOOKUP($B4154,所属・種目コード!$L$3:$M$59,2)))</f>
        <v>東北学大</v>
      </c>
    </row>
    <row r="4155" spans="1:12">
      <c r="A4155" s="11">
        <v>5356</v>
      </c>
      <c r="B4155" s="11">
        <v>1255</v>
      </c>
      <c r="C4155" s="11">
        <v>809</v>
      </c>
      <c r="E4155" s="11" t="s">
        <v>8595</v>
      </c>
      <c r="F4155" s="11" t="s">
        <v>8596</v>
      </c>
      <c r="G4155" s="11">
        <v>1</v>
      </c>
      <c r="L4155" s="23" t="str">
        <f>IF($B4155="","",(VLOOKUP($B4155,所属・種目コード!$L$3:$M$59,2)))</f>
        <v>東北学大</v>
      </c>
    </row>
    <row r="4156" spans="1:12">
      <c r="A4156" s="11">
        <v>5061</v>
      </c>
      <c r="B4156" s="11">
        <v>1256</v>
      </c>
      <c r="C4156" s="11">
        <v>753</v>
      </c>
      <c r="E4156" s="11" t="s">
        <v>8320</v>
      </c>
      <c r="F4156" s="11" t="s">
        <v>8321</v>
      </c>
      <c r="G4156" s="11">
        <v>1</v>
      </c>
      <c r="L4156" s="23" t="str">
        <f>IF($B4156="","",(VLOOKUP($B4156,所属・種目コード!$L$3:$M$59,2)))</f>
        <v>東北工大</v>
      </c>
    </row>
    <row r="4157" spans="1:12">
      <c r="A4157" s="11">
        <v>5062</v>
      </c>
      <c r="B4157" s="11">
        <v>1257</v>
      </c>
      <c r="C4157" s="11">
        <v>742</v>
      </c>
      <c r="E4157" s="11" t="s">
        <v>8322</v>
      </c>
      <c r="F4157" s="11" t="s">
        <v>1128</v>
      </c>
      <c r="G4157" s="11">
        <v>1</v>
      </c>
      <c r="L4157" s="23" t="str">
        <f>IF($B4157="","",(VLOOKUP($B4157,所属・種目コード!$L$3:$M$59,2)))</f>
        <v>東北大</v>
      </c>
    </row>
    <row r="4158" spans="1:12">
      <c r="A4158" s="11">
        <v>5063</v>
      </c>
      <c r="B4158" s="11">
        <v>1257</v>
      </c>
      <c r="C4158" s="11">
        <v>2</v>
      </c>
      <c r="E4158" s="11" t="s">
        <v>8323</v>
      </c>
      <c r="F4158" s="11" t="s">
        <v>8324</v>
      </c>
      <c r="G4158" s="11">
        <v>1</v>
      </c>
      <c r="L4158" s="23" t="str">
        <f>IF($B4158="","",(VLOOKUP($B4158,所属・種目コード!$L$3:$M$59,2)))</f>
        <v>東北大</v>
      </c>
    </row>
    <row r="4159" spans="1:12">
      <c r="A4159" s="11">
        <v>5064</v>
      </c>
      <c r="B4159" s="11">
        <v>1261</v>
      </c>
      <c r="C4159" s="11">
        <v>739</v>
      </c>
      <c r="E4159" s="11" t="s">
        <v>8325</v>
      </c>
      <c r="F4159" s="11" t="s">
        <v>8326</v>
      </c>
      <c r="G4159" s="11">
        <v>1</v>
      </c>
      <c r="L4159" s="23" t="str">
        <f>IF($B4159="","",(VLOOKUP($B4159,所属・種目コード!$L$3:$M$59,2)))</f>
        <v>福島大</v>
      </c>
    </row>
    <row r="4160" spans="1:12">
      <c r="A4160" s="11">
        <v>5065</v>
      </c>
      <c r="B4160" s="11">
        <v>1262</v>
      </c>
      <c r="C4160" s="11">
        <v>316</v>
      </c>
      <c r="E4160" s="11" t="s">
        <v>8327</v>
      </c>
      <c r="F4160" s="11" t="s">
        <v>8328</v>
      </c>
      <c r="G4160" s="11">
        <v>1</v>
      </c>
      <c r="L4160" s="23" t="str">
        <f>IF($B4160="","",(VLOOKUP($B4160,所属・種目コード!$L$3:$M$59,2)))</f>
        <v>茨城大</v>
      </c>
    </row>
    <row r="4161" spans="1:12">
      <c r="A4161" s="11">
        <v>5066</v>
      </c>
      <c r="B4161" s="11">
        <v>1263</v>
      </c>
      <c r="C4161" s="11">
        <v>597</v>
      </c>
      <c r="E4161" s="11" t="s">
        <v>8329</v>
      </c>
      <c r="F4161" s="11" t="s">
        <v>8330</v>
      </c>
      <c r="G4161" s="11">
        <v>1</v>
      </c>
      <c r="L4161" s="23" t="str">
        <f>IF($B4161="","",(VLOOKUP($B4161,所属・種目コード!$L$3:$M$59,2)))</f>
        <v>筑波大</v>
      </c>
    </row>
    <row r="4162" spans="1:12">
      <c r="A4162" s="11">
        <v>5067</v>
      </c>
      <c r="B4162" s="11">
        <v>1263</v>
      </c>
      <c r="C4162" s="11">
        <v>98</v>
      </c>
      <c r="E4162" s="11" t="s">
        <v>8331</v>
      </c>
      <c r="F4162" s="11" t="s">
        <v>8332</v>
      </c>
      <c r="G4162" s="11">
        <v>2</v>
      </c>
      <c r="L4162" s="23" t="str">
        <f>IF($B4162="","",(VLOOKUP($B4162,所属・種目コード!$L$3:$M$59,2)))</f>
        <v>筑波大</v>
      </c>
    </row>
    <row r="4163" spans="1:12">
      <c r="A4163" s="11">
        <v>5279</v>
      </c>
      <c r="B4163" s="11">
        <v>1263</v>
      </c>
      <c r="C4163" s="11">
        <v>97</v>
      </c>
      <c r="E4163" s="11" t="s">
        <v>8455</v>
      </c>
      <c r="F4163" s="11" t="s">
        <v>8456</v>
      </c>
      <c r="G4163" s="11">
        <v>2</v>
      </c>
      <c r="L4163" s="23" t="str">
        <f>IF($B4163="","",(VLOOKUP($B4163,所属・種目コード!$L$3:$M$59,2)))</f>
        <v>筑波大</v>
      </c>
    </row>
    <row r="4164" spans="1:12">
      <c r="A4164" s="11">
        <v>5237</v>
      </c>
      <c r="B4164" s="11">
        <v>1265</v>
      </c>
      <c r="C4164" s="11">
        <v>611</v>
      </c>
      <c r="E4164" s="11" t="s">
        <v>8438</v>
      </c>
      <c r="F4164" s="11" t="s">
        <v>8439</v>
      </c>
      <c r="G4164" s="11">
        <v>1</v>
      </c>
      <c r="L4164" s="23" t="str">
        <f>IF($B4164="","",(VLOOKUP($B4164,所属・種目コード!$L$3:$M$59,2)))</f>
        <v>群馬大</v>
      </c>
    </row>
    <row r="4165" spans="1:12">
      <c r="A4165" s="11">
        <v>5068</v>
      </c>
      <c r="B4165" s="11">
        <v>1266</v>
      </c>
      <c r="C4165" s="11">
        <v>465</v>
      </c>
      <c r="E4165" s="11" t="s">
        <v>8333</v>
      </c>
      <c r="F4165" s="11" t="s">
        <v>8334</v>
      </c>
      <c r="G4165" s="11">
        <v>1</v>
      </c>
      <c r="L4165" s="23" t="str">
        <f>IF($B4165="","",(VLOOKUP($B4165,所属・種目コード!$L$3:$M$59,2)))</f>
        <v>上武大</v>
      </c>
    </row>
    <row r="4166" spans="1:12">
      <c r="A4166" s="11">
        <v>5069</v>
      </c>
      <c r="B4166" s="11">
        <v>1267</v>
      </c>
      <c r="C4166" s="11">
        <v>630</v>
      </c>
      <c r="E4166" s="11" t="s">
        <v>8335</v>
      </c>
      <c r="F4166" s="11" t="s">
        <v>8336</v>
      </c>
      <c r="G4166" s="11">
        <v>1</v>
      </c>
      <c r="L4166" s="23" t="str">
        <f>IF($B4166="","",(VLOOKUP($B4166,所属・種目コード!$L$3:$M$59,2)))</f>
        <v>城西大</v>
      </c>
    </row>
    <row r="4167" spans="1:12">
      <c r="A4167" s="11">
        <v>5070</v>
      </c>
      <c r="B4167" s="11">
        <v>1267</v>
      </c>
      <c r="C4167" s="11">
        <v>629</v>
      </c>
      <c r="E4167" s="11" t="s">
        <v>8337</v>
      </c>
      <c r="F4167" s="11" t="s">
        <v>8338</v>
      </c>
      <c r="G4167" s="11">
        <v>1</v>
      </c>
      <c r="L4167" s="23" t="str">
        <f>IF($B4167="","",(VLOOKUP($B4167,所属・種目コード!$L$3:$M$59,2)))</f>
        <v>城西大</v>
      </c>
    </row>
    <row r="4168" spans="1:12">
      <c r="A4168" s="11">
        <v>5071</v>
      </c>
      <c r="B4168" s="11">
        <v>1267</v>
      </c>
      <c r="C4168" s="11">
        <v>631</v>
      </c>
      <c r="E4168" s="11" t="s">
        <v>8339</v>
      </c>
      <c r="F4168" s="11" t="s">
        <v>8340</v>
      </c>
      <c r="G4168" s="11">
        <v>1</v>
      </c>
      <c r="L4168" s="23" t="str">
        <f>IF($B4168="","",(VLOOKUP($B4168,所属・種目コード!$L$3:$M$59,2)))</f>
        <v>城西大</v>
      </c>
    </row>
    <row r="4169" spans="1:12">
      <c r="A4169" s="11">
        <v>5235</v>
      </c>
      <c r="B4169" s="11">
        <v>1267</v>
      </c>
      <c r="C4169" s="11">
        <v>635</v>
      </c>
      <c r="E4169" s="11" t="s">
        <v>8337</v>
      </c>
      <c r="F4169" s="11" t="s">
        <v>8338</v>
      </c>
      <c r="G4169" s="11">
        <v>1</v>
      </c>
      <c r="L4169" s="23" t="str">
        <f>IF($B4169="","",(VLOOKUP($B4169,所属・種目コード!$L$3:$M$59,2)))</f>
        <v>城西大</v>
      </c>
    </row>
    <row r="4170" spans="1:12">
      <c r="A4170" s="11">
        <v>5072</v>
      </c>
      <c r="B4170" s="11">
        <v>1269</v>
      </c>
      <c r="C4170" s="11">
        <v>515</v>
      </c>
      <c r="E4170" s="11" t="s">
        <v>8341</v>
      </c>
      <c r="F4170" s="11" t="s">
        <v>8342</v>
      </c>
      <c r="G4170" s="11">
        <v>1</v>
      </c>
      <c r="L4170" s="23" t="str">
        <f>IF($B4170="","",(VLOOKUP($B4170,所属・種目コード!$L$3:$M$59,2)))</f>
        <v>大東文化大</v>
      </c>
    </row>
    <row r="4171" spans="1:12">
      <c r="A4171" s="11">
        <v>5073</v>
      </c>
      <c r="B4171" s="11">
        <v>1270</v>
      </c>
      <c r="C4171" s="11">
        <v>590</v>
      </c>
      <c r="E4171" s="11" t="s">
        <v>8343</v>
      </c>
      <c r="F4171" s="11" t="s">
        <v>8344</v>
      </c>
      <c r="G4171" s="11">
        <v>1</v>
      </c>
      <c r="L4171" s="23" t="str">
        <f>IF($B4171="","",(VLOOKUP($B4171,所属・種目コード!$L$3:$M$59,2)))</f>
        <v>東京国際大</v>
      </c>
    </row>
    <row r="4172" spans="1:12">
      <c r="A4172" s="11">
        <v>5074</v>
      </c>
      <c r="B4172" s="11">
        <v>1271</v>
      </c>
      <c r="C4172" s="11">
        <v>755</v>
      </c>
      <c r="E4172" s="11" t="s">
        <v>8345</v>
      </c>
      <c r="F4172" s="11" t="s">
        <v>8346</v>
      </c>
      <c r="G4172" s="11">
        <v>1</v>
      </c>
      <c r="L4172" s="23" t="str">
        <f>IF($B4172="","",(VLOOKUP($B4172,所属・種目コード!$L$3:$M$59,2)))</f>
        <v>東洋大</v>
      </c>
    </row>
    <row r="4173" spans="1:12">
      <c r="A4173" s="11">
        <v>5075</v>
      </c>
      <c r="B4173" s="11">
        <v>1273</v>
      </c>
      <c r="C4173" s="11">
        <v>728</v>
      </c>
      <c r="E4173" s="11" t="s">
        <v>8347</v>
      </c>
      <c r="F4173" s="11" t="s">
        <v>6984</v>
      </c>
      <c r="G4173" s="11">
        <v>1</v>
      </c>
      <c r="L4173" s="23" t="str">
        <f>IF($B4173="","",(VLOOKUP($B4173,所属・種目コード!$L$3:$M$59,2)))</f>
        <v>早稲田大</v>
      </c>
    </row>
    <row r="4174" spans="1:12">
      <c r="A4174" s="11">
        <v>5076</v>
      </c>
      <c r="B4174" s="11">
        <v>1274</v>
      </c>
      <c r="C4174" s="11">
        <v>610</v>
      </c>
      <c r="E4174" s="11" t="s">
        <v>8348</v>
      </c>
      <c r="F4174" s="11" t="s">
        <v>8349</v>
      </c>
      <c r="G4174" s="11">
        <v>1</v>
      </c>
      <c r="L4174" s="23" t="str">
        <f>IF($B4174="","",(VLOOKUP($B4174,所属・種目コード!$L$3:$M$59,2)))</f>
        <v>国際武道大</v>
      </c>
    </row>
    <row r="4175" spans="1:12">
      <c r="A4175" s="11">
        <v>5077</v>
      </c>
      <c r="B4175" s="11">
        <v>1274</v>
      </c>
      <c r="C4175" s="11">
        <v>608</v>
      </c>
      <c r="E4175" s="11" t="s">
        <v>8350</v>
      </c>
      <c r="F4175" s="11" t="s">
        <v>8351</v>
      </c>
      <c r="G4175" s="11">
        <v>1</v>
      </c>
      <c r="L4175" s="23" t="str">
        <f>IF($B4175="","",(VLOOKUP($B4175,所属・種目コード!$L$3:$M$59,2)))</f>
        <v>国際武道大</v>
      </c>
    </row>
    <row r="4176" spans="1:12">
      <c r="A4176" s="11">
        <v>5078</v>
      </c>
      <c r="B4176" s="11">
        <v>1275</v>
      </c>
      <c r="C4176" s="11">
        <v>733</v>
      </c>
      <c r="E4176" s="11" t="s">
        <v>3242</v>
      </c>
      <c r="F4176" s="11" t="s">
        <v>3243</v>
      </c>
      <c r="G4176" s="11">
        <v>1</v>
      </c>
      <c r="L4176" s="23" t="str">
        <f>IF($B4176="","",(VLOOKUP($B4176,所属・種目コード!$L$3:$M$59,2)))</f>
        <v>順天堂大</v>
      </c>
    </row>
    <row r="4177" spans="1:12">
      <c r="A4177" s="11">
        <v>5079</v>
      </c>
      <c r="B4177" s="11">
        <v>1275</v>
      </c>
      <c r="C4177" s="11">
        <v>128</v>
      </c>
      <c r="E4177" s="11" t="s">
        <v>8352</v>
      </c>
      <c r="F4177" s="11" t="s">
        <v>8353</v>
      </c>
      <c r="G4177" s="11">
        <v>2</v>
      </c>
      <c r="L4177" s="23" t="str">
        <f>IF($B4177="","",(VLOOKUP($B4177,所属・種目コード!$L$3:$M$59,2)))</f>
        <v>順天堂大</v>
      </c>
    </row>
    <row r="4178" spans="1:12">
      <c r="A4178" s="11">
        <v>5080</v>
      </c>
      <c r="B4178" s="11">
        <v>1275</v>
      </c>
      <c r="C4178" s="11">
        <v>127</v>
      </c>
      <c r="E4178" s="11" t="s">
        <v>8354</v>
      </c>
      <c r="F4178" s="11" t="s">
        <v>1985</v>
      </c>
      <c r="G4178" s="11">
        <v>2</v>
      </c>
      <c r="L4178" s="23" t="str">
        <f>IF($B4178="","",(VLOOKUP($B4178,所属・種目コード!$L$3:$M$59,2)))</f>
        <v>順天堂大</v>
      </c>
    </row>
    <row r="4179" spans="1:12">
      <c r="A4179" s="11">
        <v>5081</v>
      </c>
      <c r="B4179" s="11">
        <v>1275</v>
      </c>
      <c r="C4179" s="11">
        <v>734</v>
      </c>
      <c r="E4179" s="11" t="s">
        <v>8355</v>
      </c>
      <c r="F4179" s="11" t="s">
        <v>8356</v>
      </c>
      <c r="G4179" s="11">
        <v>1</v>
      </c>
      <c r="L4179" s="23" t="str">
        <f>IF($B4179="","",(VLOOKUP($B4179,所属・種目コード!$L$3:$M$59,2)))</f>
        <v>順天堂大</v>
      </c>
    </row>
    <row r="4180" spans="1:12">
      <c r="A4180" s="11">
        <v>5082</v>
      </c>
      <c r="B4180" s="11">
        <v>1275</v>
      </c>
      <c r="C4180" s="11">
        <v>732</v>
      </c>
      <c r="E4180" s="11" t="s">
        <v>8357</v>
      </c>
      <c r="F4180" s="11" t="s">
        <v>8358</v>
      </c>
      <c r="G4180" s="11">
        <v>1</v>
      </c>
      <c r="L4180" s="23" t="str">
        <f>IF($B4180="","",(VLOOKUP($B4180,所属・種目コード!$L$3:$M$59,2)))</f>
        <v>順天堂大</v>
      </c>
    </row>
    <row r="4181" spans="1:12">
      <c r="A4181" s="11">
        <v>5083</v>
      </c>
      <c r="B4181" s="11">
        <v>1280</v>
      </c>
      <c r="C4181" s="11">
        <v>638</v>
      </c>
      <c r="E4181" s="11" t="s">
        <v>8359</v>
      </c>
      <c r="F4181" s="11" t="s">
        <v>8360</v>
      </c>
      <c r="G4181" s="11">
        <v>1</v>
      </c>
      <c r="L4181" s="23" t="str">
        <f>IF($B4181="","",(VLOOKUP($B4181,所属・種目コード!$L$3:$M$59,2)))</f>
        <v>国士舘大</v>
      </c>
    </row>
    <row r="4182" spans="1:12">
      <c r="A4182" s="11">
        <v>5084</v>
      </c>
      <c r="B4182" s="11">
        <v>1280</v>
      </c>
      <c r="C4182" s="11">
        <v>637</v>
      </c>
      <c r="E4182" s="11" t="s">
        <v>8361</v>
      </c>
      <c r="F4182" s="11" t="s">
        <v>8362</v>
      </c>
      <c r="G4182" s="11">
        <v>1</v>
      </c>
      <c r="L4182" s="23" t="str">
        <f>IF($B4182="","",(VLOOKUP($B4182,所属・種目コード!$L$3:$M$59,2)))</f>
        <v>国士舘大</v>
      </c>
    </row>
    <row r="4183" spans="1:12">
      <c r="A4183" s="11">
        <v>5085</v>
      </c>
      <c r="B4183" s="11">
        <v>1280</v>
      </c>
      <c r="C4183" s="11">
        <v>639</v>
      </c>
      <c r="E4183" s="11" t="s">
        <v>8363</v>
      </c>
      <c r="F4183" s="11" t="s">
        <v>8364</v>
      </c>
      <c r="G4183" s="11">
        <v>1</v>
      </c>
      <c r="L4183" s="23" t="str">
        <f>IF($B4183="","",(VLOOKUP($B4183,所属・種目コード!$L$3:$M$59,2)))</f>
        <v>国士舘大</v>
      </c>
    </row>
    <row r="4184" spans="1:12">
      <c r="A4184" s="11">
        <v>5086</v>
      </c>
      <c r="B4184" s="11">
        <v>1280</v>
      </c>
      <c r="C4184" s="11">
        <v>100</v>
      </c>
      <c r="E4184" s="11" t="s">
        <v>8365</v>
      </c>
      <c r="F4184" s="11" t="s">
        <v>8366</v>
      </c>
      <c r="G4184" s="11">
        <v>2</v>
      </c>
      <c r="L4184" s="23" t="str">
        <f>IF($B4184="","",(VLOOKUP($B4184,所属・種目コード!$L$3:$M$59,2)))</f>
        <v>国士舘大</v>
      </c>
    </row>
    <row r="4185" spans="1:12">
      <c r="A4185" s="11">
        <v>5087</v>
      </c>
      <c r="B4185" s="11">
        <v>1280</v>
      </c>
      <c r="C4185" s="11">
        <v>640</v>
      </c>
      <c r="E4185" s="11" t="s">
        <v>8367</v>
      </c>
      <c r="F4185" s="11" t="s">
        <v>8368</v>
      </c>
      <c r="G4185" s="11">
        <v>1</v>
      </c>
      <c r="L4185" s="23" t="str">
        <f>IF($B4185="","",(VLOOKUP($B4185,所属・種目コード!$L$3:$M$59,2)))</f>
        <v>国士舘大</v>
      </c>
    </row>
    <row r="4186" spans="1:12">
      <c r="A4186" s="11">
        <v>5088</v>
      </c>
      <c r="B4186" s="11">
        <v>1284</v>
      </c>
      <c r="C4186" s="11">
        <v>748</v>
      </c>
      <c r="E4186" s="11" t="s">
        <v>8369</v>
      </c>
      <c r="F4186" s="11" t="s">
        <v>7401</v>
      </c>
      <c r="G4186" s="11">
        <v>1</v>
      </c>
      <c r="L4186" s="23" t="str">
        <f>IF($B4186="","",(VLOOKUP($B4186,所属・種目コード!$L$3:$M$59,2)))</f>
        <v>東京学芸大</v>
      </c>
    </row>
    <row r="4187" spans="1:12">
      <c r="A4187" s="11">
        <v>5089</v>
      </c>
      <c r="B4187" s="11">
        <v>1285</v>
      </c>
      <c r="C4187" s="11">
        <v>122</v>
      </c>
      <c r="E4187" s="11" t="s">
        <v>8370</v>
      </c>
      <c r="F4187" s="11" t="s">
        <v>8371</v>
      </c>
      <c r="G4187" s="11">
        <v>2</v>
      </c>
      <c r="L4187" s="23" t="str">
        <f>IF($B4187="","",(VLOOKUP($B4187,所属・種目コード!$L$3:$M$59,2)))</f>
        <v>東京女子体育大</v>
      </c>
    </row>
    <row r="4188" spans="1:12">
      <c r="A4188" s="11">
        <v>5090</v>
      </c>
      <c r="B4188" s="11">
        <v>1285</v>
      </c>
      <c r="C4188" s="11">
        <v>120</v>
      </c>
      <c r="E4188" s="11" t="s">
        <v>396</v>
      </c>
      <c r="F4188" s="11" t="s">
        <v>400</v>
      </c>
      <c r="G4188" s="11">
        <v>2</v>
      </c>
      <c r="L4188" s="23" t="str">
        <f>IF($B4188="","",(VLOOKUP($B4188,所属・種目コード!$L$3:$M$59,2)))</f>
        <v>東京女子体育大</v>
      </c>
    </row>
    <row r="4189" spans="1:12">
      <c r="A4189" s="11">
        <v>5091</v>
      </c>
      <c r="B4189" s="11">
        <v>1285</v>
      </c>
      <c r="C4189" s="11">
        <v>121</v>
      </c>
      <c r="E4189" s="11" t="s">
        <v>8372</v>
      </c>
      <c r="F4189" s="11" t="s">
        <v>3001</v>
      </c>
      <c r="G4189" s="11">
        <v>2</v>
      </c>
      <c r="L4189" s="23" t="str">
        <f>IF($B4189="","",(VLOOKUP($B4189,所属・種目コード!$L$3:$M$59,2)))</f>
        <v>東京女子体育大</v>
      </c>
    </row>
    <row r="4190" spans="1:12">
      <c r="A4190" s="11">
        <v>5092</v>
      </c>
      <c r="B4190" s="11">
        <v>1286</v>
      </c>
      <c r="C4190" s="11">
        <v>315</v>
      </c>
      <c r="E4190" s="11" t="s">
        <v>8373</v>
      </c>
      <c r="F4190" s="11" t="s">
        <v>8374</v>
      </c>
      <c r="G4190" s="11">
        <v>1</v>
      </c>
      <c r="L4190" s="23" t="str">
        <f>IF($B4190="","",(VLOOKUP($B4190,所属・種目コード!$L$3:$M$59,2)))</f>
        <v>東京大</v>
      </c>
    </row>
    <row r="4191" spans="1:12">
      <c r="A4191" s="11">
        <v>5093</v>
      </c>
      <c r="B4191" s="11">
        <v>1288</v>
      </c>
      <c r="C4191" s="11">
        <v>132</v>
      </c>
      <c r="E4191" s="11" t="s">
        <v>8375</v>
      </c>
      <c r="F4191" s="11" t="s">
        <v>8376</v>
      </c>
      <c r="G4191" s="11">
        <v>2</v>
      </c>
      <c r="L4191" s="23" t="str">
        <f>IF($B4191="","",(VLOOKUP($B4191,所属・種目コード!$L$3:$M$59,2)))</f>
        <v>日本女子体育大</v>
      </c>
    </row>
    <row r="4192" spans="1:12">
      <c r="A4192" s="11">
        <v>5231</v>
      </c>
      <c r="B4192" s="11">
        <v>1289</v>
      </c>
      <c r="C4192" s="11">
        <v>117</v>
      </c>
      <c r="E4192" s="11" t="s">
        <v>8431</v>
      </c>
      <c r="F4192" s="11" t="s">
        <v>402</v>
      </c>
      <c r="G4192" s="11">
        <v>2</v>
      </c>
      <c r="L4192" s="23" t="str">
        <f>IF($B4192="","",(VLOOKUP($B4192,所属・種目コード!$L$3:$M$59,2)))</f>
        <v>日本大</v>
      </c>
    </row>
    <row r="4193" spans="1:12">
      <c r="A4193" s="11">
        <v>5232</v>
      </c>
      <c r="B4193" s="11">
        <v>1289</v>
      </c>
      <c r="C4193" s="11">
        <v>116</v>
      </c>
      <c r="E4193" s="11" t="s">
        <v>8432</v>
      </c>
      <c r="F4193" s="11" t="s">
        <v>401</v>
      </c>
      <c r="G4193" s="11">
        <v>2</v>
      </c>
      <c r="L4193" s="23" t="str">
        <f>IF($B4193="","",(VLOOKUP($B4193,所属・種目コード!$L$3:$M$59,2)))</f>
        <v>日本大</v>
      </c>
    </row>
    <row r="4194" spans="1:12">
      <c r="A4194" s="11">
        <v>5236</v>
      </c>
      <c r="B4194" s="11">
        <v>1289</v>
      </c>
      <c r="C4194" s="11">
        <v>690</v>
      </c>
      <c r="E4194" s="11" t="s">
        <v>8436</v>
      </c>
      <c r="F4194" s="11" t="s">
        <v>8437</v>
      </c>
      <c r="G4194" s="11">
        <v>1</v>
      </c>
      <c r="L4194" s="23" t="str">
        <f>IF($B4194="","",(VLOOKUP($B4194,所属・種目コード!$L$3:$M$59,2)))</f>
        <v>日本大</v>
      </c>
    </row>
    <row r="4195" spans="1:12">
      <c r="A4195" s="11">
        <v>5094</v>
      </c>
      <c r="B4195" s="11">
        <v>1291</v>
      </c>
      <c r="C4195" s="11">
        <v>94</v>
      </c>
      <c r="E4195" s="11" t="s">
        <v>8377</v>
      </c>
      <c r="F4195" s="11" t="s">
        <v>8378</v>
      </c>
      <c r="G4195" s="11">
        <v>2</v>
      </c>
      <c r="L4195" s="23" t="str">
        <f>IF($B4195="","",(VLOOKUP($B4195,所属・種目コード!$L$3:$M$59,2)))</f>
        <v>慶應義塾大</v>
      </c>
    </row>
    <row r="4196" spans="1:12">
      <c r="A4196" s="11">
        <v>5337</v>
      </c>
      <c r="B4196" s="11">
        <v>1293</v>
      </c>
      <c r="C4196" s="11">
        <v>806</v>
      </c>
      <c r="E4196" s="11" t="s">
        <v>8557</v>
      </c>
      <c r="F4196" s="11" t="s">
        <v>8558</v>
      </c>
      <c r="G4196" s="11">
        <v>1</v>
      </c>
      <c r="L4196" s="23" t="str">
        <f>IF($B4196="","",(VLOOKUP($B4196,所属・種目コード!$L$3:$M$59,2)))</f>
        <v>東海大</v>
      </c>
    </row>
    <row r="4197" spans="1:12">
      <c r="A4197" s="11">
        <v>5095</v>
      </c>
      <c r="B4197" s="11">
        <v>1294</v>
      </c>
      <c r="C4197" s="11">
        <v>698</v>
      </c>
      <c r="E4197" s="11" t="s">
        <v>8379</v>
      </c>
      <c r="F4197" s="11" t="s">
        <v>8380</v>
      </c>
      <c r="G4197" s="11">
        <v>1</v>
      </c>
      <c r="L4197" s="23" t="str">
        <f>IF($B4197="","",(VLOOKUP($B4197,所属・種目コード!$L$3:$M$59,2)))</f>
        <v>日本体育大</v>
      </c>
    </row>
    <row r="4198" spans="1:12">
      <c r="A4198" s="11">
        <v>5096</v>
      </c>
      <c r="B4198" s="11">
        <v>1294</v>
      </c>
      <c r="C4198" s="11">
        <v>697</v>
      </c>
      <c r="E4198" s="11" t="s">
        <v>8381</v>
      </c>
      <c r="F4198" s="11" t="s">
        <v>8382</v>
      </c>
      <c r="G4198" s="11">
        <v>1</v>
      </c>
      <c r="L4198" s="23" t="str">
        <f>IF($B4198="","",(VLOOKUP($B4198,所属・種目コード!$L$3:$M$59,2)))</f>
        <v>日本体育大</v>
      </c>
    </row>
    <row r="4199" spans="1:12">
      <c r="A4199" s="11">
        <v>5334</v>
      </c>
      <c r="B4199" s="11">
        <v>1294</v>
      </c>
      <c r="C4199" s="11">
        <v>119</v>
      </c>
      <c r="E4199" s="11" t="s">
        <v>8551</v>
      </c>
      <c r="F4199" s="11" t="s">
        <v>8552</v>
      </c>
      <c r="G4199" s="11">
        <v>2</v>
      </c>
      <c r="L4199" s="23" t="str">
        <f>IF($B4199="","",(VLOOKUP($B4199,所属・種目コード!$L$3:$M$59,2)))</f>
        <v>日本体育大</v>
      </c>
    </row>
    <row r="4200" spans="1:12">
      <c r="A4200" s="11">
        <v>5097</v>
      </c>
      <c r="B4200" s="11">
        <v>1295</v>
      </c>
      <c r="C4200" s="11">
        <v>109</v>
      </c>
      <c r="E4200" s="11" t="s">
        <v>8383</v>
      </c>
      <c r="F4200" s="11" t="s">
        <v>8384</v>
      </c>
      <c r="G4200" s="11">
        <v>2</v>
      </c>
      <c r="L4200" s="23" t="str">
        <f>IF($B4200="","",(VLOOKUP($B4200,所属・種目コード!$L$3:$M$59,2)))</f>
        <v>横浜国立大</v>
      </c>
    </row>
    <row r="4201" spans="1:12">
      <c r="A4201" s="11">
        <v>5098</v>
      </c>
      <c r="B4201" s="11">
        <v>1297</v>
      </c>
      <c r="C4201" s="11">
        <v>99</v>
      </c>
      <c r="E4201" s="11" t="s">
        <v>8385</v>
      </c>
      <c r="F4201" s="11" t="s">
        <v>8386</v>
      </c>
      <c r="G4201" s="11">
        <v>2</v>
      </c>
      <c r="L4201" s="23" t="str">
        <f>IF($B4201="","",(VLOOKUP($B4201,所属・種目コード!$L$3:$M$59,2)))</f>
        <v>岐阜経済大</v>
      </c>
    </row>
    <row r="4202" spans="1:12">
      <c r="A4202" s="11">
        <v>5314</v>
      </c>
      <c r="B4202" s="11">
        <v>1298</v>
      </c>
      <c r="C4202" s="11">
        <v>762</v>
      </c>
      <c r="E4202" s="11" t="s">
        <v>8514</v>
      </c>
      <c r="F4202" s="11" t="s">
        <v>8515</v>
      </c>
      <c r="G4202" s="11">
        <v>1</v>
      </c>
      <c r="L4202" s="23" t="str">
        <f>IF($B4202="","",(VLOOKUP($B4202,所属・種目コード!$L$3:$M$59,2)))</f>
        <v>中京大</v>
      </c>
    </row>
    <row r="4203" spans="1:12">
      <c r="A4203" s="11">
        <v>5106</v>
      </c>
      <c r="B4203" s="11">
        <v>1301</v>
      </c>
      <c r="C4203" s="11">
        <v>1165</v>
      </c>
      <c r="E4203" s="11" t="s">
        <v>8401</v>
      </c>
      <c r="F4203" s="11" t="s">
        <v>8402</v>
      </c>
      <c r="G4203" s="11">
        <v>2</v>
      </c>
      <c r="L4203" s="23" t="str">
        <f>IF($B4203="","",(VLOOKUP($B4203,所属・種目コード!$L$3:$M$59,2)))</f>
        <v>関西外国語大</v>
      </c>
    </row>
    <row r="4204" spans="1:12">
      <c r="A4204" s="11">
        <v>5238</v>
      </c>
      <c r="B4204" s="11">
        <v>1302</v>
      </c>
      <c r="C4204" s="11">
        <v>709</v>
      </c>
      <c r="E4204" s="11" t="s">
        <v>8440</v>
      </c>
      <c r="F4204" s="11" t="s">
        <v>8441</v>
      </c>
      <c r="G4204" s="11">
        <v>1</v>
      </c>
      <c r="L4204" s="23" t="str">
        <f>IF($B4204="","",(VLOOKUP($B4204,所属・種目コード!$L$3:$M$59,2)))</f>
        <v>関西外国語大</v>
      </c>
    </row>
    <row r="4205" spans="1:12">
      <c r="A4205" s="11">
        <v>5307</v>
      </c>
      <c r="B4205" s="11">
        <v>1303</v>
      </c>
      <c r="C4205" s="11">
        <v>799</v>
      </c>
      <c r="E4205" s="11" t="s">
        <v>8502</v>
      </c>
      <c r="F4205" s="11" t="s">
        <v>8503</v>
      </c>
      <c r="G4205" s="11">
        <v>1</v>
      </c>
      <c r="L4205" s="23" t="str">
        <f>IF($B4205="","",(VLOOKUP($B4205,所属・種目コード!$L$3:$M$59,2)))</f>
        <v>関西外国語大</v>
      </c>
    </row>
    <row r="4206" spans="1:12">
      <c r="A4206" s="11">
        <v>5305</v>
      </c>
      <c r="B4206" s="11">
        <v>1304</v>
      </c>
      <c r="C4206" s="11">
        <v>785</v>
      </c>
      <c r="E4206" s="11" t="s">
        <v>8498</v>
      </c>
      <c r="F4206" s="11" t="s">
        <v>8499</v>
      </c>
      <c r="G4206" s="11">
        <v>1</v>
      </c>
      <c r="L4206" s="23" t="str">
        <f>IF($B4206="","",(VLOOKUP($B4206,所属・種目コード!$L$3:$M$59,2)))</f>
        <v>関西外国語大</v>
      </c>
    </row>
    <row r="4207" spans="1:12">
      <c r="A4207" s="11">
        <v>5306</v>
      </c>
      <c r="B4207" s="11">
        <v>1304</v>
      </c>
      <c r="C4207" s="11">
        <v>784</v>
      </c>
      <c r="E4207" s="11" t="s">
        <v>8500</v>
      </c>
      <c r="F4207" s="11" t="s">
        <v>8501</v>
      </c>
      <c r="G4207" s="11">
        <v>1</v>
      </c>
      <c r="L4207" s="23" t="str">
        <f>IF($B4207="","",(VLOOKUP($B4207,所属・種目コード!$L$3:$M$59,2)))</f>
        <v>関西外国語大</v>
      </c>
    </row>
    <row r="4208" spans="1:12">
      <c r="A4208" s="11">
        <v>5316</v>
      </c>
      <c r="B4208" s="11">
        <v>1305</v>
      </c>
      <c r="C4208" s="11">
        <v>757</v>
      </c>
      <c r="E4208" s="11" t="s">
        <v>8517</v>
      </c>
      <c r="F4208" s="11" t="s">
        <v>8518</v>
      </c>
      <c r="G4208" s="11">
        <v>1</v>
      </c>
      <c r="L4208" s="23" t="str">
        <f>IF($B4208="","",(VLOOKUP($B4208,所属・種目コード!$L$3:$M$59,2)))</f>
        <v>関西外国語大</v>
      </c>
    </row>
    <row r="4209" spans="1:12">
      <c r="A4209" s="11">
        <v>5318</v>
      </c>
      <c r="B4209" s="11">
        <v>1305</v>
      </c>
      <c r="C4209" s="11">
        <v>758</v>
      </c>
      <c r="E4209" s="11" t="s">
        <v>8521</v>
      </c>
      <c r="F4209" s="11" t="s">
        <v>8522</v>
      </c>
      <c r="G4209" s="11">
        <v>1</v>
      </c>
      <c r="L4209" s="23" t="str">
        <f>IF($B4209="","",(VLOOKUP($B4209,所属・種目コード!$L$3:$M$59,2)))</f>
        <v>関西外国語大</v>
      </c>
    </row>
    <row r="4210" spans="1:12">
      <c r="A4210" s="11">
        <v>5330</v>
      </c>
      <c r="B4210" s="11">
        <v>1305</v>
      </c>
      <c r="C4210" s="11">
        <v>760</v>
      </c>
      <c r="E4210" s="11" t="s">
        <v>8544</v>
      </c>
      <c r="F4210" s="11" t="s">
        <v>8545</v>
      </c>
      <c r="G4210" s="11">
        <v>1</v>
      </c>
      <c r="L4210" s="23" t="str">
        <f>IF($B4210="","",(VLOOKUP($B4210,所属・種目コード!$L$3:$M$59,2)))</f>
        <v>関西外国語大</v>
      </c>
    </row>
    <row r="4211" spans="1:12">
      <c r="A4211" s="11">
        <v>5351</v>
      </c>
      <c r="B4211" s="11">
        <v>1305</v>
      </c>
      <c r="C4211" s="11">
        <v>759</v>
      </c>
      <c r="E4211" s="11" t="s">
        <v>8585</v>
      </c>
      <c r="F4211" s="11" t="s">
        <v>8586</v>
      </c>
      <c r="G4211" s="11">
        <v>1</v>
      </c>
      <c r="L4211" s="23" t="str">
        <f>IF($B4211="","",(VLOOKUP($B4211,所属・種目コード!$L$3:$M$59,2)))</f>
        <v>関西外国語大</v>
      </c>
    </row>
    <row r="4212" spans="1:12">
      <c r="A4212" s="11">
        <v>5352</v>
      </c>
      <c r="B4212" s="11">
        <v>1305</v>
      </c>
      <c r="C4212" s="11">
        <v>756</v>
      </c>
      <c r="E4212" s="11" t="s">
        <v>8587</v>
      </c>
      <c r="F4212" s="11" t="s">
        <v>8588</v>
      </c>
      <c r="G4212" s="11">
        <v>1</v>
      </c>
      <c r="L4212" s="23" t="str">
        <f>IF($B4212="","",(VLOOKUP($B4212,所属・種目コード!$L$3:$M$59,2)))</f>
        <v>関西外国語大</v>
      </c>
    </row>
    <row r="4213" spans="1:12">
      <c r="A4213" s="11">
        <v>5335</v>
      </c>
      <c r="B4213" s="11">
        <v>1306</v>
      </c>
      <c r="C4213" s="11">
        <v>651</v>
      </c>
      <c r="E4213" s="11" t="s">
        <v>8553</v>
      </c>
      <c r="F4213" s="11" t="s">
        <v>8554</v>
      </c>
      <c r="G4213" s="11">
        <v>1</v>
      </c>
      <c r="L4213" s="23" t="str">
        <f>IF($B4213="","",(VLOOKUP($B4213,所属・種目コード!$L$3:$M$59,2)))</f>
        <v>岩手医科大学</v>
      </c>
    </row>
    <row r="4214" spans="1:12">
      <c r="A4214" s="11">
        <v>5339</v>
      </c>
      <c r="B4214" s="11">
        <v>1308</v>
      </c>
      <c r="C4214" s="11">
        <v>766</v>
      </c>
      <c r="E4214" s="11" t="s">
        <v>8561</v>
      </c>
      <c r="F4214" s="11" t="s">
        <v>8562</v>
      </c>
      <c r="G4214" s="11">
        <v>1</v>
      </c>
      <c r="L4214" s="23" t="str">
        <f>IF($B4214="","",(VLOOKUP($B4214,所属・種目コード!$L$3:$M$59,2)))</f>
        <v>岩手医科大学</v>
      </c>
    </row>
    <row r="4215" spans="1:12">
      <c r="A4215" s="11">
        <v>5340</v>
      </c>
      <c r="B4215" s="11">
        <v>1308</v>
      </c>
      <c r="C4215" s="11">
        <v>767</v>
      </c>
      <c r="E4215" s="11" t="s">
        <v>8563</v>
      </c>
      <c r="F4215" s="11" t="s">
        <v>8564</v>
      </c>
      <c r="G4215" s="11">
        <v>1</v>
      </c>
      <c r="L4215" s="23" t="str">
        <f>IF($B4215="","",(VLOOKUP($B4215,所属・種目コード!$L$3:$M$59,2)))</f>
        <v>岩手医科大学</v>
      </c>
    </row>
    <row r="4216" spans="1:12">
      <c r="A4216" s="11">
        <v>5342</v>
      </c>
      <c r="B4216" s="11">
        <v>1308</v>
      </c>
      <c r="C4216" s="11">
        <v>768</v>
      </c>
      <c r="E4216" s="11" t="s">
        <v>8567</v>
      </c>
      <c r="F4216" s="11" t="s">
        <v>8568</v>
      </c>
      <c r="G4216" s="11">
        <v>1</v>
      </c>
      <c r="L4216" s="23" t="str">
        <f>IF($B4216="","",(VLOOKUP($B4216,所属・種目コード!$L$3:$M$59,2)))</f>
        <v>岩手医科大学</v>
      </c>
    </row>
    <row r="4217" spans="1:12">
      <c r="A4217" s="11">
        <v>5343</v>
      </c>
      <c r="B4217" s="11">
        <v>1308</v>
      </c>
      <c r="C4217" s="11">
        <v>769</v>
      </c>
      <c r="E4217" s="11" t="s">
        <v>8569</v>
      </c>
      <c r="F4217" s="11" t="s">
        <v>8570</v>
      </c>
      <c r="G4217" s="11">
        <v>1</v>
      </c>
      <c r="L4217" s="23" t="str">
        <f>IF($B4217="","",(VLOOKUP($B4217,所属・種目コード!$L$3:$M$59,2)))</f>
        <v>岩手医科大学</v>
      </c>
    </row>
    <row r="4218" spans="1:12">
      <c r="A4218" s="11">
        <v>5344</v>
      </c>
      <c r="B4218" s="11">
        <v>1308</v>
      </c>
      <c r="C4218" s="11">
        <v>770</v>
      </c>
      <c r="E4218" s="11" t="s">
        <v>8571</v>
      </c>
      <c r="F4218" s="11" t="s">
        <v>8572</v>
      </c>
      <c r="G4218" s="11">
        <v>1</v>
      </c>
      <c r="L4218" s="23" t="str">
        <f>IF($B4218="","",(VLOOKUP($B4218,所属・種目コード!$L$3:$M$59,2)))</f>
        <v>岩手医科大学</v>
      </c>
    </row>
    <row r="4219" spans="1:12">
      <c r="A4219" s="11">
        <v>5345</v>
      </c>
      <c r="B4219" s="11">
        <v>1308</v>
      </c>
      <c r="C4219" s="11">
        <v>771</v>
      </c>
      <c r="E4219" s="11" t="s">
        <v>8573</v>
      </c>
      <c r="F4219" s="11" t="s">
        <v>8574</v>
      </c>
      <c r="G4219" s="11">
        <v>1</v>
      </c>
      <c r="L4219" s="23" t="str">
        <f>IF($B4219="","",(VLOOKUP($B4219,所属・種目コード!$L$3:$M$59,2)))</f>
        <v>岩手医科大学</v>
      </c>
    </row>
    <row r="4220" spans="1:12">
      <c r="A4220" s="11">
        <v>5347</v>
      </c>
      <c r="B4220" s="11">
        <v>1308</v>
      </c>
      <c r="C4220" s="11">
        <v>772</v>
      </c>
      <c r="E4220" s="11" t="s">
        <v>8577</v>
      </c>
      <c r="F4220" s="11" t="s">
        <v>8578</v>
      </c>
      <c r="G4220" s="11">
        <v>1</v>
      </c>
      <c r="L4220" s="23" t="str">
        <f>IF($B4220="","",(VLOOKUP($B4220,所属・種目コード!$L$3:$M$59,2)))</f>
        <v>岩手医科大学</v>
      </c>
    </row>
    <row r="4221" spans="1:12">
      <c r="A4221" s="11">
        <v>5348</v>
      </c>
      <c r="B4221" s="11">
        <v>1308</v>
      </c>
      <c r="C4221" s="11">
        <v>773</v>
      </c>
      <c r="E4221" s="11" t="s">
        <v>8579</v>
      </c>
      <c r="F4221" s="11" t="s">
        <v>8580</v>
      </c>
      <c r="G4221" s="11">
        <v>1</v>
      </c>
      <c r="L4221" s="23" t="str">
        <f>IF($B4221="","",(VLOOKUP($B4221,所属・種目コード!$L$3:$M$59,2)))</f>
        <v>岩手医科大学</v>
      </c>
    </row>
    <row r="4222" spans="1:12">
      <c r="A4222" s="11">
        <v>5501</v>
      </c>
      <c r="B4222" s="11">
        <v>1308</v>
      </c>
      <c r="C4222" s="11">
        <v>777</v>
      </c>
      <c r="E4222" s="11" t="s">
        <v>8599</v>
      </c>
      <c r="F4222" s="11" t="s">
        <v>8600</v>
      </c>
      <c r="G4222" s="11">
        <v>1</v>
      </c>
      <c r="L4222" s="23" t="str">
        <f>IF($B4222="","",(VLOOKUP($B4222,所属・種目コード!$L$3:$M$59,2)))</f>
        <v>岩手医科大学</v>
      </c>
    </row>
    <row r="4223" spans="1:12">
      <c r="A4223" s="11">
        <v>5350</v>
      </c>
      <c r="B4223" s="11">
        <v>1309</v>
      </c>
      <c r="C4223" s="11">
        <v>692</v>
      </c>
      <c r="E4223" s="11" t="s">
        <v>8583</v>
      </c>
      <c r="F4223" s="11" t="s">
        <v>8584</v>
      </c>
      <c r="G4223" s="11">
        <v>1</v>
      </c>
      <c r="L4223" s="23" t="str">
        <f>IF($B4223="","",(VLOOKUP($B4223,所属・種目コード!$L$3:$M$59,2)))</f>
        <v>岩手医科大学</v>
      </c>
    </row>
  </sheetData>
  <sheetProtection algorithmName="SHA-512" hashValue="VKLZnHaQqUzzHjYH4mPYfesxdAciCE7gxb6jZiF8hhEHZFlSZGOlVWqVOGEPErkeTznq1AlD5nWedGso6RBJqw==" saltValue="eBjruNPnL0Zi6EX02SCctQ==" spinCount="100000" sheet="1" objects="1" scenarios="1"/>
  <sortState xmlns:xlrd2="http://schemas.microsoft.com/office/spreadsheetml/2017/richdata2" ref="A2:J4222">
    <sortCondition ref="B2:B4219"/>
  </sortState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tabColor indexed="45"/>
  </sheetPr>
  <dimension ref="A1:L125"/>
  <sheetViews>
    <sheetView view="pageBreakPreview" zoomScaleNormal="100" zoomScaleSheetLayoutView="100" workbookViewId="0">
      <pane ySplit="3" topLeftCell="A4" activePane="bottomLeft" state="frozen"/>
      <selection activeCell="F25" sqref="F25"/>
      <selection pane="bottomLeft" activeCell="H20" sqref="H20"/>
    </sheetView>
  </sheetViews>
  <sheetFormatPr defaultColWidth="11" defaultRowHeight="14"/>
  <cols>
    <col min="1" max="1" width="15.1640625" style="3" customWidth="1"/>
    <col min="2" max="2" width="19.4140625" style="3" bestFit="1" customWidth="1"/>
    <col min="3" max="3" width="15.58203125" style="3" customWidth="1"/>
    <col min="4" max="5" width="9.5" style="3" customWidth="1"/>
    <col min="6" max="6" width="9.5" style="380" customWidth="1"/>
    <col min="7" max="7" width="9.5" style="3" customWidth="1"/>
    <col min="8" max="10" width="15.83203125" style="3" customWidth="1"/>
    <col min="11" max="11" width="5.6640625" style="3" customWidth="1"/>
    <col min="12" max="12" width="15.5" style="3" customWidth="1"/>
    <col min="13" max="16384" width="11" style="1"/>
  </cols>
  <sheetData>
    <row r="1" spans="1:12" ht="19">
      <c r="C1" s="1217" t="s">
        <v>8900</v>
      </c>
      <c r="D1" s="1218"/>
      <c r="E1" s="1218"/>
      <c r="F1" s="1218"/>
      <c r="G1" s="1218"/>
    </row>
    <row r="2" spans="1:12" ht="16.5">
      <c r="A2" s="352" t="s">
        <v>8899</v>
      </c>
    </row>
    <row r="3" spans="1:12">
      <c r="A3" s="381" t="s">
        <v>11</v>
      </c>
      <c r="B3" s="381" t="s">
        <v>12</v>
      </c>
      <c r="C3" s="381" t="s">
        <v>13</v>
      </c>
      <c r="D3" s="381" t="s">
        <v>14</v>
      </c>
      <c r="E3" s="381" t="s">
        <v>15</v>
      </c>
      <c r="F3" s="381" t="s">
        <v>16</v>
      </c>
      <c r="G3" s="381" t="s">
        <v>17</v>
      </c>
      <c r="H3" s="381" t="s">
        <v>18</v>
      </c>
      <c r="I3" s="381" t="s">
        <v>19</v>
      </c>
      <c r="J3" s="381" t="s">
        <v>40</v>
      </c>
      <c r="K3" s="381"/>
      <c r="L3" s="381" t="s">
        <v>44</v>
      </c>
    </row>
    <row r="4" spans="1:12">
      <c r="A4" s="381">
        <f>個人データ入力用!F22</f>
        <v>1</v>
      </c>
      <c r="B4" s="381" t="str">
        <f>個人データ入力用!AN22</f>
        <v>()</v>
      </c>
      <c r="C4" s="381" t="str">
        <f>個人データ入力用!AO22</f>
        <v/>
      </c>
      <c r="D4" s="381">
        <f>個人データ入力用!AP22</f>
        <v>2</v>
      </c>
      <c r="E4" s="381">
        <f>個人データ入力用!AJ22</f>
        <v>3</v>
      </c>
      <c r="F4" s="381" t="str">
        <f>個人データ入力用!AQ22</f>
        <v/>
      </c>
      <c r="G4" s="381">
        <f>個人データ入力用!AK22</f>
        <v>0</v>
      </c>
      <c r="H4" s="512" t="str">
        <f>個人データ入力用!AV22</f>
        <v>03 0</v>
      </c>
      <c r="I4" s="512" t="str">
        <f>個人データ入力用!AZ22</f>
        <v/>
      </c>
      <c r="J4" s="512" t="str">
        <f>個人データ入力用!BD22</f>
        <v xml:space="preserve"> 0</v>
      </c>
      <c r="K4" s="381"/>
      <c r="L4" s="381" t="str">
        <f>個人データ入力用!AI22</f>
        <v/>
      </c>
    </row>
    <row r="5" spans="1:12">
      <c r="A5" s="381">
        <f>個人データ入力用!F23</f>
        <v>2</v>
      </c>
      <c r="B5" s="381" t="str">
        <f>個人データ入力用!AN23</f>
        <v>()</v>
      </c>
      <c r="C5" s="381" t="str">
        <f>個人データ入力用!AO23</f>
        <v/>
      </c>
      <c r="D5" s="381">
        <f>個人データ入力用!AP23</f>
        <v>2</v>
      </c>
      <c r="E5" s="381">
        <f>個人データ入力用!AJ23</f>
        <v>3</v>
      </c>
      <c r="F5" s="381" t="str">
        <f>個人データ入力用!AQ23</f>
        <v/>
      </c>
      <c r="G5" s="381">
        <f>個人データ入力用!AK23</f>
        <v>0</v>
      </c>
      <c r="H5" s="512" t="str">
        <f>個人データ入力用!AV23</f>
        <v>03 0</v>
      </c>
      <c r="I5" s="512" t="str">
        <f>個人データ入力用!AZ23</f>
        <v/>
      </c>
      <c r="J5" s="512" t="str">
        <f>個人データ入力用!BD23</f>
        <v xml:space="preserve"> 0</v>
      </c>
      <c r="K5" s="381"/>
      <c r="L5" s="381" t="str">
        <f>個人データ入力用!AI23</f>
        <v/>
      </c>
    </row>
    <row r="6" spans="1:12">
      <c r="A6" s="381">
        <f>個人データ入力用!F24</f>
        <v>3</v>
      </c>
      <c r="B6" s="381" t="str">
        <f>個人データ入力用!AN24</f>
        <v>()</v>
      </c>
      <c r="C6" s="381" t="str">
        <f>個人データ入力用!AO24</f>
        <v/>
      </c>
      <c r="D6" s="381">
        <f>個人データ入力用!AP24</f>
        <v>2</v>
      </c>
      <c r="E6" s="381">
        <f>個人データ入力用!AJ24</f>
        <v>3</v>
      </c>
      <c r="F6" s="381" t="str">
        <f>個人データ入力用!AQ24</f>
        <v/>
      </c>
      <c r="G6" s="381">
        <f>個人データ入力用!AK24</f>
        <v>0</v>
      </c>
      <c r="H6" s="512" t="str">
        <f>個人データ入力用!AV24</f>
        <v>03 0</v>
      </c>
      <c r="I6" s="512" t="str">
        <f>個人データ入力用!AZ24</f>
        <v/>
      </c>
      <c r="J6" s="512" t="str">
        <f>個人データ入力用!BD24</f>
        <v xml:space="preserve"> 0</v>
      </c>
      <c r="K6" s="381"/>
      <c r="L6" s="381" t="str">
        <f>個人データ入力用!AI24</f>
        <v/>
      </c>
    </row>
    <row r="7" spans="1:12">
      <c r="A7" s="381">
        <f>個人データ入力用!F25</f>
        <v>4</v>
      </c>
      <c r="B7" s="381" t="str">
        <f>個人データ入力用!AN25</f>
        <v>()</v>
      </c>
      <c r="C7" s="381" t="str">
        <f>個人データ入力用!AO25</f>
        <v/>
      </c>
      <c r="D7" s="381">
        <f>個人データ入力用!AP25</f>
        <v>2</v>
      </c>
      <c r="E7" s="381">
        <f>個人データ入力用!AJ25</f>
        <v>3</v>
      </c>
      <c r="F7" s="381" t="str">
        <f>個人データ入力用!AQ25</f>
        <v/>
      </c>
      <c r="G7" s="381">
        <f>個人データ入力用!AK25</f>
        <v>0</v>
      </c>
      <c r="H7" s="512" t="str">
        <f>個人データ入力用!AV25</f>
        <v>03 0</v>
      </c>
      <c r="I7" s="512" t="str">
        <f>個人データ入力用!AZ25</f>
        <v/>
      </c>
      <c r="J7" s="512" t="str">
        <f>個人データ入力用!BD25</f>
        <v xml:space="preserve"> 0</v>
      </c>
      <c r="K7" s="381"/>
      <c r="L7" s="381" t="str">
        <f>個人データ入力用!AI25</f>
        <v/>
      </c>
    </row>
    <row r="8" spans="1:12">
      <c r="A8" s="381">
        <f>個人データ入力用!F26</f>
        <v>5</v>
      </c>
      <c r="B8" s="381" t="str">
        <f>個人データ入力用!AN26</f>
        <v>()</v>
      </c>
      <c r="C8" s="381" t="str">
        <f>個人データ入力用!AO26</f>
        <v/>
      </c>
      <c r="D8" s="381">
        <f>個人データ入力用!AP26</f>
        <v>2</v>
      </c>
      <c r="E8" s="381">
        <f>個人データ入力用!AJ26</f>
        <v>3</v>
      </c>
      <c r="F8" s="381" t="str">
        <f>個人データ入力用!AQ26</f>
        <v/>
      </c>
      <c r="G8" s="381">
        <f>個人データ入力用!AK26</f>
        <v>0</v>
      </c>
      <c r="H8" s="512" t="str">
        <f>個人データ入力用!AV26</f>
        <v>03 0</v>
      </c>
      <c r="I8" s="512" t="str">
        <f>個人データ入力用!AZ26</f>
        <v/>
      </c>
      <c r="J8" s="512" t="str">
        <f>個人データ入力用!BD26</f>
        <v xml:space="preserve"> 0</v>
      </c>
      <c r="K8" s="381"/>
      <c r="L8" s="381" t="str">
        <f>個人データ入力用!AI26</f>
        <v/>
      </c>
    </row>
    <row r="9" spans="1:12">
      <c r="A9" s="381">
        <f>個人データ入力用!F27</f>
        <v>6</v>
      </c>
      <c r="B9" s="381" t="str">
        <f>個人データ入力用!AN27</f>
        <v>()</v>
      </c>
      <c r="C9" s="381" t="str">
        <f>個人データ入力用!AO27</f>
        <v/>
      </c>
      <c r="D9" s="381">
        <f>個人データ入力用!AP27</f>
        <v>2</v>
      </c>
      <c r="E9" s="381">
        <f>個人データ入力用!AJ27</f>
        <v>3</v>
      </c>
      <c r="F9" s="381" t="str">
        <f>個人データ入力用!AQ27</f>
        <v/>
      </c>
      <c r="G9" s="381">
        <f>個人データ入力用!AK27</f>
        <v>0</v>
      </c>
      <c r="H9" s="512" t="str">
        <f>個人データ入力用!AV27</f>
        <v>03 0</v>
      </c>
      <c r="I9" s="512" t="str">
        <f>個人データ入力用!AZ27</f>
        <v/>
      </c>
      <c r="J9" s="512" t="str">
        <f>個人データ入力用!BD27</f>
        <v xml:space="preserve"> 0</v>
      </c>
      <c r="K9" s="381"/>
      <c r="L9" s="381" t="str">
        <f>個人データ入力用!AI27</f>
        <v/>
      </c>
    </row>
    <row r="10" spans="1:12">
      <c r="A10" s="381">
        <f>個人データ入力用!F28</f>
        <v>7</v>
      </c>
      <c r="B10" s="381" t="str">
        <f>個人データ入力用!AN28</f>
        <v>()</v>
      </c>
      <c r="C10" s="381" t="str">
        <f>個人データ入力用!AO28</f>
        <v/>
      </c>
      <c r="D10" s="381">
        <f>個人データ入力用!AP28</f>
        <v>2</v>
      </c>
      <c r="E10" s="381">
        <f>個人データ入力用!AJ28</f>
        <v>3</v>
      </c>
      <c r="F10" s="381" t="str">
        <f>個人データ入力用!AQ28</f>
        <v/>
      </c>
      <c r="G10" s="381">
        <f>個人データ入力用!AK28</f>
        <v>0</v>
      </c>
      <c r="H10" s="512" t="str">
        <f>個人データ入力用!AV28</f>
        <v>03 0</v>
      </c>
      <c r="I10" s="512" t="str">
        <f>個人データ入力用!AZ28</f>
        <v/>
      </c>
      <c r="J10" s="512" t="str">
        <f>個人データ入力用!BD28</f>
        <v xml:space="preserve"> 0</v>
      </c>
      <c r="K10" s="381"/>
      <c r="L10" s="381" t="str">
        <f>個人データ入力用!AI28</f>
        <v/>
      </c>
    </row>
    <row r="11" spans="1:12">
      <c r="A11" s="381">
        <f>個人データ入力用!F29</f>
        <v>8</v>
      </c>
      <c r="B11" s="381" t="str">
        <f>個人データ入力用!AN29</f>
        <v>()</v>
      </c>
      <c r="C11" s="381" t="str">
        <f>個人データ入力用!AO29</f>
        <v/>
      </c>
      <c r="D11" s="381">
        <f>個人データ入力用!AP29</f>
        <v>2</v>
      </c>
      <c r="E11" s="381">
        <f>個人データ入力用!AJ29</f>
        <v>3</v>
      </c>
      <c r="F11" s="381" t="str">
        <f>個人データ入力用!AQ29</f>
        <v/>
      </c>
      <c r="G11" s="381">
        <f>個人データ入力用!AK29</f>
        <v>0</v>
      </c>
      <c r="H11" s="512" t="str">
        <f>個人データ入力用!AV29</f>
        <v>03 0</v>
      </c>
      <c r="I11" s="512" t="str">
        <f>個人データ入力用!AZ29</f>
        <v/>
      </c>
      <c r="J11" s="512" t="str">
        <f>個人データ入力用!BD29</f>
        <v xml:space="preserve"> 0</v>
      </c>
      <c r="K11" s="381"/>
      <c r="L11" s="381" t="str">
        <f>個人データ入力用!AI29</f>
        <v/>
      </c>
    </row>
    <row r="12" spans="1:12">
      <c r="A12" s="381">
        <f>個人データ入力用!F30</f>
        <v>9</v>
      </c>
      <c r="B12" s="381" t="str">
        <f>個人データ入力用!AN30</f>
        <v>()</v>
      </c>
      <c r="C12" s="381" t="str">
        <f>個人データ入力用!AO30</f>
        <v/>
      </c>
      <c r="D12" s="381">
        <f>個人データ入力用!AP30</f>
        <v>2</v>
      </c>
      <c r="E12" s="381">
        <f>個人データ入力用!AJ30</f>
        <v>3</v>
      </c>
      <c r="F12" s="381" t="str">
        <f>個人データ入力用!AQ30</f>
        <v/>
      </c>
      <c r="G12" s="381">
        <f>個人データ入力用!AK30</f>
        <v>0</v>
      </c>
      <c r="H12" s="512" t="str">
        <f>個人データ入力用!AV30</f>
        <v>03 0</v>
      </c>
      <c r="I12" s="512" t="str">
        <f>個人データ入力用!AZ30</f>
        <v/>
      </c>
      <c r="J12" s="512" t="str">
        <f>個人データ入力用!BD30</f>
        <v xml:space="preserve"> 0</v>
      </c>
      <c r="K12" s="381"/>
      <c r="L12" s="381" t="str">
        <f>個人データ入力用!AI30</f>
        <v/>
      </c>
    </row>
    <row r="13" spans="1:12">
      <c r="A13" s="381">
        <f>個人データ入力用!F31</f>
        <v>10</v>
      </c>
      <c r="B13" s="381" t="str">
        <f>個人データ入力用!AN31</f>
        <v>()</v>
      </c>
      <c r="C13" s="381" t="str">
        <f>個人データ入力用!AO31</f>
        <v/>
      </c>
      <c r="D13" s="381">
        <f>個人データ入力用!AP31</f>
        <v>2</v>
      </c>
      <c r="E13" s="381">
        <f>個人データ入力用!AJ31</f>
        <v>3</v>
      </c>
      <c r="F13" s="381" t="str">
        <f>個人データ入力用!AQ31</f>
        <v/>
      </c>
      <c r="G13" s="381">
        <f>個人データ入力用!AK31</f>
        <v>0</v>
      </c>
      <c r="H13" s="512" t="str">
        <f>個人データ入力用!AV31</f>
        <v>03 0</v>
      </c>
      <c r="I13" s="512" t="str">
        <f>個人データ入力用!AZ31</f>
        <v/>
      </c>
      <c r="J13" s="512" t="str">
        <f>個人データ入力用!BD31</f>
        <v xml:space="preserve"> 0</v>
      </c>
      <c r="K13" s="381"/>
      <c r="L13" s="381" t="str">
        <f>個人データ入力用!AI31</f>
        <v/>
      </c>
    </row>
    <row r="14" spans="1:12">
      <c r="A14" s="381">
        <f>個人データ入力用!F32</f>
        <v>11</v>
      </c>
      <c r="B14" s="381" t="str">
        <f>個人データ入力用!AN32</f>
        <v>()</v>
      </c>
      <c r="C14" s="381" t="str">
        <f>個人データ入力用!AO32</f>
        <v/>
      </c>
      <c r="D14" s="381">
        <f>個人データ入力用!AP32</f>
        <v>2</v>
      </c>
      <c r="E14" s="381">
        <f>個人データ入力用!AJ32</f>
        <v>3</v>
      </c>
      <c r="F14" s="381" t="str">
        <f>個人データ入力用!AQ32</f>
        <v/>
      </c>
      <c r="G14" s="381">
        <f>個人データ入力用!AK32</f>
        <v>0</v>
      </c>
      <c r="H14" s="512" t="str">
        <f>個人データ入力用!AV32</f>
        <v>03 0</v>
      </c>
      <c r="I14" s="512" t="str">
        <f>個人データ入力用!AZ32</f>
        <v/>
      </c>
      <c r="J14" s="512" t="str">
        <f>個人データ入力用!BD32</f>
        <v xml:space="preserve"> 0</v>
      </c>
      <c r="K14" s="381"/>
      <c r="L14" s="381" t="str">
        <f>個人データ入力用!AI32</f>
        <v/>
      </c>
    </row>
    <row r="15" spans="1:12">
      <c r="A15" s="381">
        <f>個人データ入力用!F33</f>
        <v>12</v>
      </c>
      <c r="B15" s="381" t="str">
        <f>個人データ入力用!AN33</f>
        <v>()</v>
      </c>
      <c r="C15" s="381" t="str">
        <f>個人データ入力用!AO33</f>
        <v/>
      </c>
      <c r="D15" s="381">
        <f>個人データ入力用!AP33</f>
        <v>2</v>
      </c>
      <c r="E15" s="381">
        <f>個人データ入力用!AJ33</f>
        <v>3</v>
      </c>
      <c r="F15" s="381" t="str">
        <f>個人データ入力用!AQ33</f>
        <v/>
      </c>
      <c r="G15" s="381">
        <f>個人データ入力用!AK33</f>
        <v>0</v>
      </c>
      <c r="H15" s="512" t="str">
        <f>個人データ入力用!AV33</f>
        <v>03 0</v>
      </c>
      <c r="I15" s="512" t="str">
        <f>個人データ入力用!AZ33</f>
        <v/>
      </c>
      <c r="J15" s="512" t="str">
        <f>個人データ入力用!BD33</f>
        <v xml:space="preserve"> 0</v>
      </c>
      <c r="K15" s="381"/>
      <c r="L15" s="381" t="str">
        <f>個人データ入力用!AI33</f>
        <v/>
      </c>
    </row>
    <row r="16" spans="1:12">
      <c r="A16" s="381">
        <f>個人データ入力用!F34</f>
        <v>13</v>
      </c>
      <c r="B16" s="381" t="str">
        <f>個人データ入力用!AN34</f>
        <v>()</v>
      </c>
      <c r="C16" s="381" t="str">
        <f>個人データ入力用!AO34</f>
        <v/>
      </c>
      <c r="D16" s="381">
        <f>個人データ入力用!AP34</f>
        <v>2</v>
      </c>
      <c r="E16" s="381">
        <f>個人データ入力用!AJ34</f>
        <v>3</v>
      </c>
      <c r="F16" s="381" t="str">
        <f>個人データ入力用!AQ34</f>
        <v/>
      </c>
      <c r="G16" s="381">
        <f>個人データ入力用!AK34</f>
        <v>0</v>
      </c>
      <c r="H16" s="512" t="str">
        <f>個人データ入力用!AV34</f>
        <v>03 0</v>
      </c>
      <c r="I16" s="512" t="str">
        <f>個人データ入力用!AZ34</f>
        <v/>
      </c>
      <c r="J16" s="512" t="str">
        <f>個人データ入力用!BD34</f>
        <v xml:space="preserve"> 0</v>
      </c>
      <c r="K16" s="381"/>
      <c r="L16" s="381" t="str">
        <f>個人データ入力用!AI34</f>
        <v/>
      </c>
    </row>
    <row r="17" spans="1:12">
      <c r="A17" s="381">
        <f>個人データ入力用!F35</f>
        <v>14</v>
      </c>
      <c r="B17" s="381" t="str">
        <f>個人データ入力用!AN35</f>
        <v>()</v>
      </c>
      <c r="C17" s="381" t="str">
        <f>個人データ入力用!AO35</f>
        <v/>
      </c>
      <c r="D17" s="381">
        <f>個人データ入力用!AP35</f>
        <v>2</v>
      </c>
      <c r="E17" s="381">
        <f>個人データ入力用!AJ35</f>
        <v>3</v>
      </c>
      <c r="F17" s="381" t="str">
        <f>個人データ入力用!AQ35</f>
        <v/>
      </c>
      <c r="G17" s="381">
        <f>個人データ入力用!AK35</f>
        <v>0</v>
      </c>
      <c r="H17" s="512" t="str">
        <f>個人データ入力用!AV35</f>
        <v>03 0</v>
      </c>
      <c r="I17" s="512" t="str">
        <f>個人データ入力用!AZ35</f>
        <v/>
      </c>
      <c r="J17" s="512" t="str">
        <f>個人データ入力用!BD35</f>
        <v xml:space="preserve"> 0</v>
      </c>
      <c r="K17" s="381"/>
      <c r="L17" s="381" t="str">
        <f>個人データ入力用!AI35</f>
        <v/>
      </c>
    </row>
    <row r="18" spans="1:12">
      <c r="A18" s="381">
        <f>個人データ入力用!F36</f>
        <v>15</v>
      </c>
      <c r="B18" s="381" t="str">
        <f>個人データ入力用!AN36</f>
        <v>()</v>
      </c>
      <c r="C18" s="381" t="str">
        <f>個人データ入力用!AO36</f>
        <v/>
      </c>
      <c r="D18" s="381">
        <f>個人データ入力用!AP36</f>
        <v>2</v>
      </c>
      <c r="E18" s="381">
        <f>個人データ入力用!AJ36</f>
        <v>3</v>
      </c>
      <c r="F18" s="381" t="str">
        <f>個人データ入力用!AQ36</f>
        <v/>
      </c>
      <c r="G18" s="381">
        <f>個人データ入力用!AK36</f>
        <v>0</v>
      </c>
      <c r="H18" s="512" t="str">
        <f>個人データ入力用!AV36</f>
        <v>03 0</v>
      </c>
      <c r="I18" s="512" t="str">
        <f>個人データ入力用!AZ36</f>
        <v/>
      </c>
      <c r="J18" s="512" t="str">
        <f>個人データ入力用!BD36</f>
        <v xml:space="preserve"> 0</v>
      </c>
      <c r="K18" s="381"/>
      <c r="L18" s="381" t="str">
        <f>個人データ入力用!AI36</f>
        <v/>
      </c>
    </row>
    <row r="19" spans="1:12">
      <c r="A19" s="381">
        <f>個人データ入力用!F37</f>
        <v>16</v>
      </c>
      <c r="B19" s="381" t="str">
        <f>個人データ入力用!AN37</f>
        <v>()</v>
      </c>
      <c r="C19" s="381" t="str">
        <f>個人データ入力用!AO37</f>
        <v/>
      </c>
      <c r="D19" s="381">
        <f>個人データ入力用!AP37</f>
        <v>2</v>
      </c>
      <c r="E19" s="381">
        <f>個人データ入力用!AJ37</f>
        <v>3</v>
      </c>
      <c r="F19" s="381" t="str">
        <f>個人データ入力用!AQ37</f>
        <v/>
      </c>
      <c r="G19" s="381">
        <f>個人データ入力用!AK37</f>
        <v>0</v>
      </c>
      <c r="H19" s="512" t="str">
        <f>個人データ入力用!AV37</f>
        <v>03 0</v>
      </c>
      <c r="I19" s="512" t="str">
        <f>個人データ入力用!AZ37</f>
        <v/>
      </c>
      <c r="J19" s="512" t="str">
        <f>個人データ入力用!BD37</f>
        <v xml:space="preserve"> 0</v>
      </c>
      <c r="K19" s="381"/>
      <c r="L19" s="381" t="str">
        <f>個人データ入力用!AI37</f>
        <v/>
      </c>
    </row>
    <row r="20" spans="1:12">
      <c r="A20" s="381">
        <f>個人データ入力用!F38</f>
        <v>17</v>
      </c>
      <c r="B20" s="381" t="str">
        <f>個人データ入力用!AN38</f>
        <v>()</v>
      </c>
      <c r="C20" s="381" t="str">
        <f>個人データ入力用!AO38</f>
        <v/>
      </c>
      <c r="D20" s="381">
        <f>個人データ入力用!AP38</f>
        <v>2</v>
      </c>
      <c r="E20" s="381">
        <f>個人データ入力用!AJ38</f>
        <v>3</v>
      </c>
      <c r="F20" s="381" t="str">
        <f>個人データ入力用!AQ38</f>
        <v/>
      </c>
      <c r="G20" s="381">
        <f>個人データ入力用!AK38</f>
        <v>0</v>
      </c>
      <c r="H20" s="512" t="str">
        <f>個人データ入力用!AV38</f>
        <v>03 0</v>
      </c>
      <c r="I20" s="512" t="str">
        <f>個人データ入力用!AZ38</f>
        <v/>
      </c>
      <c r="J20" s="512" t="str">
        <f>個人データ入力用!BD38</f>
        <v xml:space="preserve"> 0</v>
      </c>
      <c r="K20" s="381"/>
      <c r="L20" s="381" t="str">
        <f>個人データ入力用!AI38</f>
        <v/>
      </c>
    </row>
    <row r="21" spans="1:12">
      <c r="A21" s="381">
        <f>個人データ入力用!F39</f>
        <v>18</v>
      </c>
      <c r="B21" s="381" t="str">
        <f>個人データ入力用!AN39</f>
        <v>()</v>
      </c>
      <c r="C21" s="381" t="str">
        <f>個人データ入力用!AO39</f>
        <v/>
      </c>
      <c r="D21" s="381">
        <f>個人データ入力用!AP39</f>
        <v>2</v>
      </c>
      <c r="E21" s="381">
        <f>個人データ入力用!AJ39</f>
        <v>3</v>
      </c>
      <c r="F21" s="381" t="str">
        <f>個人データ入力用!AQ39</f>
        <v/>
      </c>
      <c r="G21" s="381">
        <f>個人データ入力用!AK39</f>
        <v>0</v>
      </c>
      <c r="H21" s="512" t="str">
        <f>個人データ入力用!AV39</f>
        <v>03 0</v>
      </c>
      <c r="I21" s="512" t="str">
        <f>個人データ入力用!AZ39</f>
        <v/>
      </c>
      <c r="J21" s="512" t="str">
        <f>個人データ入力用!BD39</f>
        <v xml:space="preserve"> 0</v>
      </c>
      <c r="K21" s="381"/>
      <c r="L21" s="381" t="str">
        <f>個人データ入力用!AI39</f>
        <v/>
      </c>
    </row>
    <row r="22" spans="1:12">
      <c r="A22" s="381">
        <f>個人データ入力用!F40</f>
        <v>19</v>
      </c>
      <c r="B22" s="381" t="str">
        <f>個人データ入力用!AN40</f>
        <v>()</v>
      </c>
      <c r="C22" s="381" t="str">
        <f>個人データ入力用!AO40</f>
        <v/>
      </c>
      <c r="D22" s="381">
        <f>個人データ入力用!AP40</f>
        <v>2</v>
      </c>
      <c r="E22" s="381">
        <f>個人データ入力用!AJ40</f>
        <v>3</v>
      </c>
      <c r="F22" s="381" t="str">
        <f>個人データ入力用!AQ40</f>
        <v/>
      </c>
      <c r="G22" s="381">
        <f>個人データ入力用!AK40</f>
        <v>0</v>
      </c>
      <c r="H22" s="512" t="str">
        <f>個人データ入力用!AV40</f>
        <v>03 0</v>
      </c>
      <c r="I22" s="512" t="str">
        <f>個人データ入力用!AZ40</f>
        <v/>
      </c>
      <c r="J22" s="512" t="str">
        <f>個人データ入力用!BD40</f>
        <v xml:space="preserve"> 0</v>
      </c>
      <c r="K22" s="381"/>
      <c r="L22" s="381" t="str">
        <f>個人データ入力用!AI40</f>
        <v/>
      </c>
    </row>
    <row r="23" spans="1:12">
      <c r="A23" s="381">
        <f>個人データ入力用!F41</f>
        <v>20</v>
      </c>
      <c r="B23" s="381" t="str">
        <f>個人データ入力用!AN41</f>
        <v>()</v>
      </c>
      <c r="C23" s="381" t="str">
        <f>個人データ入力用!AO41</f>
        <v/>
      </c>
      <c r="D23" s="381">
        <f>個人データ入力用!AP41</f>
        <v>2</v>
      </c>
      <c r="E23" s="381">
        <f>個人データ入力用!AJ41</f>
        <v>3</v>
      </c>
      <c r="F23" s="381" t="str">
        <f>個人データ入力用!AQ41</f>
        <v/>
      </c>
      <c r="G23" s="381">
        <f>個人データ入力用!AK41</f>
        <v>0</v>
      </c>
      <c r="H23" s="512" t="str">
        <f>個人データ入力用!AV41</f>
        <v>03 0</v>
      </c>
      <c r="I23" s="512" t="str">
        <f>個人データ入力用!AZ41</f>
        <v/>
      </c>
      <c r="J23" s="512" t="str">
        <f>個人データ入力用!BD41</f>
        <v xml:space="preserve"> 0</v>
      </c>
      <c r="K23" s="381"/>
      <c r="L23" s="381" t="str">
        <f>個人データ入力用!AI41</f>
        <v/>
      </c>
    </row>
    <row r="24" spans="1:12">
      <c r="A24" s="381">
        <f>個人データ入力用!F42</f>
        <v>21</v>
      </c>
      <c r="B24" s="381" t="str">
        <f>個人データ入力用!AN42</f>
        <v>()</v>
      </c>
      <c r="C24" s="381" t="str">
        <f>個人データ入力用!AO42</f>
        <v/>
      </c>
      <c r="D24" s="381">
        <f>個人データ入力用!AP42</f>
        <v>2</v>
      </c>
      <c r="E24" s="381">
        <f>個人データ入力用!AJ42</f>
        <v>3</v>
      </c>
      <c r="F24" s="381" t="str">
        <f>個人データ入力用!AQ42</f>
        <v/>
      </c>
      <c r="G24" s="381">
        <f>個人データ入力用!AK42</f>
        <v>0</v>
      </c>
      <c r="H24" s="512" t="str">
        <f>個人データ入力用!AV42</f>
        <v xml:space="preserve"> 0</v>
      </c>
      <c r="I24" s="512" t="str">
        <f>個人データ入力用!AZ42</f>
        <v/>
      </c>
      <c r="J24" s="512" t="str">
        <f>個人データ入力用!BD42</f>
        <v xml:space="preserve"> 0</v>
      </c>
      <c r="K24" s="381"/>
      <c r="L24" s="381" t="str">
        <f>個人データ入力用!AI42</f>
        <v/>
      </c>
    </row>
    <row r="25" spans="1:12">
      <c r="A25" s="381">
        <f>個人データ入力用!F43</f>
        <v>22</v>
      </c>
      <c r="B25" s="381" t="str">
        <f>個人データ入力用!AN43</f>
        <v>()</v>
      </c>
      <c r="C25" s="381" t="str">
        <f>個人データ入力用!AO43</f>
        <v/>
      </c>
      <c r="D25" s="381">
        <f>個人データ入力用!AP43</f>
        <v>2</v>
      </c>
      <c r="E25" s="381">
        <f>個人データ入力用!AJ43</f>
        <v>3</v>
      </c>
      <c r="F25" s="381" t="str">
        <f>個人データ入力用!AQ43</f>
        <v/>
      </c>
      <c r="G25" s="381">
        <f>個人データ入力用!AK43</f>
        <v>0</v>
      </c>
      <c r="H25" s="512" t="str">
        <f>個人データ入力用!AV43</f>
        <v xml:space="preserve"> 0</v>
      </c>
      <c r="I25" s="512" t="str">
        <f>個人データ入力用!AZ43</f>
        <v/>
      </c>
      <c r="J25" s="512" t="str">
        <f>個人データ入力用!BD43</f>
        <v xml:space="preserve"> 0</v>
      </c>
      <c r="K25" s="381"/>
      <c r="L25" s="381" t="str">
        <f>個人データ入力用!AI43</f>
        <v/>
      </c>
    </row>
    <row r="26" spans="1:12">
      <c r="A26" s="381">
        <f>個人データ入力用!F44</f>
        <v>23</v>
      </c>
      <c r="B26" s="381" t="str">
        <f>個人データ入力用!AN44</f>
        <v>()</v>
      </c>
      <c r="C26" s="381" t="str">
        <f>個人データ入力用!AO44</f>
        <v/>
      </c>
      <c r="D26" s="381">
        <f>個人データ入力用!AP44</f>
        <v>2</v>
      </c>
      <c r="E26" s="381">
        <f>個人データ入力用!AJ44</f>
        <v>3</v>
      </c>
      <c r="F26" s="381" t="str">
        <f>個人データ入力用!AQ44</f>
        <v/>
      </c>
      <c r="G26" s="381">
        <f>個人データ入力用!AK44</f>
        <v>0</v>
      </c>
      <c r="H26" s="512" t="str">
        <f>個人データ入力用!AV44</f>
        <v xml:space="preserve"> 0</v>
      </c>
      <c r="I26" s="512" t="str">
        <f>個人データ入力用!AZ44</f>
        <v/>
      </c>
      <c r="J26" s="512" t="str">
        <f>個人データ入力用!BD44</f>
        <v xml:space="preserve"> 0</v>
      </c>
      <c r="K26" s="381"/>
      <c r="L26" s="381" t="str">
        <f>個人データ入力用!AI44</f>
        <v/>
      </c>
    </row>
    <row r="27" spans="1:12">
      <c r="A27" s="381">
        <f>個人データ入力用!F45</f>
        <v>24</v>
      </c>
      <c r="B27" s="381" t="str">
        <f>個人データ入力用!AN45</f>
        <v>()</v>
      </c>
      <c r="C27" s="381" t="str">
        <f>個人データ入力用!AO45</f>
        <v/>
      </c>
      <c r="D27" s="381">
        <f>個人データ入力用!AP45</f>
        <v>2</v>
      </c>
      <c r="E27" s="381">
        <f>個人データ入力用!AJ45</f>
        <v>3</v>
      </c>
      <c r="F27" s="381" t="str">
        <f>個人データ入力用!AQ45</f>
        <v/>
      </c>
      <c r="G27" s="381">
        <f>個人データ入力用!AK45</f>
        <v>0</v>
      </c>
      <c r="H27" s="512" t="str">
        <f>個人データ入力用!AV45</f>
        <v xml:space="preserve"> 0</v>
      </c>
      <c r="I27" s="512" t="str">
        <f>個人データ入力用!AZ45</f>
        <v/>
      </c>
      <c r="J27" s="512" t="str">
        <f>個人データ入力用!BD45</f>
        <v xml:space="preserve"> 0</v>
      </c>
      <c r="K27" s="381"/>
      <c r="L27" s="381" t="str">
        <f>個人データ入力用!AI45</f>
        <v/>
      </c>
    </row>
    <row r="28" spans="1:12">
      <c r="A28" s="381">
        <f>個人データ入力用!F46</f>
        <v>25</v>
      </c>
      <c r="B28" s="381" t="str">
        <f>個人データ入力用!AN46</f>
        <v>()</v>
      </c>
      <c r="C28" s="381" t="str">
        <f>個人データ入力用!AO46</f>
        <v/>
      </c>
      <c r="D28" s="381">
        <f>個人データ入力用!AP46</f>
        <v>2</v>
      </c>
      <c r="E28" s="381">
        <f>個人データ入力用!AJ46</f>
        <v>3</v>
      </c>
      <c r="F28" s="381" t="str">
        <f>個人データ入力用!AQ46</f>
        <v/>
      </c>
      <c r="G28" s="381">
        <f>個人データ入力用!AK46</f>
        <v>0</v>
      </c>
      <c r="H28" s="512" t="str">
        <f>個人データ入力用!AV46</f>
        <v xml:space="preserve"> 0</v>
      </c>
      <c r="I28" s="512" t="str">
        <f>個人データ入力用!AZ46</f>
        <v/>
      </c>
      <c r="J28" s="512" t="str">
        <f>個人データ入力用!BD46</f>
        <v xml:space="preserve"> 0</v>
      </c>
      <c r="K28" s="381"/>
      <c r="L28" s="381" t="str">
        <f>個人データ入力用!AI46</f>
        <v/>
      </c>
    </row>
    <row r="29" spans="1:12" ht="14.5" thickBot="1"/>
    <row r="30" spans="1:12" ht="19.5" thickBot="1">
      <c r="C30" s="1222" t="s">
        <v>8903</v>
      </c>
      <c r="D30" s="1223"/>
      <c r="E30" s="1223"/>
      <c r="F30" s="1223"/>
      <c r="G30" s="1224"/>
    </row>
    <row r="31" spans="1:12" ht="16.5">
      <c r="A31" s="352" t="s">
        <v>8899</v>
      </c>
    </row>
    <row r="32" spans="1:12">
      <c r="A32" s="378" t="s">
        <v>11</v>
      </c>
      <c r="B32" s="378" t="s">
        <v>12</v>
      </c>
      <c r="C32" s="378" t="s">
        <v>13</v>
      </c>
      <c r="D32" s="378" t="s">
        <v>14</v>
      </c>
      <c r="E32" s="378" t="s">
        <v>15</v>
      </c>
      <c r="F32" s="381" t="s">
        <v>16</v>
      </c>
      <c r="G32" s="378" t="s">
        <v>17</v>
      </c>
      <c r="H32" s="378" t="s">
        <v>18</v>
      </c>
      <c r="I32" s="378" t="s">
        <v>19</v>
      </c>
      <c r="J32" s="378" t="s">
        <v>40</v>
      </c>
      <c r="K32" s="378"/>
      <c r="L32" s="378" t="s">
        <v>44</v>
      </c>
    </row>
    <row r="33" spans="1:12">
      <c r="A33" s="381">
        <f>直接データ入力!AE13</f>
        <v>1</v>
      </c>
      <c r="B33" s="381" t="str">
        <f>直接データ入力!AK13</f>
        <v>()</v>
      </c>
      <c r="C33" s="381">
        <f>直接データ入力!AL13</f>
        <v>0</v>
      </c>
      <c r="D33" s="381">
        <f>直接データ入力!AM13</f>
        <v>2</v>
      </c>
      <c r="E33" s="381">
        <f>直接データ入力!AG13</f>
        <v>3</v>
      </c>
      <c r="F33" s="381" t="str">
        <f>直接データ入力!AO13</f>
        <v/>
      </c>
      <c r="G33" s="381">
        <f>直接データ入力!AH13</f>
        <v>0</v>
      </c>
      <c r="H33" s="512" t="str">
        <f>直接データ入力!AS13</f>
        <v>03 0</v>
      </c>
      <c r="I33" s="512" t="str">
        <f>直接データ入力!AW13</f>
        <v>03 0</v>
      </c>
      <c r="J33" s="512" t="str">
        <f>直接データ入力!BA13</f>
        <v xml:space="preserve"> 0</v>
      </c>
      <c r="K33" s="381"/>
      <c r="L33" s="381">
        <f>直接データ入力!AF13</f>
        <v>0</v>
      </c>
    </row>
    <row r="34" spans="1:12">
      <c r="A34" s="381">
        <f>直接データ入力!AE14</f>
        <v>2</v>
      </c>
      <c r="B34" s="381" t="str">
        <f>直接データ入力!AK14</f>
        <v>()</v>
      </c>
      <c r="C34" s="381">
        <f>直接データ入力!AL14</f>
        <v>0</v>
      </c>
      <c r="D34" s="381">
        <f>直接データ入力!AM14</f>
        <v>2</v>
      </c>
      <c r="E34" s="381">
        <f>直接データ入力!AG14</f>
        <v>3</v>
      </c>
      <c r="F34" s="381" t="str">
        <f>直接データ入力!AO14</f>
        <v/>
      </c>
      <c r="G34" s="381">
        <f>直接データ入力!AH14</f>
        <v>0</v>
      </c>
      <c r="H34" s="512" t="str">
        <f>直接データ入力!AS14</f>
        <v>03 0</v>
      </c>
      <c r="I34" s="512" t="str">
        <f>直接データ入力!AW14</f>
        <v>03 0</v>
      </c>
      <c r="J34" s="512" t="str">
        <f>直接データ入力!BA14</f>
        <v xml:space="preserve"> 0</v>
      </c>
      <c r="K34" s="381"/>
      <c r="L34" s="381">
        <f>直接データ入力!AF14</f>
        <v>0</v>
      </c>
    </row>
    <row r="35" spans="1:12">
      <c r="A35" s="381">
        <f>直接データ入力!AE15</f>
        <v>3</v>
      </c>
      <c r="B35" s="381" t="str">
        <f>直接データ入力!AK15</f>
        <v>()</v>
      </c>
      <c r="C35" s="381">
        <f>直接データ入力!AL15</f>
        <v>0</v>
      </c>
      <c r="D35" s="381">
        <f>直接データ入力!AM15</f>
        <v>2</v>
      </c>
      <c r="E35" s="381">
        <f>直接データ入力!AG15</f>
        <v>3</v>
      </c>
      <c r="F35" s="381" t="str">
        <f>直接データ入力!AO15</f>
        <v/>
      </c>
      <c r="G35" s="381">
        <f>直接データ入力!AH15</f>
        <v>0</v>
      </c>
      <c r="H35" s="512" t="str">
        <f>直接データ入力!AS15</f>
        <v>03 0</v>
      </c>
      <c r="I35" s="512" t="str">
        <f>直接データ入力!AW15</f>
        <v>03 0</v>
      </c>
      <c r="J35" s="512" t="str">
        <f>直接データ入力!BA15</f>
        <v xml:space="preserve"> 0</v>
      </c>
      <c r="K35" s="381"/>
      <c r="L35" s="381">
        <f>直接データ入力!AF15</f>
        <v>0</v>
      </c>
    </row>
    <row r="36" spans="1:12">
      <c r="A36" s="381">
        <f>直接データ入力!AE16</f>
        <v>4</v>
      </c>
      <c r="B36" s="381" t="str">
        <f>直接データ入力!AK16</f>
        <v>()</v>
      </c>
      <c r="C36" s="381">
        <f>直接データ入力!AL16</f>
        <v>0</v>
      </c>
      <c r="D36" s="381">
        <f>直接データ入力!AM16</f>
        <v>2</v>
      </c>
      <c r="E36" s="381">
        <f>直接データ入力!AG16</f>
        <v>3</v>
      </c>
      <c r="F36" s="381" t="str">
        <f>直接データ入力!AO16</f>
        <v/>
      </c>
      <c r="G36" s="381">
        <f>直接データ入力!AH16</f>
        <v>0</v>
      </c>
      <c r="H36" s="512" t="str">
        <f>直接データ入力!AS16</f>
        <v>03 0</v>
      </c>
      <c r="I36" s="512" t="str">
        <f>直接データ入力!AW16</f>
        <v>03 0</v>
      </c>
      <c r="J36" s="512" t="str">
        <f>直接データ入力!BA16</f>
        <v xml:space="preserve"> 0</v>
      </c>
      <c r="K36" s="381"/>
      <c r="L36" s="381">
        <f>直接データ入力!AF16</f>
        <v>0</v>
      </c>
    </row>
    <row r="37" spans="1:12">
      <c r="A37" s="381">
        <f>直接データ入力!AE17</f>
        <v>5</v>
      </c>
      <c r="B37" s="381" t="str">
        <f>直接データ入力!AK17</f>
        <v>()</v>
      </c>
      <c r="C37" s="381">
        <f>直接データ入力!AL17</f>
        <v>0</v>
      </c>
      <c r="D37" s="381">
        <f>直接データ入力!AM17</f>
        <v>2</v>
      </c>
      <c r="E37" s="381">
        <f>直接データ入力!AG17</f>
        <v>3</v>
      </c>
      <c r="F37" s="381" t="str">
        <f>直接データ入力!AO17</f>
        <v/>
      </c>
      <c r="G37" s="381">
        <f>直接データ入力!AH17</f>
        <v>0</v>
      </c>
      <c r="H37" s="512" t="str">
        <f>直接データ入力!AS17</f>
        <v>03 0</v>
      </c>
      <c r="I37" s="512" t="str">
        <f>直接データ入力!AW17</f>
        <v>03 0</v>
      </c>
      <c r="J37" s="512" t="str">
        <f>直接データ入力!BA17</f>
        <v xml:space="preserve"> 0</v>
      </c>
      <c r="K37" s="381"/>
      <c r="L37" s="381">
        <f>直接データ入力!AF17</f>
        <v>0</v>
      </c>
    </row>
    <row r="38" spans="1:12">
      <c r="A38" s="381">
        <f>直接データ入力!AE18</f>
        <v>6</v>
      </c>
      <c r="B38" s="381" t="str">
        <f>直接データ入力!AK18</f>
        <v>()</v>
      </c>
      <c r="C38" s="381">
        <f>直接データ入力!AL18</f>
        <v>0</v>
      </c>
      <c r="D38" s="381">
        <f>直接データ入力!AM18</f>
        <v>2</v>
      </c>
      <c r="E38" s="381">
        <f>直接データ入力!AG18</f>
        <v>3</v>
      </c>
      <c r="F38" s="381" t="str">
        <f>直接データ入力!AO18</f>
        <v/>
      </c>
      <c r="G38" s="381">
        <f>直接データ入力!AH18</f>
        <v>0</v>
      </c>
      <c r="H38" s="512" t="str">
        <f>直接データ入力!AS18</f>
        <v>03 0</v>
      </c>
      <c r="I38" s="512" t="str">
        <f>直接データ入力!AW18</f>
        <v>03 0</v>
      </c>
      <c r="J38" s="512" t="str">
        <f>直接データ入力!BA18</f>
        <v xml:space="preserve"> 0</v>
      </c>
      <c r="K38" s="381"/>
      <c r="L38" s="381">
        <f>直接データ入力!AF18</f>
        <v>0</v>
      </c>
    </row>
    <row r="39" spans="1:12">
      <c r="A39" s="381">
        <f>直接データ入力!AE19</f>
        <v>7</v>
      </c>
      <c r="B39" s="381" t="str">
        <f>直接データ入力!AK19</f>
        <v>()</v>
      </c>
      <c r="C39" s="381">
        <f>直接データ入力!AL19</f>
        <v>0</v>
      </c>
      <c r="D39" s="381">
        <f>直接データ入力!AM19</f>
        <v>2</v>
      </c>
      <c r="E39" s="381">
        <f>直接データ入力!AG19</f>
        <v>3</v>
      </c>
      <c r="F39" s="381" t="str">
        <f>直接データ入力!AO19</f>
        <v/>
      </c>
      <c r="G39" s="381">
        <f>直接データ入力!AH19</f>
        <v>0</v>
      </c>
      <c r="H39" s="512" t="str">
        <f>直接データ入力!AS19</f>
        <v>03 0</v>
      </c>
      <c r="I39" s="512" t="str">
        <f>直接データ入力!AW19</f>
        <v>03 0</v>
      </c>
      <c r="J39" s="512" t="str">
        <f>直接データ入力!BA19</f>
        <v xml:space="preserve"> 0</v>
      </c>
      <c r="K39" s="381"/>
      <c r="L39" s="381">
        <f>直接データ入力!AF19</f>
        <v>0</v>
      </c>
    </row>
    <row r="40" spans="1:12">
      <c r="A40" s="381">
        <f>直接データ入力!AE20</f>
        <v>8</v>
      </c>
      <c r="B40" s="381" t="str">
        <f>直接データ入力!AK20</f>
        <v>()</v>
      </c>
      <c r="C40" s="381">
        <f>直接データ入力!AL20</f>
        <v>0</v>
      </c>
      <c r="D40" s="381">
        <f>直接データ入力!AM20</f>
        <v>2</v>
      </c>
      <c r="E40" s="381">
        <f>直接データ入力!AG20</f>
        <v>3</v>
      </c>
      <c r="F40" s="381" t="str">
        <f>直接データ入力!AO20</f>
        <v/>
      </c>
      <c r="G40" s="381">
        <f>直接データ入力!AH20</f>
        <v>0</v>
      </c>
      <c r="H40" s="512" t="str">
        <f>直接データ入力!AS20</f>
        <v>03 0</v>
      </c>
      <c r="I40" s="512" t="str">
        <f>直接データ入力!AW20</f>
        <v>03 0</v>
      </c>
      <c r="J40" s="512" t="str">
        <f>直接データ入力!BA20</f>
        <v xml:space="preserve"> 0</v>
      </c>
      <c r="K40" s="381"/>
      <c r="L40" s="381">
        <f>直接データ入力!AF20</f>
        <v>0</v>
      </c>
    </row>
    <row r="41" spans="1:12">
      <c r="A41" s="381">
        <f>直接データ入力!AE21</f>
        <v>9</v>
      </c>
      <c r="B41" s="381" t="str">
        <f>直接データ入力!AK21</f>
        <v>()</v>
      </c>
      <c r="C41" s="381">
        <f>直接データ入力!AL21</f>
        <v>0</v>
      </c>
      <c r="D41" s="381">
        <f>直接データ入力!AM21</f>
        <v>2</v>
      </c>
      <c r="E41" s="381">
        <f>直接データ入力!AG21</f>
        <v>3</v>
      </c>
      <c r="F41" s="381" t="str">
        <f>直接データ入力!AO21</f>
        <v/>
      </c>
      <c r="G41" s="381">
        <f>直接データ入力!AH21</f>
        <v>0</v>
      </c>
      <c r="H41" s="512" t="str">
        <f>直接データ入力!AS21</f>
        <v>03 0</v>
      </c>
      <c r="I41" s="512" t="str">
        <f>直接データ入力!AW21</f>
        <v>03 0</v>
      </c>
      <c r="J41" s="512" t="str">
        <f>直接データ入力!BA21</f>
        <v xml:space="preserve"> 0</v>
      </c>
      <c r="K41" s="381"/>
      <c r="L41" s="381">
        <f>直接データ入力!AF21</f>
        <v>0</v>
      </c>
    </row>
    <row r="42" spans="1:12">
      <c r="A42" s="381">
        <f>直接データ入力!AE22</f>
        <v>10</v>
      </c>
      <c r="B42" s="381" t="str">
        <f>直接データ入力!AK22</f>
        <v>()</v>
      </c>
      <c r="C42" s="381">
        <f>直接データ入力!AL22</f>
        <v>0</v>
      </c>
      <c r="D42" s="381">
        <f>直接データ入力!AM22</f>
        <v>2</v>
      </c>
      <c r="E42" s="381">
        <f>直接データ入力!AG22</f>
        <v>3</v>
      </c>
      <c r="F42" s="381" t="str">
        <f>直接データ入力!AO22</f>
        <v/>
      </c>
      <c r="G42" s="381">
        <f>直接データ入力!AH22</f>
        <v>0</v>
      </c>
      <c r="H42" s="512" t="str">
        <f>直接データ入力!AS22</f>
        <v>03 0</v>
      </c>
      <c r="I42" s="512" t="str">
        <f>直接データ入力!AW22</f>
        <v>03 0</v>
      </c>
      <c r="J42" s="512" t="str">
        <f>直接データ入力!BA22</f>
        <v xml:space="preserve"> 0</v>
      </c>
      <c r="K42" s="381"/>
      <c r="L42" s="381">
        <f>直接データ入力!AF22</f>
        <v>0</v>
      </c>
    </row>
    <row r="43" spans="1:12">
      <c r="A43" s="381">
        <f>直接データ入力!AE23</f>
        <v>11</v>
      </c>
      <c r="B43" s="381" t="str">
        <f>直接データ入力!AK23</f>
        <v>()</v>
      </c>
      <c r="C43" s="381">
        <f>直接データ入力!AL23</f>
        <v>0</v>
      </c>
      <c r="D43" s="381">
        <f>直接データ入力!AM23</f>
        <v>2</v>
      </c>
      <c r="E43" s="381">
        <f>直接データ入力!AG23</f>
        <v>3</v>
      </c>
      <c r="F43" s="381" t="str">
        <f>直接データ入力!AO23</f>
        <v/>
      </c>
      <c r="G43" s="381">
        <f>直接データ入力!AH23</f>
        <v>0</v>
      </c>
      <c r="H43" s="512" t="str">
        <f>直接データ入力!AS23</f>
        <v>03 0</v>
      </c>
      <c r="I43" s="512" t="str">
        <f>直接データ入力!AW23</f>
        <v>03 0</v>
      </c>
      <c r="J43" s="512" t="str">
        <f>直接データ入力!BA23</f>
        <v xml:space="preserve"> 0</v>
      </c>
      <c r="K43" s="381"/>
      <c r="L43" s="381">
        <f>直接データ入力!AF23</f>
        <v>0</v>
      </c>
    </row>
    <row r="44" spans="1:12">
      <c r="A44" s="381">
        <f>直接データ入力!AE24</f>
        <v>12</v>
      </c>
      <c r="B44" s="381" t="str">
        <f>直接データ入力!AK24</f>
        <v>()</v>
      </c>
      <c r="C44" s="381">
        <f>直接データ入力!AL24</f>
        <v>0</v>
      </c>
      <c r="D44" s="381">
        <f>直接データ入力!AM24</f>
        <v>2</v>
      </c>
      <c r="E44" s="381">
        <f>直接データ入力!AG24</f>
        <v>3</v>
      </c>
      <c r="F44" s="381" t="str">
        <f>直接データ入力!AO24</f>
        <v/>
      </c>
      <c r="G44" s="381">
        <f>直接データ入力!AH24</f>
        <v>0</v>
      </c>
      <c r="H44" s="512" t="str">
        <f>直接データ入力!AS24</f>
        <v>03 0</v>
      </c>
      <c r="I44" s="512" t="str">
        <f>直接データ入力!AW24</f>
        <v>03 0</v>
      </c>
      <c r="J44" s="512" t="str">
        <f>直接データ入力!BA24</f>
        <v xml:space="preserve"> 0</v>
      </c>
      <c r="K44" s="381"/>
      <c r="L44" s="381">
        <f>直接データ入力!AF24</f>
        <v>0</v>
      </c>
    </row>
    <row r="45" spans="1:12">
      <c r="A45" s="381">
        <f>直接データ入力!AE25</f>
        <v>13</v>
      </c>
      <c r="B45" s="381" t="str">
        <f>直接データ入力!AK25</f>
        <v>()</v>
      </c>
      <c r="C45" s="381">
        <f>直接データ入力!AL25</f>
        <v>0</v>
      </c>
      <c r="D45" s="381">
        <f>直接データ入力!AM25</f>
        <v>2</v>
      </c>
      <c r="E45" s="381">
        <f>直接データ入力!AG25</f>
        <v>3</v>
      </c>
      <c r="F45" s="381" t="str">
        <f>直接データ入力!AO25</f>
        <v/>
      </c>
      <c r="G45" s="381">
        <f>直接データ入力!AH25</f>
        <v>0</v>
      </c>
      <c r="H45" s="512" t="str">
        <f>直接データ入力!AS25</f>
        <v>03 0</v>
      </c>
      <c r="I45" s="512" t="str">
        <f>直接データ入力!AW25</f>
        <v>03 0</v>
      </c>
      <c r="J45" s="512" t="str">
        <f>直接データ入力!BA25</f>
        <v xml:space="preserve"> 0</v>
      </c>
      <c r="K45" s="381"/>
      <c r="L45" s="381">
        <f>直接データ入力!AF25</f>
        <v>0</v>
      </c>
    </row>
    <row r="46" spans="1:12">
      <c r="A46" s="381">
        <f>直接データ入力!AE26</f>
        <v>14</v>
      </c>
      <c r="B46" s="381" t="str">
        <f>直接データ入力!AK26</f>
        <v>()</v>
      </c>
      <c r="C46" s="381">
        <f>直接データ入力!AL26</f>
        <v>0</v>
      </c>
      <c r="D46" s="381">
        <f>直接データ入力!AM26</f>
        <v>2</v>
      </c>
      <c r="E46" s="381">
        <f>直接データ入力!AG26</f>
        <v>3</v>
      </c>
      <c r="F46" s="381" t="str">
        <f>直接データ入力!AO26</f>
        <v/>
      </c>
      <c r="G46" s="381">
        <f>直接データ入力!AH26</f>
        <v>0</v>
      </c>
      <c r="H46" s="512" t="str">
        <f>直接データ入力!AS26</f>
        <v>03 0</v>
      </c>
      <c r="I46" s="512" t="str">
        <f>直接データ入力!AW26</f>
        <v>03 0</v>
      </c>
      <c r="J46" s="512" t="str">
        <f>直接データ入力!BA26</f>
        <v xml:space="preserve"> 0</v>
      </c>
      <c r="K46" s="381"/>
      <c r="L46" s="381">
        <f>直接データ入力!AF26</f>
        <v>0</v>
      </c>
    </row>
    <row r="47" spans="1:12">
      <c r="A47" s="381">
        <f>直接データ入力!AE27</f>
        <v>15</v>
      </c>
      <c r="B47" s="381" t="str">
        <f>直接データ入力!AK27</f>
        <v>()</v>
      </c>
      <c r="C47" s="381">
        <f>直接データ入力!AL27</f>
        <v>0</v>
      </c>
      <c r="D47" s="381">
        <f>直接データ入力!AM27</f>
        <v>2</v>
      </c>
      <c r="E47" s="381">
        <f>直接データ入力!AG27</f>
        <v>3</v>
      </c>
      <c r="F47" s="381" t="str">
        <f>直接データ入力!AO27</f>
        <v/>
      </c>
      <c r="G47" s="381">
        <f>直接データ入力!AH27</f>
        <v>0</v>
      </c>
      <c r="H47" s="512" t="str">
        <f>直接データ入力!AS27</f>
        <v>03 0</v>
      </c>
      <c r="I47" s="512" t="str">
        <f>直接データ入力!AW27</f>
        <v>03 0</v>
      </c>
      <c r="J47" s="512" t="str">
        <f>直接データ入力!BA27</f>
        <v xml:space="preserve"> 0</v>
      </c>
      <c r="K47" s="381"/>
      <c r="L47" s="381">
        <f>直接データ入力!AF27</f>
        <v>0</v>
      </c>
    </row>
    <row r="48" spans="1:12">
      <c r="A48" s="381">
        <f>直接データ入力!AE28</f>
        <v>16</v>
      </c>
      <c r="B48" s="381" t="str">
        <f>直接データ入力!AK28</f>
        <v>()</v>
      </c>
      <c r="C48" s="381">
        <f>直接データ入力!AL28</f>
        <v>0</v>
      </c>
      <c r="D48" s="381">
        <f>直接データ入力!AM28</f>
        <v>2</v>
      </c>
      <c r="E48" s="381">
        <f>直接データ入力!AG28</f>
        <v>3</v>
      </c>
      <c r="F48" s="381" t="str">
        <f>直接データ入力!AO28</f>
        <v/>
      </c>
      <c r="G48" s="381">
        <f>直接データ入力!AH28</f>
        <v>0</v>
      </c>
      <c r="H48" s="512" t="str">
        <f>直接データ入力!AS28</f>
        <v>03 0</v>
      </c>
      <c r="I48" s="512" t="str">
        <f>直接データ入力!AW28</f>
        <v>03 0</v>
      </c>
      <c r="J48" s="512" t="str">
        <f>直接データ入力!BA28</f>
        <v xml:space="preserve"> 0</v>
      </c>
      <c r="K48" s="381"/>
      <c r="L48" s="381">
        <f>直接データ入力!AF28</f>
        <v>0</v>
      </c>
    </row>
    <row r="49" spans="1:12">
      <c r="A49" s="381">
        <f>直接データ入力!AE29</f>
        <v>17</v>
      </c>
      <c r="B49" s="381" t="str">
        <f>直接データ入力!AK29</f>
        <v>()</v>
      </c>
      <c r="C49" s="381">
        <f>直接データ入力!AL29</f>
        <v>0</v>
      </c>
      <c r="D49" s="381">
        <f>直接データ入力!AM29</f>
        <v>2</v>
      </c>
      <c r="E49" s="381">
        <f>直接データ入力!AG29</f>
        <v>3</v>
      </c>
      <c r="F49" s="381" t="str">
        <f>直接データ入力!AO29</f>
        <v/>
      </c>
      <c r="G49" s="381">
        <f>直接データ入力!AH29</f>
        <v>0</v>
      </c>
      <c r="H49" s="512" t="str">
        <f>直接データ入力!AS29</f>
        <v>03 0</v>
      </c>
      <c r="I49" s="512" t="str">
        <f>直接データ入力!AW29</f>
        <v>03 0</v>
      </c>
      <c r="J49" s="512" t="str">
        <f>直接データ入力!BA29</f>
        <v xml:space="preserve"> 0</v>
      </c>
      <c r="K49" s="381"/>
      <c r="L49" s="381">
        <f>直接データ入力!AF29</f>
        <v>0</v>
      </c>
    </row>
    <row r="50" spans="1:12">
      <c r="A50" s="381">
        <f>直接データ入力!AE30</f>
        <v>18</v>
      </c>
      <c r="B50" s="381" t="str">
        <f>直接データ入力!AK30</f>
        <v>()</v>
      </c>
      <c r="C50" s="381">
        <f>直接データ入力!AL30</f>
        <v>0</v>
      </c>
      <c r="D50" s="381">
        <f>直接データ入力!AM30</f>
        <v>2</v>
      </c>
      <c r="E50" s="381">
        <f>直接データ入力!AG30</f>
        <v>3</v>
      </c>
      <c r="F50" s="381" t="str">
        <f>直接データ入力!AO30</f>
        <v/>
      </c>
      <c r="G50" s="381">
        <f>直接データ入力!AH30</f>
        <v>0</v>
      </c>
      <c r="H50" s="512" t="str">
        <f>直接データ入力!AS30</f>
        <v>03 0</v>
      </c>
      <c r="I50" s="512" t="str">
        <f>直接データ入力!AW30</f>
        <v>03 0</v>
      </c>
      <c r="J50" s="512" t="str">
        <f>直接データ入力!BA30</f>
        <v xml:space="preserve"> 0</v>
      </c>
      <c r="K50" s="381"/>
      <c r="L50" s="381">
        <f>直接データ入力!AF30</f>
        <v>0</v>
      </c>
    </row>
    <row r="51" spans="1:12">
      <c r="A51" s="381">
        <f>直接データ入力!AE31</f>
        <v>19</v>
      </c>
      <c r="B51" s="381" t="str">
        <f>直接データ入力!AK31</f>
        <v>()</v>
      </c>
      <c r="C51" s="381">
        <f>直接データ入力!AL31</f>
        <v>0</v>
      </c>
      <c r="D51" s="381">
        <f>直接データ入力!AM31</f>
        <v>2</v>
      </c>
      <c r="E51" s="381">
        <f>直接データ入力!AG31</f>
        <v>3</v>
      </c>
      <c r="F51" s="381" t="str">
        <f>直接データ入力!AO31</f>
        <v/>
      </c>
      <c r="G51" s="381">
        <f>直接データ入力!AH31</f>
        <v>0</v>
      </c>
      <c r="H51" s="512" t="str">
        <f>直接データ入力!AS31</f>
        <v>03 0</v>
      </c>
      <c r="I51" s="512" t="str">
        <f>直接データ入力!AW31</f>
        <v>03 0</v>
      </c>
      <c r="J51" s="512" t="str">
        <f>直接データ入力!BA31</f>
        <v xml:space="preserve"> 0</v>
      </c>
      <c r="K51" s="381"/>
      <c r="L51" s="381">
        <f>直接データ入力!AF31</f>
        <v>0</v>
      </c>
    </row>
    <row r="52" spans="1:12">
      <c r="A52" s="381">
        <f>直接データ入力!AE32</f>
        <v>20</v>
      </c>
      <c r="B52" s="381" t="str">
        <f>直接データ入力!AK32</f>
        <v>()</v>
      </c>
      <c r="C52" s="381">
        <f>直接データ入力!AL32</f>
        <v>0</v>
      </c>
      <c r="D52" s="381">
        <f>直接データ入力!AM32</f>
        <v>2</v>
      </c>
      <c r="E52" s="381">
        <f>直接データ入力!AG32</f>
        <v>3</v>
      </c>
      <c r="F52" s="381" t="str">
        <f>直接データ入力!AO32</f>
        <v/>
      </c>
      <c r="G52" s="381">
        <f>直接データ入力!AH32</f>
        <v>0</v>
      </c>
      <c r="H52" s="512" t="str">
        <f>直接データ入力!AS32</f>
        <v>03 0</v>
      </c>
      <c r="I52" s="512" t="str">
        <f>直接データ入力!AW32</f>
        <v>03 0</v>
      </c>
      <c r="J52" s="512" t="str">
        <f>直接データ入力!BA32</f>
        <v xml:space="preserve"> 0</v>
      </c>
      <c r="K52" s="381"/>
      <c r="L52" s="381">
        <f>直接データ入力!AF32</f>
        <v>0</v>
      </c>
    </row>
    <row r="53" spans="1:12">
      <c r="A53" s="381">
        <f>直接データ入力!AE33</f>
        <v>21</v>
      </c>
      <c r="B53" s="381" t="str">
        <f>直接データ入力!AK33</f>
        <v>()</v>
      </c>
      <c r="C53" s="381">
        <f>直接データ入力!AL33</f>
        <v>0</v>
      </c>
      <c r="D53" s="381" t="e">
        <f>直接データ入力!AM33</f>
        <v>#N/A</v>
      </c>
      <c r="E53" s="381">
        <f>直接データ入力!AG33</f>
        <v>3</v>
      </c>
      <c r="F53" s="381" t="str">
        <f>直接データ入力!AO33</f>
        <v/>
      </c>
      <c r="G53" s="381">
        <f>直接データ入力!AH33</f>
        <v>0</v>
      </c>
      <c r="H53" s="512" t="str">
        <f>直接データ入力!AS33</f>
        <v xml:space="preserve"> 0</v>
      </c>
      <c r="I53" s="512" t="str">
        <f>直接データ入力!AW33</f>
        <v xml:space="preserve"> 0</v>
      </c>
      <c r="J53" s="512" t="str">
        <f>直接データ入力!BA33</f>
        <v xml:space="preserve"> 0</v>
      </c>
      <c r="K53" s="381"/>
      <c r="L53" s="381">
        <f>直接データ入力!AF33</f>
        <v>0</v>
      </c>
    </row>
    <row r="54" spans="1:12">
      <c r="A54" s="381">
        <f>直接データ入力!AE34</f>
        <v>22</v>
      </c>
      <c r="B54" s="381" t="str">
        <f>直接データ入力!AK34</f>
        <v>()</v>
      </c>
      <c r="C54" s="381">
        <f>直接データ入力!AL34</f>
        <v>0</v>
      </c>
      <c r="D54" s="381" t="e">
        <f>直接データ入力!AM34</f>
        <v>#N/A</v>
      </c>
      <c r="E54" s="381">
        <f>直接データ入力!AG34</f>
        <v>3</v>
      </c>
      <c r="F54" s="381" t="str">
        <f>直接データ入力!AO34</f>
        <v/>
      </c>
      <c r="G54" s="381">
        <f>直接データ入力!AH34</f>
        <v>0</v>
      </c>
      <c r="H54" s="512" t="str">
        <f>直接データ入力!AS34</f>
        <v xml:space="preserve"> 0</v>
      </c>
      <c r="I54" s="512" t="str">
        <f>直接データ入力!AW34</f>
        <v xml:space="preserve"> 0</v>
      </c>
      <c r="J54" s="512" t="str">
        <f>直接データ入力!BA34</f>
        <v xml:space="preserve"> 0</v>
      </c>
      <c r="K54" s="381"/>
      <c r="L54" s="381">
        <f>直接データ入力!AF34</f>
        <v>0</v>
      </c>
    </row>
    <row r="55" spans="1:12">
      <c r="A55" s="381">
        <f>直接データ入力!AE35</f>
        <v>23</v>
      </c>
      <c r="B55" s="381" t="str">
        <f>直接データ入力!AK35</f>
        <v>()</v>
      </c>
      <c r="C55" s="381">
        <f>直接データ入力!AL35</f>
        <v>0</v>
      </c>
      <c r="D55" s="381" t="e">
        <f>直接データ入力!AM35</f>
        <v>#N/A</v>
      </c>
      <c r="E55" s="381">
        <f>直接データ入力!AG35</f>
        <v>3</v>
      </c>
      <c r="F55" s="381" t="str">
        <f>直接データ入力!AO35</f>
        <v/>
      </c>
      <c r="G55" s="381">
        <f>直接データ入力!AH35</f>
        <v>0</v>
      </c>
      <c r="H55" s="512" t="str">
        <f>直接データ入力!AS35</f>
        <v xml:space="preserve"> 0</v>
      </c>
      <c r="I55" s="512" t="str">
        <f>直接データ入力!AW35</f>
        <v xml:space="preserve"> 0</v>
      </c>
      <c r="J55" s="512" t="str">
        <f>直接データ入力!BA35</f>
        <v xml:space="preserve"> 0</v>
      </c>
      <c r="K55" s="381"/>
      <c r="L55" s="381">
        <f>直接データ入力!AF35</f>
        <v>0</v>
      </c>
    </row>
    <row r="56" spans="1:12">
      <c r="A56" s="381">
        <f>直接データ入力!AE36</f>
        <v>24</v>
      </c>
      <c r="B56" s="381" t="str">
        <f>直接データ入力!AK36</f>
        <v>()</v>
      </c>
      <c r="C56" s="381">
        <f>直接データ入力!AL36</f>
        <v>0</v>
      </c>
      <c r="D56" s="381" t="e">
        <f>直接データ入力!AM36</f>
        <v>#N/A</v>
      </c>
      <c r="E56" s="381">
        <f>直接データ入力!AG36</f>
        <v>3</v>
      </c>
      <c r="F56" s="381" t="str">
        <f>直接データ入力!AO36</f>
        <v/>
      </c>
      <c r="G56" s="381">
        <f>直接データ入力!AH36</f>
        <v>0</v>
      </c>
      <c r="H56" s="512" t="str">
        <f>直接データ入力!AS36</f>
        <v xml:space="preserve"> 0</v>
      </c>
      <c r="I56" s="512" t="str">
        <f>直接データ入力!AW36</f>
        <v xml:space="preserve"> 0</v>
      </c>
      <c r="J56" s="512" t="str">
        <f>直接データ入力!BA36</f>
        <v xml:space="preserve"> 0</v>
      </c>
      <c r="K56" s="381"/>
      <c r="L56" s="381">
        <f>直接データ入力!AF36</f>
        <v>0</v>
      </c>
    </row>
    <row r="57" spans="1:12">
      <c r="A57" s="381">
        <f>直接データ入力!AE37</f>
        <v>25</v>
      </c>
      <c r="B57" s="381" t="str">
        <f>直接データ入力!AK37</f>
        <v>()</v>
      </c>
      <c r="C57" s="381">
        <f>直接データ入力!AL37</f>
        <v>0</v>
      </c>
      <c r="D57" s="381" t="e">
        <f>直接データ入力!AM37</f>
        <v>#N/A</v>
      </c>
      <c r="E57" s="381">
        <f>直接データ入力!AG37</f>
        <v>3</v>
      </c>
      <c r="F57" s="381" t="str">
        <f>直接データ入力!AO37</f>
        <v/>
      </c>
      <c r="G57" s="381">
        <f>直接データ入力!AH37</f>
        <v>0</v>
      </c>
      <c r="H57" s="512" t="str">
        <f>直接データ入力!AS37</f>
        <v xml:space="preserve"> 0</v>
      </c>
      <c r="I57" s="512" t="str">
        <f>直接データ入力!AW37</f>
        <v xml:space="preserve"> 0</v>
      </c>
      <c r="J57" s="512" t="str">
        <f>直接データ入力!BA37</f>
        <v xml:space="preserve"> 0</v>
      </c>
      <c r="K57" s="381"/>
      <c r="L57" s="381">
        <f>直接データ入力!AF37</f>
        <v>0</v>
      </c>
    </row>
    <row r="59" spans="1:12" ht="14.5" thickBot="1"/>
    <row r="60" spans="1:12" ht="19.5" thickBot="1">
      <c r="C60" s="1219" t="s">
        <v>8902</v>
      </c>
      <c r="D60" s="1220"/>
      <c r="E60" s="1220"/>
      <c r="F60" s="1220"/>
      <c r="G60" s="1221"/>
    </row>
    <row r="61" spans="1:12" ht="16.5">
      <c r="A61" s="434" t="s">
        <v>8901</v>
      </c>
    </row>
    <row r="62" spans="1:12">
      <c r="A62" s="382" t="s">
        <v>11</v>
      </c>
      <c r="B62" s="382" t="s">
        <v>12</v>
      </c>
      <c r="C62" s="382" t="s">
        <v>13</v>
      </c>
      <c r="D62" s="382" t="s">
        <v>14</v>
      </c>
      <c r="E62" s="382" t="s">
        <v>15</v>
      </c>
      <c r="F62" s="382" t="s">
        <v>16</v>
      </c>
      <c r="G62" s="382" t="s">
        <v>17</v>
      </c>
      <c r="H62" s="382" t="s">
        <v>18</v>
      </c>
      <c r="I62" s="382" t="s">
        <v>19</v>
      </c>
      <c r="J62" s="382" t="s">
        <v>40</v>
      </c>
      <c r="K62" s="382"/>
      <c r="L62" s="382" t="s">
        <v>44</v>
      </c>
    </row>
    <row r="63" spans="1:12">
      <c r="A63" s="382">
        <f>個人データ入力用!F56</f>
        <v>1</v>
      </c>
      <c r="B63" s="382" t="str">
        <f>個人データ入力用!AN56</f>
        <v>()</v>
      </c>
      <c r="C63" s="382" t="str">
        <f>個人データ入力用!AO56</f>
        <v/>
      </c>
      <c r="D63" s="382">
        <f>個人データ入力用!AP56</f>
        <v>1</v>
      </c>
      <c r="E63" s="382">
        <f>個人データ入力用!AJ56</f>
        <v>3</v>
      </c>
      <c r="F63" s="382" t="str">
        <f>個人データ入力用!AQ56</f>
        <v/>
      </c>
      <c r="G63" s="382">
        <f>個人データ入力用!AK56</f>
        <v>0</v>
      </c>
      <c r="H63" s="513" t="str">
        <f>個人データ入力用!AV56</f>
        <v>03 0</v>
      </c>
      <c r="I63" s="513" t="str">
        <f>個人データ入力用!AZ56</f>
        <v/>
      </c>
      <c r="J63" s="513" t="str">
        <f>個人データ入力用!BD56</f>
        <v xml:space="preserve"> 0</v>
      </c>
      <c r="K63" s="382"/>
      <c r="L63" s="382" t="str">
        <f>個人データ入力用!AI56</f>
        <v/>
      </c>
    </row>
    <row r="64" spans="1:12">
      <c r="A64" s="382">
        <f>個人データ入力用!F57</f>
        <v>2</v>
      </c>
      <c r="B64" s="382" t="str">
        <f>個人データ入力用!AN57</f>
        <v>()</v>
      </c>
      <c r="C64" s="382" t="str">
        <f>個人データ入力用!AO57</f>
        <v/>
      </c>
      <c r="D64" s="382">
        <f>個人データ入力用!AP57</f>
        <v>1</v>
      </c>
      <c r="E64" s="382">
        <f>個人データ入力用!AJ57</f>
        <v>3</v>
      </c>
      <c r="F64" s="382" t="str">
        <f>個人データ入力用!AQ57</f>
        <v/>
      </c>
      <c r="G64" s="382">
        <f>個人データ入力用!AK57</f>
        <v>0</v>
      </c>
      <c r="H64" s="513" t="str">
        <f>個人データ入力用!AV57</f>
        <v>03 0</v>
      </c>
      <c r="I64" s="513" t="str">
        <f>個人データ入力用!AZ57</f>
        <v/>
      </c>
      <c r="J64" s="513" t="str">
        <f>個人データ入力用!BD57</f>
        <v xml:space="preserve"> 0</v>
      </c>
      <c r="K64" s="382"/>
      <c r="L64" s="382" t="str">
        <f>個人データ入力用!AI57</f>
        <v/>
      </c>
    </row>
    <row r="65" spans="1:12">
      <c r="A65" s="382">
        <f>個人データ入力用!F58</f>
        <v>3</v>
      </c>
      <c r="B65" s="382" t="str">
        <f>個人データ入力用!AN58</f>
        <v>()</v>
      </c>
      <c r="C65" s="382" t="str">
        <f>個人データ入力用!AO58</f>
        <v/>
      </c>
      <c r="D65" s="382">
        <f>個人データ入力用!AP58</f>
        <v>1</v>
      </c>
      <c r="E65" s="382">
        <f>個人データ入力用!AJ58</f>
        <v>3</v>
      </c>
      <c r="F65" s="382" t="str">
        <f>個人データ入力用!AQ58</f>
        <v/>
      </c>
      <c r="G65" s="382">
        <f>個人データ入力用!AK58</f>
        <v>0</v>
      </c>
      <c r="H65" s="513" t="str">
        <f>個人データ入力用!AV58</f>
        <v>03 0</v>
      </c>
      <c r="I65" s="513" t="str">
        <f>個人データ入力用!AZ58</f>
        <v/>
      </c>
      <c r="J65" s="513" t="str">
        <f>個人データ入力用!BD58</f>
        <v xml:space="preserve"> 0</v>
      </c>
      <c r="K65" s="382"/>
      <c r="L65" s="382" t="str">
        <f>個人データ入力用!AI58</f>
        <v/>
      </c>
    </row>
    <row r="66" spans="1:12">
      <c r="A66" s="382">
        <f>個人データ入力用!F59</f>
        <v>4</v>
      </c>
      <c r="B66" s="382" t="str">
        <f>個人データ入力用!AN59</f>
        <v>()</v>
      </c>
      <c r="C66" s="382" t="str">
        <f>個人データ入力用!AO59</f>
        <v/>
      </c>
      <c r="D66" s="382">
        <f>個人データ入力用!AP59</f>
        <v>1</v>
      </c>
      <c r="E66" s="382">
        <f>個人データ入力用!AJ59</f>
        <v>3</v>
      </c>
      <c r="F66" s="382" t="str">
        <f>個人データ入力用!AQ59</f>
        <v/>
      </c>
      <c r="G66" s="382">
        <f>個人データ入力用!AK59</f>
        <v>0</v>
      </c>
      <c r="H66" s="513" t="str">
        <f>個人データ入力用!AV59</f>
        <v>03 0</v>
      </c>
      <c r="I66" s="513" t="str">
        <f>個人データ入力用!AZ59</f>
        <v/>
      </c>
      <c r="J66" s="513" t="str">
        <f>個人データ入力用!BD59</f>
        <v xml:space="preserve"> 0</v>
      </c>
      <c r="K66" s="382"/>
      <c r="L66" s="382" t="str">
        <f>個人データ入力用!AI59</f>
        <v/>
      </c>
    </row>
    <row r="67" spans="1:12">
      <c r="A67" s="382">
        <f>個人データ入力用!F60</f>
        <v>5</v>
      </c>
      <c r="B67" s="382" t="str">
        <f>個人データ入力用!AN60</f>
        <v>()</v>
      </c>
      <c r="C67" s="382" t="str">
        <f>個人データ入力用!AO60</f>
        <v/>
      </c>
      <c r="D67" s="382">
        <f>個人データ入力用!AP60</f>
        <v>1</v>
      </c>
      <c r="E67" s="382">
        <f>個人データ入力用!AJ60</f>
        <v>3</v>
      </c>
      <c r="F67" s="382" t="str">
        <f>個人データ入力用!AQ60</f>
        <v/>
      </c>
      <c r="G67" s="382">
        <f>個人データ入力用!AK60</f>
        <v>0</v>
      </c>
      <c r="H67" s="513" t="str">
        <f>個人データ入力用!AV60</f>
        <v>03 0</v>
      </c>
      <c r="I67" s="513" t="str">
        <f>個人データ入力用!AZ60</f>
        <v/>
      </c>
      <c r="J67" s="513" t="str">
        <f>個人データ入力用!BD60</f>
        <v xml:space="preserve"> 0</v>
      </c>
      <c r="K67" s="382"/>
      <c r="L67" s="382" t="str">
        <f>個人データ入力用!AI60</f>
        <v/>
      </c>
    </row>
    <row r="68" spans="1:12">
      <c r="A68" s="382">
        <f>個人データ入力用!F61</f>
        <v>6</v>
      </c>
      <c r="B68" s="382" t="str">
        <f>個人データ入力用!AN61</f>
        <v>()</v>
      </c>
      <c r="C68" s="382" t="str">
        <f>個人データ入力用!AO61</f>
        <v/>
      </c>
      <c r="D68" s="382">
        <f>個人データ入力用!AP61</f>
        <v>1</v>
      </c>
      <c r="E68" s="382">
        <f>個人データ入力用!AJ61</f>
        <v>3</v>
      </c>
      <c r="F68" s="382" t="str">
        <f>個人データ入力用!AQ61</f>
        <v/>
      </c>
      <c r="G68" s="382">
        <f>個人データ入力用!AK61</f>
        <v>0</v>
      </c>
      <c r="H68" s="513" t="str">
        <f>個人データ入力用!AV61</f>
        <v>03 0</v>
      </c>
      <c r="I68" s="513" t="str">
        <f>個人データ入力用!AZ61</f>
        <v/>
      </c>
      <c r="J68" s="513" t="str">
        <f>個人データ入力用!BD61</f>
        <v xml:space="preserve"> 0</v>
      </c>
      <c r="K68" s="382"/>
      <c r="L68" s="382" t="str">
        <f>個人データ入力用!AI61</f>
        <v/>
      </c>
    </row>
    <row r="69" spans="1:12">
      <c r="A69" s="382">
        <f>個人データ入力用!F62</f>
        <v>7</v>
      </c>
      <c r="B69" s="382" t="str">
        <f>個人データ入力用!AN62</f>
        <v>()</v>
      </c>
      <c r="C69" s="382" t="str">
        <f>個人データ入力用!AO62</f>
        <v/>
      </c>
      <c r="D69" s="382">
        <f>個人データ入力用!AP62</f>
        <v>1</v>
      </c>
      <c r="E69" s="382">
        <f>個人データ入力用!AJ62</f>
        <v>3</v>
      </c>
      <c r="F69" s="382" t="str">
        <f>個人データ入力用!AQ62</f>
        <v/>
      </c>
      <c r="G69" s="382">
        <f>個人データ入力用!AK62</f>
        <v>0</v>
      </c>
      <c r="H69" s="513" t="str">
        <f>個人データ入力用!AV62</f>
        <v>03 0</v>
      </c>
      <c r="I69" s="513" t="str">
        <f>個人データ入力用!AZ62</f>
        <v/>
      </c>
      <c r="J69" s="513" t="str">
        <f>個人データ入力用!BD62</f>
        <v xml:space="preserve"> 0</v>
      </c>
      <c r="K69" s="382"/>
      <c r="L69" s="382" t="str">
        <f>個人データ入力用!AI62</f>
        <v/>
      </c>
    </row>
    <row r="70" spans="1:12">
      <c r="A70" s="382">
        <f>個人データ入力用!F63</f>
        <v>8</v>
      </c>
      <c r="B70" s="382" t="str">
        <f>個人データ入力用!AN63</f>
        <v>()</v>
      </c>
      <c r="C70" s="382" t="str">
        <f>個人データ入力用!AO63</f>
        <v/>
      </c>
      <c r="D70" s="382">
        <f>個人データ入力用!AP63</f>
        <v>1</v>
      </c>
      <c r="E70" s="382">
        <f>個人データ入力用!AJ63</f>
        <v>3</v>
      </c>
      <c r="F70" s="382" t="str">
        <f>個人データ入力用!AQ63</f>
        <v/>
      </c>
      <c r="G70" s="382">
        <f>個人データ入力用!AK63</f>
        <v>0</v>
      </c>
      <c r="H70" s="513" t="str">
        <f>個人データ入力用!AV63</f>
        <v>03 0</v>
      </c>
      <c r="I70" s="513" t="str">
        <f>個人データ入力用!AZ63</f>
        <v/>
      </c>
      <c r="J70" s="513" t="str">
        <f>個人データ入力用!BD63</f>
        <v xml:space="preserve"> 0</v>
      </c>
      <c r="K70" s="382"/>
      <c r="L70" s="382" t="str">
        <f>個人データ入力用!AI63</f>
        <v/>
      </c>
    </row>
    <row r="71" spans="1:12">
      <c r="A71" s="382">
        <f>個人データ入力用!F64</f>
        <v>9</v>
      </c>
      <c r="B71" s="382" t="str">
        <f>個人データ入力用!AN64</f>
        <v>()</v>
      </c>
      <c r="C71" s="382" t="str">
        <f>個人データ入力用!AO64</f>
        <v/>
      </c>
      <c r="D71" s="382">
        <f>個人データ入力用!AP64</f>
        <v>1</v>
      </c>
      <c r="E71" s="382">
        <f>個人データ入力用!AJ64</f>
        <v>3</v>
      </c>
      <c r="F71" s="382" t="str">
        <f>個人データ入力用!AQ64</f>
        <v/>
      </c>
      <c r="G71" s="382">
        <f>個人データ入力用!AK64</f>
        <v>0</v>
      </c>
      <c r="H71" s="513" t="str">
        <f>個人データ入力用!AV64</f>
        <v>03 0</v>
      </c>
      <c r="I71" s="513" t="str">
        <f>個人データ入力用!AZ64</f>
        <v/>
      </c>
      <c r="J71" s="513" t="str">
        <f>個人データ入力用!BD64</f>
        <v xml:space="preserve"> 0</v>
      </c>
      <c r="K71" s="382"/>
      <c r="L71" s="382" t="str">
        <f>個人データ入力用!AI64</f>
        <v/>
      </c>
    </row>
    <row r="72" spans="1:12">
      <c r="A72" s="382">
        <f>個人データ入力用!F65</f>
        <v>10</v>
      </c>
      <c r="B72" s="382" t="str">
        <f>個人データ入力用!AN65</f>
        <v>()</v>
      </c>
      <c r="C72" s="382" t="str">
        <f>個人データ入力用!AO65</f>
        <v/>
      </c>
      <c r="D72" s="382">
        <f>個人データ入力用!AP65</f>
        <v>1</v>
      </c>
      <c r="E72" s="382">
        <f>個人データ入力用!AJ65</f>
        <v>3</v>
      </c>
      <c r="F72" s="382" t="str">
        <f>個人データ入力用!AQ65</f>
        <v/>
      </c>
      <c r="G72" s="382">
        <f>個人データ入力用!AK65</f>
        <v>0</v>
      </c>
      <c r="H72" s="513" t="str">
        <f>個人データ入力用!AV65</f>
        <v>03 0</v>
      </c>
      <c r="I72" s="513" t="str">
        <f>個人データ入力用!AZ65</f>
        <v/>
      </c>
      <c r="J72" s="513" t="str">
        <f>個人データ入力用!BD65</f>
        <v xml:space="preserve"> 0</v>
      </c>
      <c r="K72" s="382"/>
      <c r="L72" s="382" t="str">
        <f>個人データ入力用!AI65</f>
        <v/>
      </c>
    </row>
    <row r="73" spans="1:12">
      <c r="A73" s="382">
        <f>個人データ入力用!F66</f>
        <v>11</v>
      </c>
      <c r="B73" s="382" t="str">
        <f>個人データ入力用!AN66</f>
        <v>()</v>
      </c>
      <c r="C73" s="382" t="str">
        <f>個人データ入力用!AO66</f>
        <v/>
      </c>
      <c r="D73" s="382">
        <f>個人データ入力用!AP66</f>
        <v>1</v>
      </c>
      <c r="E73" s="382">
        <f>個人データ入力用!AJ66</f>
        <v>3</v>
      </c>
      <c r="F73" s="382" t="str">
        <f>個人データ入力用!AQ66</f>
        <v/>
      </c>
      <c r="G73" s="382">
        <f>個人データ入力用!AK66</f>
        <v>0</v>
      </c>
      <c r="H73" s="513" t="str">
        <f>個人データ入力用!AV66</f>
        <v>03 0</v>
      </c>
      <c r="I73" s="513" t="str">
        <f>個人データ入力用!AZ66</f>
        <v/>
      </c>
      <c r="J73" s="513" t="str">
        <f>個人データ入力用!BD66</f>
        <v xml:space="preserve"> 0</v>
      </c>
      <c r="K73" s="382"/>
      <c r="L73" s="382" t="str">
        <f>個人データ入力用!AI66</f>
        <v/>
      </c>
    </row>
    <row r="74" spans="1:12">
      <c r="A74" s="382">
        <f>個人データ入力用!F67</f>
        <v>12</v>
      </c>
      <c r="B74" s="382" t="str">
        <f>個人データ入力用!AN67</f>
        <v>()</v>
      </c>
      <c r="C74" s="382" t="str">
        <f>個人データ入力用!AO67</f>
        <v/>
      </c>
      <c r="D74" s="382">
        <f>個人データ入力用!AP67</f>
        <v>1</v>
      </c>
      <c r="E74" s="382">
        <f>個人データ入力用!AJ67</f>
        <v>3</v>
      </c>
      <c r="F74" s="382" t="str">
        <f>個人データ入力用!AQ67</f>
        <v/>
      </c>
      <c r="G74" s="382">
        <f>個人データ入力用!AK67</f>
        <v>0</v>
      </c>
      <c r="H74" s="513" t="str">
        <f>個人データ入力用!AV67</f>
        <v>03 0</v>
      </c>
      <c r="I74" s="513" t="str">
        <f>個人データ入力用!AZ67</f>
        <v/>
      </c>
      <c r="J74" s="513" t="str">
        <f>個人データ入力用!BD67</f>
        <v xml:space="preserve"> 0</v>
      </c>
      <c r="K74" s="382"/>
      <c r="L74" s="382" t="str">
        <f>個人データ入力用!AI67</f>
        <v/>
      </c>
    </row>
    <row r="75" spans="1:12">
      <c r="A75" s="382">
        <f>個人データ入力用!F68</f>
        <v>13</v>
      </c>
      <c r="B75" s="382" t="str">
        <f>個人データ入力用!AN68</f>
        <v>()</v>
      </c>
      <c r="C75" s="382" t="str">
        <f>個人データ入力用!AO68</f>
        <v/>
      </c>
      <c r="D75" s="382">
        <f>個人データ入力用!AP68</f>
        <v>1</v>
      </c>
      <c r="E75" s="382">
        <f>個人データ入力用!AJ68</f>
        <v>3</v>
      </c>
      <c r="F75" s="382" t="str">
        <f>個人データ入力用!AQ68</f>
        <v/>
      </c>
      <c r="G75" s="382">
        <f>個人データ入力用!AK68</f>
        <v>0</v>
      </c>
      <c r="H75" s="513" t="str">
        <f>個人データ入力用!AV68</f>
        <v>03 0</v>
      </c>
      <c r="I75" s="513" t="str">
        <f>個人データ入力用!AZ68</f>
        <v/>
      </c>
      <c r="J75" s="513" t="str">
        <f>個人データ入力用!BD68</f>
        <v xml:space="preserve"> 0</v>
      </c>
      <c r="K75" s="382"/>
      <c r="L75" s="382" t="str">
        <f>個人データ入力用!AI68</f>
        <v/>
      </c>
    </row>
    <row r="76" spans="1:12">
      <c r="A76" s="382">
        <f>個人データ入力用!F69</f>
        <v>14</v>
      </c>
      <c r="B76" s="382" t="str">
        <f>個人データ入力用!AN69</f>
        <v>()</v>
      </c>
      <c r="C76" s="382" t="str">
        <f>個人データ入力用!AO69</f>
        <v/>
      </c>
      <c r="D76" s="382">
        <f>個人データ入力用!AP69</f>
        <v>1</v>
      </c>
      <c r="E76" s="382">
        <f>個人データ入力用!AJ69</f>
        <v>3</v>
      </c>
      <c r="F76" s="382" t="str">
        <f>個人データ入力用!AQ69</f>
        <v/>
      </c>
      <c r="G76" s="382">
        <f>個人データ入力用!AK69</f>
        <v>0</v>
      </c>
      <c r="H76" s="513" t="str">
        <f>個人データ入力用!AV69</f>
        <v>03 0</v>
      </c>
      <c r="I76" s="513" t="str">
        <f>個人データ入力用!AZ69</f>
        <v/>
      </c>
      <c r="J76" s="513" t="str">
        <f>個人データ入力用!BD69</f>
        <v xml:space="preserve"> 0</v>
      </c>
      <c r="K76" s="382"/>
      <c r="L76" s="382" t="str">
        <f>個人データ入力用!AI69</f>
        <v/>
      </c>
    </row>
    <row r="77" spans="1:12">
      <c r="A77" s="382">
        <f>個人データ入力用!F70</f>
        <v>15</v>
      </c>
      <c r="B77" s="382" t="str">
        <f>個人データ入力用!AN70</f>
        <v>()</v>
      </c>
      <c r="C77" s="382" t="str">
        <f>個人データ入力用!AO70</f>
        <v/>
      </c>
      <c r="D77" s="382">
        <f>個人データ入力用!AP70</f>
        <v>1</v>
      </c>
      <c r="E77" s="382">
        <f>個人データ入力用!AJ70</f>
        <v>3</v>
      </c>
      <c r="F77" s="382" t="str">
        <f>個人データ入力用!AQ70</f>
        <v/>
      </c>
      <c r="G77" s="382">
        <f>個人データ入力用!AK70</f>
        <v>0</v>
      </c>
      <c r="H77" s="513" t="str">
        <f>個人データ入力用!AV70</f>
        <v>03 0</v>
      </c>
      <c r="I77" s="513" t="str">
        <f>個人データ入力用!AZ70</f>
        <v/>
      </c>
      <c r="J77" s="513" t="str">
        <f>個人データ入力用!BD70</f>
        <v xml:space="preserve"> 0</v>
      </c>
      <c r="K77" s="382"/>
      <c r="L77" s="382" t="str">
        <f>個人データ入力用!AI70</f>
        <v/>
      </c>
    </row>
    <row r="78" spans="1:12">
      <c r="A78" s="382">
        <f>個人データ入力用!F71</f>
        <v>16</v>
      </c>
      <c r="B78" s="382" t="str">
        <f>個人データ入力用!AN71</f>
        <v>()</v>
      </c>
      <c r="C78" s="382" t="str">
        <f>個人データ入力用!AO71</f>
        <v/>
      </c>
      <c r="D78" s="382">
        <f>個人データ入力用!AP71</f>
        <v>1</v>
      </c>
      <c r="E78" s="382">
        <f>個人データ入力用!AJ71</f>
        <v>3</v>
      </c>
      <c r="F78" s="382" t="str">
        <f>個人データ入力用!AQ71</f>
        <v/>
      </c>
      <c r="G78" s="382">
        <f>個人データ入力用!AK71</f>
        <v>0</v>
      </c>
      <c r="H78" s="513" t="str">
        <f>個人データ入力用!AV71</f>
        <v>03 0</v>
      </c>
      <c r="I78" s="513" t="str">
        <f>個人データ入力用!AZ71</f>
        <v/>
      </c>
      <c r="J78" s="513" t="str">
        <f>個人データ入力用!BD71</f>
        <v xml:space="preserve"> 0</v>
      </c>
      <c r="K78" s="382"/>
      <c r="L78" s="382" t="str">
        <f>個人データ入力用!AI71</f>
        <v/>
      </c>
    </row>
    <row r="79" spans="1:12">
      <c r="A79" s="382">
        <f>個人データ入力用!F72</f>
        <v>17</v>
      </c>
      <c r="B79" s="382" t="str">
        <f>個人データ入力用!AN72</f>
        <v>()</v>
      </c>
      <c r="C79" s="382" t="str">
        <f>個人データ入力用!AO72</f>
        <v/>
      </c>
      <c r="D79" s="382">
        <f>個人データ入力用!AP72</f>
        <v>1</v>
      </c>
      <c r="E79" s="382">
        <f>個人データ入力用!AJ72</f>
        <v>3</v>
      </c>
      <c r="F79" s="382" t="str">
        <f>個人データ入力用!AQ72</f>
        <v/>
      </c>
      <c r="G79" s="382">
        <f>個人データ入力用!AK72</f>
        <v>0</v>
      </c>
      <c r="H79" s="513" t="str">
        <f>個人データ入力用!AV72</f>
        <v>03 0</v>
      </c>
      <c r="I79" s="513" t="str">
        <f>個人データ入力用!AZ72</f>
        <v/>
      </c>
      <c r="J79" s="513" t="str">
        <f>個人データ入力用!BD72</f>
        <v xml:space="preserve"> 0</v>
      </c>
      <c r="K79" s="382"/>
      <c r="L79" s="382" t="str">
        <f>個人データ入力用!AI72</f>
        <v/>
      </c>
    </row>
    <row r="80" spans="1:12">
      <c r="A80" s="382">
        <f>個人データ入力用!F73</f>
        <v>18</v>
      </c>
      <c r="B80" s="382" t="str">
        <f>個人データ入力用!AN73</f>
        <v>()</v>
      </c>
      <c r="C80" s="382" t="str">
        <f>個人データ入力用!AO73</f>
        <v/>
      </c>
      <c r="D80" s="382">
        <f>個人データ入力用!AP73</f>
        <v>1</v>
      </c>
      <c r="E80" s="382">
        <f>個人データ入力用!AJ73</f>
        <v>3</v>
      </c>
      <c r="F80" s="382" t="str">
        <f>個人データ入力用!AQ73</f>
        <v/>
      </c>
      <c r="G80" s="382">
        <f>個人データ入力用!AK73</f>
        <v>0</v>
      </c>
      <c r="H80" s="513" t="str">
        <f>個人データ入力用!AV73</f>
        <v>03 0</v>
      </c>
      <c r="I80" s="513" t="str">
        <f>個人データ入力用!AZ73</f>
        <v/>
      </c>
      <c r="J80" s="513" t="str">
        <f>個人データ入力用!BD73</f>
        <v xml:space="preserve"> 0</v>
      </c>
      <c r="K80" s="382"/>
      <c r="L80" s="382" t="str">
        <f>個人データ入力用!AI73</f>
        <v/>
      </c>
    </row>
    <row r="81" spans="1:12">
      <c r="A81" s="382">
        <f>個人データ入力用!F74</f>
        <v>19</v>
      </c>
      <c r="B81" s="382" t="str">
        <f>個人データ入力用!AN74</f>
        <v>()</v>
      </c>
      <c r="C81" s="382" t="str">
        <f>個人データ入力用!AO74</f>
        <v/>
      </c>
      <c r="D81" s="382">
        <f>個人データ入力用!AP74</f>
        <v>1</v>
      </c>
      <c r="E81" s="382">
        <f>個人データ入力用!AJ74</f>
        <v>3</v>
      </c>
      <c r="F81" s="382" t="str">
        <f>個人データ入力用!AQ74</f>
        <v/>
      </c>
      <c r="G81" s="382">
        <f>個人データ入力用!AK74</f>
        <v>0</v>
      </c>
      <c r="H81" s="513" t="str">
        <f>個人データ入力用!AV74</f>
        <v>03 0</v>
      </c>
      <c r="I81" s="513" t="str">
        <f>個人データ入力用!AZ74</f>
        <v/>
      </c>
      <c r="J81" s="513" t="str">
        <f>個人データ入力用!BD74</f>
        <v xml:space="preserve"> 0</v>
      </c>
      <c r="K81" s="382"/>
      <c r="L81" s="382" t="str">
        <f>個人データ入力用!AI74</f>
        <v/>
      </c>
    </row>
    <row r="82" spans="1:12">
      <c r="A82" s="382">
        <f>個人データ入力用!F75</f>
        <v>20</v>
      </c>
      <c r="B82" s="382" t="str">
        <f>個人データ入力用!AN75</f>
        <v>()</v>
      </c>
      <c r="C82" s="382" t="str">
        <f>個人データ入力用!AO75</f>
        <v/>
      </c>
      <c r="D82" s="382">
        <f>個人データ入力用!AP75</f>
        <v>1</v>
      </c>
      <c r="E82" s="382">
        <f>個人データ入力用!AJ75</f>
        <v>3</v>
      </c>
      <c r="F82" s="382" t="str">
        <f>個人データ入力用!AQ75</f>
        <v/>
      </c>
      <c r="G82" s="382">
        <f>個人データ入力用!AK75</f>
        <v>0</v>
      </c>
      <c r="H82" s="513" t="str">
        <f>個人データ入力用!AV75</f>
        <v>03 0</v>
      </c>
      <c r="I82" s="513" t="str">
        <f>個人データ入力用!AZ75</f>
        <v/>
      </c>
      <c r="J82" s="513" t="str">
        <f>個人データ入力用!BD75</f>
        <v xml:space="preserve"> 0</v>
      </c>
      <c r="K82" s="382"/>
      <c r="L82" s="382" t="str">
        <f>個人データ入力用!AI75</f>
        <v/>
      </c>
    </row>
    <row r="83" spans="1:12">
      <c r="A83" s="382">
        <f>個人データ入力用!F76</f>
        <v>21</v>
      </c>
      <c r="B83" s="382" t="str">
        <f>個人データ入力用!AN76</f>
        <v>()</v>
      </c>
      <c r="C83" s="382" t="str">
        <f>個人データ入力用!AO76</f>
        <v/>
      </c>
      <c r="D83" s="382">
        <f>個人データ入力用!AP76</f>
        <v>1</v>
      </c>
      <c r="E83" s="382">
        <f>個人データ入力用!AJ76</f>
        <v>3</v>
      </c>
      <c r="F83" s="382" t="str">
        <f>個人データ入力用!AQ76</f>
        <v/>
      </c>
      <c r="G83" s="382">
        <f>個人データ入力用!AK76</f>
        <v>0</v>
      </c>
      <c r="H83" s="513" t="str">
        <f>個人データ入力用!AV76</f>
        <v xml:space="preserve"> 0</v>
      </c>
      <c r="I83" s="513" t="str">
        <f>個人データ入力用!AZ76</f>
        <v/>
      </c>
      <c r="J83" s="513" t="str">
        <f>個人データ入力用!BD76</f>
        <v xml:space="preserve"> 0</v>
      </c>
      <c r="K83" s="382"/>
      <c r="L83" s="382" t="str">
        <f>個人データ入力用!AI76</f>
        <v/>
      </c>
    </row>
    <row r="84" spans="1:12">
      <c r="A84" s="382">
        <f>個人データ入力用!F77</f>
        <v>22</v>
      </c>
      <c r="B84" s="382" t="str">
        <f>個人データ入力用!AN77</f>
        <v>()</v>
      </c>
      <c r="C84" s="382" t="str">
        <f>個人データ入力用!AO77</f>
        <v/>
      </c>
      <c r="D84" s="382">
        <f>個人データ入力用!AP77</f>
        <v>1</v>
      </c>
      <c r="E84" s="382">
        <f>個人データ入力用!AJ77</f>
        <v>3</v>
      </c>
      <c r="F84" s="382" t="str">
        <f>個人データ入力用!AQ77</f>
        <v/>
      </c>
      <c r="G84" s="382">
        <f>個人データ入力用!AK77</f>
        <v>0</v>
      </c>
      <c r="H84" s="513" t="str">
        <f>個人データ入力用!AV77</f>
        <v xml:space="preserve"> 0</v>
      </c>
      <c r="I84" s="513" t="str">
        <f>個人データ入力用!AZ77</f>
        <v/>
      </c>
      <c r="J84" s="513" t="str">
        <f>個人データ入力用!BD77</f>
        <v xml:space="preserve"> 0</v>
      </c>
      <c r="K84" s="382"/>
      <c r="L84" s="382" t="str">
        <f>個人データ入力用!AI77</f>
        <v/>
      </c>
    </row>
    <row r="85" spans="1:12">
      <c r="A85" s="382">
        <f>個人データ入力用!F78</f>
        <v>23</v>
      </c>
      <c r="B85" s="382" t="str">
        <f>個人データ入力用!AN78</f>
        <v>()</v>
      </c>
      <c r="C85" s="382" t="str">
        <f>個人データ入力用!AO78</f>
        <v/>
      </c>
      <c r="D85" s="382">
        <f>個人データ入力用!AP78</f>
        <v>1</v>
      </c>
      <c r="E85" s="382">
        <f>個人データ入力用!AJ78</f>
        <v>3</v>
      </c>
      <c r="F85" s="382" t="str">
        <f>個人データ入力用!AQ78</f>
        <v/>
      </c>
      <c r="G85" s="382">
        <f>個人データ入力用!AK78</f>
        <v>0</v>
      </c>
      <c r="H85" s="513" t="str">
        <f>個人データ入力用!AV78</f>
        <v xml:space="preserve"> 0</v>
      </c>
      <c r="I85" s="513" t="str">
        <f>個人データ入力用!AZ78</f>
        <v/>
      </c>
      <c r="J85" s="513" t="str">
        <f>個人データ入力用!BD78</f>
        <v xml:space="preserve"> 0</v>
      </c>
      <c r="K85" s="382"/>
      <c r="L85" s="382" t="str">
        <f>個人データ入力用!AI78</f>
        <v/>
      </c>
    </row>
    <row r="86" spans="1:12">
      <c r="A86" s="382">
        <f>個人データ入力用!F79</f>
        <v>24</v>
      </c>
      <c r="B86" s="382" t="str">
        <f>個人データ入力用!AN79</f>
        <v>()</v>
      </c>
      <c r="C86" s="382" t="str">
        <f>個人データ入力用!AO79</f>
        <v/>
      </c>
      <c r="D86" s="382">
        <f>個人データ入力用!AP79</f>
        <v>1</v>
      </c>
      <c r="E86" s="382">
        <f>個人データ入力用!AJ79</f>
        <v>3</v>
      </c>
      <c r="F86" s="382" t="str">
        <f>個人データ入力用!AQ79</f>
        <v/>
      </c>
      <c r="G86" s="382">
        <f>個人データ入力用!AK79</f>
        <v>0</v>
      </c>
      <c r="H86" s="513" t="str">
        <f>個人データ入力用!AV79</f>
        <v xml:space="preserve"> 0</v>
      </c>
      <c r="I86" s="513" t="str">
        <f>個人データ入力用!AZ79</f>
        <v/>
      </c>
      <c r="J86" s="513" t="str">
        <f>個人データ入力用!BD79</f>
        <v xml:space="preserve"> 0</v>
      </c>
      <c r="K86" s="382"/>
      <c r="L86" s="382" t="str">
        <f>個人データ入力用!AI79</f>
        <v/>
      </c>
    </row>
    <row r="87" spans="1:12">
      <c r="A87" s="382">
        <f>個人データ入力用!F80</f>
        <v>25</v>
      </c>
      <c r="B87" s="382" t="str">
        <f>個人データ入力用!AN80</f>
        <v>()</v>
      </c>
      <c r="C87" s="382" t="str">
        <f>個人データ入力用!AO80</f>
        <v/>
      </c>
      <c r="D87" s="382">
        <f>個人データ入力用!AP80</f>
        <v>1</v>
      </c>
      <c r="E87" s="382">
        <f>個人データ入力用!AJ80</f>
        <v>3</v>
      </c>
      <c r="F87" s="382" t="str">
        <f>個人データ入力用!AQ80</f>
        <v/>
      </c>
      <c r="G87" s="382">
        <f>個人データ入力用!AK80</f>
        <v>0</v>
      </c>
      <c r="H87" s="513" t="str">
        <f>個人データ入力用!AV80</f>
        <v xml:space="preserve"> 0</v>
      </c>
      <c r="I87" s="513" t="str">
        <f>個人データ入力用!AZ80</f>
        <v/>
      </c>
      <c r="J87" s="513" t="str">
        <f>個人データ入力用!BD80</f>
        <v xml:space="preserve"> 0</v>
      </c>
      <c r="K87" s="382"/>
      <c r="L87" s="382" t="str">
        <f>個人データ入力用!AI80</f>
        <v/>
      </c>
    </row>
    <row r="88" spans="1:12" hidden="1">
      <c r="A88" s="382">
        <f>個人データ入力用!F81</f>
        <v>26</v>
      </c>
      <c r="B88" s="382" t="str">
        <f>個人データ入力用!AN81</f>
        <v>()</v>
      </c>
      <c r="C88" s="382" t="str">
        <f>個人データ入力用!AO81</f>
        <v/>
      </c>
      <c r="D88" s="382" t="e">
        <f>個人データ入力用!AP81</f>
        <v>#N/A</v>
      </c>
      <c r="E88" s="382">
        <f>個人データ入力用!AJ81</f>
        <v>3</v>
      </c>
      <c r="F88" s="382" t="str">
        <f>個人データ入力用!AQ81</f>
        <v/>
      </c>
      <c r="G88" s="382">
        <f>個人データ入力用!AK81</f>
        <v>0</v>
      </c>
      <c r="H88" s="382" t="str">
        <f>個人データ入力用!AV81</f>
        <v xml:space="preserve"> 0</v>
      </c>
      <c r="I88" s="382" t="str">
        <f>個人データ入力用!AZ81</f>
        <v/>
      </c>
      <c r="J88" s="382" t="str">
        <f>個人データ入力用!BD81</f>
        <v xml:space="preserve"> 0</v>
      </c>
      <c r="K88" s="382"/>
      <c r="L88" s="382" t="str">
        <f>個人データ入力用!AI81</f>
        <v/>
      </c>
    </row>
    <row r="89" spans="1:12" hidden="1">
      <c r="A89" s="382">
        <f>個人データ入力用!F82</f>
        <v>27</v>
      </c>
      <c r="B89" s="382" t="str">
        <f>個人データ入力用!AN82</f>
        <v>()</v>
      </c>
      <c r="C89" s="382" t="str">
        <f>個人データ入力用!AO82</f>
        <v/>
      </c>
      <c r="D89" s="382" t="e">
        <f>個人データ入力用!AP82</f>
        <v>#N/A</v>
      </c>
      <c r="E89" s="382">
        <f>個人データ入力用!AJ82</f>
        <v>3</v>
      </c>
      <c r="F89" s="382" t="str">
        <f>個人データ入力用!AQ82</f>
        <v/>
      </c>
      <c r="G89" s="382">
        <f>個人データ入力用!AK82</f>
        <v>0</v>
      </c>
      <c r="H89" s="382" t="str">
        <f>個人データ入力用!AV82</f>
        <v xml:space="preserve"> 0</v>
      </c>
      <c r="I89" s="382" t="str">
        <f>個人データ入力用!AZ82</f>
        <v/>
      </c>
      <c r="J89" s="382" t="str">
        <f>個人データ入力用!BD82</f>
        <v xml:space="preserve"> 0</v>
      </c>
      <c r="K89" s="382"/>
      <c r="L89" s="382" t="str">
        <f>個人データ入力用!AI82</f>
        <v/>
      </c>
    </row>
    <row r="90" spans="1:12" hidden="1">
      <c r="A90" s="382">
        <f>個人データ入力用!F83</f>
        <v>28</v>
      </c>
      <c r="B90" s="382" t="str">
        <f>個人データ入力用!AN83</f>
        <v>()</v>
      </c>
      <c r="C90" s="382" t="str">
        <f>個人データ入力用!AO83</f>
        <v/>
      </c>
      <c r="D90" s="382" t="e">
        <f>個人データ入力用!AP83</f>
        <v>#N/A</v>
      </c>
      <c r="E90" s="382">
        <f>個人データ入力用!AJ83</f>
        <v>3</v>
      </c>
      <c r="F90" s="382" t="str">
        <f>個人データ入力用!AQ83</f>
        <v/>
      </c>
      <c r="G90" s="382">
        <f>個人データ入力用!AK83</f>
        <v>0</v>
      </c>
      <c r="H90" s="382" t="str">
        <f>個人データ入力用!AV83</f>
        <v xml:space="preserve"> 0</v>
      </c>
      <c r="I90" s="382" t="str">
        <f>個人データ入力用!AZ83</f>
        <v/>
      </c>
      <c r="J90" s="382" t="str">
        <f>個人データ入力用!BD83</f>
        <v xml:space="preserve"> 0</v>
      </c>
      <c r="K90" s="382"/>
      <c r="L90" s="382" t="str">
        <f>個人データ入力用!AI83</f>
        <v/>
      </c>
    </row>
    <row r="91" spans="1:12" hidden="1">
      <c r="A91" s="382">
        <f>個人データ入力用!F84</f>
        <v>29</v>
      </c>
      <c r="B91" s="382" t="str">
        <f>個人データ入力用!AN84</f>
        <v>()</v>
      </c>
      <c r="C91" s="382" t="str">
        <f>個人データ入力用!AO84</f>
        <v/>
      </c>
      <c r="D91" s="382" t="e">
        <f>個人データ入力用!AP84</f>
        <v>#N/A</v>
      </c>
      <c r="E91" s="382">
        <f>個人データ入力用!AJ84</f>
        <v>3</v>
      </c>
      <c r="F91" s="382" t="str">
        <f>個人データ入力用!AQ84</f>
        <v/>
      </c>
      <c r="G91" s="382">
        <f>個人データ入力用!AK84</f>
        <v>0</v>
      </c>
      <c r="H91" s="382" t="str">
        <f>個人データ入力用!AV84</f>
        <v xml:space="preserve"> 0</v>
      </c>
      <c r="I91" s="382" t="str">
        <f>個人データ入力用!AZ84</f>
        <v/>
      </c>
      <c r="J91" s="382" t="str">
        <f>個人データ入力用!BD84</f>
        <v xml:space="preserve"> 0</v>
      </c>
      <c r="K91" s="382"/>
      <c r="L91" s="382" t="str">
        <f>個人データ入力用!AI84</f>
        <v/>
      </c>
    </row>
    <row r="92" spans="1:12" hidden="1">
      <c r="A92" s="382">
        <f>個人データ入力用!F85</f>
        <v>30</v>
      </c>
      <c r="B92" s="382" t="str">
        <f>個人データ入力用!AN85</f>
        <v>()</v>
      </c>
      <c r="C92" s="382" t="str">
        <f>個人データ入力用!AO85</f>
        <v/>
      </c>
      <c r="D92" s="382" t="e">
        <f>個人データ入力用!AP85</f>
        <v>#N/A</v>
      </c>
      <c r="E92" s="382">
        <f>個人データ入力用!AJ85</f>
        <v>3</v>
      </c>
      <c r="F92" s="382" t="str">
        <f>個人データ入力用!AQ85</f>
        <v/>
      </c>
      <c r="G92" s="382">
        <f>個人データ入力用!AK85</f>
        <v>0</v>
      </c>
      <c r="H92" s="382" t="str">
        <f>個人データ入力用!AV85</f>
        <v xml:space="preserve"> 0</v>
      </c>
      <c r="I92" s="382" t="str">
        <f>個人データ入力用!AZ85</f>
        <v/>
      </c>
      <c r="J92" s="382" t="str">
        <f>個人データ入力用!BD85</f>
        <v xml:space="preserve"> 0</v>
      </c>
      <c r="K92" s="382"/>
      <c r="L92" s="382" t="str">
        <f>個人データ入力用!AI85</f>
        <v/>
      </c>
    </row>
    <row r="93" spans="1:12" hidden="1">
      <c r="F93" s="3"/>
    </row>
    <row r="95" spans="1:12" ht="14.5" thickBot="1"/>
    <row r="96" spans="1:12" ht="19.5" thickBot="1">
      <c r="C96" s="1222" t="s">
        <v>8904</v>
      </c>
      <c r="D96" s="1223"/>
      <c r="E96" s="1223"/>
      <c r="F96" s="1223"/>
      <c r="G96" s="1224"/>
    </row>
    <row r="97" spans="1:12" ht="16.5">
      <c r="A97" s="434" t="s">
        <v>8901</v>
      </c>
    </row>
    <row r="98" spans="1:12">
      <c r="A98" s="379" t="s">
        <v>11</v>
      </c>
      <c r="B98" s="379" t="s">
        <v>12</v>
      </c>
      <c r="C98" s="379" t="s">
        <v>13</v>
      </c>
      <c r="D98" s="379" t="s">
        <v>14</v>
      </c>
      <c r="E98" s="379" t="s">
        <v>15</v>
      </c>
      <c r="F98" s="382" t="s">
        <v>16</v>
      </c>
      <c r="G98" s="379" t="s">
        <v>17</v>
      </c>
      <c r="H98" s="379" t="s">
        <v>18</v>
      </c>
      <c r="I98" s="379" t="s">
        <v>19</v>
      </c>
      <c r="J98" s="379" t="s">
        <v>40</v>
      </c>
      <c r="K98" s="379"/>
      <c r="L98" s="379" t="s">
        <v>44</v>
      </c>
    </row>
    <row r="99" spans="1:12">
      <c r="A99" s="381">
        <f>直接データ入力!AE40</f>
        <v>1</v>
      </c>
      <c r="B99" s="381" t="str">
        <f>直接データ入力!AK40</f>
        <v>()</v>
      </c>
      <c r="C99" s="381">
        <f>直接データ入力!AL40</f>
        <v>0</v>
      </c>
      <c r="D99" s="381">
        <f>直接データ入力!AM40</f>
        <v>1</v>
      </c>
      <c r="E99" s="381">
        <f>直接データ入力!AG40</f>
        <v>3</v>
      </c>
      <c r="F99" s="381" t="str">
        <f>直接データ入力!AO40</f>
        <v/>
      </c>
      <c r="G99" s="381">
        <f>直接データ入力!AH40</f>
        <v>0</v>
      </c>
      <c r="H99" s="512" t="str">
        <f>直接データ入力!AS40</f>
        <v>03 0</v>
      </c>
      <c r="I99" s="512" t="str">
        <f>直接データ入力!AW40</f>
        <v>03 0</v>
      </c>
      <c r="J99" s="512" t="str">
        <f>直接データ入力!BA40</f>
        <v xml:space="preserve"> 0</v>
      </c>
      <c r="K99" s="381"/>
      <c r="L99" s="381">
        <f>直接データ入力!AF40</f>
        <v>0</v>
      </c>
    </row>
    <row r="100" spans="1:12">
      <c r="A100" s="381">
        <f>直接データ入力!AE41</f>
        <v>2</v>
      </c>
      <c r="B100" s="381" t="str">
        <f>直接データ入力!AK41</f>
        <v>()</v>
      </c>
      <c r="C100" s="381">
        <f>直接データ入力!AL41</f>
        <v>0</v>
      </c>
      <c r="D100" s="381">
        <f>直接データ入力!AM41</f>
        <v>1</v>
      </c>
      <c r="E100" s="381">
        <f>直接データ入力!AG41</f>
        <v>3</v>
      </c>
      <c r="F100" s="381" t="str">
        <f>直接データ入力!AO41</f>
        <v/>
      </c>
      <c r="G100" s="381">
        <f>直接データ入力!AH41</f>
        <v>0</v>
      </c>
      <c r="H100" s="512" t="str">
        <f>直接データ入力!AS41</f>
        <v>03 0</v>
      </c>
      <c r="I100" s="512" t="str">
        <f>直接データ入力!AW41</f>
        <v>03 0</v>
      </c>
      <c r="J100" s="512" t="str">
        <f>直接データ入力!BA41</f>
        <v xml:space="preserve"> 0</v>
      </c>
      <c r="K100" s="381"/>
      <c r="L100" s="381">
        <f>直接データ入力!AF41</f>
        <v>0</v>
      </c>
    </row>
    <row r="101" spans="1:12">
      <c r="A101" s="381">
        <f>直接データ入力!AE42</f>
        <v>3</v>
      </c>
      <c r="B101" s="381" t="str">
        <f>直接データ入力!AK42</f>
        <v>()</v>
      </c>
      <c r="C101" s="381">
        <f>直接データ入力!AL42</f>
        <v>0</v>
      </c>
      <c r="D101" s="381">
        <f>直接データ入力!AM42</f>
        <v>1</v>
      </c>
      <c r="E101" s="381">
        <f>直接データ入力!AG42</f>
        <v>3</v>
      </c>
      <c r="F101" s="381" t="str">
        <f>直接データ入力!AO42</f>
        <v/>
      </c>
      <c r="G101" s="381">
        <f>直接データ入力!AH42</f>
        <v>0</v>
      </c>
      <c r="H101" s="512" t="str">
        <f>直接データ入力!AS42</f>
        <v>03 0</v>
      </c>
      <c r="I101" s="512" t="str">
        <f>直接データ入力!AW42</f>
        <v>03 0</v>
      </c>
      <c r="J101" s="512" t="str">
        <f>直接データ入力!BA42</f>
        <v xml:space="preserve"> 0</v>
      </c>
      <c r="K101" s="381"/>
      <c r="L101" s="381">
        <f>直接データ入力!AF42</f>
        <v>0</v>
      </c>
    </row>
    <row r="102" spans="1:12">
      <c r="A102" s="381">
        <f>直接データ入力!AE43</f>
        <v>4</v>
      </c>
      <c r="B102" s="381" t="str">
        <f>直接データ入力!AK43</f>
        <v>()</v>
      </c>
      <c r="C102" s="381">
        <f>直接データ入力!AL43</f>
        <v>0</v>
      </c>
      <c r="D102" s="381">
        <f>直接データ入力!AM43</f>
        <v>1</v>
      </c>
      <c r="E102" s="381">
        <f>直接データ入力!AG43</f>
        <v>3</v>
      </c>
      <c r="F102" s="381" t="str">
        <f>直接データ入力!AO43</f>
        <v/>
      </c>
      <c r="G102" s="381">
        <f>直接データ入力!AH43</f>
        <v>0</v>
      </c>
      <c r="H102" s="512" t="str">
        <f>直接データ入力!AS43</f>
        <v>03 0</v>
      </c>
      <c r="I102" s="512" t="str">
        <f>直接データ入力!AW43</f>
        <v>03 0</v>
      </c>
      <c r="J102" s="512" t="str">
        <f>直接データ入力!BA43</f>
        <v xml:space="preserve"> 0</v>
      </c>
      <c r="K102" s="381"/>
      <c r="L102" s="381">
        <f>直接データ入力!AF43</f>
        <v>0</v>
      </c>
    </row>
    <row r="103" spans="1:12">
      <c r="A103" s="381">
        <f>直接データ入力!AE44</f>
        <v>5</v>
      </c>
      <c r="B103" s="381" t="str">
        <f>直接データ入力!AK44</f>
        <v>()</v>
      </c>
      <c r="C103" s="381">
        <f>直接データ入力!AL44</f>
        <v>0</v>
      </c>
      <c r="D103" s="381">
        <f>直接データ入力!AM44</f>
        <v>1</v>
      </c>
      <c r="E103" s="381">
        <f>直接データ入力!AG44</f>
        <v>3</v>
      </c>
      <c r="F103" s="381" t="str">
        <f>直接データ入力!AO44</f>
        <v/>
      </c>
      <c r="G103" s="381">
        <f>直接データ入力!AH44</f>
        <v>0</v>
      </c>
      <c r="H103" s="512" t="str">
        <f>直接データ入力!AS44</f>
        <v>03 0</v>
      </c>
      <c r="I103" s="512" t="str">
        <f>直接データ入力!AW44</f>
        <v>03 0</v>
      </c>
      <c r="J103" s="512" t="str">
        <f>直接データ入力!BA44</f>
        <v xml:space="preserve"> 0</v>
      </c>
      <c r="K103" s="381"/>
      <c r="L103" s="381">
        <f>直接データ入力!AF44</f>
        <v>0</v>
      </c>
    </row>
    <row r="104" spans="1:12">
      <c r="A104" s="381">
        <f>直接データ入力!AE45</f>
        <v>6</v>
      </c>
      <c r="B104" s="381" t="str">
        <f>直接データ入力!AK45</f>
        <v>()</v>
      </c>
      <c r="C104" s="381">
        <f>直接データ入力!AL45</f>
        <v>0</v>
      </c>
      <c r="D104" s="381">
        <f>直接データ入力!AM45</f>
        <v>1</v>
      </c>
      <c r="E104" s="381">
        <f>直接データ入力!AG45</f>
        <v>3</v>
      </c>
      <c r="F104" s="381" t="str">
        <f>直接データ入力!AO45</f>
        <v/>
      </c>
      <c r="G104" s="381">
        <f>直接データ入力!AH45</f>
        <v>0</v>
      </c>
      <c r="H104" s="512" t="str">
        <f>直接データ入力!AS45</f>
        <v>03 0</v>
      </c>
      <c r="I104" s="512" t="str">
        <f>直接データ入力!AW45</f>
        <v>03 0</v>
      </c>
      <c r="J104" s="512" t="str">
        <f>直接データ入力!BA45</f>
        <v xml:space="preserve"> 0</v>
      </c>
      <c r="K104" s="381"/>
      <c r="L104" s="381">
        <f>直接データ入力!AF45</f>
        <v>0</v>
      </c>
    </row>
    <row r="105" spans="1:12">
      <c r="A105" s="381">
        <f>直接データ入力!AE46</f>
        <v>7</v>
      </c>
      <c r="B105" s="381" t="str">
        <f>直接データ入力!AK46</f>
        <v>()</v>
      </c>
      <c r="C105" s="381">
        <f>直接データ入力!AL46</f>
        <v>0</v>
      </c>
      <c r="D105" s="381">
        <f>直接データ入力!AM46</f>
        <v>1</v>
      </c>
      <c r="E105" s="381">
        <f>直接データ入力!AG46</f>
        <v>3</v>
      </c>
      <c r="F105" s="381" t="str">
        <f>直接データ入力!AO46</f>
        <v/>
      </c>
      <c r="G105" s="381">
        <f>直接データ入力!AH46</f>
        <v>0</v>
      </c>
      <c r="H105" s="512" t="str">
        <f>直接データ入力!AS46</f>
        <v>03 0</v>
      </c>
      <c r="I105" s="512" t="str">
        <f>直接データ入力!AW46</f>
        <v>03 0</v>
      </c>
      <c r="J105" s="512" t="str">
        <f>直接データ入力!BA46</f>
        <v xml:space="preserve"> 0</v>
      </c>
      <c r="K105" s="381"/>
      <c r="L105" s="381">
        <f>直接データ入力!AF46</f>
        <v>0</v>
      </c>
    </row>
    <row r="106" spans="1:12">
      <c r="A106" s="381">
        <f>直接データ入力!AE47</f>
        <v>8</v>
      </c>
      <c r="B106" s="381" t="str">
        <f>直接データ入力!AK47</f>
        <v>()</v>
      </c>
      <c r="C106" s="381">
        <f>直接データ入力!AL47</f>
        <v>0</v>
      </c>
      <c r="D106" s="381">
        <f>直接データ入力!AM47</f>
        <v>1</v>
      </c>
      <c r="E106" s="381">
        <f>直接データ入力!AG47</f>
        <v>3</v>
      </c>
      <c r="F106" s="381" t="str">
        <f>直接データ入力!AO47</f>
        <v/>
      </c>
      <c r="G106" s="381">
        <f>直接データ入力!AH47</f>
        <v>0</v>
      </c>
      <c r="H106" s="512" t="str">
        <f>直接データ入力!AS47</f>
        <v>03 0</v>
      </c>
      <c r="I106" s="512" t="str">
        <f>直接データ入力!AW47</f>
        <v>03 0</v>
      </c>
      <c r="J106" s="512" t="str">
        <f>直接データ入力!BA47</f>
        <v xml:space="preserve"> 0</v>
      </c>
      <c r="K106" s="381"/>
      <c r="L106" s="381">
        <f>直接データ入力!AF47</f>
        <v>0</v>
      </c>
    </row>
    <row r="107" spans="1:12">
      <c r="A107" s="381">
        <f>直接データ入力!AE48</f>
        <v>9</v>
      </c>
      <c r="B107" s="381" t="str">
        <f>直接データ入力!AK48</f>
        <v>()</v>
      </c>
      <c r="C107" s="381">
        <f>直接データ入力!AL48</f>
        <v>0</v>
      </c>
      <c r="D107" s="381">
        <f>直接データ入力!AM48</f>
        <v>1</v>
      </c>
      <c r="E107" s="381">
        <f>直接データ入力!AG48</f>
        <v>3</v>
      </c>
      <c r="F107" s="381" t="str">
        <f>直接データ入力!AO48</f>
        <v/>
      </c>
      <c r="G107" s="381">
        <f>直接データ入力!AH48</f>
        <v>0</v>
      </c>
      <c r="H107" s="512" t="str">
        <f>直接データ入力!AS48</f>
        <v>03 0</v>
      </c>
      <c r="I107" s="512" t="str">
        <f>直接データ入力!AW48</f>
        <v>03 0</v>
      </c>
      <c r="J107" s="512" t="str">
        <f>直接データ入力!BA48</f>
        <v xml:space="preserve"> 0</v>
      </c>
      <c r="K107" s="381"/>
      <c r="L107" s="381">
        <f>直接データ入力!AF48</f>
        <v>0</v>
      </c>
    </row>
    <row r="108" spans="1:12">
      <c r="A108" s="381">
        <f>直接データ入力!AE49</f>
        <v>10</v>
      </c>
      <c r="B108" s="381" t="str">
        <f>直接データ入力!AK49</f>
        <v>()</v>
      </c>
      <c r="C108" s="381">
        <f>直接データ入力!AL49</f>
        <v>0</v>
      </c>
      <c r="D108" s="381">
        <f>直接データ入力!AM49</f>
        <v>1</v>
      </c>
      <c r="E108" s="381">
        <f>直接データ入力!AG49</f>
        <v>3</v>
      </c>
      <c r="F108" s="381" t="str">
        <f>直接データ入力!AO49</f>
        <v/>
      </c>
      <c r="G108" s="381">
        <f>直接データ入力!AH49</f>
        <v>0</v>
      </c>
      <c r="H108" s="512" t="str">
        <f>直接データ入力!AS49</f>
        <v>03 0</v>
      </c>
      <c r="I108" s="512" t="str">
        <f>直接データ入力!AW49</f>
        <v>03 0</v>
      </c>
      <c r="J108" s="512" t="str">
        <f>直接データ入力!BA49</f>
        <v xml:space="preserve"> 0</v>
      </c>
      <c r="K108" s="381"/>
      <c r="L108" s="381">
        <f>直接データ入力!AF49</f>
        <v>0</v>
      </c>
    </row>
    <row r="109" spans="1:12">
      <c r="A109" s="381">
        <f>直接データ入力!AE50</f>
        <v>11</v>
      </c>
      <c r="B109" s="381" t="str">
        <f>直接データ入力!AK50</f>
        <v>()</v>
      </c>
      <c r="C109" s="381">
        <f>直接データ入力!AL50</f>
        <v>0</v>
      </c>
      <c r="D109" s="381">
        <f>直接データ入力!AM50</f>
        <v>1</v>
      </c>
      <c r="E109" s="381">
        <f>直接データ入力!AG50</f>
        <v>3</v>
      </c>
      <c r="F109" s="381" t="str">
        <f>直接データ入力!AO50</f>
        <v/>
      </c>
      <c r="G109" s="381">
        <f>直接データ入力!AH50</f>
        <v>0</v>
      </c>
      <c r="H109" s="512" t="str">
        <f>直接データ入力!AS50</f>
        <v>03 0</v>
      </c>
      <c r="I109" s="512" t="str">
        <f>直接データ入力!AW50</f>
        <v>03 0</v>
      </c>
      <c r="J109" s="512" t="str">
        <f>直接データ入力!BA50</f>
        <v xml:space="preserve"> 0</v>
      </c>
      <c r="K109" s="381"/>
      <c r="L109" s="381">
        <f>直接データ入力!AF50</f>
        <v>0</v>
      </c>
    </row>
    <row r="110" spans="1:12">
      <c r="A110" s="381">
        <f>直接データ入力!AE51</f>
        <v>12</v>
      </c>
      <c r="B110" s="381" t="str">
        <f>直接データ入力!AK51</f>
        <v>()</v>
      </c>
      <c r="C110" s="381">
        <f>直接データ入力!AL51</f>
        <v>0</v>
      </c>
      <c r="D110" s="381">
        <f>直接データ入力!AM51</f>
        <v>1</v>
      </c>
      <c r="E110" s="381">
        <f>直接データ入力!AG51</f>
        <v>3</v>
      </c>
      <c r="F110" s="381" t="str">
        <f>直接データ入力!AO51</f>
        <v/>
      </c>
      <c r="G110" s="381">
        <f>直接データ入力!AH51</f>
        <v>0</v>
      </c>
      <c r="H110" s="512" t="str">
        <f>直接データ入力!AS51</f>
        <v>03 0</v>
      </c>
      <c r="I110" s="512" t="str">
        <f>直接データ入力!AW51</f>
        <v>03 0</v>
      </c>
      <c r="J110" s="512" t="str">
        <f>直接データ入力!BA51</f>
        <v xml:space="preserve"> 0</v>
      </c>
      <c r="K110" s="381"/>
      <c r="L110" s="381">
        <f>直接データ入力!AF51</f>
        <v>0</v>
      </c>
    </row>
    <row r="111" spans="1:12">
      <c r="A111" s="381">
        <f>直接データ入力!AE52</f>
        <v>13</v>
      </c>
      <c r="B111" s="381" t="str">
        <f>直接データ入力!AK52</f>
        <v>()</v>
      </c>
      <c r="C111" s="381">
        <f>直接データ入力!AL52</f>
        <v>0</v>
      </c>
      <c r="D111" s="381">
        <f>直接データ入力!AM52</f>
        <v>1</v>
      </c>
      <c r="E111" s="381">
        <f>直接データ入力!AG52</f>
        <v>3</v>
      </c>
      <c r="F111" s="381" t="str">
        <f>直接データ入力!AO52</f>
        <v/>
      </c>
      <c r="G111" s="381">
        <f>直接データ入力!AH52</f>
        <v>0</v>
      </c>
      <c r="H111" s="512" t="str">
        <f>直接データ入力!AS52</f>
        <v>03 0</v>
      </c>
      <c r="I111" s="512" t="str">
        <f>直接データ入力!AW52</f>
        <v>03 0</v>
      </c>
      <c r="J111" s="512" t="str">
        <f>直接データ入力!BA52</f>
        <v xml:space="preserve"> 0</v>
      </c>
      <c r="K111" s="381"/>
      <c r="L111" s="381">
        <f>直接データ入力!AF52</f>
        <v>0</v>
      </c>
    </row>
    <row r="112" spans="1:12">
      <c r="A112" s="381">
        <f>直接データ入力!AE53</f>
        <v>14</v>
      </c>
      <c r="B112" s="381" t="str">
        <f>直接データ入力!AK53</f>
        <v>()</v>
      </c>
      <c r="C112" s="381">
        <f>直接データ入力!AL53</f>
        <v>0</v>
      </c>
      <c r="D112" s="381">
        <f>直接データ入力!AM53</f>
        <v>1</v>
      </c>
      <c r="E112" s="381">
        <f>直接データ入力!AG53</f>
        <v>3</v>
      </c>
      <c r="F112" s="381" t="str">
        <f>直接データ入力!AO53</f>
        <v/>
      </c>
      <c r="G112" s="381">
        <f>直接データ入力!AH53</f>
        <v>0</v>
      </c>
      <c r="H112" s="512" t="str">
        <f>直接データ入力!AS53</f>
        <v>03 0</v>
      </c>
      <c r="I112" s="512" t="str">
        <f>直接データ入力!AW53</f>
        <v>03 0</v>
      </c>
      <c r="J112" s="512" t="str">
        <f>直接データ入力!BA53</f>
        <v xml:space="preserve"> 0</v>
      </c>
      <c r="K112" s="381"/>
      <c r="L112" s="381">
        <f>直接データ入力!AF53</f>
        <v>0</v>
      </c>
    </row>
    <row r="113" spans="1:12">
      <c r="A113" s="381">
        <f>直接データ入力!AE54</f>
        <v>15</v>
      </c>
      <c r="B113" s="381" t="str">
        <f>直接データ入力!AK54</f>
        <v>()</v>
      </c>
      <c r="C113" s="381">
        <f>直接データ入力!AL54</f>
        <v>0</v>
      </c>
      <c r="D113" s="381">
        <f>直接データ入力!AM54</f>
        <v>1</v>
      </c>
      <c r="E113" s="381">
        <f>直接データ入力!AG54</f>
        <v>3</v>
      </c>
      <c r="F113" s="381" t="str">
        <f>直接データ入力!AO54</f>
        <v/>
      </c>
      <c r="G113" s="381">
        <f>直接データ入力!AH54</f>
        <v>0</v>
      </c>
      <c r="H113" s="512" t="str">
        <f>直接データ入力!AS54</f>
        <v>03 0</v>
      </c>
      <c r="I113" s="512" t="str">
        <f>直接データ入力!AW54</f>
        <v>03 0</v>
      </c>
      <c r="J113" s="512" t="str">
        <f>直接データ入力!BA54</f>
        <v xml:space="preserve"> 0</v>
      </c>
      <c r="K113" s="381"/>
      <c r="L113" s="381">
        <f>直接データ入力!AF54</f>
        <v>0</v>
      </c>
    </row>
    <row r="114" spans="1:12">
      <c r="A114" s="381">
        <f>直接データ入力!AE55</f>
        <v>16</v>
      </c>
      <c r="B114" s="381" t="str">
        <f>直接データ入力!AK55</f>
        <v>()</v>
      </c>
      <c r="C114" s="381">
        <f>直接データ入力!AL55</f>
        <v>0</v>
      </c>
      <c r="D114" s="381">
        <f>直接データ入力!AM55</f>
        <v>1</v>
      </c>
      <c r="E114" s="381">
        <f>直接データ入力!AG55</f>
        <v>3</v>
      </c>
      <c r="F114" s="381" t="str">
        <f>直接データ入力!AO55</f>
        <v/>
      </c>
      <c r="G114" s="381">
        <f>直接データ入力!AH55</f>
        <v>0</v>
      </c>
      <c r="H114" s="512" t="str">
        <f>直接データ入力!AS55</f>
        <v>03 0</v>
      </c>
      <c r="I114" s="512" t="str">
        <f>直接データ入力!AW55</f>
        <v>03 0</v>
      </c>
      <c r="J114" s="512" t="str">
        <f>直接データ入力!BA55</f>
        <v xml:space="preserve"> 0</v>
      </c>
      <c r="K114" s="381"/>
      <c r="L114" s="381">
        <f>直接データ入力!AF55</f>
        <v>0</v>
      </c>
    </row>
    <row r="115" spans="1:12">
      <c r="A115" s="381">
        <f>直接データ入力!AE56</f>
        <v>17</v>
      </c>
      <c r="B115" s="381" t="str">
        <f>直接データ入力!AK56</f>
        <v>()</v>
      </c>
      <c r="C115" s="381">
        <f>直接データ入力!AL56</f>
        <v>0</v>
      </c>
      <c r="D115" s="381">
        <f>直接データ入力!AM56</f>
        <v>1</v>
      </c>
      <c r="E115" s="381">
        <f>直接データ入力!AG56</f>
        <v>3</v>
      </c>
      <c r="F115" s="381" t="str">
        <f>直接データ入力!AO56</f>
        <v/>
      </c>
      <c r="G115" s="381">
        <f>直接データ入力!AH56</f>
        <v>0</v>
      </c>
      <c r="H115" s="512" t="str">
        <f>直接データ入力!AS56</f>
        <v>03 0</v>
      </c>
      <c r="I115" s="512" t="str">
        <f>直接データ入力!AW56</f>
        <v>03 0</v>
      </c>
      <c r="J115" s="512" t="str">
        <f>直接データ入力!BA56</f>
        <v xml:space="preserve"> 0</v>
      </c>
      <c r="K115" s="381"/>
      <c r="L115" s="381">
        <f>直接データ入力!AF56</f>
        <v>0</v>
      </c>
    </row>
    <row r="116" spans="1:12">
      <c r="A116" s="381">
        <f>直接データ入力!AE57</f>
        <v>18</v>
      </c>
      <c r="B116" s="381" t="str">
        <f>直接データ入力!AK57</f>
        <v>()</v>
      </c>
      <c r="C116" s="381">
        <f>直接データ入力!AL57</f>
        <v>0</v>
      </c>
      <c r="D116" s="381">
        <f>直接データ入力!AM57</f>
        <v>1</v>
      </c>
      <c r="E116" s="381">
        <f>直接データ入力!AG57</f>
        <v>3</v>
      </c>
      <c r="F116" s="381" t="str">
        <f>直接データ入力!AO57</f>
        <v/>
      </c>
      <c r="G116" s="381">
        <f>直接データ入力!AH57</f>
        <v>0</v>
      </c>
      <c r="H116" s="512" t="str">
        <f>直接データ入力!AS57</f>
        <v>03 0</v>
      </c>
      <c r="I116" s="512" t="str">
        <f>直接データ入力!AW57</f>
        <v>03 0</v>
      </c>
      <c r="J116" s="512" t="str">
        <f>直接データ入力!BA57</f>
        <v xml:space="preserve"> 0</v>
      </c>
      <c r="K116" s="381"/>
      <c r="L116" s="381">
        <f>直接データ入力!AF57</f>
        <v>0</v>
      </c>
    </row>
    <row r="117" spans="1:12">
      <c r="A117" s="381">
        <f>直接データ入力!AE58</f>
        <v>19</v>
      </c>
      <c r="B117" s="381" t="str">
        <f>直接データ入力!AK58</f>
        <v>()</v>
      </c>
      <c r="C117" s="381">
        <f>直接データ入力!AL58</f>
        <v>0</v>
      </c>
      <c r="D117" s="381">
        <f>直接データ入力!AM58</f>
        <v>1</v>
      </c>
      <c r="E117" s="381">
        <f>直接データ入力!AG58</f>
        <v>3</v>
      </c>
      <c r="F117" s="381" t="str">
        <f>直接データ入力!AO58</f>
        <v/>
      </c>
      <c r="G117" s="381">
        <f>直接データ入力!AH58</f>
        <v>0</v>
      </c>
      <c r="H117" s="512" t="str">
        <f>直接データ入力!AS58</f>
        <v>03 0</v>
      </c>
      <c r="I117" s="512" t="str">
        <f>直接データ入力!AW58</f>
        <v>03 0</v>
      </c>
      <c r="J117" s="512" t="str">
        <f>直接データ入力!BA58</f>
        <v xml:space="preserve"> 0</v>
      </c>
      <c r="K117" s="381"/>
      <c r="L117" s="381">
        <f>直接データ入力!AF58</f>
        <v>0</v>
      </c>
    </row>
    <row r="118" spans="1:12">
      <c r="A118" s="381">
        <f>直接データ入力!AE59</f>
        <v>20</v>
      </c>
      <c r="B118" s="381" t="str">
        <f>直接データ入力!AK59</f>
        <v>()</v>
      </c>
      <c r="C118" s="381">
        <f>直接データ入力!AL59</f>
        <v>0</v>
      </c>
      <c r="D118" s="381">
        <f>直接データ入力!AM59</f>
        <v>1</v>
      </c>
      <c r="E118" s="381">
        <f>直接データ入力!AG59</f>
        <v>3</v>
      </c>
      <c r="F118" s="381" t="str">
        <f>直接データ入力!AO59</f>
        <v/>
      </c>
      <c r="G118" s="381">
        <f>直接データ入力!AH59</f>
        <v>0</v>
      </c>
      <c r="H118" s="512" t="str">
        <f>直接データ入力!AS59</f>
        <v>03 0</v>
      </c>
      <c r="I118" s="512" t="str">
        <f>直接データ入力!AW59</f>
        <v>03 0</v>
      </c>
      <c r="J118" s="512" t="str">
        <f>直接データ入力!BA59</f>
        <v xml:space="preserve"> 0</v>
      </c>
      <c r="K118" s="381"/>
      <c r="L118" s="381">
        <f>直接データ入力!AF59</f>
        <v>0</v>
      </c>
    </row>
    <row r="119" spans="1:12">
      <c r="A119" s="381">
        <f>直接データ入力!AE60</f>
        <v>21</v>
      </c>
      <c r="B119" s="381" t="str">
        <f>直接データ入力!AK60</f>
        <v>()</v>
      </c>
      <c r="C119" s="381">
        <f>直接データ入力!AL60</f>
        <v>0</v>
      </c>
      <c r="D119" s="381">
        <f>直接データ入力!AM60</f>
        <v>1</v>
      </c>
      <c r="E119" s="381">
        <f>直接データ入力!AG60</f>
        <v>3</v>
      </c>
      <c r="F119" s="381" t="str">
        <f>直接データ入力!AO60</f>
        <v/>
      </c>
      <c r="G119" s="381">
        <f>直接データ入力!AH60</f>
        <v>0</v>
      </c>
      <c r="H119" s="512" t="str">
        <f>直接データ入力!AS60</f>
        <v xml:space="preserve"> 0</v>
      </c>
      <c r="I119" s="512" t="str">
        <f>直接データ入力!AW60</f>
        <v xml:space="preserve"> 0</v>
      </c>
      <c r="J119" s="512" t="str">
        <f>直接データ入力!BA60</f>
        <v xml:space="preserve"> 0</v>
      </c>
      <c r="K119" s="381"/>
      <c r="L119" s="381">
        <f>直接データ入力!AF60</f>
        <v>0</v>
      </c>
    </row>
    <row r="120" spans="1:12">
      <c r="A120" s="381">
        <f>直接データ入力!AE61</f>
        <v>22</v>
      </c>
      <c r="B120" s="381" t="str">
        <f>直接データ入力!AK61</f>
        <v>()</v>
      </c>
      <c r="C120" s="381">
        <f>直接データ入力!AL61</f>
        <v>0</v>
      </c>
      <c r="D120" s="381">
        <f>直接データ入力!AM61</f>
        <v>1</v>
      </c>
      <c r="E120" s="381">
        <f>直接データ入力!AG61</f>
        <v>3</v>
      </c>
      <c r="F120" s="381" t="str">
        <f>直接データ入力!AO61</f>
        <v/>
      </c>
      <c r="G120" s="381">
        <f>直接データ入力!AH61</f>
        <v>0</v>
      </c>
      <c r="H120" s="512" t="str">
        <f>直接データ入力!AS61</f>
        <v xml:space="preserve"> 0</v>
      </c>
      <c r="I120" s="512" t="str">
        <f>直接データ入力!AW61</f>
        <v xml:space="preserve"> 0</v>
      </c>
      <c r="J120" s="512" t="str">
        <f>直接データ入力!BA61</f>
        <v xml:space="preserve"> 0</v>
      </c>
      <c r="K120" s="381"/>
      <c r="L120" s="381">
        <f>直接データ入力!AF61</f>
        <v>0</v>
      </c>
    </row>
    <row r="121" spans="1:12">
      <c r="A121" s="381">
        <f>直接データ入力!AE62</f>
        <v>23</v>
      </c>
      <c r="B121" s="381" t="str">
        <f>直接データ入力!AK62</f>
        <v>()</v>
      </c>
      <c r="C121" s="381">
        <f>直接データ入力!AL62</f>
        <v>0</v>
      </c>
      <c r="D121" s="381">
        <f>直接データ入力!AM62</f>
        <v>1</v>
      </c>
      <c r="E121" s="381">
        <f>直接データ入力!AG62</f>
        <v>3</v>
      </c>
      <c r="F121" s="381" t="str">
        <f>直接データ入力!AO62</f>
        <v/>
      </c>
      <c r="G121" s="381">
        <f>直接データ入力!AH62</f>
        <v>0</v>
      </c>
      <c r="H121" s="512" t="str">
        <f>直接データ入力!AS62</f>
        <v xml:space="preserve"> 0</v>
      </c>
      <c r="I121" s="512" t="str">
        <f>直接データ入力!AW62</f>
        <v xml:space="preserve"> 0</v>
      </c>
      <c r="J121" s="512" t="str">
        <f>直接データ入力!BA62</f>
        <v xml:space="preserve"> 0</v>
      </c>
      <c r="K121" s="381"/>
      <c r="L121" s="381">
        <f>直接データ入力!AF62</f>
        <v>0</v>
      </c>
    </row>
    <row r="122" spans="1:12">
      <c r="A122" s="381">
        <f>直接データ入力!AE63</f>
        <v>24</v>
      </c>
      <c r="B122" s="381" t="str">
        <f>直接データ入力!AK63</f>
        <v>()</v>
      </c>
      <c r="C122" s="381">
        <f>直接データ入力!AL63</f>
        <v>0</v>
      </c>
      <c r="D122" s="381">
        <f>直接データ入力!AM63</f>
        <v>1</v>
      </c>
      <c r="E122" s="381">
        <f>直接データ入力!AG63</f>
        <v>3</v>
      </c>
      <c r="F122" s="381" t="str">
        <f>直接データ入力!AO63</f>
        <v/>
      </c>
      <c r="G122" s="381">
        <f>直接データ入力!AH63</f>
        <v>0</v>
      </c>
      <c r="H122" s="512" t="str">
        <f>直接データ入力!AS63</f>
        <v xml:space="preserve"> 0</v>
      </c>
      <c r="I122" s="512" t="str">
        <f>直接データ入力!AW63</f>
        <v xml:space="preserve"> 0</v>
      </c>
      <c r="J122" s="512" t="str">
        <f>直接データ入力!BA63</f>
        <v xml:space="preserve"> 0</v>
      </c>
      <c r="K122" s="381"/>
      <c r="L122" s="381">
        <f>直接データ入力!AF63</f>
        <v>0</v>
      </c>
    </row>
    <row r="123" spans="1:12">
      <c r="A123" s="381">
        <f>直接データ入力!AE64</f>
        <v>25</v>
      </c>
      <c r="B123" s="381" t="str">
        <f>直接データ入力!AK64</f>
        <v>()</v>
      </c>
      <c r="C123" s="381">
        <f>直接データ入力!AL64</f>
        <v>0</v>
      </c>
      <c r="D123" s="381">
        <f>直接データ入力!AM64</f>
        <v>1</v>
      </c>
      <c r="E123" s="381">
        <f>直接データ入力!AG64</f>
        <v>3</v>
      </c>
      <c r="F123" s="381" t="str">
        <f>直接データ入力!AO64</f>
        <v/>
      </c>
      <c r="G123" s="381">
        <f>直接データ入力!AH64</f>
        <v>0</v>
      </c>
      <c r="H123" s="512" t="str">
        <f>直接データ入力!AS64</f>
        <v xml:space="preserve"> 0</v>
      </c>
      <c r="I123" s="512" t="str">
        <f>直接データ入力!AW64</f>
        <v xml:space="preserve"> 0</v>
      </c>
      <c r="J123" s="512" t="str">
        <f>直接データ入力!BA64</f>
        <v xml:space="preserve"> 0</v>
      </c>
      <c r="K123" s="381"/>
      <c r="L123" s="381">
        <f>直接データ入力!AF64</f>
        <v>0</v>
      </c>
    </row>
    <row r="124" spans="1:12">
      <c r="A124" s="380"/>
      <c r="B124" s="380"/>
      <c r="C124" s="380"/>
      <c r="D124" s="380"/>
      <c r="E124" s="380"/>
      <c r="G124" s="380"/>
      <c r="H124" s="380"/>
      <c r="I124" s="380"/>
      <c r="J124" s="380"/>
      <c r="K124" s="380"/>
      <c r="L124" s="380"/>
    </row>
    <row r="125" spans="1:12">
      <c r="A125" s="380"/>
      <c r="B125" s="380"/>
      <c r="C125" s="380"/>
      <c r="D125" s="380"/>
      <c r="E125" s="380"/>
      <c r="G125" s="380"/>
      <c r="H125" s="380"/>
      <c r="I125" s="380"/>
      <c r="J125" s="380"/>
      <c r="K125" s="380"/>
      <c r="L125" s="380"/>
    </row>
  </sheetData>
  <sheetProtection algorithmName="SHA-512" hashValue="nebl+XU1Ev87NPoVERTGxgo1GSaby4AFuTBvec+17xmSDnNyxyszD8IBTD4M1BHz9LANHD1pBNKRy20Ea7C1Bw==" saltValue="vbWjqKOtWCPdcRBVzvHwnA==" spinCount="100000" sheet="1" objects="1" scenarios="1"/>
  <mergeCells count="4">
    <mergeCell ref="C1:G1"/>
    <mergeCell ref="C60:G60"/>
    <mergeCell ref="C30:G30"/>
    <mergeCell ref="C96:G96"/>
  </mergeCells>
  <phoneticPr fontId="1"/>
  <pageMargins left="0.23622047244094491" right="0.23622047244094491" top="0.19685039370078741" bottom="0.15748031496062992" header="0.31496062992125984" footer="0.31496062992125984"/>
  <pageSetup paperSize="9" scale="85" orientation="landscape" r:id="rId1"/>
  <headerFooter alignWithMargins="0"/>
  <rowBreaks count="3" manualBreakCount="3">
    <brk id="28" max="11" man="1"/>
    <brk id="58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"/>
  <dimension ref="A1:K3"/>
  <sheetViews>
    <sheetView zoomScale="90" workbookViewId="0">
      <selection activeCell="G13" sqref="G13"/>
    </sheetView>
  </sheetViews>
  <sheetFormatPr defaultColWidth="9" defaultRowHeight="14"/>
  <cols>
    <col min="1" max="1" width="13.5" style="2" customWidth="1"/>
    <col min="2" max="2" width="16" style="2" customWidth="1"/>
    <col min="3" max="3" width="17" style="2" customWidth="1"/>
    <col min="4" max="4" width="4.6640625" style="2" bestFit="1" customWidth="1"/>
    <col min="5" max="5" width="8" style="2" bestFit="1" customWidth="1"/>
    <col min="6" max="6" width="12" style="2" customWidth="1"/>
    <col min="7" max="7" width="9.4140625" style="2" bestFit="1" customWidth="1"/>
    <col min="8" max="9" width="15.1640625" style="2" bestFit="1" customWidth="1"/>
    <col min="10" max="10" width="13" style="2" customWidth="1"/>
    <col min="11" max="11" width="11" style="2" customWidth="1"/>
    <col min="12" max="16384" width="9" style="2"/>
  </cols>
  <sheetData>
    <row r="1" spans="1:11">
      <c r="A1" s="7" t="s">
        <v>26</v>
      </c>
      <c r="C1" s="7"/>
      <c r="D1" s="7"/>
      <c r="E1" s="7"/>
      <c r="F1" s="7"/>
    </row>
    <row r="2" spans="1:11" s="6" customFormat="1" ht="12">
      <c r="B2" s="6" t="s">
        <v>41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27</v>
      </c>
      <c r="H2" s="6" t="s">
        <v>32</v>
      </c>
    </row>
    <row r="3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0</v>
      </c>
    </row>
  </sheetData>
  <sheetProtection algorithmName="SHA-512" hashValue="0H0KrRL8qiJjuSrczMvQS6pYJg+JUGvLWxHKFZ5AdcwtxmNDQ4+G/PZb72wGlKGl8cb2wVzl8jNH4umQV9wdCw==" saltValue="UXqyJDhRvETYAPnsimCjFQ==" spinCount="100000" sheet="1" objects="1" scenarios="1"/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99"/>
  </sheetPr>
  <dimension ref="A1:GA192"/>
  <sheetViews>
    <sheetView zoomScale="70" zoomScaleNormal="70" zoomScalePageLayoutView="10" workbookViewId="0">
      <pane ySplit="12" topLeftCell="A13" activePane="bottomLeft" state="frozen"/>
      <selection pane="bottomLeft" activeCell="K4" sqref="K4:O4"/>
    </sheetView>
  </sheetViews>
  <sheetFormatPr defaultColWidth="8.6640625" defaultRowHeight="14"/>
  <cols>
    <col min="1" max="1" width="3.83203125" customWidth="1"/>
    <col min="2" max="2" width="4.6640625" customWidth="1"/>
    <col min="3" max="4" width="2.6640625" customWidth="1"/>
    <col min="5" max="5" width="6.6640625" customWidth="1"/>
    <col min="6" max="7" width="3.9140625" customWidth="1"/>
    <col min="8" max="8" width="10.6640625" customWidth="1"/>
    <col min="9" max="9" width="18.6640625" customWidth="1"/>
    <col min="10" max="10" width="7.6640625" customWidth="1"/>
    <col min="11" max="12" width="16.6640625" customWidth="1"/>
    <col min="13" max="13" width="20.6640625" hidden="1" customWidth="1"/>
    <col min="14" max="14" width="32.6640625" customWidth="1"/>
    <col min="15" max="15" width="15.6640625" style="511" customWidth="1"/>
    <col min="16" max="16" width="20.6640625" hidden="1" customWidth="1"/>
    <col min="17" max="17" width="32.6640625" style="22" customWidth="1"/>
    <col min="18" max="18" width="15.6640625" customWidth="1"/>
    <col min="19" max="19" width="20.6640625" hidden="1" customWidth="1"/>
    <col min="20" max="20" width="32.6640625" hidden="1" customWidth="1"/>
    <col min="21" max="21" width="15.6640625" style="511" hidden="1" customWidth="1"/>
    <col min="22" max="23" width="8.6640625" hidden="1" customWidth="1"/>
    <col min="24" max="25" width="8.6640625" customWidth="1"/>
    <col min="26" max="30" width="8.6640625" hidden="1" customWidth="1"/>
    <col min="31" max="31" width="8.6640625" style="22" hidden="1" customWidth="1"/>
    <col min="32" max="32" width="12.6640625" hidden="1" customWidth="1"/>
    <col min="33" max="35" width="8.6640625" hidden="1" customWidth="1"/>
    <col min="36" max="38" width="16.9140625" style="22" hidden="1" customWidth="1"/>
    <col min="39" max="39" width="8.6640625" style="22" hidden="1" customWidth="1"/>
    <col min="40" max="40" width="8.6640625" style="799" hidden="1" customWidth="1"/>
    <col min="41" max="43" width="8.6640625" style="22" hidden="1" customWidth="1"/>
    <col min="44" max="44" width="12.58203125" style="22" hidden="1" customWidth="1"/>
    <col min="45" max="45" width="17.6640625" style="22" hidden="1" customWidth="1"/>
    <col min="46" max="46" width="8.6640625" style="22" hidden="1" customWidth="1"/>
    <col min="47" max="47" width="10.1640625" style="22" hidden="1" customWidth="1"/>
    <col min="48" max="48" width="8.6640625" style="22" hidden="1" customWidth="1"/>
    <col min="49" max="49" width="15.58203125" style="22" hidden="1" customWidth="1"/>
    <col min="50" max="52" width="8.6640625" style="22" hidden="1" customWidth="1"/>
    <col min="53" max="53" width="14.08203125" style="22" hidden="1" customWidth="1"/>
    <col min="54" max="60" width="8.6640625" style="22" hidden="1" customWidth="1"/>
    <col min="61" max="67" width="8.6640625" hidden="1" customWidth="1"/>
    <col min="68" max="68" width="28.5" hidden="1" customWidth="1"/>
    <col min="69" max="69" width="30.6640625" hidden="1" customWidth="1"/>
    <col min="70" max="70" width="21.83203125" customWidth="1"/>
  </cols>
  <sheetData>
    <row r="1" spans="1:183" ht="24.6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509"/>
      <c r="P1" s="104"/>
      <c r="Q1" s="148"/>
      <c r="R1" s="104"/>
      <c r="S1" s="104"/>
      <c r="T1" s="104"/>
      <c r="U1" s="509"/>
      <c r="V1" s="104"/>
      <c r="W1" s="104"/>
      <c r="X1" s="104"/>
      <c r="Y1" s="104"/>
      <c r="Z1" s="104"/>
      <c r="AA1" s="104"/>
      <c r="AB1" s="104"/>
      <c r="AC1" s="104"/>
      <c r="AD1" s="104"/>
      <c r="AE1" s="148"/>
      <c r="AF1" s="104"/>
      <c r="AG1" s="104"/>
      <c r="AH1" s="104"/>
      <c r="AI1" s="104"/>
      <c r="AJ1" s="148"/>
      <c r="AK1" s="148"/>
      <c r="AL1" s="148"/>
      <c r="AM1" s="148"/>
      <c r="AN1" s="79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</row>
    <row r="2" spans="1:183" s="104" customFormat="1" ht="27" customHeight="1">
      <c r="F2" s="1002" t="s">
        <v>13810</v>
      </c>
      <c r="G2" s="1003"/>
      <c r="H2" s="1003"/>
      <c r="I2" s="1003"/>
      <c r="J2" s="1003"/>
      <c r="K2" s="1004"/>
      <c r="L2" s="435"/>
      <c r="M2" s="435"/>
      <c r="O2" s="509"/>
      <c r="Q2" s="148"/>
      <c r="U2" s="509"/>
      <c r="AE2" s="148"/>
      <c r="AJ2" s="148"/>
      <c r="AK2" s="148"/>
      <c r="AL2" s="148"/>
      <c r="AM2" s="148"/>
      <c r="AN2" s="79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1:183" s="104" customFormat="1">
      <c r="K3" s="1015"/>
      <c r="L3" s="1015"/>
      <c r="M3" s="1015"/>
      <c r="N3" s="1015"/>
      <c r="O3" s="1015"/>
      <c r="Q3" s="148"/>
      <c r="U3" s="509"/>
      <c r="AE3" s="148"/>
      <c r="AJ3" s="148"/>
      <c r="AK3" s="148"/>
      <c r="AL3" s="148"/>
      <c r="AM3" s="148"/>
      <c r="AN3" s="79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</row>
    <row r="4" spans="1:183" s="104" customFormat="1" ht="35.4" customHeight="1">
      <c r="E4" s="1011" t="s">
        <v>8881</v>
      </c>
      <c r="F4" s="1012"/>
      <c r="G4" s="1012"/>
      <c r="H4" s="1012"/>
      <c r="I4" s="1013"/>
      <c r="J4" s="300"/>
      <c r="K4" s="1015"/>
      <c r="L4" s="1015"/>
      <c r="M4" s="1015"/>
      <c r="N4" s="1015"/>
      <c r="O4" s="1015"/>
      <c r="P4" s="427"/>
      <c r="Q4" s="148"/>
      <c r="U4" s="509"/>
      <c r="AE4" s="148"/>
      <c r="AJ4" s="148"/>
      <c r="AK4" s="148"/>
      <c r="AL4" s="148"/>
      <c r="AM4" s="148"/>
      <c r="AN4" s="79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</row>
    <row r="5" spans="1:183" s="104" customFormat="1">
      <c r="G5" s="1014"/>
      <c r="H5" s="1014"/>
      <c r="I5" s="1014"/>
      <c r="J5" s="1014"/>
      <c r="K5" s="1016"/>
      <c r="L5" s="1016"/>
      <c r="M5" s="1016"/>
      <c r="N5" s="1016"/>
      <c r="O5" s="1016"/>
      <c r="Q5" s="148"/>
      <c r="U5" s="509"/>
      <c r="AE5" s="148"/>
      <c r="AJ5" s="148"/>
      <c r="AK5" s="148"/>
      <c r="AL5" s="148"/>
      <c r="AM5" s="148"/>
      <c r="AN5" s="79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</row>
    <row r="6" spans="1:183" s="104" customFormat="1" ht="18.649999999999999" hidden="1" customHeight="1">
      <c r="F6" s="236"/>
      <c r="G6" s="1006" t="s">
        <v>8740</v>
      </c>
      <c r="H6" s="1007"/>
      <c r="I6" s="1007"/>
      <c r="J6" s="1007"/>
      <c r="K6" s="1008"/>
      <c r="L6" s="1009"/>
      <c r="M6" s="369"/>
      <c r="N6" s="236"/>
      <c r="O6" s="509"/>
      <c r="Q6" s="148"/>
      <c r="U6" s="509"/>
      <c r="AE6" s="148"/>
      <c r="AJ6" s="148"/>
      <c r="AK6" s="148"/>
      <c r="AL6" s="148"/>
      <c r="AM6" s="148"/>
      <c r="AN6" s="79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</row>
    <row r="7" spans="1:183" s="104" customFormat="1" ht="18.649999999999999" hidden="1" customHeight="1">
      <c r="F7" s="236"/>
      <c r="G7" s="1020" t="s">
        <v>8741</v>
      </c>
      <c r="H7" s="1021"/>
      <c r="I7" s="1021"/>
      <c r="J7" s="1021"/>
      <c r="K7" s="1021"/>
      <c r="L7" s="1022"/>
      <c r="M7" s="407"/>
      <c r="N7" s="105" t="s">
        <v>8709</v>
      </c>
      <c r="O7" s="509"/>
      <c r="Q7" s="148"/>
      <c r="U7" s="509"/>
      <c r="AE7" s="148"/>
      <c r="AJ7" s="148"/>
      <c r="AK7" s="148"/>
      <c r="AL7" s="148"/>
      <c r="AM7" s="148"/>
      <c r="AN7" s="79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1:183" s="104" customFormat="1" ht="15.5">
      <c r="F8" s="102"/>
      <c r="G8" s="1018" t="s">
        <v>8653</v>
      </c>
      <c r="H8" s="1019"/>
      <c r="I8" s="1010" t="s">
        <v>8737</v>
      </c>
      <c r="J8" s="992"/>
      <c r="K8" s="992"/>
      <c r="L8" s="106"/>
      <c r="M8" s="106"/>
      <c r="Q8" s="148"/>
      <c r="U8" s="509"/>
      <c r="AE8" s="148"/>
      <c r="AJ8" s="148"/>
      <c r="AK8" s="148"/>
      <c r="AL8" s="148"/>
      <c r="AM8" s="148"/>
      <c r="AN8" s="79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</row>
    <row r="9" spans="1:183" s="104" customFormat="1" ht="33.65" customHeight="1">
      <c r="J9" s="1017" t="s">
        <v>9113</v>
      </c>
      <c r="K9" s="1017"/>
      <c r="L9" s="1017"/>
      <c r="M9" s="1017"/>
      <c r="N9" s="1017"/>
      <c r="O9" s="1017"/>
      <c r="P9" s="177"/>
      <c r="Q9" s="148"/>
      <c r="U9" s="509"/>
      <c r="AE9" s="148"/>
      <c r="AJ9" s="148"/>
      <c r="AK9" s="148"/>
      <c r="AL9" s="148"/>
      <c r="AM9" s="148"/>
      <c r="AN9" s="79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183" s="104" customFormat="1" ht="25.75" customHeight="1">
      <c r="E10" s="210"/>
      <c r="F10" s="210"/>
      <c r="G10" s="210"/>
      <c r="H10" s="210"/>
      <c r="I10" s="210"/>
      <c r="J10" s="1038"/>
      <c r="K10" s="1038"/>
      <c r="L10" s="1038"/>
      <c r="M10" s="1038"/>
      <c r="N10" s="1038"/>
      <c r="O10" s="184"/>
      <c r="Q10" s="148"/>
      <c r="U10" s="509"/>
      <c r="Z10" s="925" t="s">
        <v>8858</v>
      </c>
      <c r="AA10" s="925"/>
      <c r="AB10" s="889" t="s">
        <v>8860</v>
      </c>
      <c r="AC10" s="889"/>
      <c r="AD10" s="889"/>
      <c r="AE10"/>
      <c r="AF10" s="22"/>
      <c r="AG10"/>
      <c r="AH10" s="1"/>
      <c r="AI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183" ht="28.25" customHeight="1" thickBot="1">
      <c r="A11" s="104"/>
      <c r="B11" s="104"/>
      <c r="C11" s="107"/>
      <c r="D11" s="107"/>
      <c r="E11" s="210"/>
      <c r="F11" s="210"/>
      <c r="G11" s="210"/>
      <c r="H11" s="210"/>
      <c r="I11" s="890" t="s">
        <v>8717</v>
      </c>
      <c r="J11" s="890"/>
      <c r="K11" s="210"/>
      <c r="L11" s="210"/>
      <c r="M11" s="210"/>
      <c r="N11" s="107"/>
      <c r="O11" s="510"/>
      <c r="P11" s="108"/>
      <c r="Q11" s="368"/>
      <c r="R11" s="107"/>
      <c r="S11" s="107"/>
      <c r="T11" s="107"/>
      <c r="U11" s="109"/>
      <c r="V11" s="109"/>
      <c r="W11" s="110"/>
      <c r="X11" s="107"/>
      <c r="Y11" s="107"/>
      <c r="Z11" s="925"/>
      <c r="AA11" s="925"/>
      <c r="AB11" s="1005" t="s">
        <v>8859</v>
      </c>
      <c r="AC11" s="1005"/>
      <c r="AD11" s="1005"/>
      <c r="AE11"/>
      <c r="AF11" s="926" t="s">
        <v>83</v>
      </c>
      <c r="AG11" s="926"/>
      <c r="AH11" s="926"/>
      <c r="AI11" s="926"/>
      <c r="AJ11" s="354" t="s">
        <v>8854</v>
      </c>
      <c r="AK11" s="367" t="s">
        <v>8853</v>
      </c>
      <c r="AL11" s="951" t="s">
        <v>8858</v>
      </c>
      <c r="AM11" s="951"/>
      <c r="AN11" s="797" t="s">
        <v>8854</v>
      </c>
      <c r="AO11" s="1023" t="s">
        <v>8853</v>
      </c>
      <c r="AP11" s="1023"/>
      <c r="AQ11" s="1023"/>
      <c r="AR11" s="1023"/>
      <c r="AS11" s="1023"/>
      <c r="AT11" s="1023"/>
      <c r="AU11" s="1023"/>
      <c r="AV11" s="1023"/>
      <c r="AW11" s="1023"/>
      <c r="AX11" s="1023"/>
      <c r="AY11" s="1023"/>
      <c r="AZ11" s="1023"/>
      <c r="BA11" s="1023"/>
      <c r="BB11" s="3"/>
      <c r="BC11" s="909" t="s">
        <v>8852</v>
      </c>
      <c r="BD11" s="909"/>
      <c r="BE11" s="909"/>
      <c r="BF11" s="909"/>
      <c r="BG11" s="909"/>
      <c r="BH11" s="35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</row>
    <row r="12" spans="1:183" ht="28.25" customHeight="1" thickBot="1">
      <c r="A12" s="104"/>
      <c r="B12" s="104"/>
      <c r="C12" s="112"/>
      <c r="D12" s="112"/>
      <c r="E12" s="718" t="s">
        <v>8661</v>
      </c>
      <c r="F12" s="1032" t="s">
        <v>8645</v>
      </c>
      <c r="G12" s="1033"/>
      <c r="H12" s="869" t="s">
        <v>8646</v>
      </c>
      <c r="I12" s="870" t="s">
        <v>8650</v>
      </c>
      <c r="J12" s="871" t="s">
        <v>20</v>
      </c>
      <c r="K12" s="872" t="s">
        <v>25</v>
      </c>
      <c r="L12" s="873" t="s">
        <v>9116</v>
      </c>
      <c r="M12" s="874" t="s">
        <v>13815</v>
      </c>
      <c r="N12" s="875" t="s">
        <v>13816</v>
      </c>
      <c r="O12" s="876" t="s">
        <v>13817</v>
      </c>
      <c r="P12" s="877" t="s">
        <v>13818</v>
      </c>
      <c r="Q12" s="881" t="s">
        <v>13819</v>
      </c>
      <c r="R12" s="878" t="s">
        <v>13820</v>
      </c>
      <c r="S12" s="692" t="s">
        <v>9221</v>
      </c>
      <c r="T12" s="693" t="s">
        <v>9222</v>
      </c>
      <c r="U12" s="694" t="s">
        <v>9217</v>
      </c>
      <c r="V12" s="415" t="s">
        <v>8652</v>
      </c>
      <c r="W12" s="440" t="s">
        <v>8651</v>
      </c>
      <c r="X12" s="942"/>
      <c r="Y12" s="942"/>
      <c r="Z12" s="424" t="s">
        <v>8861</v>
      </c>
      <c r="AA12" s="420" t="s">
        <v>45</v>
      </c>
      <c r="AB12" s="421" t="s">
        <v>8642</v>
      </c>
      <c r="AC12" s="422" t="s">
        <v>8643</v>
      </c>
      <c r="AD12" s="423" t="s">
        <v>8644</v>
      </c>
      <c r="AE12" s="416"/>
      <c r="AF12" s="417" t="s">
        <v>8654</v>
      </c>
      <c r="AG12" s="417" t="s">
        <v>45</v>
      </c>
      <c r="AH12" s="417" t="s">
        <v>384</v>
      </c>
      <c r="AI12" s="417" t="s">
        <v>20</v>
      </c>
      <c r="AJ12" s="418" t="s">
        <v>8780</v>
      </c>
      <c r="AK12" s="419" t="s">
        <v>8781</v>
      </c>
      <c r="AL12" s="417" t="s">
        <v>8814</v>
      </c>
      <c r="AM12" s="417" t="s">
        <v>4</v>
      </c>
      <c r="AN12" s="357" t="s">
        <v>13798</v>
      </c>
      <c r="AO12" s="419" t="s">
        <v>39</v>
      </c>
      <c r="AP12" s="419" t="s">
        <v>33</v>
      </c>
      <c r="AQ12" s="419" t="s">
        <v>22</v>
      </c>
      <c r="AR12" s="419" t="s">
        <v>8811</v>
      </c>
      <c r="AS12" s="419" t="s">
        <v>35</v>
      </c>
      <c r="AT12" s="419" t="s">
        <v>34</v>
      </c>
      <c r="AU12" s="419" t="s">
        <v>22</v>
      </c>
      <c r="AV12" s="419" t="s">
        <v>8812</v>
      </c>
      <c r="AW12" s="419" t="s">
        <v>36</v>
      </c>
      <c r="AX12" s="419" t="s">
        <v>37</v>
      </c>
      <c r="AY12" s="419" t="s">
        <v>22</v>
      </c>
      <c r="AZ12" s="419" t="s">
        <v>8813</v>
      </c>
      <c r="BA12" s="419" t="s">
        <v>38</v>
      </c>
      <c r="BB12" s="416"/>
      <c r="BC12" s="418" t="s">
        <v>33</v>
      </c>
      <c r="BD12" s="418" t="s">
        <v>21</v>
      </c>
      <c r="BE12" s="418" t="s">
        <v>34</v>
      </c>
      <c r="BF12" s="418" t="s">
        <v>21</v>
      </c>
      <c r="BG12" s="418" t="s">
        <v>37</v>
      </c>
      <c r="BH12" s="418" t="s">
        <v>8813</v>
      </c>
      <c r="BI12" s="104"/>
      <c r="BJ12" s="104"/>
      <c r="BK12" s="104"/>
      <c r="BL12" s="104"/>
      <c r="BM12" s="104"/>
      <c r="BN12" s="104"/>
      <c r="BO12" s="104"/>
      <c r="BP12" s="563" t="s">
        <v>9127</v>
      </c>
      <c r="BQ12" s="730" t="s">
        <v>9343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</row>
    <row r="13" spans="1:183" ht="25" customHeight="1" thickTop="1" thickBot="1">
      <c r="A13" s="104"/>
      <c r="B13" s="104"/>
      <c r="C13" s="30"/>
      <c r="D13" s="30"/>
      <c r="E13" s="788" t="s">
        <v>8659</v>
      </c>
      <c r="F13" s="1041">
        <v>1</v>
      </c>
      <c r="G13" s="1041"/>
      <c r="H13" s="704"/>
      <c r="I13" s="789"/>
      <c r="J13" s="790"/>
      <c r="K13" s="789"/>
      <c r="L13" s="791"/>
      <c r="M13" s="825" t="s">
        <v>9209</v>
      </c>
      <c r="N13" s="829"/>
      <c r="O13" s="830"/>
      <c r="P13" s="868" t="s">
        <v>9209</v>
      </c>
      <c r="Q13" s="829"/>
      <c r="R13" s="840"/>
      <c r="S13" s="673"/>
      <c r="T13" s="580"/>
      <c r="U13" s="535"/>
      <c r="V13" s="120"/>
      <c r="W13" s="437"/>
      <c r="X13" s="122"/>
      <c r="Y13" s="122"/>
      <c r="Z13" s="414" t="s">
        <v>24</v>
      </c>
      <c r="AA13" s="124" t="s">
        <v>46</v>
      </c>
      <c r="AB13" s="125" t="s">
        <v>83</v>
      </c>
      <c r="AC13" s="125" t="s">
        <v>83</v>
      </c>
      <c r="AD13" s="293" t="s">
        <v>83</v>
      </c>
      <c r="AE13" s="409">
        <f t="shared" ref="AE13:AE37" si="0">F13</f>
        <v>1</v>
      </c>
      <c r="AF13">
        <f t="shared" ref="AF13:AF37" si="1">L13</f>
        <v>0</v>
      </c>
      <c r="AG13" s="118">
        <f>IF(AA13="","",VLOOKUP(AA13,所属・種目コード!W:X,2,FALSE))</f>
        <v>3</v>
      </c>
      <c r="AH13" s="126">
        <f t="shared" ref="AH13:AH37" si="2">H13</f>
        <v>0</v>
      </c>
      <c r="AI13" s="118">
        <f t="shared" ref="AI13:AI37" si="3">J13</f>
        <v>0</v>
      </c>
      <c r="AJ13" s="118">
        <f t="shared" ref="AJ13:AJ37" si="4">I13</f>
        <v>0</v>
      </c>
      <c r="AK13" s="118" t="str">
        <f t="shared" ref="AK13:AK37" si="5">CONCATENATE(I13,"(",J13,")")</f>
        <v>()</v>
      </c>
      <c r="AL13" s="411">
        <f>K13</f>
        <v>0</v>
      </c>
      <c r="AM13" s="118">
        <v>2</v>
      </c>
      <c r="AN13" s="118" t="str">
        <f>IF(L13="","",VLOOKUP(L13,所属・種目コード!$B$2:$D$180,2,FALSE))</f>
        <v/>
      </c>
      <c r="AO13" s="118" t="str">
        <f>IF(L13="","",VLOOKUP(L13,所属・種目コード!$B$2:$D$180,3,FALSE))</f>
        <v/>
      </c>
      <c r="AP13" s="118" t="str">
        <f>IF(N13="","",VLOOKUP(N13,所属・種目コード!$AF$28:$AG$72,2,FALSE))</f>
        <v/>
      </c>
      <c r="AQ13" s="118" t="str">
        <f>IF(M13="","",VLOOKUP(M13,所属・種目コード!$AB$2:$AD$8,3,FALSE))</f>
        <v>03</v>
      </c>
      <c r="AR13" s="347">
        <f>O13</f>
        <v>0</v>
      </c>
      <c r="AS13" s="118" t="str">
        <f>CONCATENATE(AP13,AQ13," ",AR13)</f>
        <v>03 0</v>
      </c>
      <c r="AT13" s="118" t="str">
        <f>IF(Q13="","",VLOOKUP(Q13,所属・種目コード!$AF$28:$AG$72,2,FALSE))</f>
        <v/>
      </c>
      <c r="AU13" s="118" t="str">
        <f>IF(P13="","",VLOOKUP(P13,所属・種目コード!$AB$2:$AD$8,3,FALSE))</f>
        <v>03</v>
      </c>
      <c r="AV13" s="345">
        <f>R13</f>
        <v>0</v>
      </c>
      <c r="AW13" s="118" t="str">
        <f>CONCATENATE(AT13,AU13," ",AV13)</f>
        <v>03 0</v>
      </c>
      <c r="AX13" s="118" t="str">
        <f>IF(T13="","",VLOOKUP(T13,所属・種目コード!$AF$28:$AG$72,2,FALSE))</f>
        <v/>
      </c>
      <c r="AY13" s="118" t="str">
        <f>IF(S13="","",VLOOKUP(S13,所属・種目コード!$AB$2:$AD$8,3,FALSE))</f>
        <v/>
      </c>
      <c r="AZ13" s="345">
        <f>U13</f>
        <v>0</v>
      </c>
      <c r="BA13" s="118" t="str">
        <f>CONCATENATE(AX13,AY13," ",AZ13)</f>
        <v xml:space="preserve"> 0</v>
      </c>
      <c r="BB13" s="118"/>
      <c r="BC13" s="118" t="str">
        <f>IF(N13="","",VLOOKUP(N13,所属・種目コード!$AP$2:$AS$6,3,FALSE))</f>
        <v/>
      </c>
      <c r="BD13" s="347">
        <f>O13</f>
        <v>0</v>
      </c>
      <c r="BE13" s="118" t="str">
        <f>IF($Q13="","",VLOOKUP($Q13,所属・種目コード!$AP$2:$AS$6,3,FALSE))</f>
        <v/>
      </c>
      <c r="BF13" s="408">
        <f>R13</f>
        <v>0</v>
      </c>
      <c r="BG13" s="118" t="str">
        <f>IF($T13="","",VLOOKUP($T13,所属・種目コード!$AP$2:$AS$5,3,FALSE))</f>
        <v/>
      </c>
      <c r="BH13" s="408">
        <f>U13</f>
        <v>0</v>
      </c>
      <c r="BI13" s="104"/>
      <c r="BJ13" s="104"/>
      <c r="BK13" s="104"/>
      <c r="BL13" s="104"/>
      <c r="BM13" s="104"/>
      <c r="BN13" s="104"/>
      <c r="BO13" s="104"/>
      <c r="BP13" s="641" t="s">
        <v>9129</v>
      </c>
      <c r="BQ13" s="641" t="s">
        <v>9169</v>
      </c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</row>
    <row r="14" spans="1:183" ht="25" customHeight="1">
      <c r="A14" s="104"/>
      <c r="B14" s="964" t="s">
        <v>8736</v>
      </c>
      <c r="C14" s="30"/>
      <c r="D14" s="30"/>
      <c r="E14" s="628" t="s">
        <v>8743</v>
      </c>
      <c r="F14" s="1029">
        <v>2</v>
      </c>
      <c r="G14" s="1029"/>
      <c r="H14" s="564"/>
      <c r="I14" s="565"/>
      <c r="J14" s="566"/>
      <c r="K14" s="567"/>
      <c r="L14" s="568"/>
      <c r="M14" s="826" t="s">
        <v>9209</v>
      </c>
      <c r="N14" s="831"/>
      <c r="O14" s="832"/>
      <c r="P14" s="826" t="s">
        <v>9209</v>
      </c>
      <c r="Q14" s="831"/>
      <c r="R14" s="832"/>
      <c r="S14" s="528"/>
      <c r="T14" s="529"/>
      <c r="U14" s="530"/>
      <c r="V14" s="120"/>
      <c r="W14" s="437"/>
      <c r="X14" s="122"/>
      <c r="Y14" s="122"/>
      <c r="Z14" s="414" t="s">
        <v>24</v>
      </c>
      <c r="AA14" s="124" t="s">
        <v>46</v>
      </c>
      <c r="AB14" s="125" t="s">
        <v>83</v>
      </c>
      <c r="AC14" s="125" t="s">
        <v>83</v>
      </c>
      <c r="AD14" s="293" t="s">
        <v>83</v>
      </c>
      <c r="AE14" s="409">
        <f t="shared" si="0"/>
        <v>2</v>
      </c>
      <c r="AF14">
        <f t="shared" si="1"/>
        <v>0</v>
      </c>
      <c r="AG14" s="118">
        <f>IF(AA14="","",VLOOKUP(AA14,所属・種目コード!W:X,2,FALSE))</f>
        <v>3</v>
      </c>
      <c r="AH14" s="126">
        <f t="shared" si="2"/>
        <v>0</v>
      </c>
      <c r="AI14" s="118">
        <f t="shared" si="3"/>
        <v>0</v>
      </c>
      <c r="AJ14" s="118">
        <f t="shared" si="4"/>
        <v>0</v>
      </c>
      <c r="AK14" s="118" t="str">
        <f t="shared" si="5"/>
        <v>()</v>
      </c>
      <c r="AL14" s="411">
        <f>K14</f>
        <v>0</v>
      </c>
      <c r="AM14" s="118">
        <v>2</v>
      </c>
      <c r="AN14" s="118" t="str">
        <f>IF(L14="","",VLOOKUP(L14,所属・種目コード!$B$2:$D$180,2,FALSE))</f>
        <v/>
      </c>
      <c r="AO14" s="118" t="str">
        <f>IF(L14="","",VLOOKUP(L14,所属・種目コード!$B$2:$D$180,3,FALSE))</f>
        <v/>
      </c>
      <c r="AP14" s="118" t="str">
        <f>IF(N14="","",VLOOKUP(N14,所属・種目コード!$AF$28:$AG$72,2,FALSE))</f>
        <v/>
      </c>
      <c r="AQ14" s="118" t="str">
        <f>IF(M14="","",VLOOKUP(M14,所属・種目コード!$AB$2:$AD$8,3,FALSE))</f>
        <v>03</v>
      </c>
      <c r="AR14" s="347">
        <f t="shared" ref="AR14:AR64" si="6">O14</f>
        <v>0</v>
      </c>
      <c r="AS14" s="118" t="str">
        <f t="shared" ref="AS14:AS64" si="7">CONCATENATE(AP14,AQ14," ",AR14)</f>
        <v>03 0</v>
      </c>
      <c r="AT14" s="118" t="str">
        <f>IF(Q14="","",VLOOKUP(Q14,所属・種目コード!$AF$28:$AG$72,2,FALSE))</f>
        <v/>
      </c>
      <c r="AU14" s="118" t="str">
        <f>IF(P14="","",VLOOKUP(P14,所属・種目コード!$AB$2:$AD$8,3,FALSE))</f>
        <v>03</v>
      </c>
      <c r="AV14" s="345">
        <f t="shared" ref="AV14:AV37" si="8">R14</f>
        <v>0</v>
      </c>
      <c r="AW14" s="118" t="str">
        <f t="shared" ref="AW14:AW64" si="9">CONCATENATE(AT14,AU14," ",AV14)</f>
        <v>03 0</v>
      </c>
      <c r="AX14" s="118" t="str">
        <f>IF(T14="","",VLOOKUP(T14,所属・種目コード!$AF$28:$AG$72,2,FALSE))</f>
        <v/>
      </c>
      <c r="AY14" s="118" t="str">
        <f>IF(S14="","",VLOOKUP(S14,所属・種目コード!$AB$2:$AD$8,3,FALSE))</f>
        <v/>
      </c>
      <c r="AZ14" s="345">
        <f t="shared" ref="AZ14:AZ37" si="10">U14</f>
        <v>0</v>
      </c>
      <c r="BA14" s="118" t="str">
        <f t="shared" ref="BA14:BA64" si="11">CONCATENATE(AX14,AY14," ",AZ14)</f>
        <v xml:space="preserve"> 0</v>
      </c>
      <c r="BB14" s="118"/>
      <c r="BC14" s="118" t="str">
        <f>IF(N14="","",VLOOKUP(N14,所属・種目コード!$AP$2:$AS$6,3,FALSE))</f>
        <v/>
      </c>
      <c r="BD14" s="347">
        <f t="shared" ref="BD14:BD64" si="12">O14</f>
        <v>0</v>
      </c>
      <c r="BE14" s="118" t="str">
        <f>IF($Q14="","",VLOOKUP($Q14,所属・種目コード!$AP$2:$AS$6,3,FALSE))</f>
        <v/>
      </c>
      <c r="BF14" s="408">
        <f t="shared" ref="BF14:BF64" si="13">R14</f>
        <v>0</v>
      </c>
      <c r="BG14" s="118" t="str">
        <f>IF($T14="","",VLOOKUP($T14,所属・種目コード!$AP$2:$AS$5,3,FALSE))</f>
        <v/>
      </c>
      <c r="BH14" s="408">
        <f t="shared" ref="BH14:BH64" si="14">U14</f>
        <v>0</v>
      </c>
      <c r="BI14" s="104"/>
      <c r="BJ14" s="104"/>
      <c r="BK14" s="104"/>
      <c r="BL14" s="104"/>
      <c r="BM14" s="104"/>
      <c r="BN14" s="104"/>
      <c r="BO14" s="104"/>
      <c r="BP14" s="642" t="s">
        <v>9130</v>
      </c>
      <c r="BQ14" s="642" t="s">
        <v>9171</v>
      </c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</row>
    <row r="15" spans="1:183" ht="25" customHeight="1">
      <c r="A15" s="104"/>
      <c r="B15" s="965"/>
      <c r="C15" s="30"/>
      <c r="D15" s="30"/>
      <c r="E15" s="628" t="s">
        <v>8743</v>
      </c>
      <c r="F15" s="1029">
        <v>3</v>
      </c>
      <c r="G15" s="1029"/>
      <c r="H15" s="564"/>
      <c r="I15" s="565"/>
      <c r="J15" s="566"/>
      <c r="K15" s="567"/>
      <c r="L15" s="568"/>
      <c r="M15" s="826" t="s">
        <v>9209</v>
      </c>
      <c r="N15" s="831"/>
      <c r="O15" s="832"/>
      <c r="P15" s="826" t="s">
        <v>9209</v>
      </c>
      <c r="Q15" s="831"/>
      <c r="R15" s="832"/>
      <c r="S15" s="528"/>
      <c r="T15" s="529"/>
      <c r="U15" s="530"/>
      <c r="V15" s="120"/>
      <c r="W15" s="437"/>
      <c r="X15" s="122"/>
      <c r="Y15" s="122"/>
      <c r="Z15" s="414" t="s">
        <v>24</v>
      </c>
      <c r="AA15" s="124" t="s">
        <v>46</v>
      </c>
      <c r="AB15" s="125" t="s">
        <v>83</v>
      </c>
      <c r="AC15" s="125" t="s">
        <v>83</v>
      </c>
      <c r="AD15" s="293" t="s">
        <v>83</v>
      </c>
      <c r="AE15" s="409">
        <f t="shared" si="0"/>
        <v>3</v>
      </c>
      <c r="AF15">
        <f t="shared" si="1"/>
        <v>0</v>
      </c>
      <c r="AG15" s="118">
        <f>IF(AA15="","",VLOOKUP(AA15,所属・種目コード!W:X,2,FALSE))</f>
        <v>3</v>
      </c>
      <c r="AH15" s="126">
        <f t="shared" si="2"/>
        <v>0</v>
      </c>
      <c r="AI15" s="118">
        <f t="shared" si="3"/>
        <v>0</v>
      </c>
      <c r="AJ15" s="118">
        <f t="shared" si="4"/>
        <v>0</v>
      </c>
      <c r="AK15" s="118" t="str">
        <f t="shared" si="5"/>
        <v>()</v>
      </c>
      <c r="AL15" s="411">
        <f t="shared" ref="AL15:AL64" si="15">K15</f>
        <v>0</v>
      </c>
      <c r="AM15" s="118">
        <v>2</v>
      </c>
      <c r="AN15" s="118" t="str">
        <f>IF(L15="","",VLOOKUP(L15,所属・種目コード!$B$2:$D$180,2,FALSE))</f>
        <v/>
      </c>
      <c r="AO15" s="118" t="str">
        <f>IF(L15="","",VLOOKUP(L15,所属・種目コード!$B$2:$D$180,3,FALSE))</f>
        <v/>
      </c>
      <c r="AP15" s="118" t="str">
        <f>IF(N15="","",VLOOKUP(N15,所属・種目コード!$AF$28:$AG$72,2,FALSE))</f>
        <v/>
      </c>
      <c r="AQ15" s="118" t="str">
        <f>IF(M15="","",VLOOKUP(M15,所属・種目コード!$AB$2:$AD$8,3,FALSE))</f>
        <v>03</v>
      </c>
      <c r="AR15" s="347">
        <f t="shared" si="6"/>
        <v>0</v>
      </c>
      <c r="AS15" s="118" t="str">
        <f t="shared" si="7"/>
        <v>03 0</v>
      </c>
      <c r="AT15" s="118" t="str">
        <f>IF(Q15="","",VLOOKUP(Q15,所属・種目コード!$AF$28:$AG$72,2,FALSE))</f>
        <v/>
      </c>
      <c r="AU15" s="118" t="str">
        <f>IF(P15="","",VLOOKUP(P15,所属・種目コード!$AB$2:$AD$8,3,FALSE))</f>
        <v>03</v>
      </c>
      <c r="AV15" s="345">
        <f t="shared" si="8"/>
        <v>0</v>
      </c>
      <c r="AW15" s="118" t="str">
        <f t="shared" si="9"/>
        <v>03 0</v>
      </c>
      <c r="AX15" s="118" t="str">
        <f>IF(T15="","",VLOOKUP(T15,所属・種目コード!$AF$28:$AG$72,2,FALSE))</f>
        <v/>
      </c>
      <c r="AY15" s="118" t="str">
        <f>IF(S15="","",VLOOKUP(S15,所属・種目コード!$AB$2:$AD$8,3,FALSE))</f>
        <v/>
      </c>
      <c r="AZ15" s="345">
        <f t="shared" si="10"/>
        <v>0</v>
      </c>
      <c r="BA15" s="118" t="str">
        <f t="shared" si="11"/>
        <v xml:space="preserve"> 0</v>
      </c>
      <c r="BB15" s="118"/>
      <c r="BC15" s="118" t="str">
        <f>IF(N15="","",VLOOKUP(N15,所属・種目コード!$AP$2:$AS$6,3,FALSE))</f>
        <v/>
      </c>
      <c r="BD15" s="347">
        <f t="shared" si="12"/>
        <v>0</v>
      </c>
      <c r="BE15" s="118" t="str">
        <f>IF($Q15="","",VLOOKUP($Q15,所属・種目コード!$AP$2:$AS$6,3,FALSE))</f>
        <v/>
      </c>
      <c r="BF15" s="408">
        <f t="shared" si="13"/>
        <v>0</v>
      </c>
      <c r="BG15" s="118" t="str">
        <f>IF($T15="","",VLOOKUP($T15,所属・種目コード!$AP$2:$AS$5,3,FALSE))</f>
        <v/>
      </c>
      <c r="BH15" s="408">
        <f t="shared" si="14"/>
        <v>0</v>
      </c>
      <c r="BI15" s="104"/>
      <c r="BJ15" s="104"/>
      <c r="BK15" s="104"/>
      <c r="BL15" s="104"/>
      <c r="BM15" s="104"/>
      <c r="BN15" s="104"/>
      <c r="BO15" s="104"/>
      <c r="BP15" s="642" t="s">
        <v>9131</v>
      </c>
      <c r="BQ15" s="642" t="s">
        <v>9173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</row>
    <row r="16" spans="1:183" ht="25" customHeight="1" thickBot="1">
      <c r="A16" s="104"/>
      <c r="B16" s="966"/>
      <c r="C16" s="30"/>
      <c r="D16" s="30"/>
      <c r="E16" s="628" t="s">
        <v>8743</v>
      </c>
      <c r="F16" s="1029">
        <v>4</v>
      </c>
      <c r="G16" s="1029"/>
      <c r="H16" s="564"/>
      <c r="I16" s="565"/>
      <c r="J16" s="566"/>
      <c r="K16" s="567"/>
      <c r="L16" s="568"/>
      <c r="M16" s="826" t="s">
        <v>9209</v>
      </c>
      <c r="N16" s="831"/>
      <c r="O16" s="832"/>
      <c r="P16" s="826" t="s">
        <v>9209</v>
      </c>
      <c r="Q16" s="831"/>
      <c r="R16" s="832"/>
      <c r="S16" s="528"/>
      <c r="T16" s="529"/>
      <c r="U16" s="530"/>
      <c r="V16" s="120"/>
      <c r="W16" s="437"/>
      <c r="X16" s="122"/>
      <c r="Y16" s="122"/>
      <c r="Z16" s="414" t="s">
        <v>24</v>
      </c>
      <c r="AA16" s="124" t="s">
        <v>46</v>
      </c>
      <c r="AB16" s="125" t="s">
        <v>83</v>
      </c>
      <c r="AC16" s="125" t="s">
        <v>83</v>
      </c>
      <c r="AD16" s="293" t="s">
        <v>83</v>
      </c>
      <c r="AE16" s="409">
        <f t="shared" si="0"/>
        <v>4</v>
      </c>
      <c r="AF16">
        <f t="shared" si="1"/>
        <v>0</v>
      </c>
      <c r="AG16" s="118">
        <f>IF(AA16="","",VLOOKUP(AA16,所属・種目コード!W:X,2,FALSE))</f>
        <v>3</v>
      </c>
      <c r="AH16" s="126">
        <f t="shared" si="2"/>
        <v>0</v>
      </c>
      <c r="AI16" s="118">
        <f t="shared" si="3"/>
        <v>0</v>
      </c>
      <c r="AJ16" s="118">
        <f t="shared" si="4"/>
        <v>0</v>
      </c>
      <c r="AK16" s="118" t="str">
        <f t="shared" si="5"/>
        <v>()</v>
      </c>
      <c r="AL16" s="411">
        <f t="shared" si="15"/>
        <v>0</v>
      </c>
      <c r="AM16" s="118">
        <v>2</v>
      </c>
      <c r="AN16" s="118" t="str">
        <f>IF(L16="","",VLOOKUP(L16,所属・種目コード!$B$2:$D$180,2,FALSE))</f>
        <v/>
      </c>
      <c r="AO16" s="118" t="str">
        <f>IF(L16="","",VLOOKUP(L16,所属・種目コード!$B$2:$D$180,3,FALSE))</f>
        <v/>
      </c>
      <c r="AP16" s="118" t="str">
        <f>IF(N16="","",VLOOKUP(N16,所属・種目コード!$AF$28:$AG$72,2,FALSE))</f>
        <v/>
      </c>
      <c r="AQ16" s="118" t="str">
        <f>IF(M16="","",VLOOKUP(M16,所属・種目コード!$AB$2:$AD$8,3,FALSE))</f>
        <v>03</v>
      </c>
      <c r="AR16" s="347">
        <f t="shared" si="6"/>
        <v>0</v>
      </c>
      <c r="AS16" s="118" t="str">
        <f t="shared" si="7"/>
        <v>03 0</v>
      </c>
      <c r="AT16" s="118" t="str">
        <f>IF(Q16="","",VLOOKUP(Q16,所属・種目コード!$AF$28:$AG$72,2,FALSE))</f>
        <v/>
      </c>
      <c r="AU16" s="118" t="str">
        <f>IF(P16="","",VLOOKUP(P16,所属・種目コード!$AB$2:$AD$8,3,FALSE))</f>
        <v>03</v>
      </c>
      <c r="AV16" s="345">
        <f t="shared" si="8"/>
        <v>0</v>
      </c>
      <c r="AW16" s="118" t="str">
        <f t="shared" si="9"/>
        <v>03 0</v>
      </c>
      <c r="AX16" s="118" t="str">
        <f>IF(T16="","",VLOOKUP(T16,所属・種目コード!$AF$28:$AG$72,2,FALSE))</f>
        <v/>
      </c>
      <c r="AY16" s="118" t="str">
        <f>IF(S16="","",VLOOKUP(S16,所属・種目コード!$AB$2:$AD$8,3,FALSE))</f>
        <v/>
      </c>
      <c r="AZ16" s="345">
        <f t="shared" si="10"/>
        <v>0</v>
      </c>
      <c r="BA16" s="118" t="str">
        <f t="shared" si="11"/>
        <v xml:space="preserve"> 0</v>
      </c>
      <c r="BB16" s="118"/>
      <c r="BC16" s="118" t="str">
        <f>IF(N16="","",VLOOKUP(N16,所属・種目コード!$AP$2:$AS$6,3,FALSE))</f>
        <v/>
      </c>
      <c r="BD16" s="347">
        <f t="shared" si="12"/>
        <v>0</v>
      </c>
      <c r="BE16" s="118" t="str">
        <f>IF($Q16="","",VLOOKUP($Q16,所属・種目コード!$AP$2:$AS$6,3,FALSE))</f>
        <v/>
      </c>
      <c r="BF16" s="408">
        <f t="shared" si="13"/>
        <v>0</v>
      </c>
      <c r="BG16" s="118" t="str">
        <f>IF($T16="","",VLOOKUP($T16,所属・種目コード!$AP$2:$AS$5,3,FALSE))</f>
        <v/>
      </c>
      <c r="BH16" s="408">
        <f t="shared" si="14"/>
        <v>0</v>
      </c>
      <c r="BI16" s="104"/>
      <c r="BJ16" s="104"/>
      <c r="BK16" s="104"/>
      <c r="BL16" s="104"/>
      <c r="BM16" s="104"/>
      <c r="BN16" s="104"/>
      <c r="BO16" s="104"/>
      <c r="BP16" s="643" t="s">
        <v>9132</v>
      </c>
      <c r="BQ16" s="642" t="s">
        <v>9175</v>
      </c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</row>
    <row r="17" spans="1:183" ht="25" customHeight="1" thickBot="1">
      <c r="A17" s="104"/>
      <c r="B17" s="104"/>
      <c r="C17" s="30"/>
      <c r="D17" s="30"/>
      <c r="E17" s="629" t="s">
        <v>8743</v>
      </c>
      <c r="F17" s="1030">
        <v>5</v>
      </c>
      <c r="G17" s="1030"/>
      <c r="H17" s="569"/>
      <c r="I17" s="570"/>
      <c r="J17" s="571"/>
      <c r="K17" s="572"/>
      <c r="L17" s="573"/>
      <c r="M17" s="827" t="s">
        <v>9209</v>
      </c>
      <c r="N17" s="833"/>
      <c r="O17" s="834"/>
      <c r="P17" s="827" t="s">
        <v>9209</v>
      </c>
      <c r="Q17" s="833"/>
      <c r="R17" s="834"/>
      <c r="S17" s="579"/>
      <c r="T17" s="531"/>
      <c r="U17" s="532"/>
      <c r="V17" s="120"/>
      <c r="W17" s="437"/>
      <c r="X17" s="122"/>
      <c r="Y17" s="122"/>
      <c r="Z17" s="414" t="s">
        <v>24</v>
      </c>
      <c r="AA17" s="124" t="s">
        <v>46</v>
      </c>
      <c r="AB17" s="125" t="s">
        <v>83</v>
      </c>
      <c r="AC17" s="125" t="s">
        <v>83</v>
      </c>
      <c r="AD17" s="293" t="s">
        <v>83</v>
      </c>
      <c r="AE17" s="409">
        <f t="shared" si="0"/>
        <v>5</v>
      </c>
      <c r="AF17">
        <f t="shared" si="1"/>
        <v>0</v>
      </c>
      <c r="AG17" s="118">
        <f>IF(AA17="","",VLOOKUP(AA17,所属・種目コード!W:X,2,FALSE))</f>
        <v>3</v>
      </c>
      <c r="AH17" s="126">
        <f t="shared" si="2"/>
        <v>0</v>
      </c>
      <c r="AI17" s="118">
        <f t="shared" si="3"/>
        <v>0</v>
      </c>
      <c r="AJ17" s="118">
        <f t="shared" si="4"/>
        <v>0</v>
      </c>
      <c r="AK17" s="118" t="str">
        <f t="shared" si="5"/>
        <v>()</v>
      </c>
      <c r="AL17" s="411">
        <f t="shared" si="15"/>
        <v>0</v>
      </c>
      <c r="AM17" s="118">
        <v>2</v>
      </c>
      <c r="AN17" s="118" t="str">
        <f>IF(L17="","",VLOOKUP(L17,所属・種目コード!$B$2:$D$180,2,FALSE))</f>
        <v/>
      </c>
      <c r="AO17" s="118" t="str">
        <f>IF(L17="","",VLOOKUP(L17,所属・種目コード!$B$2:$D$180,3,FALSE))</f>
        <v/>
      </c>
      <c r="AP17" s="118" t="str">
        <f>IF(N17="","",VLOOKUP(N17,所属・種目コード!$AF$28:$AG$72,2,FALSE))</f>
        <v/>
      </c>
      <c r="AQ17" s="118" t="str">
        <f>IF(M17="","",VLOOKUP(M17,所属・種目コード!$AB$2:$AD$8,3,FALSE))</f>
        <v>03</v>
      </c>
      <c r="AR17" s="347">
        <f t="shared" si="6"/>
        <v>0</v>
      </c>
      <c r="AS17" s="118" t="str">
        <f t="shared" si="7"/>
        <v>03 0</v>
      </c>
      <c r="AT17" s="118" t="str">
        <f>IF(Q17="","",VLOOKUP(Q17,所属・種目コード!$AF$28:$AG$72,2,FALSE))</f>
        <v/>
      </c>
      <c r="AU17" s="118" t="str">
        <f>IF(P17="","",VLOOKUP(P17,所属・種目コード!$AB$2:$AD$8,3,FALSE))</f>
        <v>03</v>
      </c>
      <c r="AV17" s="345">
        <f t="shared" si="8"/>
        <v>0</v>
      </c>
      <c r="AW17" s="118" t="str">
        <f t="shared" si="9"/>
        <v>03 0</v>
      </c>
      <c r="AX17" s="118" t="str">
        <f>IF(T17="","",VLOOKUP(T17,所属・種目コード!$AF$28:$AG$72,2,FALSE))</f>
        <v/>
      </c>
      <c r="AY17" s="118" t="str">
        <f>IF(S17="","",VLOOKUP(S17,所属・種目コード!$AB$2:$AD$8,3,FALSE))</f>
        <v/>
      </c>
      <c r="AZ17" s="345">
        <f t="shared" si="10"/>
        <v>0</v>
      </c>
      <c r="BA17" s="118" t="str">
        <f t="shared" si="11"/>
        <v xml:space="preserve"> 0</v>
      </c>
      <c r="BB17" s="118"/>
      <c r="BC17" s="118" t="str">
        <f>IF(N17="","",VLOOKUP(N17,所属・種目コード!$AP$2:$AS$6,3,FALSE))</f>
        <v/>
      </c>
      <c r="BD17" s="347">
        <f t="shared" si="12"/>
        <v>0</v>
      </c>
      <c r="BE17" s="118" t="str">
        <f>IF($Q17="","",VLOOKUP($Q17,所属・種目コード!$AP$2:$AS$6,3,FALSE))</f>
        <v/>
      </c>
      <c r="BF17" s="408">
        <f t="shared" si="13"/>
        <v>0</v>
      </c>
      <c r="BG17" s="118" t="str">
        <f>IF($T17="","",VLOOKUP($T17,所属・種目コード!$AP$2:$AS$5,3,FALSE))</f>
        <v/>
      </c>
      <c r="BH17" s="408">
        <f t="shared" si="14"/>
        <v>0</v>
      </c>
      <c r="BI17" s="104"/>
      <c r="BJ17" s="104"/>
      <c r="BK17" s="104"/>
      <c r="BL17" s="104"/>
      <c r="BM17" s="104"/>
      <c r="BN17" s="104"/>
      <c r="BO17" s="104"/>
      <c r="BP17" s="30"/>
      <c r="BQ17" s="642" t="s">
        <v>9177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</row>
    <row r="18" spans="1:183" ht="25" customHeight="1">
      <c r="A18" s="104"/>
      <c r="B18" s="104"/>
      <c r="C18" s="30"/>
      <c r="D18" s="30"/>
      <c r="E18" s="719" t="s">
        <v>8743</v>
      </c>
      <c r="F18" s="1028">
        <v>6</v>
      </c>
      <c r="G18" s="1028"/>
      <c r="H18" s="704"/>
      <c r="I18" s="720"/>
      <c r="J18" s="706"/>
      <c r="K18" s="705"/>
      <c r="L18" s="707"/>
      <c r="M18" s="823" t="s">
        <v>9209</v>
      </c>
      <c r="N18" s="835"/>
      <c r="O18" s="836"/>
      <c r="P18" s="823" t="s">
        <v>9209</v>
      </c>
      <c r="Q18" s="835"/>
      <c r="R18" s="836"/>
      <c r="S18" s="673"/>
      <c r="T18" s="580"/>
      <c r="U18" s="535"/>
      <c r="V18" s="120"/>
      <c r="W18" s="437"/>
      <c r="X18" s="122"/>
      <c r="Y18" s="122"/>
      <c r="Z18" s="414" t="s">
        <v>24</v>
      </c>
      <c r="AA18" s="124" t="s">
        <v>46</v>
      </c>
      <c r="AB18" s="125" t="s">
        <v>83</v>
      </c>
      <c r="AC18" s="125" t="s">
        <v>83</v>
      </c>
      <c r="AD18" s="293" t="s">
        <v>83</v>
      </c>
      <c r="AE18" s="409">
        <f t="shared" si="0"/>
        <v>6</v>
      </c>
      <c r="AF18">
        <f t="shared" si="1"/>
        <v>0</v>
      </c>
      <c r="AG18" s="118">
        <f>IF(AA18="","",VLOOKUP(AA18,所属・種目コード!W:X,2,FALSE))</f>
        <v>3</v>
      </c>
      <c r="AH18" s="126">
        <f t="shared" si="2"/>
        <v>0</v>
      </c>
      <c r="AI18" s="118">
        <f t="shared" si="3"/>
        <v>0</v>
      </c>
      <c r="AJ18" s="118">
        <f t="shared" si="4"/>
        <v>0</v>
      </c>
      <c r="AK18" s="118" t="str">
        <f t="shared" si="5"/>
        <v>()</v>
      </c>
      <c r="AL18" s="411">
        <f t="shared" si="15"/>
        <v>0</v>
      </c>
      <c r="AM18" s="118">
        <v>2</v>
      </c>
      <c r="AN18" s="118" t="str">
        <f>IF(L18="","",VLOOKUP(L18,所属・種目コード!$B$2:$D$180,2,FALSE))</f>
        <v/>
      </c>
      <c r="AO18" s="118" t="str">
        <f>IF(L18="","",VLOOKUP(L18,所属・種目コード!$B$2:$D$180,3,FALSE))</f>
        <v/>
      </c>
      <c r="AP18" s="118" t="str">
        <f>IF(N18="","",VLOOKUP(N18,所属・種目コード!$AF$28:$AG$72,2,FALSE))</f>
        <v/>
      </c>
      <c r="AQ18" s="118" t="str">
        <f>IF(M18="","",VLOOKUP(M18,所属・種目コード!$AB$2:$AD$8,3,FALSE))</f>
        <v>03</v>
      </c>
      <c r="AR18" s="347">
        <f t="shared" si="6"/>
        <v>0</v>
      </c>
      <c r="AS18" s="118" t="str">
        <f t="shared" si="7"/>
        <v>03 0</v>
      </c>
      <c r="AT18" s="118" t="str">
        <f>IF(Q18="","",VLOOKUP(Q18,所属・種目コード!$AF$28:$AG$72,2,FALSE))</f>
        <v/>
      </c>
      <c r="AU18" s="118" t="str">
        <f>IF(P18="","",VLOOKUP(P18,所属・種目コード!$AB$2:$AD$8,3,FALSE))</f>
        <v>03</v>
      </c>
      <c r="AV18" s="345">
        <f t="shared" si="8"/>
        <v>0</v>
      </c>
      <c r="AW18" s="118" t="str">
        <f t="shared" si="9"/>
        <v>03 0</v>
      </c>
      <c r="AX18" s="118" t="str">
        <f>IF(T18="","",VLOOKUP(T18,所属・種目コード!$AF$28:$AG$72,2,FALSE))</f>
        <v/>
      </c>
      <c r="AY18" s="118" t="str">
        <f>IF(S18="","",VLOOKUP(S18,所属・種目コード!$AB$2:$AD$8,3,FALSE))</f>
        <v/>
      </c>
      <c r="AZ18" s="345">
        <f t="shared" si="10"/>
        <v>0</v>
      </c>
      <c r="BA18" s="118" t="str">
        <f t="shared" si="11"/>
        <v xml:space="preserve"> 0</v>
      </c>
      <c r="BB18" s="118"/>
      <c r="BC18" s="118" t="str">
        <f>IF(N18="","",VLOOKUP(N18,所属・種目コード!$AP$2:$AS$6,3,FALSE))</f>
        <v/>
      </c>
      <c r="BD18" s="347">
        <f t="shared" si="12"/>
        <v>0</v>
      </c>
      <c r="BE18" s="118" t="str">
        <f>IF($Q18="","",VLOOKUP($Q18,所属・種目コード!$AP$2:$AS$6,3,FALSE))</f>
        <v/>
      </c>
      <c r="BF18" s="408">
        <f t="shared" si="13"/>
        <v>0</v>
      </c>
      <c r="BG18" s="118" t="str">
        <f>IF($T18="","",VLOOKUP($T18,所属・種目コード!$AP$2:$AS$5,3,FALSE))</f>
        <v/>
      </c>
      <c r="BH18" s="408">
        <f t="shared" si="14"/>
        <v>0</v>
      </c>
      <c r="BI18" s="104"/>
      <c r="BJ18" s="104"/>
      <c r="BK18" s="104"/>
      <c r="BL18" s="104"/>
      <c r="BM18" s="104"/>
      <c r="BN18" s="104"/>
      <c r="BO18" s="104"/>
      <c r="BP18" s="30"/>
      <c r="BQ18" s="642" t="s">
        <v>9179</v>
      </c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</row>
    <row r="19" spans="1:183" ht="25" customHeight="1">
      <c r="A19" s="104"/>
      <c r="B19" s="104"/>
      <c r="C19" s="30"/>
      <c r="D19" s="30"/>
      <c r="E19" s="628" t="s">
        <v>8743</v>
      </c>
      <c r="F19" s="1029">
        <v>7</v>
      </c>
      <c r="G19" s="1029"/>
      <c r="H19" s="564"/>
      <c r="I19" s="565"/>
      <c r="J19" s="566"/>
      <c r="K19" s="567"/>
      <c r="L19" s="568"/>
      <c r="M19" s="808" t="s">
        <v>9209</v>
      </c>
      <c r="N19" s="837"/>
      <c r="O19" s="832"/>
      <c r="P19" s="808" t="s">
        <v>9209</v>
      </c>
      <c r="Q19" s="837"/>
      <c r="R19" s="832"/>
      <c r="S19" s="528"/>
      <c r="T19" s="529"/>
      <c r="U19" s="530"/>
      <c r="V19" s="120"/>
      <c r="W19" s="437"/>
      <c r="X19" s="122"/>
      <c r="Y19" s="122"/>
      <c r="Z19" s="414" t="s">
        <v>24</v>
      </c>
      <c r="AA19" s="124" t="s">
        <v>46</v>
      </c>
      <c r="AB19" s="125" t="s">
        <v>83</v>
      </c>
      <c r="AC19" s="125" t="s">
        <v>83</v>
      </c>
      <c r="AD19" s="293" t="s">
        <v>83</v>
      </c>
      <c r="AE19" s="409">
        <f t="shared" si="0"/>
        <v>7</v>
      </c>
      <c r="AF19">
        <f t="shared" si="1"/>
        <v>0</v>
      </c>
      <c r="AG19" s="118">
        <f>IF(AA19="","",VLOOKUP(AA19,所属・種目コード!W:X,2,FALSE))</f>
        <v>3</v>
      </c>
      <c r="AH19" s="126">
        <f t="shared" si="2"/>
        <v>0</v>
      </c>
      <c r="AI19" s="118">
        <f t="shared" si="3"/>
        <v>0</v>
      </c>
      <c r="AJ19" s="118">
        <f t="shared" si="4"/>
        <v>0</v>
      </c>
      <c r="AK19" s="118" t="str">
        <f t="shared" si="5"/>
        <v>()</v>
      </c>
      <c r="AL19" s="411">
        <f t="shared" si="15"/>
        <v>0</v>
      </c>
      <c r="AM19" s="118">
        <v>2</v>
      </c>
      <c r="AN19" s="118" t="str">
        <f>IF(L19="","",VLOOKUP(L19,所属・種目コード!$B$2:$D$180,2,FALSE))</f>
        <v/>
      </c>
      <c r="AO19" s="118" t="str">
        <f>IF(L19="","",VLOOKUP(L19,所属・種目コード!$B$2:$D$180,3,FALSE))</f>
        <v/>
      </c>
      <c r="AP19" s="118" t="str">
        <f>IF(N19="","",VLOOKUP(N19,所属・種目コード!$AF$28:$AG$72,2,FALSE))</f>
        <v/>
      </c>
      <c r="AQ19" s="118" t="str">
        <f>IF(M19="","",VLOOKUP(M19,所属・種目コード!$AB$2:$AD$8,3,FALSE))</f>
        <v>03</v>
      </c>
      <c r="AR19" s="347">
        <f t="shared" si="6"/>
        <v>0</v>
      </c>
      <c r="AS19" s="118" t="str">
        <f t="shared" si="7"/>
        <v>03 0</v>
      </c>
      <c r="AT19" s="118" t="str">
        <f>IF(Q19="","",VLOOKUP(Q19,所属・種目コード!$AF$28:$AG$72,2,FALSE))</f>
        <v/>
      </c>
      <c r="AU19" s="118" t="str">
        <f>IF(P19="","",VLOOKUP(P19,所属・種目コード!$AB$2:$AD$8,3,FALSE))</f>
        <v>03</v>
      </c>
      <c r="AV19" s="345">
        <f t="shared" si="8"/>
        <v>0</v>
      </c>
      <c r="AW19" s="118" t="str">
        <f t="shared" si="9"/>
        <v>03 0</v>
      </c>
      <c r="AX19" s="118" t="str">
        <f>IF(T19="","",VLOOKUP(T19,所属・種目コード!$AF$28:$AG$72,2,FALSE))</f>
        <v/>
      </c>
      <c r="AY19" s="118" t="str">
        <f>IF(S19="","",VLOOKUP(S19,所属・種目コード!$AB$2:$AD$8,3,FALSE))</f>
        <v/>
      </c>
      <c r="AZ19" s="345">
        <f t="shared" si="10"/>
        <v>0</v>
      </c>
      <c r="BA19" s="118" t="str">
        <f t="shared" si="11"/>
        <v xml:space="preserve"> 0</v>
      </c>
      <c r="BB19" s="118"/>
      <c r="BC19" s="118" t="str">
        <f>IF(N19="","",VLOOKUP(N19,所属・種目コード!$AP$2:$AS$6,3,FALSE))</f>
        <v/>
      </c>
      <c r="BD19" s="347">
        <f t="shared" si="12"/>
        <v>0</v>
      </c>
      <c r="BE19" s="118" t="str">
        <f>IF($Q19="","",VLOOKUP($Q19,所属・種目コード!$AP$2:$AS$6,3,FALSE))</f>
        <v/>
      </c>
      <c r="BF19" s="408">
        <f t="shared" si="13"/>
        <v>0</v>
      </c>
      <c r="BG19" s="118" t="str">
        <f>IF($T19="","",VLOOKUP($T19,所属・種目コード!$AP$2:$AS$5,3,FALSE))</f>
        <v/>
      </c>
      <c r="BH19" s="408">
        <f t="shared" si="14"/>
        <v>0</v>
      </c>
      <c r="BI19" s="104"/>
      <c r="BJ19" s="104"/>
      <c r="BK19" s="104"/>
      <c r="BL19" s="104"/>
      <c r="BM19" s="104"/>
      <c r="BN19" s="104"/>
      <c r="BO19" s="104"/>
      <c r="BP19" s="30"/>
      <c r="BQ19" s="642" t="s">
        <v>9181</v>
      </c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</row>
    <row r="20" spans="1:183" ht="25" customHeight="1">
      <c r="A20" s="104"/>
      <c r="B20" s="104"/>
      <c r="C20" s="30"/>
      <c r="D20" s="30"/>
      <c r="E20" s="628" t="s">
        <v>8743</v>
      </c>
      <c r="F20" s="1029">
        <v>8</v>
      </c>
      <c r="G20" s="1029"/>
      <c r="H20" s="564"/>
      <c r="I20" s="565"/>
      <c r="J20" s="566"/>
      <c r="K20" s="567"/>
      <c r="L20" s="568"/>
      <c r="M20" s="808" t="s">
        <v>9209</v>
      </c>
      <c r="N20" s="837"/>
      <c r="O20" s="832"/>
      <c r="P20" s="808" t="s">
        <v>9209</v>
      </c>
      <c r="Q20" s="837"/>
      <c r="R20" s="832"/>
      <c r="S20" s="528"/>
      <c r="T20" s="529"/>
      <c r="U20" s="530"/>
      <c r="V20" s="120"/>
      <c r="W20" s="437"/>
      <c r="X20" s="122"/>
      <c r="Y20" s="122"/>
      <c r="Z20" s="414" t="s">
        <v>24</v>
      </c>
      <c r="AA20" s="124" t="s">
        <v>46</v>
      </c>
      <c r="AB20" s="125" t="s">
        <v>83</v>
      </c>
      <c r="AC20" s="125" t="s">
        <v>83</v>
      </c>
      <c r="AD20" s="293" t="s">
        <v>83</v>
      </c>
      <c r="AE20" s="409">
        <f t="shared" si="0"/>
        <v>8</v>
      </c>
      <c r="AF20">
        <f t="shared" si="1"/>
        <v>0</v>
      </c>
      <c r="AG20" s="118">
        <f>IF(AA20="","",VLOOKUP(AA20,所属・種目コード!W:X,2,FALSE))</f>
        <v>3</v>
      </c>
      <c r="AH20" s="126">
        <f t="shared" si="2"/>
        <v>0</v>
      </c>
      <c r="AI20" s="118">
        <f t="shared" si="3"/>
        <v>0</v>
      </c>
      <c r="AJ20" s="118">
        <f t="shared" si="4"/>
        <v>0</v>
      </c>
      <c r="AK20" s="118" t="str">
        <f t="shared" si="5"/>
        <v>()</v>
      </c>
      <c r="AL20" s="411">
        <f t="shared" si="15"/>
        <v>0</v>
      </c>
      <c r="AM20" s="118">
        <v>2</v>
      </c>
      <c r="AN20" s="118" t="str">
        <f>IF(L20="","",VLOOKUP(L20,所属・種目コード!$B$2:$D$180,2,FALSE))</f>
        <v/>
      </c>
      <c r="AO20" s="118" t="str">
        <f>IF(L20="","",VLOOKUP(L20,所属・種目コード!$B$2:$D$180,3,FALSE))</f>
        <v/>
      </c>
      <c r="AP20" s="118" t="str">
        <f>IF(N20="","",VLOOKUP(N20,所属・種目コード!$AF$28:$AG$72,2,FALSE))</f>
        <v/>
      </c>
      <c r="AQ20" s="118" t="str">
        <f>IF(M20="","",VLOOKUP(M20,所属・種目コード!$AB$2:$AD$8,3,FALSE))</f>
        <v>03</v>
      </c>
      <c r="AR20" s="347">
        <f t="shared" si="6"/>
        <v>0</v>
      </c>
      <c r="AS20" s="118" t="str">
        <f t="shared" si="7"/>
        <v>03 0</v>
      </c>
      <c r="AT20" s="118" t="str">
        <f>IF(Q20="","",VLOOKUP(Q20,所属・種目コード!$AF$28:$AG$72,2,FALSE))</f>
        <v/>
      </c>
      <c r="AU20" s="118" t="str">
        <f>IF(P20="","",VLOOKUP(P20,所属・種目コード!$AB$2:$AD$8,3,FALSE))</f>
        <v>03</v>
      </c>
      <c r="AV20" s="345">
        <f t="shared" si="8"/>
        <v>0</v>
      </c>
      <c r="AW20" s="118" t="str">
        <f t="shared" si="9"/>
        <v>03 0</v>
      </c>
      <c r="AX20" s="118" t="str">
        <f>IF(T20="","",VLOOKUP(T20,所属・種目コード!$AF$28:$AG$72,2,FALSE))</f>
        <v/>
      </c>
      <c r="AY20" s="118" t="str">
        <f>IF(S20="","",VLOOKUP(S20,所属・種目コード!$AB$2:$AD$8,3,FALSE))</f>
        <v/>
      </c>
      <c r="AZ20" s="345">
        <f t="shared" si="10"/>
        <v>0</v>
      </c>
      <c r="BA20" s="118" t="str">
        <f t="shared" si="11"/>
        <v xml:space="preserve"> 0</v>
      </c>
      <c r="BB20" s="118"/>
      <c r="BC20" s="118" t="str">
        <f>IF(N20="","",VLOOKUP(N20,所属・種目コード!$AP$2:$AS$6,3,FALSE))</f>
        <v/>
      </c>
      <c r="BD20" s="347">
        <f t="shared" si="12"/>
        <v>0</v>
      </c>
      <c r="BE20" s="118" t="str">
        <f>IF($Q20="","",VLOOKUP($Q20,所属・種目コード!$AP$2:$AS$6,3,FALSE))</f>
        <v/>
      </c>
      <c r="BF20" s="408">
        <f t="shared" si="13"/>
        <v>0</v>
      </c>
      <c r="BG20" s="118" t="str">
        <f>IF($T20="","",VLOOKUP($T20,所属・種目コード!$AP$2:$AS$5,3,FALSE))</f>
        <v/>
      </c>
      <c r="BH20" s="408">
        <f t="shared" si="14"/>
        <v>0</v>
      </c>
      <c r="BI20" s="104"/>
      <c r="BJ20" s="104"/>
      <c r="BK20" s="104"/>
      <c r="BL20" s="104"/>
      <c r="BM20" s="104"/>
      <c r="BN20" s="104"/>
      <c r="BO20" s="104"/>
      <c r="BP20" s="30"/>
      <c r="BQ20" s="642" t="s">
        <v>9182</v>
      </c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</row>
    <row r="21" spans="1:183" ht="25" customHeight="1">
      <c r="A21" s="104"/>
      <c r="B21" s="104"/>
      <c r="C21" s="30"/>
      <c r="D21" s="30"/>
      <c r="E21" s="628" t="s">
        <v>8743</v>
      </c>
      <c r="F21" s="1029">
        <v>9</v>
      </c>
      <c r="G21" s="1029"/>
      <c r="H21" s="564"/>
      <c r="I21" s="565"/>
      <c r="J21" s="566"/>
      <c r="K21" s="567"/>
      <c r="L21" s="568"/>
      <c r="M21" s="808" t="s">
        <v>9209</v>
      </c>
      <c r="N21" s="837"/>
      <c r="O21" s="832"/>
      <c r="P21" s="808" t="s">
        <v>9209</v>
      </c>
      <c r="Q21" s="837"/>
      <c r="R21" s="832"/>
      <c r="S21" s="528"/>
      <c r="T21" s="529"/>
      <c r="U21" s="530"/>
      <c r="V21" s="120"/>
      <c r="W21" s="437"/>
      <c r="X21" s="122"/>
      <c r="Y21" s="122"/>
      <c r="Z21" s="414" t="s">
        <v>24</v>
      </c>
      <c r="AA21" s="124" t="s">
        <v>46</v>
      </c>
      <c r="AB21" s="125" t="s">
        <v>83</v>
      </c>
      <c r="AC21" s="125" t="s">
        <v>83</v>
      </c>
      <c r="AD21" s="293" t="s">
        <v>83</v>
      </c>
      <c r="AE21" s="409">
        <f t="shared" si="0"/>
        <v>9</v>
      </c>
      <c r="AF21">
        <f t="shared" si="1"/>
        <v>0</v>
      </c>
      <c r="AG21" s="118">
        <f>IF(AA21="","",VLOOKUP(AA21,所属・種目コード!W:X,2,FALSE))</f>
        <v>3</v>
      </c>
      <c r="AH21" s="126">
        <f t="shared" si="2"/>
        <v>0</v>
      </c>
      <c r="AI21" s="118">
        <f t="shared" si="3"/>
        <v>0</v>
      </c>
      <c r="AJ21" s="118">
        <f t="shared" si="4"/>
        <v>0</v>
      </c>
      <c r="AK21" s="118" t="str">
        <f t="shared" si="5"/>
        <v>()</v>
      </c>
      <c r="AL21" s="411">
        <f t="shared" si="15"/>
        <v>0</v>
      </c>
      <c r="AM21" s="118">
        <v>2</v>
      </c>
      <c r="AN21" s="118" t="str">
        <f>IF(L21="","",VLOOKUP(L21,所属・種目コード!$B$2:$D$180,2,FALSE))</f>
        <v/>
      </c>
      <c r="AO21" s="118" t="str">
        <f>IF(L21="","",VLOOKUP(L21,所属・種目コード!$B$2:$D$180,3,FALSE))</f>
        <v/>
      </c>
      <c r="AP21" s="118" t="str">
        <f>IF(N21="","",VLOOKUP(N21,所属・種目コード!$AF$28:$AG$72,2,FALSE))</f>
        <v/>
      </c>
      <c r="AQ21" s="118" t="str">
        <f>IF(M21="","",VLOOKUP(M21,所属・種目コード!$AB$2:$AD$8,3,FALSE))</f>
        <v>03</v>
      </c>
      <c r="AR21" s="347">
        <f t="shared" si="6"/>
        <v>0</v>
      </c>
      <c r="AS21" s="118" t="str">
        <f t="shared" si="7"/>
        <v>03 0</v>
      </c>
      <c r="AT21" s="118" t="str">
        <f>IF(Q21="","",VLOOKUP(Q21,所属・種目コード!$AF$28:$AG$72,2,FALSE))</f>
        <v/>
      </c>
      <c r="AU21" s="118" t="str">
        <f>IF(P21="","",VLOOKUP(P21,所属・種目コード!$AB$2:$AD$8,3,FALSE))</f>
        <v>03</v>
      </c>
      <c r="AV21" s="345">
        <f t="shared" si="8"/>
        <v>0</v>
      </c>
      <c r="AW21" s="118" t="str">
        <f t="shared" si="9"/>
        <v>03 0</v>
      </c>
      <c r="AX21" s="118" t="str">
        <f>IF(T21="","",VLOOKUP(T21,所属・種目コード!$AF$28:$AG$72,2,FALSE))</f>
        <v/>
      </c>
      <c r="AY21" s="118" t="str">
        <f>IF(S21="","",VLOOKUP(S21,所属・種目コード!$AB$2:$AD$8,3,FALSE))</f>
        <v/>
      </c>
      <c r="AZ21" s="345">
        <f t="shared" si="10"/>
        <v>0</v>
      </c>
      <c r="BA21" s="118" t="str">
        <f t="shared" si="11"/>
        <v xml:space="preserve"> 0</v>
      </c>
      <c r="BB21" s="118"/>
      <c r="BC21" s="118" t="str">
        <f>IF(N21="","",VLOOKUP(N21,所属・種目コード!$AP$2:$AS$6,3,FALSE))</f>
        <v/>
      </c>
      <c r="BD21" s="347">
        <f t="shared" si="12"/>
        <v>0</v>
      </c>
      <c r="BE21" s="118" t="str">
        <f>IF($Q21="","",VLOOKUP($Q21,所属・種目コード!$AP$2:$AS$6,3,FALSE))</f>
        <v/>
      </c>
      <c r="BF21" s="408">
        <f t="shared" si="13"/>
        <v>0</v>
      </c>
      <c r="BG21" s="118" t="str">
        <f>IF($T21="","",VLOOKUP($T21,所属・種目コード!$AP$2:$AS$5,3,FALSE))</f>
        <v/>
      </c>
      <c r="BH21" s="408">
        <f t="shared" si="14"/>
        <v>0</v>
      </c>
      <c r="BI21" s="104"/>
      <c r="BJ21" s="104"/>
      <c r="BK21" s="104"/>
      <c r="BL21" s="104"/>
      <c r="BM21" s="104"/>
      <c r="BN21" s="104"/>
      <c r="BO21" s="104"/>
      <c r="BP21" s="30"/>
      <c r="BQ21" s="642" t="s">
        <v>9184</v>
      </c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</row>
    <row r="22" spans="1:183" ht="25" customHeight="1" thickBot="1">
      <c r="A22" s="104"/>
      <c r="B22" s="104"/>
      <c r="C22" s="30"/>
      <c r="D22" s="30"/>
      <c r="E22" s="722" t="s">
        <v>8743</v>
      </c>
      <c r="F22" s="1042">
        <v>10</v>
      </c>
      <c r="G22" s="1042"/>
      <c r="H22" s="699"/>
      <c r="I22" s="723"/>
      <c r="J22" s="701"/>
      <c r="K22" s="700"/>
      <c r="L22" s="702"/>
      <c r="M22" s="809" t="s">
        <v>9209</v>
      </c>
      <c r="N22" s="838"/>
      <c r="O22" s="834"/>
      <c r="P22" s="809" t="s">
        <v>9209</v>
      </c>
      <c r="Q22" s="838"/>
      <c r="R22" s="834"/>
      <c r="S22" s="579"/>
      <c r="T22" s="531"/>
      <c r="U22" s="532"/>
      <c r="V22" s="120"/>
      <c r="W22" s="437"/>
      <c r="X22" s="122"/>
      <c r="Y22" s="122"/>
      <c r="Z22" s="414" t="s">
        <v>24</v>
      </c>
      <c r="AA22" s="124" t="s">
        <v>46</v>
      </c>
      <c r="AB22" s="125" t="s">
        <v>83</v>
      </c>
      <c r="AC22" s="125" t="s">
        <v>83</v>
      </c>
      <c r="AD22" s="293" t="s">
        <v>83</v>
      </c>
      <c r="AE22" s="409">
        <f t="shared" si="0"/>
        <v>10</v>
      </c>
      <c r="AF22">
        <f t="shared" si="1"/>
        <v>0</v>
      </c>
      <c r="AG22" s="118">
        <f>IF(AA22="","",VLOOKUP(AA22,所属・種目コード!W:X,2,FALSE))</f>
        <v>3</v>
      </c>
      <c r="AH22" s="126">
        <f t="shared" si="2"/>
        <v>0</v>
      </c>
      <c r="AI22" s="118">
        <f t="shared" si="3"/>
        <v>0</v>
      </c>
      <c r="AJ22" s="118">
        <f t="shared" si="4"/>
        <v>0</v>
      </c>
      <c r="AK22" s="118" t="str">
        <f t="shared" si="5"/>
        <v>()</v>
      </c>
      <c r="AL22" s="411">
        <f t="shared" si="15"/>
        <v>0</v>
      </c>
      <c r="AM22" s="118">
        <v>2</v>
      </c>
      <c r="AN22" s="118" t="str">
        <f>IF(L22="","",VLOOKUP(L22,所属・種目コード!$B$2:$D$180,2,FALSE))</f>
        <v/>
      </c>
      <c r="AO22" s="118" t="str">
        <f>IF(L22="","",VLOOKUP(L22,所属・種目コード!$B$2:$D$180,3,FALSE))</f>
        <v/>
      </c>
      <c r="AP22" s="118" t="str">
        <f>IF(N22="","",VLOOKUP(N22,所属・種目コード!$AF$28:$AG$72,2,FALSE))</f>
        <v/>
      </c>
      <c r="AQ22" s="118" t="str">
        <f>IF(M22="","",VLOOKUP(M22,所属・種目コード!$AB$2:$AD$8,3,FALSE))</f>
        <v>03</v>
      </c>
      <c r="AR22" s="347">
        <f t="shared" si="6"/>
        <v>0</v>
      </c>
      <c r="AS22" s="118" t="str">
        <f t="shared" si="7"/>
        <v>03 0</v>
      </c>
      <c r="AT22" s="118" t="str">
        <f>IF(Q22="","",VLOOKUP(Q22,所属・種目コード!$AF$28:$AG$72,2,FALSE))</f>
        <v/>
      </c>
      <c r="AU22" s="118" t="str">
        <f>IF(P22="","",VLOOKUP(P22,所属・種目コード!$AB$2:$AD$8,3,FALSE))</f>
        <v>03</v>
      </c>
      <c r="AV22" s="345">
        <f t="shared" si="8"/>
        <v>0</v>
      </c>
      <c r="AW22" s="118" t="str">
        <f t="shared" si="9"/>
        <v>03 0</v>
      </c>
      <c r="AX22" s="118" t="str">
        <f>IF(T22="","",VLOOKUP(T22,所属・種目コード!$AF$28:$AG$72,2,FALSE))</f>
        <v/>
      </c>
      <c r="AY22" s="118" t="str">
        <f>IF(S22="","",VLOOKUP(S22,所属・種目コード!$AB$2:$AD$8,3,FALSE))</f>
        <v/>
      </c>
      <c r="AZ22" s="345">
        <f t="shared" si="10"/>
        <v>0</v>
      </c>
      <c r="BA22" s="118" t="str">
        <f t="shared" si="11"/>
        <v xml:space="preserve"> 0</v>
      </c>
      <c r="BB22" s="118"/>
      <c r="BC22" s="118" t="str">
        <f>IF(N22="","",VLOOKUP(N22,所属・種目コード!$AP$2:$AS$6,3,FALSE))</f>
        <v/>
      </c>
      <c r="BD22" s="347">
        <f t="shared" si="12"/>
        <v>0</v>
      </c>
      <c r="BE22" s="118" t="str">
        <f>IF($Q22="","",VLOOKUP($Q22,所属・種目コード!$AP$2:$AS$6,3,FALSE))</f>
        <v/>
      </c>
      <c r="BF22" s="408">
        <f t="shared" si="13"/>
        <v>0</v>
      </c>
      <c r="BG22" s="118" t="str">
        <f>IF($T22="","",VLOOKUP($T22,所属・種目コード!$AP$2:$AS$5,3,FALSE))</f>
        <v/>
      </c>
      <c r="BH22" s="408">
        <f t="shared" si="14"/>
        <v>0</v>
      </c>
      <c r="BI22" s="104"/>
      <c r="BJ22" s="104"/>
      <c r="BK22" s="104"/>
      <c r="BL22" s="104"/>
      <c r="BM22" s="104"/>
      <c r="BN22" s="104"/>
      <c r="BO22" s="104"/>
      <c r="BP22" s="30"/>
      <c r="BQ22" s="642" t="s">
        <v>9186</v>
      </c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</row>
    <row r="23" spans="1:183" ht="25" customHeight="1">
      <c r="A23" s="104"/>
      <c r="B23" s="104"/>
      <c r="C23" s="30"/>
      <c r="D23" s="30"/>
      <c r="E23" s="721" t="s">
        <v>8743</v>
      </c>
      <c r="F23" s="1031">
        <v>11</v>
      </c>
      <c r="G23" s="1031"/>
      <c r="H23" s="574"/>
      <c r="I23" s="581"/>
      <c r="J23" s="576"/>
      <c r="K23" s="575"/>
      <c r="L23" s="577"/>
      <c r="M23" s="807" t="s">
        <v>9209</v>
      </c>
      <c r="N23" s="835"/>
      <c r="O23" s="836"/>
      <c r="P23" s="807" t="s">
        <v>9209</v>
      </c>
      <c r="Q23" s="835"/>
      <c r="R23" s="836"/>
      <c r="S23" s="673"/>
      <c r="T23" s="580"/>
      <c r="U23" s="535"/>
      <c r="V23" s="120"/>
      <c r="W23" s="437"/>
      <c r="X23" s="122"/>
      <c r="Y23" s="122"/>
      <c r="Z23" s="414" t="s">
        <v>24</v>
      </c>
      <c r="AA23" s="124" t="s">
        <v>46</v>
      </c>
      <c r="AB23" s="125" t="s">
        <v>83</v>
      </c>
      <c r="AC23" s="125" t="s">
        <v>83</v>
      </c>
      <c r="AD23" s="293" t="s">
        <v>83</v>
      </c>
      <c r="AE23" s="409">
        <f t="shared" si="0"/>
        <v>11</v>
      </c>
      <c r="AF23">
        <f t="shared" si="1"/>
        <v>0</v>
      </c>
      <c r="AG23" s="118">
        <f>IF(AA23="","",VLOOKUP(AA23,所属・種目コード!W:X,2,FALSE))</f>
        <v>3</v>
      </c>
      <c r="AH23" s="126">
        <f t="shared" si="2"/>
        <v>0</v>
      </c>
      <c r="AI23" s="118">
        <f t="shared" si="3"/>
        <v>0</v>
      </c>
      <c r="AJ23" s="118">
        <f t="shared" si="4"/>
        <v>0</v>
      </c>
      <c r="AK23" s="118" t="str">
        <f t="shared" si="5"/>
        <v>()</v>
      </c>
      <c r="AL23" s="411">
        <f t="shared" si="15"/>
        <v>0</v>
      </c>
      <c r="AM23" s="118">
        <v>2</v>
      </c>
      <c r="AN23" s="118" t="str">
        <f>IF(L23="","",VLOOKUP(L23,所属・種目コード!$B$2:$D$180,2,FALSE))</f>
        <v/>
      </c>
      <c r="AO23" s="118" t="str">
        <f>IF(L23="","",VLOOKUP(L23,所属・種目コード!$B$2:$D$180,3,FALSE))</f>
        <v/>
      </c>
      <c r="AP23" s="118" t="str">
        <f>IF(N23="","",VLOOKUP(N23,所属・種目コード!$AF$28:$AG$72,2,FALSE))</f>
        <v/>
      </c>
      <c r="AQ23" s="118" t="str">
        <f>IF(M23="","",VLOOKUP(M23,所属・種目コード!$AB$2:$AD$8,3,FALSE))</f>
        <v>03</v>
      </c>
      <c r="AR23" s="347">
        <f t="shared" si="6"/>
        <v>0</v>
      </c>
      <c r="AS23" s="118" t="str">
        <f t="shared" si="7"/>
        <v>03 0</v>
      </c>
      <c r="AT23" s="118" t="str">
        <f>IF(Q23="","",VLOOKUP(Q23,所属・種目コード!$AF$28:$AG$72,2,FALSE))</f>
        <v/>
      </c>
      <c r="AU23" s="118" t="str">
        <f>IF(P23="","",VLOOKUP(P23,所属・種目コード!$AB$2:$AD$8,3,FALSE))</f>
        <v>03</v>
      </c>
      <c r="AV23" s="345">
        <f t="shared" si="8"/>
        <v>0</v>
      </c>
      <c r="AW23" s="118" t="str">
        <f t="shared" si="9"/>
        <v>03 0</v>
      </c>
      <c r="AX23" s="118" t="str">
        <f>IF(T23="","",VLOOKUP(T23,所属・種目コード!$AF$28:$AG$72,2,FALSE))</f>
        <v/>
      </c>
      <c r="AY23" s="118" t="str">
        <f>IF(S23="","",VLOOKUP(S23,所属・種目コード!$AB$2:$AD$8,3,FALSE))</f>
        <v/>
      </c>
      <c r="AZ23" s="345">
        <f t="shared" si="10"/>
        <v>0</v>
      </c>
      <c r="BA23" s="118" t="str">
        <f t="shared" si="11"/>
        <v xml:space="preserve"> 0</v>
      </c>
      <c r="BB23" s="118"/>
      <c r="BC23" s="118" t="str">
        <f>IF(N23="","",VLOOKUP(N23,所属・種目コード!$AP$2:$AS$6,3,FALSE))</f>
        <v/>
      </c>
      <c r="BD23" s="347">
        <f t="shared" si="12"/>
        <v>0</v>
      </c>
      <c r="BE23" s="118" t="str">
        <f>IF($Q23="","",VLOOKUP($Q23,所属・種目コード!$AP$2:$AS$6,3,FALSE))</f>
        <v/>
      </c>
      <c r="BF23" s="408">
        <f t="shared" si="13"/>
        <v>0</v>
      </c>
      <c r="BG23" s="118" t="str">
        <f>IF($T23="","",VLOOKUP($T23,所属・種目コード!$AP$2:$AS$5,3,FALSE))</f>
        <v/>
      </c>
      <c r="BH23" s="408">
        <f t="shared" si="14"/>
        <v>0</v>
      </c>
      <c r="BI23" s="104"/>
      <c r="BJ23" s="104"/>
      <c r="BK23" s="104"/>
      <c r="BL23" s="104"/>
      <c r="BM23" s="104"/>
      <c r="BN23" s="104"/>
      <c r="BO23" s="104"/>
      <c r="BP23" s="30"/>
      <c r="BQ23" s="642" t="s">
        <v>9188</v>
      </c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</row>
    <row r="24" spans="1:183" ht="25" customHeight="1">
      <c r="A24" s="104"/>
      <c r="B24" s="104"/>
      <c r="C24" s="30"/>
      <c r="D24" s="30"/>
      <c r="E24" s="628" t="s">
        <v>8743</v>
      </c>
      <c r="F24" s="1029">
        <v>12</v>
      </c>
      <c r="G24" s="1029"/>
      <c r="H24" s="564"/>
      <c r="I24" s="565"/>
      <c r="J24" s="566"/>
      <c r="K24" s="567"/>
      <c r="L24" s="568"/>
      <c r="M24" s="808" t="s">
        <v>9209</v>
      </c>
      <c r="N24" s="837"/>
      <c r="O24" s="832"/>
      <c r="P24" s="808" t="s">
        <v>9209</v>
      </c>
      <c r="Q24" s="837"/>
      <c r="R24" s="832"/>
      <c r="S24" s="528"/>
      <c r="T24" s="529"/>
      <c r="U24" s="530"/>
      <c r="V24" s="120"/>
      <c r="W24" s="437"/>
      <c r="X24" s="122"/>
      <c r="Y24" s="122"/>
      <c r="Z24" s="414" t="s">
        <v>24</v>
      </c>
      <c r="AA24" s="124" t="s">
        <v>46</v>
      </c>
      <c r="AB24" s="125" t="s">
        <v>83</v>
      </c>
      <c r="AC24" s="125" t="s">
        <v>83</v>
      </c>
      <c r="AD24" s="293" t="s">
        <v>83</v>
      </c>
      <c r="AE24" s="409">
        <f t="shared" si="0"/>
        <v>12</v>
      </c>
      <c r="AF24">
        <f t="shared" si="1"/>
        <v>0</v>
      </c>
      <c r="AG24" s="118">
        <f>IF(AA24="","",VLOOKUP(AA24,所属・種目コード!W:X,2,FALSE))</f>
        <v>3</v>
      </c>
      <c r="AH24" s="126">
        <f t="shared" si="2"/>
        <v>0</v>
      </c>
      <c r="AI24" s="118">
        <f t="shared" si="3"/>
        <v>0</v>
      </c>
      <c r="AJ24" s="118">
        <f t="shared" si="4"/>
        <v>0</v>
      </c>
      <c r="AK24" s="118" t="str">
        <f t="shared" si="5"/>
        <v>()</v>
      </c>
      <c r="AL24" s="411">
        <f t="shared" si="15"/>
        <v>0</v>
      </c>
      <c r="AM24" s="118">
        <v>2</v>
      </c>
      <c r="AN24" s="118" t="str">
        <f>IF(L24="","",VLOOKUP(L24,所属・種目コード!$B$2:$D$180,2,FALSE))</f>
        <v/>
      </c>
      <c r="AO24" s="118" t="str">
        <f>IF(L24="","",VLOOKUP(L24,所属・種目コード!$B$2:$D$180,3,FALSE))</f>
        <v/>
      </c>
      <c r="AP24" s="118" t="str">
        <f>IF(N24="","",VLOOKUP(N24,所属・種目コード!$AF$28:$AG$72,2,FALSE))</f>
        <v/>
      </c>
      <c r="AQ24" s="118" t="str">
        <f>IF(M24="","",VLOOKUP(M24,所属・種目コード!$AB$2:$AD$8,3,FALSE))</f>
        <v>03</v>
      </c>
      <c r="AR24" s="347">
        <f t="shared" si="6"/>
        <v>0</v>
      </c>
      <c r="AS24" s="118" t="str">
        <f t="shared" si="7"/>
        <v>03 0</v>
      </c>
      <c r="AT24" s="118" t="str">
        <f>IF(Q24="","",VLOOKUP(Q24,所属・種目コード!$AF$28:$AG$72,2,FALSE))</f>
        <v/>
      </c>
      <c r="AU24" s="118" t="str">
        <f>IF(P24="","",VLOOKUP(P24,所属・種目コード!$AB$2:$AD$8,3,FALSE))</f>
        <v>03</v>
      </c>
      <c r="AV24" s="345">
        <f t="shared" si="8"/>
        <v>0</v>
      </c>
      <c r="AW24" s="118" t="str">
        <f t="shared" si="9"/>
        <v>03 0</v>
      </c>
      <c r="AX24" s="118" t="str">
        <f>IF(T24="","",VLOOKUP(T24,所属・種目コード!$AF$28:$AG$72,2,FALSE))</f>
        <v/>
      </c>
      <c r="AY24" s="118" t="str">
        <f>IF(S24="","",VLOOKUP(S24,所属・種目コード!$AB$2:$AD$8,3,FALSE))</f>
        <v/>
      </c>
      <c r="AZ24" s="345">
        <f t="shared" si="10"/>
        <v>0</v>
      </c>
      <c r="BA24" s="118" t="str">
        <f t="shared" si="11"/>
        <v xml:space="preserve"> 0</v>
      </c>
      <c r="BB24" s="118"/>
      <c r="BC24" s="118" t="str">
        <f>IF(N24="","",VLOOKUP(N24,所属・種目コード!$AP$2:$AS$6,3,FALSE))</f>
        <v/>
      </c>
      <c r="BD24" s="347">
        <f t="shared" si="12"/>
        <v>0</v>
      </c>
      <c r="BE24" s="118" t="str">
        <f>IF($Q24="","",VLOOKUP($Q24,所属・種目コード!$AP$2:$AS$6,3,FALSE))</f>
        <v/>
      </c>
      <c r="BF24" s="408">
        <f t="shared" si="13"/>
        <v>0</v>
      </c>
      <c r="BG24" s="118" t="str">
        <f>IF($T24="","",VLOOKUP($T24,所属・種目コード!$AP$2:$AS$5,3,FALSE))</f>
        <v/>
      </c>
      <c r="BH24" s="408">
        <f t="shared" si="14"/>
        <v>0</v>
      </c>
      <c r="BI24" s="104"/>
      <c r="BJ24" s="104"/>
      <c r="BK24" s="104"/>
      <c r="BL24" s="104"/>
      <c r="BM24" s="104"/>
      <c r="BN24" s="104"/>
      <c r="BO24" s="104"/>
      <c r="BP24" s="30"/>
      <c r="BQ24" s="642" t="s">
        <v>9190</v>
      </c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</row>
    <row r="25" spans="1:183" ht="25" customHeight="1">
      <c r="A25" s="104"/>
      <c r="B25" s="104"/>
      <c r="C25" s="30"/>
      <c r="D25" s="30"/>
      <c r="E25" s="628" t="s">
        <v>8743</v>
      </c>
      <c r="F25" s="1029">
        <v>13</v>
      </c>
      <c r="G25" s="1029"/>
      <c r="H25" s="564"/>
      <c r="I25" s="565"/>
      <c r="J25" s="566"/>
      <c r="K25" s="567"/>
      <c r="L25" s="568"/>
      <c r="M25" s="808" t="s">
        <v>9209</v>
      </c>
      <c r="N25" s="837"/>
      <c r="O25" s="832"/>
      <c r="P25" s="808" t="s">
        <v>9209</v>
      </c>
      <c r="Q25" s="837"/>
      <c r="R25" s="832"/>
      <c r="S25" s="528"/>
      <c r="T25" s="529"/>
      <c r="U25" s="530"/>
      <c r="V25" s="120"/>
      <c r="W25" s="437"/>
      <c r="X25" s="122"/>
      <c r="Y25" s="122"/>
      <c r="Z25" s="414" t="s">
        <v>24</v>
      </c>
      <c r="AA25" s="124" t="s">
        <v>46</v>
      </c>
      <c r="AB25" s="125" t="s">
        <v>83</v>
      </c>
      <c r="AC25" s="125" t="s">
        <v>83</v>
      </c>
      <c r="AD25" s="293" t="s">
        <v>83</v>
      </c>
      <c r="AE25" s="409">
        <f t="shared" si="0"/>
        <v>13</v>
      </c>
      <c r="AF25">
        <f t="shared" si="1"/>
        <v>0</v>
      </c>
      <c r="AG25" s="118">
        <f>IF(AA25="","",VLOOKUP(AA25,所属・種目コード!W:X,2,FALSE))</f>
        <v>3</v>
      </c>
      <c r="AH25" s="126">
        <f t="shared" si="2"/>
        <v>0</v>
      </c>
      <c r="AI25" s="118">
        <f t="shared" si="3"/>
        <v>0</v>
      </c>
      <c r="AJ25" s="118">
        <f t="shared" si="4"/>
        <v>0</v>
      </c>
      <c r="AK25" s="118" t="str">
        <f t="shared" si="5"/>
        <v>()</v>
      </c>
      <c r="AL25" s="411">
        <f t="shared" si="15"/>
        <v>0</v>
      </c>
      <c r="AM25" s="118">
        <v>2</v>
      </c>
      <c r="AN25" s="118" t="str">
        <f>IF(L25="","",VLOOKUP(L25,所属・種目コード!$B$2:$D$180,2,FALSE))</f>
        <v/>
      </c>
      <c r="AO25" s="118" t="str">
        <f>IF(L25="","",VLOOKUP(L25,所属・種目コード!$B$2:$D$180,3,FALSE))</f>
        <v/>
      </c>
      <c r="AP25" s="118" t="str">
        <f>IF(N25="","",VLOOKUP(N25,所属・種目コード!$AF$28:$AG$72,2,FALSE))</f>
        <v/>
      </c>
      <c r="AQ25" s="118" t="str">
        <f>IF(M25="","",VLOOKUP(M25,所属・種目コード!$AB$2:$AD$8,3,FALSE))</f>
        <v>03</v>
      </c>
      <c r="AR25" s="347">
        <f t="shared" si="6"/>
        <v>0</v>
      </c>
      <c r="AS25" s="118" t="str">
        <f t="shared" si="7"/>
        <v>03 0</v>
      </c>
      <c r="AT25" s="118" t="str">
        <f>IF(Q25="","",VLOOKUP(Q25,所属・種目コード!$AF$28:$AG$72,2,FALSE))</f>
        <v/>
      </c>
      <c r="AU25" s="118" t="str">
        <f>IF(P25="","",VLOOKUP(P25,所属・種目コード!$AB$2:$AD$8,3,FALSE))</f>
        <v>03</v>
      </c>
      <c r="AV25" s="345">
        <f t="shared" si="8"/>
        <v>0</v>
      </c>
      <c r="AW25" s="118" t="str">
        <f t="shared" si="9"/>
        <v>03 0</v>
      </c>
      <c r="AX25" s="118" t="str">
        <f>IF(T25="","",VLOOKUP(T25,所属・種目コード!$AF$28:$AG$72,2,FALSE))</f>
        <v/>
      </c>
      <c r="AY25" s="118" t="str">
        <f>IF(S25="","",VLOOKUP(S25,所属・種目コード!$AB$2:$AD$8,3,FALSE))</f>
        <v/>
      </c>
      <c r="AZ25" s="345">
        <f t="shared" si="10"/>
        <v>0</v>
      </c>
      <c r="BA25" s="118" t="str">
        <f t="shared" si="11"/>
        <v xml:space="preserve"> 0</v>
      </c>
      <c r="BB25" s="118"/>
      <c r="BC25" s="118" t="str">
        <f>IF(N25="","",VLOOKUP(N25,所属・種目コード!$AP$2:$AS$6,3,FALSE))</f>
        <v/>
      </c>
      <c r="BD25" s="347">
        <f t="shared" si="12"/>
        <v>0</v>
      </c>
      <c r="BE25" s="118" t="str">
        <f>IF($Q25="","",VLOOKUP($Q25,所属・種目コード!$AP$2:$AS$6,3,FALSE))</f>
        <v/>
      </c>
      <c r="BF25" s="408">
        <f t="shared" si="13"/>
        <v>0</v>
      </c>
      <c r="BG25" s="118" t="str">
        <f>IF($T25="","",VLOOKUP($T25,所属・種目コード!$AP$2:$AS$5,3,FALSE))</f>
        <v/>
      </c>
      <c r="BH25" s="408">
        <f t="shared" si="14"/>
        <v>0</v>
      </c>
      <c r="BI25" s="104"/>
      <c r="BJ25" s="104"/>
      <c r="BK25" s="104"/>
      <c r="BL25" s="104"/>
      <c r="BM25" s="104"/>
      <c r="BN25" s="104"/>
      <c r="BO25" s="104"/>
      <c r="BP25" s="30"/>
      <c r="BQ25" s="642" t="s">
        <v>9192</v>
      </c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</row>
    <row r="26" spans="1:183" ht="25" customHeight="1">
      <c r="A26" s="104"/>
      <c r="B26" s="104"/>
      <c r="C26" s="30"/>
      <c r="D26" s="30"/>
      <c r="E26" s="628" t="s">
        <v>8743</v>
      </c>
      <c r="F26" s="1029">
        <v>14</v>
      </c>
      <c r="G26" s="1029"/>
      <c r="H26" s="564"/>
      <c r="I26" s="565"/>
      <c r="J26" s="566"/>
      <c r="K26" s="567"/>
      <c r="L26" s="568"/>
      <c r="M26" s="808" t="s">
        <v>9209</v>
      </c>
      <c r="N26" s="837"/>
      <c r="O26" s="832"/>
      <c r="P26" s="808" t="s">
        <v>9209</v>
      </c>
      <c r="Q26" s="837"/>
      <c r="R26" s="832"/>
      <c r="S26" s="528"/>
      <c r="T26" s="529"/>
      <c r="U26" s="530"/>
      <c r="V26" s="120"/>
      <c r="W26" s="437"/>
      <c r="X26" s="122"/>
      <c r="Y26" s="122"/>
      <c r="Z26" s="414" t="s">
        <v>24</v>
      </c>
      <c r="AA26" s="124" t="s">
        <v>46</v>
      </c>
      <c r="AB26" s="125" t="s">
        <v>83</v>
      </c>
      <c r="AC26" s="125" t="s">
        <v>83</v>
      </c>
      <c r="AD26" s="293" t="s">
        <v>83</v>
      </c>
      <c r="AE26" s="409">
        <f t="shared" si="0"/>
        <v>14</v>
      </c>
      <c r="AF26">
        <f t="shared" si="1"/>
        <v>0</v>
      </c>
      <c r="AG26" s="118">
        <f>IF(AA26="","",VLOOKUP(AA26,所属・種目コード!W:X,2,FALSE))</f>
        <v>3</v>
      </c>
      <c r="AH26" s="126">
        <f t="shared" si="2"/>
        <v>0</v>
      </c>
      <c r="AI26" s="118">
        <f t="shared" si="3"/>
        <v>0</v>
      </c>
      <c r="AJ26" s="118">
        <f t="shared" si="4"/>
        <v>0</v>
      </c>
      <c r="AK26" s="118" t="str">
        <f t="shared" si="5"/>
        <v>()</v>
      </c>
      <c r="AL26" s="411">
        <f t="shared" si="15"/>
        <v>0</v>
      </c>
      <c r="AM26" s="118">
        <v>2</v>
      </c>
      <c r="AN26" s="118" t="str">
        <f>IF(L26="","",VLOOKUP(L26,所属・種目コード!$B$2:$D$180,2,FALSE))</f>
        <v/>
      </c>
      <c r="AO26" s="118" t="str">
        <f>IF(L26="","",VLOOKUP(L26,所属・種目コード!$B$2:$D$180,3,FALSE))</f>
        <v/>
      </c>
      <c r="AP26" s="118" t="str">
        <f>IF(N26="","",VLOOKUP(N26,所属・種目コード!$AF$28:$AG$72,2,FALSE))</f>
        <v/>
      </c>
      <c r="AQ26" s="118" t="str">
        <f>IF(M26="","",VLOOKUP(M26,所属・種目コード!$AB$2:$AD$8,3,FALSE))</f>
        <v>03</v>
      </c>
      <c r="AR26" s="347">
        <f t="shared" si="6"/>
        <v>0</v>
      </c>
      <c r="AS26" s="118" t="str">
        <f t="shared" si="7"/>
        <v>03 0</v>
      </c>
      <c r="AT26" s="118" t="str">
        <f>IF(Q26="","",VLOOKUP(Q26,所属・種目コード!$AF$28:$AG$72,2,FALSE))</f>
        <v/>
      </c>
      <c r="AU26" s="118" t="str">
        <f>IF(P26="","",VLOOKUP(P26,所属・種目コード!$AB$2:$AD$8,3,FALSE))</f>
        <v>03</v>
      </c>
      <c r="AV26" s="345">
        <f t="shared" si="8"/>
        <v>0</v>
      </c>
      <c r="AW26" s="118" t="str">
        <f t="shared" si="9"/>
        <v>03 0</v>
      </c>
      <c r="AX26" s="118" t="str">
        <f>IF(T26="","",VLOOKUP(T26,所属・種目コード!$AF$28:$AG$72,2,FALSE))</f>
        <v/>
      </c>
      <c r="AY26" s="118" t="str">
        <f>IF(S26="","",VLOOKUP(S26,所属・種目コード!$AB$2:$AD$8,3,FALSE))</f>
        <v/>
      </c>
      <c r="AZ26" s="345">
        <f t="shared" si="10"/>
        <v>0</v>
      </c>
      <c r="BA26" s="118" t="str">
        <f t="shared" si="11"/>
        <v xml:space="preserve"> 0</v>
      </c>
      <c r="BB26" s="118"/>
      <c r="BC26" s="118" t="str">
        <f>IF(N26="","",VLOOKUP(N26,所属・種目コード!$AP$2:$AS$6,3,FALSE))</f>
        <v/>
      </c>
      <c r="BD26" s="347">
        <f t="shared" si="12"/>
        <v>0</v>
      </c>
      <c r="BE26" s="118" t="str">
        <f>IF($Q26="","",VLOOKUP($Q26,所属・種目コード!$AP$2:$AS$6,3,FALSE))</f>
        <v/>
      </c>
      <c r="BF26" s="408">
        <f t="shared" si="13"/>
        <v>0</v>
      </c>
      <c r="BG26" s="118" t="str">
        <f>IF($T26="","",VLOOKUP($T26,所属・種目コード!$AP$2:$AS$5,3,FALSE))</f>
        <v/>
      </c>
      <c r="BH26" s="408">
        <f t="shared" si="14"/>
        <v>0</v>
      </c>
      <c r="BI26" s="104"/>
      <c r="BJ26" s="104"/>
      <c r="BK26" s="104"/>
      <c r="BL26" s="104"/>
      <c r="BM26" s="104"/>
      <c r="BN26" s="104"/>
      <c r="BO26" s="104"/>
      <c r="BP26" s="30"/>
      <c r="BQ26" s="642" t="s">
        <v>9194</v>
      </c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</row>
    <row r="27" spans="1:183" ht="25" customHeight="1" thickBot="1">
      <c r="A27" s="104"/>
      <c r="B27" s="104"/>
      <c r="C27" s="30"/>
      <c r="D27" s="30"/>
      <c r="E27" s="629" t="s">
        <v>8743</v>
      </c>
      <c r="F27" s="1030">
        <v>15</v>
      </c>
      <c r="G27" s="1030"/>
      <c r="H27" s="569"/>
      <c r="I27" s="570"/>
      <c r="J27" s="571"/>
      <c r="K27" s="572"/>
      <c r="L27" s="573"/>
      <c r="M27" s="809" t="s">
        <v>9209</v>
      </c>
      <c r="N27" s="838"/>
      <c r="O27" s="834"/>
      <c r="P27" s="809" t="s">
        <v>9209</v>
      </c>
      <c r="Q27" s="838"/>
      <c r="R27" s="834"/>
      <c r="S27" s="579"/>
      <c r="T27" s="531"/>
      <c r="U27" s="532"/>
      <c r="V27" s="120"/>
      <c r="W27" s="437"/>
      <c r="X27" s="122"/>
      <c r="Y27" s="122"/>
      <c r="Z27" s="414" t="s">
        <v>24</v>
      </c>
      <c r="AA27" s="124" t="s">
        <v>46</v>
      </c>
      <c r="AB27" s="125" t="s">
        <v>83</v>
      </c>
      <c r="AC27" s="125" t="s">
        <v>83</v>
      </c>
      <c r="AD27" s="293" t="s">
        <v>83</v>
      </c>
      <c r="AE27" s="409">
        <f t="shared" si="0"/>
        <v>15</v>
      </c>
      <c r="AF27">
        <f t="shared" si="1"/>
        <v>0</v>
      </c>
      <c r="AG27" s="118">
        <f>IF(AA27="","",VLOOKUP(AA27,所属・種目コード!W:X,2,FALSE))</f>
        <v>3</v>
      </c>
      <c r="AH27" s="126">
        <f t="shared" si="2"/>
        <v>0</v>
      </c>
      <c r="AI27" s="118">
        <f t="shared" si="3"/>
        <v>0</v>
      </c>
      <c r="AJ27" s="118">
        <f t="shared" si="4"/>
        <v>0</v>
      </c>
      <c r="AK27" s="118" t="str">
        <f t="shared" si="5"/>
        <v>()</v>
      </c>
      <c r="AL27" s="411">
        <f t="shared" si="15"/>
        <v>0</v>
      </c>
      <c r="AM27" s="118">
        <v>2</v>
      </c>
      <c r="AN27" s="118" t="str">
        <f>IF(L27="","",VLOOKUP(L27,所属・種目コード!$B$2:$D$180,2,FALSE))</f>
        <v/>
      </c>
      <c r="AO27" s="118" t="str">
        <f>IF(L27="","",VLOOKUP(L27,所属・種目コード!$B$2:$D$180,3,FALSE))</f>
        <v/>
      </c>
      <c r="AP27" s="118" t="str">
        <f>IF(N27="","",VLOOKUP(N27,所属・種目コード!$AF$28:$AG$72,2,FALSE))</f>
        <v/>
      </c>
      <c r="AQ27" s="118" t="str">
        <f>IF(M27="","",VLOOKUP(M27,所属・種目コード!$AB$2:$AD$8,3,FALSE))</f>
        <v>03</v>
      </c>
      <c r="AR27" s="347">
        <f t="shared" si="6"/>
        <v>0</v>
      </c>
      <c r="AS27" s="118" t="str">
        <f t="shared" si="7"/>
        <v>03 0</v>
      </c>
      <c r="AT27" s="118" t="str">
        <f>IF(Q27="","",VLOOKUP(Q27,所属・種目コード!$AF$28:$AG$72,2,FALSE))</f>
        <v/>
      </c>
      <c r="AU27" s="118" t="str">
        <f>IF(P27="","",VLOOKUP(P27,所属・種目コード!$AB$2:$AD$8,3,FALSE))</f>
        <v>03</v>
      </c>
      <c r="AV27" s="345">
        <f t="shared" si="8"/>
        <v>0</v>
      </c>
      <c r="AW27" s="118" t="str">
        <f t="shared" si="9"/>
        <v>03 0</v>
      </c>
      <c r="AX27" s="118" t="str">
        <f>IF(T27="","",VLOOKUP(T27,所属・種目コード!$AF$28:$AG$72,2,FALSE))</f>
        <v/>
      </c>
      <c r="AY27" s="118" t="str">
        <f>IF(S27="","",VLOOKUP(S27,所属・種目コード!$AB$2:$AD$8,3,FALSE))</f>
        <v/>
      </c>
      <c r="AZ27" s="345">
        <f t="shared" si="10"/>
        <v>0</v>
      </c>
      <c r="BA27" s="118" t="str">
        <f t="shared" si="11"/>
        <v xml:space="preserve"> 0</v>
      </c>
      <c r="BB27" s="118"/>
      <c r="BC27" s="118" t="str">
        <f>IF(N27="","",VLOOKUP(N27,所属・種目コード!$AP$2:$AS$6,3,FALSE))</f>
        <v/>
      </c>
      <c r="BD27" s="347">
        <f t="shared" si="12"/>
        <v>0</v>
      </c>
      <c r="BE27" s="118" t="str">
        <f>IF($Q27="","",VLOOKUP($Q27,所属・種目コード!$AP$2:$AS$6,3,FALSE))</f>
        <v/>
      </c>
      <c r="BF27" s="408">
        <f t="shared" si="13"/>
        <v>0</v>
      </c>
      <c r="BG27" s="118" t="str">
        <f>IF($T27="","",VLOOKUP($T27,所属・種目コード!$AP$2:$AS$5,3,FALSE))</f>
        <v/>
      </c>
      <c r="BH27" s="408">
        <f t="shared" si="14"/>
        <v>0</v>
      </c>
      <c r="BI27" s="104"/>
      <c r="BJ27" s="104"/>
      <c r="BK27" s="104"/>
      <c r="BL27" s="104"/>
      <c r="BM27" s="104"/>
      <c r="BN27" s="104"/>
      <c r="BO27" s="104"/>
      <c r="BP27" s="30"/>
      <c r="BQ27" s="642" t="s">
        <v>9196</v>
      </c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</row>
    <row r="28" spans="1:183" ht="25" customHeight="1">
      <c r="A28" s="104"/>
      <c r="B28" s="104"/>
      <c r="C28" s="30"/>
      <c r="D28" s="30"/>
      <c r="E28" s="719" t="s">
        <v>8743</v>
      </c>
      <c r="F28" s="1028">
        <v>16</v>
      </c>
      <c r="G28" s="1028"/>
      <c r="H28" s="704"/>
      <c r="I28" s="720"/>
      <c r="J28" s="706"/>
      <c r="K28" s="705"/>
      <c r="L28" s="707"/>
      <c r="M28" s="807" t="s">
        <v>9209</v>
      </c>
      <c r="N28" s="839"/>
      <c r="O28" s="840"/>
      <c r="P28" s="807" t="s">
        <v>9209</v>
      </c>
      <c r="Q28" s="839"/>
      <c r="R28" s="840"/>
      <c r="S28" s="745"/>
      <c r="T28" s="744"/>
      <c r="U28" s="535"/>
      <c r="V28" s="120"/>
      <c r="W28" s="437"/>
      <c r="X28" s="122"/>
      <c r="Y28" s="122"/>
      <c r="Z28" s="414" t="s">
        <v>24</v>
      </c>
      <c r="AA28" s="124" t="s">
        <v>46</v>
      </c>
      <c r="AB28" s="125" t="s">
        <v>83</v>
      </c>
      <c r="AC28" s="125" t="s">
        <v>83</v>
      </c>
      <c r="AD28" s="293" t="s">
        <v>83</v>
      </c>
      <c r="AE28" s="409">
        <f t="shared" si="0"/>
        <v>16</v>
      </c>
      <c r="AF28">
        <f t="shared" si="1"/>
        <v>0</v>
      </c>
      <c r="AG28" s="118">
        <f>IF(AA28="","",VLOOKUP(AA28,所属・種目コード!W:X,2,FALSE))</f>
        <v>3</v>
      </c>
      <c r="AH28" s="126">
        <f t="shared" si="2"/>
        <v>0</v>
      </c>
      <c r="AI28" s="118">
        <f t="shared" si="3"/>
        <v>0</v>
      </c>
      <c r="AJ28" s="118">
        <f t="shared" si="4"/>
        <v>0</v>
      </c>
      <c r="AK28" s="118" t="str">
        <f t="shared" si="5"/>
        <v>()</v>
      </c>
      <c r="AL28" s="411">
        <f t="shared" si="15"/>
        <v>0</v>
      </c>
      <c r="AM28" s="118">
        <v>2</v>
      </c>
      <c r="AN28" s="118" t="str">
        <f>IF(L28="","",VLOOKUP(L28,所属・種目コード!$B$2:$D$180,2,FALSE))</f>
        <v/>
      </c>
      <c r="AO28" s="118" t="str">
        <f>IF(L28="","",VLOOKUP(L28,所属・種目コード!$B$2:$D$180,3,FALSE))</f>
        <v/>
      </c>
      <c r="AP28" s="118" t="str">
        <f>IF(N28="","",VLOOKUP(N28,所属・種目コード!$AF$28:$AG$72,2,FALSE))</f>
        <v/>
      </c>
      <c r="AQ28" s="118" t="str">
        <f>IF(M28="","",VLOOKUP(M28,所属・種目コード!$AB$2:$AD$8,3,FALSE))</f>
        <v>03</v>
      </c>
      <c r="AR28" s="347">
        <f t="shared" si="6"/>
        <v>0</v>
      </c>
      <c r="AS28" s="118" t="str">
        <f t="shared" si="7"/>
        <v>03 0</v>
      </c>
      <c r="AT28" s="118" t="str">
        <f>IF(Q28="","",VLOOKUP(Q28,所属・種目コード!$AF$28:$AG$72,2,FALSE))</f>
        <v/>
      </c>
      <c r="AU28" s="118" t="str">
        <f>IF(P28="","",VLOOKUP(P28,所属・種目コード!$AB$2:$AD$8,3,FALSE))</f>
        <v>03</v>
      </c>
      <c r="AV28" s="345">
        <f t="shared" si="8"/>
        <v>0</v>
      </c>
      <c r="AW28" s="118" t="str">
        <f t="shared" si="9"/>
        <v>03 0</v>
      </c>
      <c r="AX28" s="118" t="str">
        <f>IF(T28="","",VLOOKUP(T28,所属・種目コード!$AF$28:$AG$72,2,FALSE))</f>
        <v/>
      </c>
      <c r="AY28" s="118" t="str">
        <f>IF(S28="","",VLOOKUP(S28,所属・種目コード!$AB$2:$AD$8,3,FALSE))</f>
        <v/>
      </c>
      <c r="AZ28" s="345">
        <f t="shared" si="10"/>
        <v>0</v>
      </c>
      <c r="BA28" s="118" t="str">
        <f t="shared" si="11"/>
        <v xml:space="preserve"> 0</v>
      </c>
      <c r="BB28" s="118"/>
      <c r="BC28" s="118" t="str">
        <f>IF(N28="","",VLOOKUP(N28,所属・種目コード!$AP$2:$AS$6,3,FALSE))</f>
        <v/>
      </c>
      <c r="BD28" s="347">
        <f t="shared" si="12"/>
        <v>0</v>
      </c>
      <c r="BE28" s="118" t="str">
        <f>IF($Q28="","",VLOOKUP($Q28,所属・種目コード!$AP$2:$AS$6,3,FALSE))</f>
        <v/>
      </c>
      <c r="BF28" s="408">
        <f t="shared" si="13"/>
        <v>0</v>
      </c>
      <c r="BG28" s="118" t="str">
        <f>IF($T28="","",VLOOKUP($T28,所属・種目コード!$AP$2:$AS$5,3,FALSE))</f>
        <v/>
      </c>
      <c r="BH28" s="408">
        <f t="shared" si="14"/>
        <v>0</v>
      </c>
      <c r="BI28" s="104"/>
      <c r="BJ28" s="104"/>
      <c r="BK28" s="104"/>
      <c r="BL28" s="104"/>
      <c r="BM28" s="104"/>
      <c r="BN28" s="104"/>
      <c r="BO28" s="104"/>
      <c r="BP28" s="30"/>
      <c r="BQ28" s="642" t="s">
        <v>9198</v>
      </c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</row>
    <row r="29" spans="1:183" ht="25" customHeight="1">
      <c r="A29" s="104"/>
      <c r="B29" s="104"/>
      <c r="C29" s="30"/>
      <c r="D29" s="30"/>
      <c r="E29" s="628" t="s">
        <v>8743</v>
      </c>
      <c r="F29" s="1029">
        <v>17</v>
      </c>
      <c r="G29" s="1029"/>
      <c r="H29" s="564"/>
      <c r="I29" s="565"/>
      <c r="J29" s="566"/>
      <c r="K29" s="567"/>
      <c r="L29" s="568"/>
      <c r="M29" s="808" t="s">
        <v>9209</v>
      </c>
      <c r="N29" s="837"/>
      <c r="O29" s="832"/>
      <c r="P29" s="808" t="s">
        <v>9209</v>
      </c>
      <c r="Q29" s="837"/>
      <c r="R29" s="832"/>
      <c r="S29" s="528"/>
      <c r="T29" s="529"/>
      <c r="U29" s="530"/>
      <c r="V29" s="120"/>
      <c r="W29" s="437"/>
      <c r="X29" s="122"/>
      <c r="Y29" s="122"/>
      <c r="Z29" s="414" t="s">
        <v>24</v>
      </c>
      <c r="AA29" s="124" t="s">
        <v>46</v>
      </c>
      <c r="AB29" s="125" t="s">
        <v>83</v>
      </c>
      <c r="AC29" s="125" t="s">
        <v>83</v>
      </c>
      <c r="AD29" s="293" t="s">
        <v>83</v>
      </c>
      <c r="AE29" s="409">
        <f t="shared" si="0"/>
        <v>17</v>
      </c>
      <c r="AF29">
        <f t="shared" si="1"/>
        <v>0</v>
      </c>
      <c r="AG29" s="118">
        <f>IF(AA29="","",VLOOKUP(AA29,所属・種目コード!W:X,2,FALSE))</f>
        <v>3</v>
      </c>
      <c r="AH29" s="126">
        <f t="shared" si="2"/>
        <v>0</v>
      </c>
      <c r="AI29" s="118">
        <f t="shared" si="3"/>
        <v>0</v>
      </c>
      <c r="AJ29" s="118">
        <f t="shared" si="4"/>
        <v>0</v>
      </c>
      <c r="AK29" s="118" t="str">
        <f t="shared" si="5"/>
        <v>()</v>
      </c>
      <c r="AL29" s="411">
        <f t="shared" si="15"/>
        <v>0</v>
      </c>
      <c r="AM29" s="118">
        <v>2</v>
      </c>
      <c r="AN29" s="118" t="str">
        <f>IF(L29="","",VLOOKUP(L29,所属・種目コード!$B$2:$D$180,2,FALSE))</f>
        <v/>
      </c>
      <c r="AO29" s="118" t="str">
        <f>IF(L29="","",VLOOKUP(L29,所属・種目コード!$B$2:$D$180,3,FALSE))</f>
        <v/>
      </c>
      <c r="AP29" s="118" t="str">
        <f>IF(N29="","",VLOOKUP(N29,所属・種目コード!$AF$28:$AG$72,2,FALSE))</f>
        <v/>
      </c>
      <c r="AQ29" s="118" t="str">
        <f>IF(M29="","",VLOOKUP(M29,所属・種目コード!$AB$2:$AD$8,3,FALSE))</f>
        <v>03</v>
      </c>
      <c r="AR29" s="347">
        <f t="shared" si="6"/>
        <v>0</v>
      </c>
      <c r="AS29" s="118" t="str">
        <f t="shared" si="7"/>
        <v>03 0</v>
      </c>
      <c r="AT29" s="118" t="str">
        <f>IF(Q29="","",VLOOKUP(Q29,所属・種目コード!$AF$28:$AG$72,2,FALSE))</f>
        <v/>
      </c>
      <c r="AU29" s="118" t="str">
        <f>IF(P29="","",VLOOKUP(P29,所属・種目コード!$AB$2:$AD$8,3,FALSE))</f>
        <v>03</v>
      </c>
      <c r="AV29" s="345">
        <f t="shared" si="8"/>
        <v>0</v>
      </c>
      <c r="AW29" s="118" t="str">
        <f t="shared" si="9"/>
        <v>03 0</v>
      </c>
      <c r="AX29" s="118" t="str">
        <f>IF(T29="","",VLOOKUP(T29,所属・種目コード!$AF$28:$AG$72,2,FALSE))</f>
        <v/>
      </c>
      <c r="AY29" s="118" t="str">
        <f>IF(S29="","",VLOOKUP(S29,所属・種目コード!$AB$2:$AD$8,3,FALSE))</f>
        <v/>
      </c>
      <c r="AZ29" s="345">
        <f t="shared" si="10"/>
        <v>0</v>
      </c>
      <c r="BA29" s="118" t="str">
        <f t="shared" si="11"/>
        <v xml:space="preserve"> 0</v>
      </c>
      <c r="BB29" s="118"/>
      <c r="BC29" s="118" t="str">
        <f>IF(N29="","",VLOOKUP(N29,所属・種目コード!$AP$2:$AS$6,3,FALSE))</f>
        <v/>
      </c>
      <c r="BD29" s="347">
        <f t="shared" si="12"/>
        <v>0</v>
      </c>
      <c r="BE29" s="118" t="str">
        <f>IF($Q29="","",VLOOKUP($Q29,所属・種目コード!$AP$2:$AS$6,3,FALSE))</f>
        <v/>
      </c>
      <c r="BF29" s="408">
        <f t="shared" si="13"/>
        <v>0</v>
      </c>
      <c r="BG29" s="118" t="str">
        <f>IF($T29="","",VLOOKUP($T29,所属・種目コード!$AP$2:$AS$5,3,FALSE))</f>
        <v/>
      </c>
      <c r="BH29" s="408">
        <f t="shared" si="14"/>
        <v>0</v>
      </c>
      <c r="BI29" s="104"/>
      <c r="BJ29" s="104"/>
      <c r="BK29" s="104"/>
      <c r="BL29" s="104"/>
      <c r="BM29" s="104"/>
      <c r="BN29" s="104"/>
      <c r="BO29" s="104"/>
      <c r="BP29" s="30"/>
      <c r="BQ29" s="642" t="s">
        <v>9200</v>
      </c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</row>
    <row r="30" spans="1:183" ht="25" customHeight="1">
      <c r="A30" s="104"/>
      <c r="B30" s="104"/>
      <c r="C30" s="30"/>
      <c r="D30" s="30"/>
      <c r="E30" s="628" t="s">
        <v>8743</v>
      </c>
      <c r="F30" s="1029">
        <v>18</v>
      </c>
      <c r="G30" s="1029"/>
      <c r="H30" s="564"/>
      <c r="I30" s="565"/>
      <c r="J30" s="566"/>
      <c r="K30" s="567"/>
      <c r="L30" s="568"/>
      <c r="M30" s="808" t="s">
        <v>9209</v>
      </c>
      <c r="N30" s="837"/>
      <c r="O30" s="832"/>
      <c r="P30" s="808" t="s">
        <v>9209</v>
      </c>
      <c r="Q30" s="837"/>
      <c r="R30" s="832"/>
      <c r="S30" s="528"/>
      <c r="T30" s="529"/>
      <c r="U30" s="530"/>
      <c r="V30" s="120"/>
      <c r="W30" s="437"/>
      <c r="X30" s="122"/>
      <c r="Y30" s="122"/>
      <c r="Z30" s="414" t="s">
        <v>24</v>
      </c>
      <c r="AA30" s="124" t="s">
        <v>46</v>
      </c>
      <c r="AB30" s="125" t="s">
        <v>83</v>
      </c>
      <c r="AC30" s="125" t="s">
        <v>83</v>
      </c>
      <c r="AD30" s="293" t="s">
        <v>83</v>
      </c>
      <c r="AE30" s="409">
        <f t="shared" si="0"/>
        <v>18</v>
      </c>
      <c r="AF30">
        <f t="shared" si="1"/>
        <v>0</v>
      </c>
      <c r="AG30" s="118">
        <f>IF(AA30="","",VLOOKUP(AA30,所属・種目コード!W:X,2,FALSE))</f>
        <v>3</v>
      </c>
      <c r="AH30" s="126">
        <f t="shared" si="2"/>
        <v>0</v>
      </c>
      <c r="AI30" s="118">
        <f t="shared" si="3"/>
        <v>0</v>
      </c>
      <c r="AJ30" s="118">
        <f t="shared" si="4"/>
        <v>0</v>
      </c>
      <c r="AK30" s="118" t="str">
        <f t="shared" si="5"/>
        <v>()</v>
      </c>
      <c r="AL30" s="411">
        <f t="shared" si="15"/>
        <v>0</v>
      </c>
      <c r="AM30" s="118">
        <v>2</v>
      </c>
      <c r="AN30" s="118" t="str">
        <f>IF(L30="","",VLOOKUP(L30,所属・種目コード!$B$2:$D$180,2,FALSE))</f>
        <v/>
      </c>
      <c r="AO30" s="118" t="str">
        <f>IF(L30="","",VLOOKUP(L30,所属・種目コード!$B$2:$D$180,3,FALSE))</f>
        <v/>
      </c>
      <c r="AP30" s="118" t="str">
        <f>IF(N30="","",VLOOKUP(N30,所属・種目コード!$AF$28:$AG$72,2,FALSE))</f>
        <v/>
      </c>
      <c r="AQ30" s="118" t="str">
        <f>IF(M30="","",VLOOKUP(M30,所属・種目コード!$AB$2:$AD$8,3,FALSE))</f>
        <v>03</v>
      </c>
      <c r="AR30" s="347">
        <f t="shared" si="6"/>
        <v>0</v>
      </c>
      <c r="AS30" s="118" t="str">
        <f t="shared" si="7"/>
        <v>03 0</v>
      </c>
      <c r="AT30" s="118" t="str">
        <f>IF(Q30="","",VLOOKUP(Q30,所属・種目コード!$AF$28:$AG$72,2,FALSE))</f>
        <v/>
      </c>
      <c r="AU30" s="118" t="str">
        <f>IF(P30="","",VLOOKUP(P30,所属・種目コード!$AB$2:$AD$8,3,FALSE))</f>
        <v>03</v>
      </c>
      <c r="AV30" s="345">
        <f t="shared" si="8"/>
        <v>0</v>
      </c>
      <c r="AW30" s="118" t="str">
        <f t="shared" si="9"/>
        <v>03 0</v>
      </c>
      <c r="AX30" s="118" t="str">
        <f>IF(T30="","",VLOOKUP(T30,所属・種目コード!$AF$28:$AG$72,2,FALSE))</f>
        <v/>
      </c>
      <c r="AY30" s="118" t="str">
        <f>IF(S30="","",VLOOKUP(S30,所属・種目コード!$AB$2:$AD$8,3,FALSE))</f>
        <v/>
      </c>
      <c r="AZ30" s="345">
        <f t="shared" si="10"/>
        <v>0</v>
      </c>
      <c r="BA30" s="118" t="str">
        <f t="shared" si="11"/>
        <v xml:space="preserve"> 0</v>
      </c>
      <c r="BB30" s="118"/>
      <c r="BC30" s="118" t="str">
        <f>IF(N30="","",VLOOKUP(N30,所属・種目コード!$AP$2:$AS$6,3,FALSE))</f>
        <v/>
      </c>
      <c r="BD30" s="347">
        <f t="shared" si="12"/>
        <v>0</v>
      </c>
      <c r="BE30" s="118" t="str">
        <f>IF($Q30="","",VLOOKUP($Q30,所属・種目コード!$AP$2:$AS$6,3,FALSE))</f>
        <v/>
      </c>
      <c r="BF30" s="408">
        <f t="shared" si="13"/>
        <v>0</v>
      </c>
      <c r="BG30" s="118" t="str">
        <f>IF($T30="","",VLOOKUP($T30,所属・種目コード!$AP$2:$AS$5,3,FALSE))</f>
        <v/>
      </c>
      <c r="BH30" s="408">
        <f t="shared" si="14"/>
        <v>0</v>
      </c>
      <c r="BI30" s="104"/>
      <c r="BJ30" s="104"/>
      <c r="BK30" s="104"/>
      <c r="BL30" s="104"/>
      <c r="BM30" s="104"/>
      <c r="BN30" s="104"/>
      <c r="BO30" s="104"/>
      <c r="BP30" s="30"/>
      <c r="BQ30" s="643" t="s">
        <v>9202</v>
      </c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</row>
    <row r="31" spans="1:183" ht="25" customHeight="1">
      <c r="A31" s="104"/>
      <c r="B31" s="104"/>
      <c r="C31" s="30"/>
      <c r="D31" s="30"/>
      <c r="E31" s="628" t="s">
        <v>8743</v>
      </c>
      <c r="F31" s="1029">
        <v>19</v>
      </c>
      <c r="G31" s="1029"/>
      <c r="H31" s="564"/>
      <c r="I31" s="565"/>
      <c r="J31" s="566"/>
      <c r="K31" s="567"/>
      <c r="L31" s="568"/>
      <c r="M31" s="808" t="s">
        <v>9209</v>
      </c>
      <c r="N31" s="837"/>
      <c r="O31" s="832"/>
      <c r="P31" s="808" t="s">
        <v>9209</v>
      </c>
      <c r="Q31" s="837"/>
      <c r="R31" s="832"/>
      <c r="S31" s="528"/>
      <c r="T31" s="529"/>
      <c r="U31" s="530"/>
      <c r="V31" s="120"/>
      <c r="W31" s="437"/>
      <c r="X31" s="122"/>
      <c r="Y31" s="122"/>
      <c r="Z31" s="414" t="s">
        <v>24</v>
      </c>
      <c r="AA31" s="124" t="s">
        <v>46</v>
      </c>
      <c r="AB31" s="125" t="s">
        <v>83</v>
      </c>
      <c r="AC31" s="125" t="s">
        <v>83</v>
      </c>
      <c r="AD31" s="293" t="s">
        <v>83</v>
      </c>
      <c r="AE31" s="409">
        <f t="shared" si="0"/>
        <v>19</v>
      </c>
      <c r="AF31">
        <f t="shared" si="1"/>
        <v>0</v>
      </c>
      <c r="AG31" s="118">
        <f>IF(AA31="","",VLOOKUP(AA31,所属・種目コード!W:X,2,FALSE))</f>
        <v>3</v>
      </c>
      <c r="AH31" s="126">
        <f t="shared" si="2"/>
        <v>0</v>
      </c>
      <c r="AI31" s="118">
        <f t="shared" si="3"/>
        <v>0</v>
      </c>
      <c r="AJ31" s="118">
        <f t="shared" si="4"/>
        <v>0</v>
      </c>
      <c r="AK31" s="118" t="str">
        <f t="shared" si="5"/>
        <v>()</v>
      </c>
      <c r="AL31" s="411">
        <f t="shared" si="15"/>
        <v>0</v>
      </c>
      <c r="AM31" s="118">
        <v>2</v>
      </c>
      <c r="AN31" s="118" t="str">
        <f>IF(L31="","",VLOOKUP(L31,所属・種目コード!$B$2:$D$180,2,FALSE))</f>
        <v/>
      </c>
      <c r="AO31" s="118" t="str">
        <f>IF(L31="","",VLOOKUP(L31,所属・種目コード!$B$2:$D$180,3,FALSE))</f>
        <v/>
      </c>
      <c r="AP31" s="118" t="str">
        <f>IF(N31="","",VLOOKUP(N31,所属・種目コード!$AF$28:$AG$72,2,FALSE))</f>
        <v/>
      </c>
      <c r="AQ31" s="118" t="str">
        <f>IF(M31="","",VLOOKUP(M31,所属・種目コード!$AB$2:$AD$8,3,FALSE))</f>
        <v>03</v>
      </c>
      <c r="AR31" s="347">
        <f t="shared" si="6"/>
        <v>0</v>
      </c>
      <c r="AS31" s="118" t="str">
        <f t="shared" si="7"/>
        <v>03 0</v>
      </c>
      <c r="AT31" s="118" t="str">
        <f>IF(Q31="","",VLOOKUP(Q31,所属・種目コード!$AF$28:$AG$72,2,FALSE))</f>
        <v/>
      </c>
      <c r="AU31" s="118" t="str">
        <f>IF(P31="","",VLOOKUP(P31,所属・種目コード!$AB$2:$AD$8,3,FALSE))</f>
        <v>03</v>
      </c>
      <c r="AV31" s="345">
        <f t="shared" si="8"/>
        <v>0</v>
      </c>
      <c r="AW31" s="118" t="str">
        <f t="shared" si="9"/>
        <v>03 0</v>
      </c>
      <c r="AX31" s="118" t="str">
        <f>IF(T31="","",VLOOKUP(T31,所属・種目コード!$AF$28:$AG$72,2,FALSE))</f>
        <v/>
      </c>
      <c r="AY31" s="118" t="str">
        <f>IF(S31="","",VLOOKUP(S31,所属・種目コード!$AB$2:$AD$8,3,FALSE))</f>
        <v/>
      </c>
      <c r="AZ31" s="345">
        <f t="shared" si="10"/>
        <v>0</v>
      </c>
      <c r="BA31" s="118" t="str">
        <f t="shared" si="11"/>
        <v xml:space="preserve"> 0</v>
      </c>
      <c r="BB31" s="118"/>
      <c r="BC31" s="118" t="str">
        <f>IF(N31="","",VLOOKUP(N31,所属・種目コード!$AP$2:$AS$6,3,FALSE))</f>
        <v/>
      </c>
      <c r="BD31" s="347">
        <f t="shared" si="12"/>
        <v>0</v>
      </c>
      <c r="BE31" s="118" t="str">
        <f>IF($Q31="","",VLOOKUP($Q31,所属・種目コード!$AP$2:$AS$6,3,FALSE))</f>
        <v/>
      </c>
      <c r="BF31" s="408">
        <f t="shared" si="13"/>
        <v>0</v>
      </c>
      <c r="BG31" s="118" t="str">
        <f>IF($T31="","",VLOOKUP($T31,所属・種目コード!$AP$2:$AS$5,3,FALSE))</f>
        <v/>
      </c>
      <c r="BH31" s="408">
        <f t="shared" si="14"/>
        <v>0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</row>
    <row r="32" spans="1:183" ht="25" customHeight="1" thickBot="1">
      <c r="A32" s="104"/>
      <c r="B32" s="104"/>
      <c r="C32" s="30"/>
      <c r="D32" s="30"/>
      <c r="E32" s="629" t="s">
        <v>8743</v>
      </c>
      <c r="F32" s="1030">
        <v>20</v>
      </c>
      <c r="G32" s="1030"/>
      <c r="H32" s="569"/>
      <c r="I32" s="570"/>
      <c r="J32" s="571"/>
      <c r="K32" s="572"/>
      <c r="L32" s="573"/>
      <c r="M32" s="809" t="s">
        <v>9209</v>
      </c>
      <c r="N32" s="838"/>
      <c r="O32" s="834"/>
      <c r="P32" s="809" t="s">
        <v>9209</v>
      </c>
      <c r="Q32" s="838"/>
      <c r="R32" s="834"/>
      <c r="S32" s="579"/>
      <c r="T32" s="531"/>
      <c r="U32" s="532"/>
      <c r="V32" s="120"/>
      <c r="W32" s="437"/>
      <c r="X32" s="122"/>
      <c r="Y32" s="122"/>
      <c r="Z32" s="414" t="s">
        <v>24</v>
      </c>
      <c r="AA32" s="124" t="s">
        <v>46</v>
      </c>
      <c r="AB32" s="125" t="s">
        <v>83</v>
      </c>
      <c r="AC32" s="125" t="s">
        <v>83</v>
      </c>
      <c r="AD32" s="293" t="s">
        <v>83</v>
      </c>
      <c r="AE32" s="409">
        <f t="shared" si="0"/>
        <v>20</v>
      </c>
      <c r="AF32">
        <f t="shared" si="1"/>
        <v>0</v>
      </c>
      <c r="AG32" s="118">
        <f>IF(AA32="","",VLOOKUP(AA32,所属・種目コード!W:X,2,FALSE))</f>
        <v>3</v>
      </c>
      <c r="AH32" s="126">
        <f t="shared" si="2"/>
        <v>0</v>
      </c>
      <c r="AI32" s="118">
        <f t="shared" si="3"/>
        <v>0</v>
      </c>
      <c r="AJ32" s="118">
        <f t="shared" si="4"/>
        <v>0</v>
      </c>
      <c r="AK32" s="118" t="str">
        <f t="shared" si="5"/>
        <v>()</v>
      </c>
      <c r="AL32" s="411">
        <f t="shared" si="15"/>
        <v>0</v>
      </c>
      <c r="AM32" s="118">
        <v>2</v>
      </c>
      <c r="AN32" s="118" t="str">
        <f>IF(L32="","",VLOOKUP(L32,所属・種目コード!$B$2:$D$180,2,FALSE))</f>
        <v/>
      </c>
      <c r="AO32" s="118" t="str">
        <f>IF(L32="","",VLOOKUP(L32,所属・種目コード!$B$2:$D$180,3,FALSE))</f>
        <v/>
      </c>
      <c r="AP32" s="118" t="str">
        <f>IF(N32="","",VLOOKUP(N32,所属・種目コード!$AF$28:$AG$72,2,FALSE))</f>
        <v/>
      </c>
      <c r="AQ32" s="118" t="str">
        <f>IF(M32="","",VLOOKUP(M32,所属・種目コード!$AB$2:$AD$8,3,FALSE))</f>
        <v>03</v>
      </c>
      <c r="AR32" s="347">
        <f t="shared" si="6"/>
        <v>0</v>
      </c>
      <c r="AS32" s="118" t="str">
        <f t="shared" si="7"/>
        <v>03 0</v>
      </c>
      <c r="AT32" s="118" t="str">
        <f>IF(Q32="","",VLOOKUP(Q32,所属・種目コード!$AF$28:$AG$72,2,FALSE))</f>
        <v/>
      </c>
      <c r="AU32" s="118" t="str">
        <f>IF(P32="","",VLOOKUP(P32,所属・種目コード!$AB$2:$AD$8,3,FALSE))</f>
        <v>03</v>
      </c>
      <c r="AV32" s="345">
        <f t="shared" si="8"/>
        <v>0</v>
      </c>
      <c r="AW32" s="118" t="str">
        <f t="shared" si="9"/>
        <v>03 0</v>
      </c>
      <c r="AX32" s="118" t="str">
        <f>IF(T32="","",VLOOKUP(T32,所属・種目コード!$AF$28:$AG$72,2,FALSE))</f>
        <v/>
      </c>
      <c r="AY32" s="118" t="str">
        <f>IF(S32="","",VLOOKUP(S32,所属・種目コード!$AB$2:$AD$8,3,FALSE))</f>
        <v/>
      </c>
      <c r="AZ32" s="345">
        <f t="shared" si="10"/>
        <v>0</v>
      </c>
      <c r="BA32" s="118" t="str">
        <f t="shared" si="11"/>
        <v xml:space="preserve"> 0</v>
      </c>
      <c r="BB32" s="118"/>
      <c r="BC32" s="118" t="str">
        <f>IF(N32="","",VLOOKUP(N32,所属・種目コード!$AP$2:$AS$6,3,FALSE))</f>
        <v/>
      </c>
      <c r="BD32" s="347">
        <f t="shared" si="12"/>
        <v>0</v>
      </c>
      <c r="BE32" s="118" t="str">
        <f>IF($Q32="","",VLOOKUP($Q32,所属・種目コード!$AP$2:$AS$6,3,FALSE))</f>
        <v/>
      </c>
      <c r="BF32" s="408">
        <f t="shared" si="13"/>
        <v>0</v>
      </c>
      <c r="BG32" s="118" t="str">
        <f>IF($T32="","",VLOOKUP($T32,所属・種目コード!$AP$2:$AS$5,3,FALSE))</f>
        <v/>
      </c>
      <c r="BH32" s="408">
        <f t="shared" si="14"/>
        <v>0</v>
      </c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</row>
    <row r="33" spans="1:183" ht="25" hidden="1" customHeight="1">
      <c r="A33" s="104"/>
      <c r="B33" s="104"/>
      <c r="C33" s="30"/>
      <c r="D33" s="30"/>
      <c r="E33" s="719" t="s">
        <v>8634</v>
      </c>
      <c r="F33" s="1028">
        <v>21</v>
      </c>
      <c r="G33" s="1028"/>
      <c r="H33" s="704"/>
      <c r="I33" s="720"/>
      <c r="J33" s="706"/>
      <c r="K33" s="705"/>
      <c r="L33" s="707"/>
      <c r="M33" s="669"/>
      <c r="N33" s="670"/>
      <c r="O33" s="671"/>
      <c r="P33" s="697"/>
      <c r="Q33" s="670"/>
      <c r="R33" s="671"/>
      <c r="S33" s="697"/>
      <c r="T33" s="670"/>
      <c r="U33" s="671"/>
      <c r="V33" s="120"/>
      <c r="W33" s="437"/>
      <c r="X33" s="122"/>
      <c r="Y33" s="122"/>
      <c r="Z33" s="414" t="s">
        <v>24</v>
      </c>
      <c r="AA33" s="124" t="s">
        <v>46</v>
      </c>
      <c r="AB33" s="125" t="s">
        <v>83</v>
      </c>
      <c r="AC33" s="125" t="s">
        <v>83</v>
      </c>
      <c r="AD33" s="293" t="s">
        <v>83</v>
      </c>
      <c r="AE33" s="409">
        <f t="shared" si="0"/>
        <v>21</v>
      </c>
      <c r="AF33">
        <f t="shared" si="1"/>
        <v>0</v>
      </c>
      <c r="AG33" s="118">
        <f>IF(AA33="","",VLOOKUP(AA33,所属・種目コード!W:X,2,FALSE))</f>
        <v>3</v>
      </c>
      <c r="AH33" s="126">
        <f t="shared" si="2"/>
        <v>0</v>
      </c>
      <c r="AI33" s="118">
        <f t="shared" si="3"/>
        <v>0</v>
      </c>
      <c r="AJ33" s="118">
        <f t="shared" si="4"/>
        <v>0</v>
      </c>
      <c r="AK33" s="118" t="str">
        <f t="shared" si="5"/>
        <v>()</v>
      </c>
      <c r="AL33" s="411">
        <f t="shared" si="15"/>
        <v>0</v>
      </c>
      <c r="AM33" s="118" t="e">
        <f>IF(Z33="","",VLOOKUP(Z33,所属・種目コード!AQ:AR,2,FALSE))</f>
        <v>#N/A</v>
      </c>
      <c r="AN33" s="118" t="str">
        <f>IF(K33="","",VLOOKUP(K33,所属・種目コード!$B$2:$D$148,3,FALSE))</f>
        <v/>
      </c>
      <c r="AO33" s="118" t="str">
        <f>IF(L33="","",VLOOKUP(L33,所属・種目コード!$B$2:$D$148,3,FALSE))</f>
        <v/>
      </c>
      <c r="AP33" s="118" t="str">
        <f>IF(N33="","",VLOOKUP(N33,所属・種目コード!$AF$28:$AG$72,2,FALSE))</f>
        <v/>
      </c>
      <c r="AQ33" s="118" t="str">
        <f>IF(M33="","",VLOOKUP(M33,所属・種目コード!$AB$2:$AD$8,3,FALSE))</f>
        <v/>
      </c>
      <c r="AR33" s="347">
        <f t="shared" si="6"/>
        <v>0</v>
      </c>
      <c r="AS33" s="118" t="str">
        <f t="shared" si="7"/>
        <v xml:space="preserve"> 0</v>
      </c>
      <c r="AT33" s="118" t="str">
        <f>IF(Q33="","",VLOOKUP(Q33,所属・種目コード!$AF$28:$AG$72,2,FALSE))</f>
        <v/>
      </c>
      <c r="AU33" s="118" t="str">
        <f>IF(P33="","",VLOOKUP(P33,所属・種目コード!$AB$2:$AD$8,3,FALSE))</f>
        <v/>
      </c>
      <c r="AV33" s="345">
        <f t="shared" si="8"/>
        <v>0</v>
      </c>
      <c r="AW33" s="118" t="str">
        <f t="shared" si="9"/>
        <v xml:space="preserve"> 0</v>
      </c>
      <c r="AX33" s="118" t="str">
        <f>IF(T33="","",VLOOKUP(T33,所属・種目コード!$AF$28:$AG$72,2,FALSE))</f>
        <v/>
      </c>
      <c r="AY33" s="118" t="str">
        <f>IF(S33="","",VLOOKUP(S33,所属・種目コード!$AB$2:$AD$8,3,FALSE))</f>
        <v/>
      </c>
      <c r="AZ33" s="345">
        <f t="shared" si="10"/>
        <v>0</v>
      </c>
      <c r="BA33" s="118" t="str">
        <f t="shared" si="11"/>
        <v xml:space="preserve"> 0</v>
      </c>
      <c r="BB33" s="118"/>
      <c r="BC33" s="118" t="str">
        <f>IF(N33="","",VLOOKUP(N33,所属・種目コード!$AF$28:$AH$72,3,FALSE))</f>
        <v/>
      </c>
      <c r="BD33" s="347">
        <f t="shared" si="12"/>
        <v>0</v>
      </c>
      <c r="BE33" s="118" t="str">
        <f>IF(Q33="","",VLOOKUP(Q33,所属・種目コード!$AF$28:$AH$72,3,FALSE))</f>
        <v/>
      </c>
      <c r="BF33" s="408">
        <f t="shared" si="13"/>
        <v>0</v>
      </c>
      <c r="BG33" s="118" t="str">
        <f>IF(T33="","",VLOOKUP(T33,所属・種目コード!$AF$28:$AH$72,3,FALSE))</f>
        <v/>
      </c>
      <c r="BH33" s="408">
        <f t="shared" si="14"/>
        <v>0</v>
      </c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</row>
    <row r="34" spans="1:183" ht="25" hidden="1" customHeight="1">
      <c r="A34" s="104"/>
      <c r="B34" s="104"/>
      <c r="C34" s="30"/>
      <c r="D34" s="30"/>
      <c r="E34" s="628" t="s">
        <v>8634</v>
      </c>
      <c r="F34" s="1029">
        <v>22</v>
      </c>
      <c r="G34" s="1029"/>
      <c r="H34" s="564"/>
      <c r="I34" s="565"/>
      <c r="J34" s="566"/>
      <c r="K34" s="567"/>
      <c r="L34" s="568"/>
      <c r="M34" s="528"/>
      <c r="N34" s="529"/>
      <c r="O34" s="530"/>
      <c r="P34" s="589"/>
      <c r="Q34" s="529"/>
      <c r="R34" s="530"/>
      <c r="S34" s="589"/>
      <c r="T34" s="529"/>
      <c r="U34" s="530"/>
      <c r="V34" s="120"/>
      <c r="W34" s="437"/>
      <c r="X34" s="122"/>
      <c r="Y34" s="122"/>
      <c r="Z34" s="414" t="s">
        <v>24</v>
      </c>
      <c r="AA34" s="124" t="s">
        <v>46</v>
      </c>
      <c r="AB34" s="125" t="s">
        <v>83</v>
      </c>
      <c r="AC34" s="125" t="s">
        <v>83</v>
      </c>
      <c r="AD34" s="293" t="s">
        <v>83</v>
      </c>
      <c r="AE34" s="409">
        <f t="shared" si="0"/>
        <v>22</v>
      </c>
      <c r="AF34">
        <f t="shared" si="1"/>
        <v>0</v>
      </c>
      <c r="AG34" s="118">
        <f>IF(AA34="","",VLOOKUP(AA34,所属・種目コード!W:X,2,FALSE))</f>
        <v>3</v>
      </c>
      <c r="AH34" s="126">
        <f t="shared" si="2"/>
        <v>0</v>
      </c>
      <c r="AI34" s="118">
        <f t="shared" si="3"/>
        <v>0</v>
      </c>
      <c r="AJ34" s="118">
        <f t="shared" si="4"/>
        <v>0</v>
      </c>
      <c r="AK34" s="118" t="str">
        <f t="shared" si="5"/>
        <v>()</v>
      </c>
      <c r="AL34" s="411">
        <f t="shared" si="15"/>
        <v>0</v>
      </c>
      <c r="AM34" s="118" t="e">
        <f>IF(Z34="","",VLOOKUP(Z34,所属・種目コード!AQ:AR,2,FALSE))</f>
        <v>#N/A</v>
      </c>
      <c r="AN34" s="118" t="str">
        <f>IF(K34="","",VLOOKUP(K34,所属・種目コード!$B$2:$D$148,3,FALSE))</f>
        <v/>
      </c>
      <c r="AO34" s="118" t="str">
        <f>IF(L34="","",VLOOKUP(L34,所属・種目コード!$B$2:$D$148,3,FALSE))</f>
        <v/>
      </c>
      <c r="AP34" s="118" t="str">
        <f>IF(N34="","",VLOOKUP(N34,所属・種目コード!$AF$28:$AG$72,2,FALSE))</f>
        <v/>
      </c>
      <c r="AQ34" s="118" t="str">
        <f>IF(M34="","",VLOOKUP(M34,所属・種目コード!$AB$2:$AD$8,3,FALSE))</f>
        <v/>
      </c>
      <c r="AR34" s="347">
        <f t="shared" si="6"/>
        <v>0</v>
      </c>
      <c r="AS34" s="118" t="str">
        <f t="shared" si="7"/>
        <v xml:space="preserve"> 0</v>
      </c>
      <c r="AT34" s="118" t="str">
        <f>IF(Q34="","",VLOOKUP(Q34,所属・種目コード!$AF$28:$AG$72,2,FALSE))</f>
        <v/>
      </c>
      <c r="AU34" s="118" t="str">
        <f>IF(P34="","",VLOOKUP(P34,所属・種目コード!$AB$2:$AD$8,3,FALSE))</f>
        <v/>
      </c>
      <c r="AV34" s="345">
        <f t="shared" si="8"/>
        <v>0</v>
      </c>
      <c r="AW34" s="118" t="str">
        <f t="shared" si="9"/>
        <v xml:space="preserve"> 0</v>
      </c>
      <c r="AX34" s="118" t="str">
        <f>IF(T34="","",VLOOKUP(T34,所属・種目コード!$AF$28:$AG$72,2,FALSE))</f>
        <v/>
      </c>
      <c r="AY34" s="118" t="str">
        <f>IF(S34="","",VLOOKUP(S34,所属・種目コード!$AB$2:$AD$8,3,FALSE))</f>
        <v/>
      </c>
      <c r="AZ34" s="345">
        <f t="shared" si="10"/>
        <v>0</v>
      </c>
      <c r="BA34" s="118" t="str">
        <f t="shared" si="11"/>
        <v xml:space="preserve"> 0</v>
      </c>
      <c r="BB34" s="118"/>
      <c r="BC34" s="118" t="str">
        <f>IF(N34="","",VLOOKUP(N34,所属・種目コード!$AF$28:$AH$72,3,FALSE))</f>
        <v/>
      </c>
      <c r="BD34" s="347">
        <f t="shared" si="12"/>
        <v>0</v>
      </c>
      <c r="BE34" s="118" t="str">
        <f>IF(Q34="","",VLOOKUP(Q34,所属・種目コード!$AF$28:$AH$72,3,FALSE))</f>
        <v/>
      </c>
      <c r="BF34" s="408">
        <f t="shared" si="13"/>
        <v>0</v>
      </c>
      <c r="BG34" s="118" t="str">
        <f>IF(T34="","",VLOOKUP(T34,所属・種目コード!$AF$28:$AH$72,3,FALSE))</f>
        <v/>
      </c>
      <c r="BH34" s="408">
        <f t="shared" si="14"/>
        <v>0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</row>
    <row r="35" spans="1:183" ht="25" hidden="1" customHeight="1">
      <c r="A35" s="104"/>
      <c r="B35" s="104"/>
      <c r="C35" s="30"/>
      <c r="D35" s="30"/>
      <c r="E35" s="628" t="s">
        <v>8634</v>
      </c>
      <c r="F35" s="1029">
        <v>23</v>
      </c>
      <c r="G35" s="1029"/>
      <c r="H35" s="564"/>
      <c r="I35" s="565"/>
      <c r="J35" s="566"/>
      <c r="K35" s="567"/>
      <c r="L35" s="568"/>
      <c r="M35" s="528"/>
      <c r="N35" s="529"/>
      <c r="O35" s="530"/>
      <c r="P35" s="589"/>
      <c r="Q35" s="529"/>
      <c r="R35" s="530"/>
      <c r="S35" s="589"/>
      <c r="T35" s="529"/>
      <c r="U35" s="530"/>
      <c r="V35" s="120"/>
      <c r="W35" s="437"/>
      <c r="X35" s="122"/>
      <c r="Y35" s="122"/>
      <c r="Z35" s="414" t="s">
        <v>24</v>
      </c>
      <c r="AA35" s="124" t="s">
        <v>46</v>
      </c>
      <c r="AB35" s="125" t="s">
        <v>83</v>
      </c>
      <c r="AC35" s="125" t="s">
        <v>83</v>
      </c>
      <c r="AD35" s="293" t="s">
        <v>83</v>
      </c>
      <c r="AE35" s="409">
        <f t="shared" si="0"/>
        <v>23</v>
      </c>
      <c r="AF35">
        <f t="shared" si="1"/>
        <v>0</v>
      </c>
      <c r="AG35" s="118">
        <f>IF(AA35="","",VLOOKUP(AA35,所属・種目コード!W:X,2,FALSE))</f>
        <v>3</v>
      </c>
      <c r="AH35" s="126">
        <f t="shared" si="2"/>
        <v>0</v>
      </c>
      <c r="AI35" s="118">
        <f t="shared" si="3"/>
        <v>0</v>
      </c>
      <c r="AJ35" s="118">
        <f t="shared" si="4"/>
        <v>0</v>
      </c>
      <c r="AK35" s="118" t="str">
        <f t="shared" si="5"/>
        <v>()</v>
      </c>
      <c r="AL35" s="411">
        <f t="shared" si="15"/>
        <v>0</v>
      </c>
      <c r="AM35" s="118" t="e">
        <f>IF(Z35="","",VLOOKUP(Z35,所属・種目コード!AQ:AR,2,FALSE))</f>
        <v>#N/A</v>
      </c>
      <c r="AN35" s="118" t="str">
        <f>IF(K35="","",VLOOKUP(K35,所属・種目コード!$B$2:$D$148,3,FALSE))</f>
        <v/>
      </c>
      <c r="AO35" s="118" t="str">
        <f>IF(L35="","",VLOOKUP(L35,所属・種目コード!$B$2:$D$148,3,FALSE))</f>
        <v/>
      </c>
      <c r="AP35" s="118" t="str">
        <f>IF(N35="","",VLOOKUP(N35,所属・種目コード!$AF$28:$AG$72,2,FALSE))</f>
        <v/>
      </c>
      <c r="AQ35" s="118" t="str">
        <f>IF(M35="","",VLOOKUP(M35,所属・種目コード!$AB$2:$AD$8,3,FALSE))</f>
        <v/>
      </c>
      <c r="AR35" s="347">
        <f t="shared" si="6"/>
        <v>0</v>
      </c>
      <c r="AS35" s="118" t="str">
        <f t="shared" si="7"/>
        <v xml:space="preserve"> 0</v>
      </c>
      <c r="AT35" s="118" t="str">
        <f>IF(Q35="","",VLOOKUP(Q35,所属・種目コード!$AF$28:$AG$72,2,FALSE))</f>
        <v/>
      </c>
      <c r="AU35" s="118" t="str">
        <f>IF(P35="","",VLOOKUP(P35,所属・種目コード!$AB$2:$AD$8,3,FALSE))</f>
        <v/>
      </c>
      <c r="AV35" s="345">
        <f t="shared" si="8"/>
        <v>0</v>
      </c>
      <c r="AW35" s="118" t="str">
        <f t="shared" si="9"/>
        <v xml:space="preserve"> 0</v>
      </c>
      <c r="AX35" s="118" t="str">
        <f>IF(T35="","",VLOOKUP(T35,所属・種目コード!$AF$28:$AG$72,2,FALSE))</f>
        <v/>
      </c>
      <c r="AY35" s="118" t="str">
        <f>IF(S35="","",VLOOKUP(S35,所属・種目コード!$AB$2:$AD$8,3,FALSE))</f>
        <v/>
      </c>
      <c r="AZ35" s="345">
        <f t="shared" si="10"/>
        <v>0</v>
      </c>
      <c r="BA35" s="118" t="str">
        <f t="shared" si="11"/>
        <v xml:space="preserve"> 0</v>
      </c>
      <c r="BB35" s="118"/>
      <c r="BC35" s="118" t="str">
        <f>IF(N35="","",VLOOKUP(N35,所属・種目コード!$AF$28:$AH$72,3,FALSE))</f>
        <v/>
      </c>
      <c r="BD35" s="347">
        <f t="shared" si="12"/>
        <v>0</v>
      </c>
      <c r="BE35" s="118" t="str">
        <f>IF(Q35="","",VLOOKUP(Q35,所属・種目コード!$AF$28:$AH$72,3,FALSE))</f>
        <v/>
      </c>
      <c r="BF35" s="408">
        <f t="shared" si="13"/>
        <v>0</v>
      </c>
      <c r="BG35" s="118" t="str">
        <f>IF(T35="","",VLOOKUP(T35,所属・種目コード!$AF$28:$AH$72,3,FALSE))</f>
        <v/>
      </c>
      <c r="BH35" s="408">
        <f t="shared" si="14"/>
        <v>0</v>
      </c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</row>
    <row r="36" spans="1:183" ht="25" hidden="1" customHeight="1">
      <c r="A36" s="104"/>
      <c r="B36" s="104"/>
      <c r="C36" s="30"/>
      <c r="D36" s="30"/>
      <c r="E36" s="628" t="s">
        <v>8634</v>
      </c>
      <c r="F36" s="1029">
        <v>24</v>
      </c>
      <c r="G36" s="1029"/>
      <c r="H36" s="564"/>
      <c r="I36" s="565"/>
      <c r="J36" s="566"/>
      <c r="K36" s="567"/>
      <c r="L36" s="568"/>
      <c r="M36" s="528"/>
      <c r="N36" s="529"/>
      <c r="O36" s="530"/>
      <c r="P36" s="589"/>
      <c r="Q36" s="529"/>
      <c r="R36" s="530"/>
      <c r="S36" s="589"/>
      <c r="T36" s="529"/>
      <c r="U36" s="530"/>
      <c r="V36" s="120"/>
      <c r="W36" s="437"/>
      <c r="X36" s="122"/>
      <c r="Y36" s="122"/>
      <c r="Z36" s="414" t="s">
        <v>24</v>
      </c>
      <c r="AA36" s="124" t="s">
        <v>46</v>
      </c>
      <c r="AB36" s="125" t="s">
        <v>83</v>
      </c>
      <c r="AC36" s="125" t="s">
        <v>83</v>
      </c>
      <c r="AD36" s="293" t="s">
        <v>83</v>
      </c>
      <c r="AE36" s="409">
        <f t="shared" si="0"/>
        <v>24</v>
      </c>
      <c r="AF36">
        <f t="shared" si="1"/>
        <v>0</v>
      </c>
      <c r="AG36" s="118">
        <f>IF(AA36="","",VLOOKUP(AA36,所属・種目コード!W:X,2,FALSE))</f>
        <v>3</v>
      </c>
      <c r="AH36" s="126">
        <f t="shared" si="2"/>
        <v>0</v>
      </c>
      <c r="AI36" s="118">
        <f t="shared" si="3"/>
        <v>0</v>
      </c>
      <c r="AJ36" s="118">
        <f t="shared" si="4"/>
        <v>0</v>
      </c>
      <c r="AK36" s="118" t="str">
        <f t="shared" si="5"/>
        <v>()</v>
      </c>
      <c r="AL36" s="411">
        <f t="shared" si="15"/>
        <v>0</v>
      </c>
      <c r="AM36" s="118" t="e">
        <f>IF(Z36="","",VLOOKUP(Z36,所属・種目コード!AQ:AR,2,FALSE))</f>
        <v>#N/A</v>
      </c>
      <c r="AN36" s="118" t="str">
        <f>IF(K36="","",VLOOKUP(K36,所属・種目コード!$B$2:$D$148,3,FALSE))</f>
        <v/>
      </c>
      <c r="AO36" s="118" t="str">
        <f>IF(L36="","",VLOOKUP(L36,所属・種目コード!$B$2:$D$148,3,FALSE))</f>
        <v/>
      </c>
      <c r="AP36" s="118" t="str">
        <f>IF(N36="","",VLOOKUP(N36,所属・種目コード!$AF$28:$AG$72,2,FALSE))</f>
        <v/>
      </c>
      <c r="AQ36" s="118" t="str">
        <f>IF(M36="","",VLOOKUP(M36,所属・種目コード!$AB$2:$AD$8,3,FALSE))</f>
        <v/>
      </c>
      <c r="AR36" s="347">
        <f t="shared" si="6"/>
        <v>0</v>
      </c>
      <c r="AS36" s="118" t="str">
        <f t="shared" si="7"/>
        <v xml:space="preserve"> 0</v>
      </c>
      <c r="AT36" s="118" t="str">
        <f>IF(Q36="","",VLOOKUP(Q36,所属・種目コード!$AF$28:$AG$72,2,FALSE))</f>
        <v/>
      </c>
      <c r="AU36" s="118" t="str">
        <f>IF(P36="","",VLOOKUP(P36,所属・種目コード!$AB$2:$AD$8,3,FALSE))</f>
        <v/>
      </c>
      <c r="AV36" s="345">
        <f t="shared" si="8"/>
        <v>0</v>
      </c>
      <c r="AW36" s="118" t="str">
        <f t="shared" si="9"/>
        <v xml:space="preserve"> 0</v>
      </c>
      <c r="AX36" s="118" t="str">
        <f>IF(T36="","",VLOOKUP(T36,所属・種目コード!$AF$28:$AG$72,2,FALSE))</f>
        <v/>
      </c>
      <c r="AY36" s="118" t="str">
        <f>IF(S36="","",VLOOKUP(S36,所属・種目コード!$AB$2:$AD$8,3,FALSE))</f>
        <v/>
      </c>
      <c r="AZ36" s="345">
        <f t="shared" si="10"/>
        <v>0</v>
      </c>
      <c r="BA36" s="118" t="str">
        <f t="shared" si="11"/>
        <v xml:space="preserve"> 0</v>
      </c>
      <c r="BB36" s="118"/>
      <c r="BC36" s="118" t="str">
        <f>IF(N36="","",VLOOKUP(N36,所属・種目コード!$AF$28:$AH$72,3,FALSE))</f>
        <v/>
      </c>
      <c r="BD36" s="347">
        <f t="shared" si="12"/>
        <v>0</v>
      </c>
      <c r="BE36" s="118" t="str">
        <f>IF(Q36="","",VLOOKUP(Q36,所属・種目コード!$AF$28:$AH$72,3,FALSE))</f>
        <v/>
      </c>
      <c r="BF36" s="408">
        <f t="shared" si="13"/>
        <v>0</v>
      </c>
      <c r="BG36" s="118" t="str">
        <f>IF(T36="","",VLOOKUP(T36,所属・種目コード!$AF$28:$AH$72,3,FALSE))</f>
        <v/>
      </c>
      <c r="BH36" s="408">
        <f t="shared" si="14"/>
        <v>0</v>
      </c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</row>
    <row r="37" spans="1:183" ht="25" hidden="1" customHeight="1" thickBot="1">
      <c r="A37" s="104"/>
      <c r="B37" s="104"/>
      <c r="C37" s="30"/>
      <c r="D37" s="30"/>
      <c r="E37" s="629" t="s">
        <v>8634</v>
      </c>
      <c r="F37" s="1030">
        <v>25</v>
      </c>
      <c r="G37" s="1030"/>
      <c r="H37" s="569"/>
      <c r="I37" s="570"/>
      <c r="J37" s="571"/>
      <c r="K37" s="572"/>
      <c r="L37" s="573"/>
      <c r="M37" s="528"/>
      <c r="N37" s="531"/>
      <c r="O37" s="532"/>
      <c r="P37" s="590"/>
      <c r="Q37" s="531"/>
      <c r="R37" s="532"/>
      <c r="S37" s="590"/>
      <c r="T37" s="531"/>
      <c r="U37" s="530"/>
      <c r="V37" s="307"/>
      <c r="W37" s="438"/>
      <c r="X37" s="122"/>
      <c r="Y37" s="122"/>
      <c r="Z37" s="414" t="s">
        <v>24</v>
      </c>
      <c r="AA37" s="124" t="s">
        <v>46</v>
      </c>
      <c r="AB37" s="125" t="s">
        <v>83</v>
      </c>
      <c r="AC37" s="125" t="s">
        <v>83</v>
      </c>
      <c r="AD37" s="293" t="s">
        <v>83</v>
      </c>
      <c r="AE37" s="409">
        <f t="shared" si="0"/>
        <v>25</v>
      </c>
      <c r="AF37">
        <f t="shared" si="1"/>
        <v>0</v>
      </c>
      <c r="AG37" s="118">
        <f>IF(AA37="","",VLOOKUP(AA37,所属・種目コード!W:X,2,FALSE))</f>
        <v>3</v>
      </c>
      <c r="AH37" s="126">
        <f t="shared" si="2"/>
        <v>0</v>
      </c>
      <c r="AI37" s="118">
        <f t="shared" si="3"/>
        <v>0</v>
      </c>
      <c r="AJ37" s="118">
        <f t="shared" si="4"/>
        <v>0</v>
      </c>
      <c r="AK37" s="118" t="str">
        <f t="shared" si="5"/>
        <v>()</v>
      </c>
      <c r="AL37" s="411">
        <f t="shared" si="15"/>
        <v>0</v>
      </c>
      <c r="AM37" s="118" t="e">
        <f>IF(Z37="","",VLOOKUP(Z37,所属・種目コード!AQ:AR,2,FALSE))</f>
        <v>#N/A</v>
      </c>
      <c r="AN37" s="118" t="str">
        <f>IF(K37="","",VLOOKUP(K37,所属・種目コード!$B$2:$D$148,3,FALSE))</f>
        <v/>
      </c>
      <c r="AO37" s="118" t="str">
        <f>IF(L37="","",VLOOKUP(L37,所属・種目コード!$B$2:$D$148,3,FALSE))</f>
        <v/>
      </c>
      <c r="AP37" s="118" t="str">
        <f>IF(N37="","",VLOOKUP(N37,所属・種目コード!$AF$28:$AG$72,2,FALSE))</f>
        <v/>
      </c>
      <c r="AQ37" s="118" t="str">
        <f>IF(M37="","",VLOOKUP(M37,所属・種目コード!$AB$2:$AD$8,3,FALSE))</f>
        <v/>
      </c>
      <c r="AR37" s="347">
        <f t="shared" si="6"/>
        <v>0</v>
      </c>
      <c r="AS37" s="118" t="str">
        <f t="shared" si="7"/>
        <v xml:space="preserve"> 0</v>
      </c>
      <c r="AT37" s="118" t="str">
        <f>IF(Q37="","",VLOOKUP(Q37,所属・種目コード!$AF$28:$AG$72,2,FALSE))</f>
        <v/>
      </c>
      <c r="AU37" s="118" t="str">
        <f>IF(P37="","",VLOOKUP(P37,所属・種目コード!$AB$2:$AD$8,3,FALSE))</f>
        <v/>
      </c>
      <c r="AV37" s="345">
        <f t="shared" si="8"/>
        <v>0</v>
      </c>
      <c r="AW37" s="118" t="str">
        <f t="shared" si="9"/>
        <v xml:space="preserve"> 0</v>
      </c>
      <c r="AX37" s="118" t="str">
        <f>IF(T37="","",VLOOKUP(T37,所属・種目コード!$AF$28:$AG$72,2,FALSE))</f>
        <v/>
      </c>
      <c r="AY37" s="118" t="str">
        <f>IF(S37="","",VLOOKUP(S37,所属・種目コード!$AB$2:$AD$8,3,FALSE))</f>
        <v/>
      </c>
      <c r="AZ37" s="345">
        <f t="shared" si="10"/>
        <v>0</v>
      </c>
      <c r="BA37" s="118" t="str">
        <f t="shared" si="11"/>
        <v xml:space="preserve"> 0</v>
      </c>
      <c r="BB37" s="118"/>
      <c r="BC37" s="118" t="str">
        <f>IF(N37="","",VLOOKUP(N37,所属・種目コード!$AF$28:$AH$72,3,FALSE))</f>
        <v/>
      </c>
      <c r="BD37" s="347">
        <f t="shared" si="12"/>
        <v>0</v>
      </c>
      <c r="BE37" s="118" t="str">
        <f>IF(Q37="","",VLOOKUP(Q37,所属・種目コード!$AF$28:$AH$72,3,FALSE))</f>
        <v/>
      </c>
      <c r="BF37" s="408">
        <f t="shared" si="13"/>
        <v>0</v>
      </c>
      <c r="BG37" s="118" t="str">
        <f>IF(T37="","",VLOOKUP(T37,所属・種目コード!$AF$28:$AH$72,3,FALSE))</f>
        <v/>
      </c>
      <c r="BH37" s="408">
        <f t="shared" si="14"/>
        <v>0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</row>
    <row r="38" spans="1:183" ht="23.4" customHeight="1" thickBot="1">
      <c r="A38" s="104"/>
      <c r="B38" s="104"/>
      <c r="C38" s="30"/>
      <c r="D38" s="30"/>
      <c r="E38" s="613"/>
      <c r="F38" s="308"/>
      <c r="G38" s="308"/>
      <c r="H38" s="309"/>
      <c r="I38" s="329"/>
      <c r="J38" s="310"/>
      <c r="K38" s="329"/>
      <c r="L38" s="329"/>
      <c r="M38" s="329"/>
      <c r="N38" s="311"/>
      <c r="O38" s="312"/>
      <c r="P38" s="312"/>
      <c r="Q38" s="413"/>
      <c r="R38" s="312"/>
      <c r="S38" s="312"/>
      <c r="T38" s="311"/>
      <c r="U38" s="312"/>
      <c r="V38" s="193"/>
      <c r="W38" s="122"/>
      <c r="X38" s="122"/>
      <c r="Y38" s="122"/>
      <c r="Z38" s="414"/>
      <c r="AA38" s="124"/>
      <c r="AB38" s="125"/>
      <c r="AC38" s="125"/>
      <c r="AD38" s="293"/>
      <c r="AE38" s="409"/>
      <c r="AG38" s="118"/>
      <c r="AH38" s="126"/>
      <c r="AI38" s="118"/>
      <c r="AJ38" s="118"/>
      <c r="AK38" s="118"/>
      <c r="AL38" s="411"/>
      <c r="AM38" s="118"/>
      <c r="AN38" s="118"/>
      <c r="AO38" s="118"/>
      <c r="AP38" s="118"/>
      <c r="AQ38" s="118"/>
      <c r="AR38" s="347"/>
      <c r="AS38" s="118"/>
      <c r="AT38" s="118"/>
      <c r="AU38" s="118"/>
      <c r="AV38" s="345"/>
      <c r="AW38" s="118"/>
      <c r="AX38" s="118"/>
      <c r="AY38" s="118"/>
      <c r="AZ38" s="345"/>
      <c r="BA38" s="118"/>
      <c r="BB38" s="118"/>
      <c r="BC38" s="118"/>
      <c r="BD38" s="347"/>
      <c r="BE38" s="118"/>
      <c r="BF38" s="408"/>
      <c r="BG38" s="118"/>
      <c r="BH38" s="408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</row>
    <row r="39" spans="1:183" ht="23.4" customHeight="1" thickBot="1">
      <c r="A39" s="104"/>
      <c r="B39" s="104"/>
      <c r="C39" s="30"/>
      <c r="D39" s="30"/>
      <c r="E39" s="687" t="s">
        <v>8661</v>
      </c>
      <c r="F39" s="1043" t="s">
        <v>8645</v>
      </c>
      <c r="G39" s="953"/>
      <c r="H39" s="688" t="s">
        <v>8646</v>
      </c>
      <c r="I39" s="870" t="s">
        <v>8650</v>
      </c>
      <c r="J39" s="871" t="s">
        <v>20</v>
      </c>
      <c r="K39" s="879" t="s">
        <v>25</v>
      </c>
      <c r="L39" s="873" t="s">
        <v>9116</v>
      </c>
      <c r="M39" s="874" t="s">
        <v>13815</v>
      </c>
      <c r="N39" s="875" t="s">
        <v>13816</v>
      </c>
      <c r="O39" s="876" t="s">
        <v>13817</v>
      </c>
      <c r="P39" s="880" t="s">
        <v>13818</v>
      </c>
      <c r="Q39" s="881" t="s">
        <v>13819</v>
      </c>
      <c r="R39" s="878" t="s">
        <v>13820</v>
      </c>
      <c r="S39" s="692" t="s">
        <v>9221</v>
      </c>
      <c r="T39" s="693" t="s">
        <v>9222</v>
      </c>
      <c r="U39" s="694" t="s">
        <v>9217</v>
      </c>
      <c r="V39" s="415" t="s">
        <v>8652</v>
      </c>
      <c r="W39" s="440" t="s">
        <v>8651</v>
      </c>
      <c r="X39" s="122"/>
      <c r="Y39" s="122"/>
      <c r="Z39" s="414"/>
      <c r="AA39" s="124"/>
      <c r="AB39" s="125"/>
      <c r="AC39" s="125"/>
      <c r="AD39" s="293"/>
      <c r="AE39" s="409"/>
      <c r="AG39" s="118"/>
      <c r="AH39" s="126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I39" s="104"/>
      <c r="BJ39" s="104"/>
      <c r="BK39" s="104"/>
      <c r="BL39" s="104"/>
      <c r="BM39" s="104"/>
      <c r="BN39" s="104"/>
      <c r="BO39" s="104"/>
      <c r="BP39" s="560" t="s">
        <v>9128</v>
      </c>
      <c r="BQ39" s="794" t="s">
        <v>9213</v>
      </c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</row>
    <row r="40" spans="1:183" ht="25" customHeight="1" thickTop="1" thickBot="1">
      <c r="A40" s="104"/>
      <c r="B40" s="104"/>
      <c r="C40" s="30"/>
      <c r="D40" s="30"/>
      <c r="E40" s="630" t="s">
        <v>8660</v>
      </c>
      <c r="F40" s="1036">
        <v>1</v>
      </c>
      <c r="G40" s="1037"/>
      <c r="H40" s="574"/>
      <c r="I40" s="575"/>
      <c r="J40" s="576"/>
      <c r="K40" s="575"/>
      <c r="L40" s="577"/>
      <c r="M40" s="814" t="s">
        <v>9213</v>
      </c>
      <c r="N40" s="841"/>
      <c r="O40" s="830"/>
      <c r="P40" s="814" t="s">
        <v>9213</v>
      </c>
      <c r="Q40" s="841"/>
      <c r="R40" s="830"/>
      <c r="S40" s="528"/>
      <c r="T40" s="670"/>
      <c r="U40" s="671"/>
      <c r="V40" s="201"/>
      <c r="W40" s="439"/>
      <c r="X40" s="122"/>
      <c r="Y40" s="122"/>
      <c r="Z40" s="414" t="s">
        <v>23</v>
      </c>
      <c r="AA40" s="124" t="s">
        <v>46</v>
      </c>
      <c r="AB40" s="125" t="s">
        <v>83</v>
      </c>
      <c r="AC40" s="125" t="s">
        <v>83</v>
      </c>
      <c r="AD40" s="293" t="s">
        <v>83</v>
      </c>
      <c r="AE40" s="410">
        <f t="shared" ref="AE40:AE64" si="16">F40</f>
        <v>1</v>
      </c>
      <c r="AF40">
        <f t="shared" ref="AF40:AF59" si="17">L40</f>
        <v>0</v>
      </c>
      <c r="AG40" s="118">
        <f>IF(AA40="","",VLOOKUP(AA40,所属・種目コード!W:X,2,FALSE))</f>
        <v>3</v>
      </c>
      <c r="AH40" s="126">
        <f t="shared" ref="AH40:AH59" si="18">H40</f>
        <v>0</v>
      </c>
      <c r="AI40" s="118">
        <f t="shared" ref="AI40:AI59" si="19">J40</f>
        <v>0</v>
      </c>
      <c r="AJ40" s="118">
        <f t="shared" ref="AJ40:AJ64" si="20">I40</f>
        <v>0</v>
      </c>
      <c r="AK40" s="118" t="str">
        <f t="shared" ref="AK40:AK64" si="21">CONCATENATE(I40,"(",J40,")")</f>
        <v>()</v>
      </c>
      <c r="AL40" s="411">
        <f t="shared" si="15"/>
        <v>0</v>
      </c>
      <c r="AM40" s="118">
        <v>1</v>
      </c>
      <c r="AN40" s="118" t="str">
        <f>IF(L40="","",VLOOKUP(L40,所属・種目コード!$B$2:$D$180,2,FALSE))</f>
        <v/>
      </c>
      <c r="AO40" s="118" t="str">
        <f>IF(L40="","",VLOOKUP(L40,所属・種目コード!$B$2:$D$180,3,FALSE))</f>
        <v/>
      </c>
      <c r="AP40" s="118" t="str">
        <f>IF(N40="","",VLOOKUP(N40,所属・種目コード!$AF$2:$AG$27,2,FALSE))</f>
        <v/>
      </c>
      <c r="AQ40" s="118" t="str">
        <f>IF(M40="","",VLOOKUP(M40,所属・種目コード!$AB$2:$AD$11,3,FALSE))</f>
        <v>03</v>
      </c>
      <c r="AR40" s="347">
        <f t="shared" si="6"/>
        <v>0</v>
      </c>
      <c r="AS40" s="118" t="str">
        <f t="shared" si="7"/>
        <v>03 0</v>
      </c>
      <c r="AT40" s="118" t="str">
        <f>IF(Q40="","",VLOOKUP(Q40,所属・種目コード!$AF$2:$AG$26,2,FALSE))</f>
        <v/>
      </c>
      <c r="AU40" s="118" t="str">
        <f>IF(P40="","",VLOOKUP(P40,所属・種目コード!$AB$2:$AD$11,3,FALSE))</f>
        <v>03</v>
      </c>
      <c r="AV40" s="347">
        <f t="shared" ref="AV40:AV64" si="22">R40</f>
        <v>0</v>
      </c>
      <c r="AW40" s="118" t="str">
        <f t="shared" si="9"/>
        <v>03 0</v>
      </c>
      <c r="AX40" s="118" t="str">
        <f>IF(T40="","",VLOOKUP(T40,所属・種目コード!$AF$2:$AG$72,2,FALSE))</f>
        <v/>
      </c>
      <c r="AY40" s="118" t="str">
        <f>IF(S40="","",VLOOKUP(S40,所属・種目コード!$AB$2:$AD$11,3,FALSE))</f>
        <v/>
      </c>
      <c r="AZ40" s="345">
        <f>U40</f>
        <v>0</v>
      </c>
      <c r="BA40" s="118" t="str">
        <f t="shared" si="11"/>
        <v xml:space="preserve"> 0</v>
      </c>
      <c r="BB40" s="118"/>
      <c r="BC40" s="118" t="str">
        <f>IF(N40="","",VLOOKUP(N40,所属・種目コード!$AJ$2:$AM$5,3,FALSE))</f>
        <v/>
      </c>
      <c r="BD40" s="347">
        <f t="shared" si="12"/>
        <v>0</v>
      </c>
      <c r="BE40" s="118" t="str">
        <f>IF(Q40="","",VLOOKUP(Q40,所属・種目コード!$AJ$2:$AM$5,3,FALSE))</f>
        <v/>
      </c>
      <c r="BF40" s="408">
        <f t="shared" si="13"/>
        <v>0</v>
      </c>
      <c r="BG40" s="118" t="str">
        <f>IF(T40="","",VLOOKUP(T40,所属・種目コード!$AJ$2:$AM$5,3,FALSE))</f>
        <v/>
      </c>
      <c r="BH40" s="408">
        <f t="shared" si="14"/>
        <v>0</v>
      </c>
      <c r="BI40" s="104"/>
      <c r="BJ40" s="104"/>
      <c r="BK40" s="104"/>
      <c r="BL40" s="104"/>
      <c r="BM40" s="104"/>
      <c r="BN40" s="104"/>
      <c r="BO40" s="104"/>
      <c r="BP40" s="641" t="s">
        <v>9123</v>
      </c>
      <c r="BQ40" s="659" t="s">
        <v>9167</v>
      </c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</row>
    <row r="41" spans="1:183" ht="25" customHeight="1">
      <c r="A41" s="104"/>
      <c r="B41" s="958" t="s">
        <v>8718</v>
      </c>
      <c r="C41" s="104"/>
      <c r="D41" s="104"/>
      <c r="E41" s="630" t="s">
        <v>8744</v>
      </c>
      <c r="F41" s="1026">
        <v>2</v>
      </c>
      <c r="G41" s="1027"/>
      <c r="H41" s="564"/>
      <c r="I41" s="567"/>
      <c r="J41" s="566"/>
      <c r="K41" s="567"/>
      <c r="L41" s="568"/>
      <c r="M41" s="819" t="s">
        <v>9213</v>
      </c>
      <c r="N41" s="837"/>
      <c r="O41" s="832"/>
      <c r="P41" s="819" t="s">
        <v>9213</v>
      </c>
      <c r="Q41" s="837"/>
      <c r="R41" s="832"/>
      <c r="S41" s="528"/>
      <c r="T41" s="529"/>
      <c r="U41" s="530"/>
      <c r="V41" s="120"/>
      <c r="W41" s="437"/>
      <c r="X41" s="122"/>
      <c r="Y41" s="122"/>
      <c r="Z41" s="414" t="s">
        <v>23</v>
      </c>
      <c r="AA41" s="124" t="s">
        <v>46</v>
      </c>
      <c r="AB41" s="125" t="s">
        <v>83</v>
      </c>
      <c r="AC41" s="125" t="s">
        <v>83</v>
      </c>
      <c r="AD41" s="293" t="s">
        <v>83</v>
      </c>
      <c r="AE41" s="410">
        <f t="shared" si="16"/>
        <v>2</v>
      </c>
      <c r="AF41">
        <f t="shared" si="17"/>
        <v>0</v>
      </c>
      <c r="AG41" s="118">
        <f>IF(AA41="","",VLOOKUP(AA41,所属・種目コード!W:X,2,FALSE))</f>
        <v>3</v>
      </c>
      <c r="AH41" s="126">
        <f t="shared" si="18"/>
        <v>0</v>
      </c>
      <c r="AI41" s="118">
        <f t="shared" si="19"/>
        <v>0</v>
      </c>
      <c r="AJ41" s="118">
        <f t="shared" si="20"/>
        <v>0</v>
      </c>
      <c r="AK41" s="118" t="str">
        <f t="shared" si="21"/>
        <v>()</v>
      </c>
      <c r="AL41" s="411">
        <f t="shared" si="15"/>
        <v>0</v>
      </c>
      <c r="AM41" s="118">
        <v>1</v>
      </c>
      <c r="AN41" s="118" t="str">
        <f>IF(L41="","",VLOOKUP(L41,所属・種目コード!$B$2:$D$180,2,FALSE))</f>
        <v/>
      </c>
      <c r="AO41" s="118" t="str">
        <f>IF(L41="","",VLOOKUP(L41,所属・種目コード!$B$2:$D$180,3,FALSE))</f>
        <v/>
      </c>
      <c r="AP41" s="118" t="str">
        <f>IF(N41="","",VLOOKUP(N41,所属・種目コード!$AF$2:$AG$27,2,FALSE))</f>
        <v/>
      </c>
      <c r="AQ41" s="118" t="str">
        <f>IF(M41="","",VLOOKUP(M41,所属・種目コード!$AB$2:$AD$11,3,FALSE))</f>
        <v>03</v>
      </c>
      <c r="AR41" s="347">
        <f t="shared" si="6"/>
        <v>0</v>
      </c>
      <c r="AS41" s="118" t="str">
        <f t="shared" si="7"/>
        <v>03 0</v>
      </c>
      <c r="AT41" s="118" t="str">
        <f>IF(Q41="","",VLOOKUP(Q41,所属・種目コード!$AF$2:$AG$26,2,FALSE))</f>
        <v/>
      </c>
      <c r="AU41" s="118" t="str">
        <f>IF(P41="","",VLOOKUP(P41,所属・種目コード!$AB$2:$AD$11,3,FALSE))</f>
        <v>03</v>
      </c>
      <c r="AV41" s="347">
        <f t="shared" si="22"/>
        <v>0</v>
      </c>
      <c r="AW41" s="118" t="str">
        <f t="shared" si="9"/>
        <v>03 0</v>
      </c>
      <c r="AX41" s="118" t="str">
        <f>IF(T41="","",VLOOKUP(T41,所属・種目コード!$AF$2:$AG$72,2,FALSE))</f>
        <v/>
      </c>
      <c r="AY41" s="118" t="str">
        <f>IF(S41="","",VLOOKUP(S41,所属・種目コード!$AB$2:$AD$11,3,FALSE))</f>
        <v/>
      </c>
      <c r="AZ41" s="345">
        <f t="shared" ref="AZ41:AZ64" si="23">U41</f>
        <v>0</v>
      </c>
      <c r="BA41" s="118" t="str">
        <f t="shared" si="11"/>
        <v xml:space="preserve"> 0</v>
      </c>
      <c r="BB41" s="118"/>
      <c r="BC41" s="118" t="str">
        <f>IF(N41="","",VLOOKUP(N41,所属・種目コード!$AJ$2:$AM$5,3,FALSE))</f>
        <v/>
      </c>
      <c r="BD41" s="347">
        <f t="shared" si="12"/>
        <v>0</v>
      </c>
      <c r="BE41" s="118" t="str">
        <f>IF(Q41="","",VLOOKUP(Q41,所属・種目コード!$AJ$2:$AM$5,3,FALSE))</f>
        <v/>
      </c>
      <c r="BF41" s="408">
        <f t="shared" si="13"/>
        <v>0</v>
      </c>
      <c r="BG41" s="118" t="str">
        <f>IF(T41="","",VLOOKUP(T41,所属・種目コード!$AJ$2:$AM$5,3,FALSE))</f>
        <v/>
      </c>
      <c r="BH41" s="408">
        <f t="shared" si="14"/>
        <v>0</v>
      </c>
      <c r="BI41" s="104"/>
      <c r="BJ41" s="104"/>
      <c r="BK41" s="104"/>
      <c r="BL41" s="104"/>
      <c r="BM41" s="104"/>
      <c r="BN41" s="104"/>
      <c r="BO41" s="104"/>
      <c r="BP41" s="642" t="s">
        <v>9124</v>
      </c>
      <c r="BQ41" s="660" t="s">
        <v>9170</v>
      </c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</row>
    <row r="42" spans="1:183" ht="25" customHeight="1">
      <c r="A42" s="104"/>
      <c r="B42" s="959"/>
      <c r="C42" s="104"/>
      <c r="D42" s="104"/>
      <c r="E42" s="630" t="s">
        <v>8744</v>
      </c>
      <c r="F42" s="1026">
        <v>3</v>
      </c>
      <c r="G42" s="1027"/>
      <c r="H42" s="564"/>
      <c r="I42" s="567"/>
      <c r="J42" s="566"/>
      <c r="K42" s="567"/>
      <c r="L42" s="568"/>
      <c r="M42" s="819" t="s">
        <v>9213</v>
      </c>
      <c r="N42" s="837"/>
      <c r="O42" s="832"/>
      <c r="P42" s="819" t="s">
        <v>9213</v>
      </c>
      <c r="Q42" s="837"/>
      <c r="R42" s="832"/>
      <c r="S42" s="528"/>
      <c r="T42" s="529"/>
      <c r="U42" s="530"/>
      <c r="V42" s="120"/>
      <c r="W42" s="437"/>
      <c r="X42" s="122"/>
      <c r="Y42" s="122"/>
      <c r="Z42" s="414" t="s">
        <v>23</v>
      </c>
      <c r="AA42" s="124" t="s">
        <v>46</v>
      </c>
      <c r="AB42" s="125" t="s">
        <v>83</v>
      </c>
      <c r="AC42" s="125" t="s">
        <v>83</v>
      </c>
      <c r="AD42" s="293" t="s">
        <v>83</v>
      </c>
      <c r="AE42" s="410">
        <f t="shared" si="16"/>
        <v>3</v>
      </c>
      <c r="AF42">
        <f t="shared" si="17"/>
        <v>0</v>
      </c>
      <c r="AG42" s="118">
        <f>IF(AA42="","",VLOOKUP(AA42,所属・種目コード!W:X,2,FALSE))</f>
        <v>3</v>
      </c>
      <c r="AH42" s="126">
        <f t="shared" si="18"/>
        <v>0</v>
      </c>
      <c r="AI42" s="118">
        <f t="shared" si="19"/>
        <v>0</v>
      </c>
      <c r="AJ42" s="118">
        <f t="shared" si="20"/>
        <v>0</v>
      </c>
      <c r="AK42" s="118" t="str">
        <f t="shared" si="21"/>
        <v>()</v>
      </c>
      <c r="AL42" s="411">
        <f t="shared" si="15"/>
        <v>0</v>
      </c>
      <c r="AM42" s="118">
        <v>1</v>
      </c>
      <c r="AN42" s="118" t="str">
        <f>IF(L42="","",VLOOKUP(L42,所属・種目コード!$B$2:$D$180,2,FALSE))</f>
        <v/>
      </c>
      <c r="AO42" s="118" t="str">
        <f>IF(L42="","",VLOOKUP(L42,所属・種目コード!$B$2:$D$180,3,FALSE))</f>
        <v/>
      </c>
      <c r="AP42" s="118" t="str">
        <f>IF(N42="","",VLOOKUP(N42,所属・種目コード!$AF$2:$AG$27,2,FALSE))</f>
        <v/>
      </c>
      <c r="AQ42" s="118" t="str">
        <f>IF(M42="","",VLOOKUP(M42,所属・種目コード!$AB$2:$AD$11,3,FALSE))</f>
        <v>03</v>
      </c>
      <c r="AR42" s="347">
        <f t="shared" si="6"/>
        <v>0</v>
      </c>
      <c r="AS42" s="118" t="str">
        <f t="shared" si="7"/>
        <v>03 0</v>
      </c>
      <c r="AT42" s="118" t="str">
        <f>IF(Q42="","",VLOOKUP(Q42,所属・種目コード!$AF$2:$AG$26,2,FALSE))</f>
        <v/>
      </c>
      <c r="AU42" s="118" t="str">
        <f>IF(P42="","",VLOOKUP(P42,所属・種目コード!$AB$2:$AD$11,3,FALSE))</f>
        <v>03</v>
      </c>
      <c r="AV42" s="347">
        <f t="shared" si="22"/>
        <v>0</v>
      </c>
      <c r="AW42" s="118" t="str">
        <f t="shared" si="9"/>
        <v>03 0</v>
      </c>
      <c r="AX42" s="118" t="str">
        <f>IF(T42="","",VLOOKUP(T42,所属・種目コード!$AF$2:$AG$72,2,FALSE))</f>
        <v/>
      </c>
      <c r="AY42" s="118" t="str">
        <f>IF(S42="","",VLOOKUP(S42,所属・種目コード!$AB$2:$AD$11,3,FALSE))</f>
        <v/>
      </c>
      <c r="AZ42" s="345">
        <f t="shared" si="23"/>
        <v>0</v>
      </c>
      <c r="BA42" s="118" t="str">
        <f t="shared" si="11"/>
        <v xml:space="preserve"> 0</v>
      </c>
      <c r="BB42" s="118"/>
      <c r="BC42" s="118" t="str">
        <f>IF(N42="","",VLOOKUP(N42,所属・種目コード!$AJ$2:$AM$5,3,FALSE))</f>
        <v/>
      </c>
      <c r="BD42" s="347">
        <f t="shared" si="12"/>
        <v>0</v>
      </c>
      <c r="BE42" s="118" t="str">
        <f>IF(Q42="","",VLOOKUP(Q42,所属・種目コード!$AJ$2:$AM$5,3,FALSE))</f>
        <v/>
      </c>
      <c r="BF42" s="408">
        <f t="shared" si="13"/>
        <v>0</v>
      </c>
      <c r="BG42" s="118" t="str">
        <f>IF(T42="","",VLOOKUP(T42,所属・種目コード!$AJ$2:$AM$5,3,FALSE))</f>
        <v/>
      </c>
      <c r="BH42" s="408">
        <f t="shared" si="14"/>
        <v>0</v>
      </c>
      <c r="BI42" s="104"/>
      <c r="BJ42" s="104"/>
      <c r="BK42" s="104"/>
      <c r="BL42" s="104"/>
      <c r="BM42" s="104"/>
      <c r="BN42" s="104"/>
      <c r="BO42" s="104"/>
      <c r="BP42" s="642" t="s">
        <v>9125</v>
      </c>
      <c r="BQ42" s="660" t="s">
        <v>9172</v>
      </c>
      <c r="BR42" s="559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</row>
    <row r="43" spans="1:183" ht="25" customHeight="1" thickBot="1">
      <c r="A43" s="104"/>
      <c r="B43" s="960"/>
      <c r="C43" s="104"/>
      <c r="D43" s="104"/>
      <c r="E43" s="630" t="s">
        <v>8744</v>
      </c>
      <c r="F43" s="1026">
        <v>4</v>
      </c>
      <c r="G43" s="1027"/>
      <c r="H43" s="564"/>
      <c r="I43" s="567"/>
      <c r="J43" s="566"/>
      <c r="K43" s="567"/>
      <c r="L43" s="568"/>
      <c r="M43" s="819" t="s">
        <v>9213</v>
      </c>
      <c r="N43" s="837"/>
      <c r="O43" s="832"/>
      <c r="P43" s="819" t="s">
        <v>9213</v>
      </c>
      <c r="Q43" s="837"/>
      <c r="R43" s="832"/>
      <c r="S43" s="528"/>
      <c r="T43" s="529"/>
      <c r="U43" s="530"/>
      <c r="V43" s="120"/>
      <c r="W43" s="437"/>
      <c r="X43" s="122"/>
      <c r="Y43" s="122"/>
      <c r="Z43" s="414" t="s">
        <v>23</v>
      </c>
      <c r="AA43" s="124" t="s">
        <v>46</v>
      </c>
      <c r="AB43" s="125" t="s">
        <v>83</v>
      </c>
      <c r="AC43" s="125" t="s">
        <v>83</v>
      </c>
      <c r="AD43" s="293" t="s">
        <v>83</v>
      </c>
      <c r="AE43" s="410">
        <f t="shared" si="16"/>
        <v>4</v>
      </c>
      <c r="AF43">
        <f t="shared" si="17"/>
        <v>0</v>
      </c>
      <c r="AG43" s="118">
        <f>IF(AA43="","",VLOOKUP(AA43,所属・種目コード!W:X,2,FALSE))</f>
        <v>3</v>
      </c>
      <c r="AH43" s="126">
        <f t="shared" si="18"/>
        <v>0</v>
      </c>
      <c r="AI43" s="118">
        <f t="shared" si="19"/>
        <v>0</v>
      </c>
      <c r="AJ43" s="118">
        <f t="shared" si="20"/>
        <v>0</v>
      </c>
      <c r="AK43" s="118" t="str">
        <f t="shared" si="21"/>
        <v>()</v>
      </c>
      <c r="AL43" s="411">
        <f t="shared" si="15"/>
        <v>0</v>
      </c>
      <c r="AM43" s="118">
        <v>1</v>
      </c>
      <c r="AN43" s="118" t="str">
        <f>IF(L43="","",VLOOKUP(L43,所属・種目コード!$B$2:$D$180,2,FALSE))</f>
        <v/>
      </c>
      <c r="AO43" s="118" t="str">
        <f>IF(L43="","",VLOOKUP(L43,所属・種目コード!$B$2:$D$180,3,FALSE))</f>
        <v/>
      </c>
      <c r="AP43" s="118" t="str">
        <f>IF(N43="","",VLOOKUP(N43,所属・種目コード!$AF$2:$AG$27,2,FALSE))</f>
        <v/>
      </c>
      <c r="AQ43" s="118" t="str">
        <f>IF(M43="","",VLOOKUP(M43,所属・種目コード!$AB$2:$AD$11,3,FALSE))</f>
        <v>03</v>
      </c>
      <c r="AR43" s="347">
        <f t="shared" si="6"/>
        <v>0</v>
      </c>
      <c r="AS43" s="118" t="str">
        <f t="shared" si="7"/>
        <v>03 0</v>
      </c>
      <c r="AT43" s="118" t="str">
        <f>IF(Q43="","",VLOOKUP(Q43,所属・種目コード!$AF$2:$AG$26,2,FALSE))</f>
        <v/>
      </c>
      <c r="AU43" s="118" t="str">
        <f>IF(P43="","",VLOOKUP(P43,所属・種目コード!$AB$2:$AD$11,3,FALSE))</f>
        <v>03</v>
      </c>
      <c r="AV43" s="347">
        <f t="shared" si="22"/>
        <v>0</v>
      </c>
      <c r="AW43" s="118" t="str">
        <f t="shared" si="9"/>
        <v>03 0</v>
      </c>
      <c r="AX43" s="118" t="str">
        <f>IF(T43="","",VLOOKUP(T43,所属・種目コード!$AF$2:$AG$72,2,FALSE))</f>
        <v/>
      </c>
      <c r="AY43" s="118" t="str">
        <f>IF(S43="","",VLOOKUP(S43,所属・種目コード!$AB$2:$AD$11,3,FALSE))</f>
        <v/>
      </c>
      <c r="AZ43" s="345">
        <f t="shared" si="23"/>
        <v>0</v>
      </c>
      <c r="BA43" s="118" t="str">
        <f t="shared" si="11"/>
        <v xml:space="preserve"> 0</v>
      </c>
      <c r="BB43" s="118"/>
      <c r="BC43" s="118" t="str">
        <f>IF(N43="","",VLOOKUP(N43,所属・種目コード!$AJ$2:$AM$5,3,FALSE))</f>
        <v/>
      </c>
      <c r="BD43" s="347">
        <f t="shared" si="12"/>
        <v>0</v>
      </c>
      <c r="BE43" s="118" t="str">
        <f>IF(Q43="","",VLOOKUP(Q43,所属・種目コード!$AJ$2:$AM$5,3,FALSE))</f>
        <v/>
      </c>
      <c r="BF43" s="408">
        <f t="shared" si="13"/>
        <v>0</v>
      </c>
      <c r="BG43" s="118" t="str">
        <f>IF(T43="","",VLOOKUP(T43,所属・種目コード!$AJ$2:$AM$5,3,FALSE))</f>
        <v/>
      </c>
      <c r="BH43" s="408">
        <f t="shared" si="14"/>
        <v>0</v>
      </c>
      <c r="BI43" s="104"/>
      <c r="BJ43" s="104"/>
      <c r="BK43" s="104"/>
      <c r="BL43" s="104"/>
      <c r="BM43" s="104"/>
      <c r="BN43" s="104"/>
      <c r="BO43" s="104"/>
      <c r="BP43" s="643" t="s">
        <v>9126</v>
      </c>
      <c r="BQ43" s="660" t="s">
        <v>9174</v>
      </c>
      <c r="BR43" s="559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</row>
    <row r="44" spans="1:183" ht="25" customHeight="1" thickBot="1">
      <c r="A44" s="104"/>
      <c r="B44" s="104"/>
      <c r="C44" s="104"/>
      <c r="D44" s="104"/>
      <c r="E44" s="698" t="s">
        <v>8744</v>
      </c>
      <c r="F44" s="1039">
        <v>5</v>
      </c>
      <c r="G44" s="1040"/>
      <c r="H44" s="699"/>
      <c r="I44" s="700"/>
      <c r="J44" s="701"/>
      <c r="K44" s="700"/>
      <c r="L44" s="702"/>
      <c r="M44" s="820" t="s">
        <v>9213</v>
      </c>
      <c r="N44" s="838"/>
      <c r="O44" s="842"/>
      <c r="P44" s="820" t="s">
        <v>9213</v>
      </c>
      <c r="Q44" s="838"/>
      <c r="R44" s="842"/>
      <c r="S44" s="666"/>
      <c r="T44" s="531"/>
      <c r="U44" s="532"/>
      <c r="V44" s="239"/>
      <c r="W44" s="436"/>
      <c r="X44" s="122"/>
      <c r="Y44" s="122"/>
      <c r="Z44" s="414" t="s">
        <v>23</v>
      </c>
      <c r="AA44" s="124" t="s">
        <v>46</v>
      </c>
      <c r="AB44" s="125" t="s">
        <v>83</v>
      </c>
      <c r="AC44" s="125" t="s">
        <v>83</v>
      </c>
      <c r="AD44" s="293" t="s">
        <v>83</v>
      </c>
      <c r="AE44" s="410">
        <f t="shared" si="16"/>
        <v>5</v>
      </c>
      <c r="AF44">
        <f t="shared" si="17"/>
        <v>0</v>
      </c>
      <c r="AG44" s="118">
        <f>IF(AA44="","",VLOOKUP(AA44,所属・種目コード!W:X,2,FALSE))</f>
        <v>3</v>
      </c>
      <c r="AH44" s="126">
        <f t="shared" si="18"/>
        <v>0</v>
      </c>
      <c r="AI44" s="118">
        <f t="shared" si="19"/>
        <v>0</v>
      </c>
      <c r="AJ44" s="118">
        <f t="shared" si="20"/>
        <v>0</v>
      </c>
      <c r="AK44" s="118" t="str">
        <f t="shared" si="21"/>
        <v>()</v>
      </c>
      <c r="AL44" s="411">
        <f t="shared" si="15"/>
        <v>0</v>
      </c>
      <c r="AM44" s="118">
        <v>1</v>
      </c>
      <c r="AN44" s="118" t="str">
        <f>IF(L44="","",VLOOKUP(L44,所属・種目コード!$B$2:$D$180,2,FALSE))</f>
        <v/>
      </c>
      <c r="AO44" s="118" t="str">
        <f>IF(L44="","",VLOOKUP(L44,所属・種目コード!$B$2:$D$180,3,FALSE))</f>
        <v/>
      </c>
      <c r="AP44" s="118" t="str">
        <f>IF(N44="","",VLOOKUP(N44,所属・種目コード!$AF$2:$AG$27,2,FALSE))</f>
        <v/>
      </c>
      <c r="AQ44" s="118" t="str">
        <f>IF(M44="","",VLOOKUP(M44,所属・種目コード!$AB$2:$AD$11,3,FALSE))</f>
        <v>03</v>
      </c>
      <c r="AR44" s="347">
        <f t="shared" si="6"/>
        <v>0</v>
      </c>
      <c r="AS44" s="118" t="str">
        <f t="shared" si="7"/>
        <v>03 0</v>
      </c>
      <c r="AT44" s="118" t="str">
        <f>IF(Q44="","",VLOOKUP(Q44,所属・種目コード!$AF$2:$AG$26,2,FALSE))</f>
        <v/>
      </c>
      <c r="AU44" s="118" t="str">
        <f>IF(P44="","",VLOOKUP(P44,所属・種目コード!$AB$2:$AD$11,3,FALSE))</f>
        <v>03</v>
      </c>
      <c r="AV44" s="347">
        <f t="shared" si="22"/>
        <v>0</v>
      </c>
      <c r="AW44" s="118" t="str">
        <f t="shared" si="9"/>
        <v>03 0</v>
      </c>
      <c r="AX44" s="118" t="str">
        <f>IF(T44="","",VLOOKUP(T44,所属・種目コード!$AF$2:$AG$72,2,FALSE))</f>
        <v/>
      </c>
      <c r="AY44" s="118" t="str">
        <f>IF(S44="","",VLOOKUP(S44,所属・種目コード!$AB$2:$AD$11,3,FALSE))</f>
        <v/>
      </c>
      <c r="AZ44" s="345">
        <f t="shared" si="23"/>
        <v>0</v>
      </c>
      <c r="BA44" s="118" t="str">
        <f t="shared" si="11"/>
        <v xml:space="preserve"> 0</v>
      </c>
      <c r="BB44" s="118"/>
      <c r="BC44" s="118" t="str">
        <f>IF(N44="","",VLOOKUP(N44,所属・種目コード!$AJ$2:$AM$5,3,FALSE))</f>
        <v/>
      </c>
      <c r="BD44" s="347">
        <f t="shared" si="12"/>
        <v>0</v>
      </c>
      <c r="BE44" s="118" t="str">
        <f>IF(Q44="","",VLOOKUP(Q44,所属・種目コード!$AJ$2:$AM$5,3,FALSE))</f>
        <v/>
      </c>
      <c r="BF44" s="408">
        <f t="shared" si="13"/>
        <v>0</v>
      </c>
      <c r="BG44" s="118" t="str">
        <f>IF(T44="","",VLOOKUP(T44,所属・種目コード!$AJ$2:$AM$5,3,FALSE))</f>
        <v/>
      </c>
      <c r="BH44" s="408">
        <f t="shared" si="14"/>
        <v>0</v>
      </c>
      <c r="BI44" s="104"/>
      <c r="BJ44" s="104"/>
      <c r="BK44" s="104"/>
      <c r="BL44" s="104"/>
      <c r="BM44" s="104"/>
      <c r="BN44" s="104"/>
      <c r="BO44" s="104"/>
      <c r="BP44" s="30"/>
      <c r="BQ44" s="660" t="s">
        <v>9176</v>
      </c>
      <c r="BR44" s="559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</row>
    <row r="45" spans="1:183" ht="25" customHeight="1">
      <c r="A45" s="104"/>
      <c r="B45" s="104"/>
      <c r="C45" s="104"/>
      <c r="D45" s="104"/>
      <c r="E45" s="708" t="s">
        <v>8744</v>
      </c>
      <c r="F45" s="1036">
        <v>6</v>
      </c>
      <c r="G45" s="1037"/>
      <c r="H45" s="574"/>
      <c r="I45" s="575"/>
      <c r="J45" s="576"/>
      <c r="K45" s="575"/>
      <c r="L45" s="577"/>
      <c r="M45" s="818" t="s">
        <v>9213</v>
      </c>
      <c r="N45" s="839"/>
      <c r="O45" s="836"/>
      <c r="P45" s="818" t="s">
        <v>9213</v>
      </c>
      <c r="Q45" s="839"/>
      <c r="R45" s="836"/>
      <c r="S45" s="673"/>
      <c r="T45" s="529"/>
      <c r="U45" s="535"/>
      <c r="V45" s="203"/>
      <c r="W45" s="121"/>
      <c r="X45" s="122"/>
      <c r="Y45" s="122"/>
      <c r="Z45" s="123" t="s">
        <v>23</v>
      </c>
      <c r="AA45" s="124" t="s">
        <v>46</v>
      </c>
      <c r="AB45" s="125" t="s">
        <v>83</v>
      </c>
      <c r="AC45" s="125" t="s">
        <v>83</v>
      </c>
      <c r="AD45" s="293" t="s">
        <v>83</v>
      </c>
      <c r="AE45" s="410">
        <f t="shared" si="16"/>
        <v>6</v>
      </c>
      <c r="AF45">
        <f t="shared" si="17"/>
        <v>0</v>
      </c>
      <c r="AG45" s="118">
        <f>IF(AA45="","",VLOOKUP(AA45,所属・種目コード!W:X,2,FALSE))</f>
        <v>3</v>
      </c>
      <c r="AH45" s="126">
        <f t="shared" si="18"/>
        <v>0</v>
      </c>
      <c r="AI45" s="118">
        <f t="shared" si="19"/>
        <v>0</v>
      </c>
      <c r="AJ45" s="118">
        <f t="shared" si="20"/>
        <v>0</v>
      </c>
      <c r="AK45" s="118" t="str">
        <f t="shared" si="21"/>
        <v>()</v>
      </c>
      <c r="AL45" s="411">
        <f t="shared" si="15"/>
        <v>0</v>
      </c>
      <c r="AM45" s="118">
        <v>1</v>
      </c>
      <c r="AN45" s="118" t="str">
        <f>IF(L45="","",VLOOKUP(L45,所属・種目コード!$B$2:$D$180,2,FALSE))</f>
        <v/>
      </c>
      <c r="AO45" s="118" t="str">
        <f>IF(L45="","",VLOOKUP(L45,所属・種目コード!$B$2:$D$180,3,FALSE))</f>
        <v/>
      </c>
      <c r="AP45" s="118" t="str">
        <f>IF(N45="","",VLOOKUP(N45,所属・種目コード!$AF$2:$AG$27,2,FALSE))</f>
        <v/>
      </c>
      <c r="AQ45" s="118" t="str">
        <f>IF(M45="","",VLOOKUP(M45,所属・種目コード!$AB$2:$AD$11,3,FALSE))</f>
        <v>03</v>
      </c>
      <c r="AR45" s="347">
        <f t="shared" si="6"/>
        <v>0</v>
      </c>
      <c r="AS45" s="118" t="str">
        <f t="shared" si="7"/>
        <v>03 0</v>
      </c>
      <c r="AT45" s="118" t="str">
        <f>IF(Q45="","",VLOOKUP(Q45,所属・種目コード!$AF$2:$AG$26,2,FALSE))</f>
        <v/>
      </c>
      <c r="AU45" s="118" t="str">
        <f>IF(P45="","",VLOOKUP(P45,所属・種目コード!$AB$2:$AD$11,3,FALSE))</f>
        <v>03</v>
      </c>
      <c r="AV45" s="347">
        <f t="shared" si="22"/>
        <v>0</v>
      </c>
      <c r="AW45" s="118" t="str">
        <f t="shared" si="9"/>
        <v>03 0</v>
      </c>
      <c r="AX45" s="118" t="str">
        <f>IF(T45="","",VLOOKUP(T45,所属・種目コード!$AF$2:$AG$72,2,FALSE))</f>
        <v/>
      </c>
      <c r="AY45" s="118" t="str">
        <f>IF(S45="","",VLOOKUP(S45,所属・種目コード!$AB$2:$AD$11,3,FALSE))</f>
        <v/>
      </c>
      <c r="AZ45" s="345">
        <f t="shared" si="23"/>
        <v>0</v>
      </c>
      <c r="BA45" s="118" t="str">
        <f t="shared" si="11"/>
        <v xml:space="preserve"> 0</v>
      </c>
      <c r="BB45" s="118"/>
      <c r="BC45" s="118" t="str">
        <f>IF(N45="","",VLOOKUP(N45,所属・種目コード!$AJ$2:$AM$5,3,FALSE))</f>
        <v/>
      </c>
      <c r="BD45" s="347">
        <f t="shared" si="12"/>
        <v>0</v>
      </c>
      <c r="BE45" s="118" t="str">
        <f>IF(Q45="","",VLOOKUP(Q45,所属・種目コード!$AJ$2:$AM$5,3,FALSE))</f>
        <v/>
      </c>
      <c r="BF45" s="408">
        <f t="shared" si="13"/>
        <v>0</v>
      </c>
      <c r="BG45" s="118" t="str">
        <f>IF(T45="","",VLOOKUP(T45,所属・種目コード!$AJ$2:$AM$5,3,FALSE))</f>
        <v/>
      </c>
      <c r="BH45" s="408">
        <f t="shared" si="14"/>
        <v>0</v>
      </c>
      <c r="BI45" s="104"/>
      <c r="BJ45" s="104"/>
      <c r="BK45" s="104"/>
      <c r="BL45" s="104"/>
      <c r="BM45" s="104"/>
      <c r="BN45" s="104"/>
      <c r="BO45" s="104"/>
      <c r="BP45" s="30"/>
      <c r="BQ45" s="660" t="s">
        <v>9178</v>
      </c>
      <c r="BR45" s="559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</row>
    <row r="46" spans="1:183" ht="25" customHeight="1">
      <c r="A46" s="104"/>
      <c r="B46" s="104"/>
      <c r="C46" s="104"/>
      <c r="D46" s="104"/>
      <c r="E46" s="630" t="s">
        <v>8744</v>
      </c>
      <c r="F46" s="1026">
        <v>7</v>
      </c>
      <c r="G46" s="1027"/>
      <c r="H46" s="564"/>
      <c r="I46" s="567"/>
      <c r="J46" s="566"/>
      <c r="K46" s="567"/>
      <c r="L46" s="568"/>
      <c r="M46" s="819" t="s">
        <v>9213</v>
      </c>
      <c r="N46" s="837"/>
      <c r="O46" s="832"/>
      <c r="P46" s="819" t="s">
        <v>9213</v>
      </c>
      <c r="Q46" s="837"/>
      <c r="R46" s="832"/>
      <c r="S46" s="528"/>
      <c r="T46" s="529"/>
      <c r="U46" s="530"/>
      <c r="V46" s="203"/>
      <c r="W46" s="121"/>
      <c r="X46" s="122"/>
      <c r="Y46" s="122"/>
      <c r="Z46" s="123" t="s">
        <v>23</v>
      </c>
      <c r="AA46" s="124" t="s">
        <v>46</v>
      </c>
      <c r="AB46" s="125" t="s">
        <v>83</v>
      </c>
      <c r="AC46" s="125" t="s">
        <v>83</v>
      </c>
      <c r="AD46" s="293" t="s">
        <v>83</v>
      </c>
      <c r="AE46" s="410">
        <f t="shared" si="16"/>
        <v>7</v>
      </c>
      <c r="AF46">
        <f t="shared" si="17"/>
        <v>0</v>
      </c>
      <c r="AG46" s="118">
        <f>IF(AA46="","",VLOOKUP(AA46,所属・種目コード!W:X,2,FALSE))</f>
        <v>3</v>
      </c>
      <c r="AH46" s="126">
        <f t="shared" si="18"/>
        <v>0</v>
      </c>
      <c r="AI46" s="118">
        <f t="shared" si="19"/>
        <v>0</v>
      </c>
      <c r="AJ46" s="118">
        <f t="shared" si="20"/>
        <v>0</v>
      </c>
      <c r="AK46" s="118" t="str">
        <f t="shared" si="21"/>
        <v>()</v>
      </c>
      <c r="AL46" s="411">
        <f t="shared" si="15"/>
        <v>0</v>
      </c>
      <c r="AM46" s="118">
        <v>1</v>
      </c>
      <c r="AN46" s="118" t="str">
        <f>IF(L46="","",VLOOKUP(L46,所属・種目コード!$B$2:$D$180,2,FALSE))</f>
        <v/>
      </c>
      <c r="AO46" s="118" t="str">
        <f>IF(L46="","",VLOOKUP(L46,所属・種目コード!$B$2:$D$180,3,FALSE))</f>
        <v/>
      </c>
      <c r="AP46" s="118" t="str">
        <f>IF(N46="","",VLOOKUP(N46,所属・種目コード!$AF$2:$AG$27,2,FALSE))</f>
        <v/>
      </c>
      <c r="AQ46" s="118" t="str">
        <f>IF(M46="","",VLOOKUP(M46,所属・種目コード!$AB$2:$AD$11,3,FALSE))</f>
        <v>03</v>
      </c>
      <c r="AR46" s="347">
        <f t="shared" si="6"/>
        <v>0</v>
      </c>
      <c r="AS46" s="118" t="str">
        <f t="shared" si="7"/>
        <v>03 0</v>
      </c>
      <c r="AT46" s="118" t="str">
        <f>IF(Q46="","",VLOOKUP(Q46,所属・種目コード!$AF$2:$AG$26,2,FALSE))</f>
        <v/>
      </c>
      <c r="AU46" s="118" t="str">
        <f>IF(P46="","",VLOOKUP(P46,所属・種目コード!$AB$2:$AD$11,3,FALSE))</f>
        <v>03</v>
      </c>
      <c r="AV46" s="347">
        <f t="shared" si="22"/>
        <v>0</v>
      </c>
      <c r="AW46" s="118" t="str">
        <f t="shared" si="9"/>
        <v>03 0</v>
      </c>
      <c r="AX46" s="118" t="str">
        <f>IF(T46="","",VLOOKUP(T46,所属・種目コード!$AF$2:$AG$72,2,FALSE))</f>
        <v/>
      </c>
      <c r="AY46" s="118" t="str">
        <f>IF(S46="","",VLOOKUP(S46,所属・種目コード!$AB$2:$AD$11,3,FALSE))</f>
        <v/>
      </c>
      <c r="AZ46" s="345">
        <f t="shared" si="23"/>
        <v>0</v>
      </c>
      <c r="BA46" s="118" t="str">
        <f t="shared" si="11"/>
        <v xml:space="preserve"> 0</v>
      </c>
      <c r="BB46" s="118"/>
      <c r="BC46" s="118" t="str">
        <f>IF(N46="","",VLOOKUP(N46,所属・種目コード!$AJ$2:$AM$5,3,FALSE))</f>
        <v/>
      </c>
      <c r="BD46" s="347">
        <f t="shared" si="12"/>
        <v>0</v>
      </c>
      <c r="BE46" s="118" t="str">
        <f>IF(Q46="","",VLOOKUP(Q46,所属・種目コード!$AJ$2:$AM$5,3,FALSE))</f>
        <v/>
      </c>
      <c r="BF46" s="408">
        <f t="shared" si="13"/>
        <v>0</v>
      </c>
      <c r="BG46" s="118" t="str">
        <f>IF(T46="","",VLOOKUP(T46,所属・種目コード!$AJ$2:$AM$5,3,FALSE))</f>
        <v/>
      </c>
      <c r="BH46" s="408">
        <f t="shared" si="14"/>
        <v>0</v>
      </c>
      <c r="BI46" s="104"/>
      <c r="BJ46" s="104"/>
      <c r="BK46" s="104"/>
      <c r="BL46" s="104"/>
      <c r="BM46" s="104"/>
      <c r="BN46" s="104"/>
      <c r="BO46" s="104"/>
      <c r="BP46" s="30"/>
      <c r="BQ46" s="660" t="s">
        <v>9180</v>
      </c>
      <c r="BR46" s="559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</row>
    <row r="47" spans="1:183" ht="25" customHeight="1">
      <c r="A47" s="104"/>
      <c r="B47" s="104"/>
      <c r="C47" s="104"/>
      <c r="D47" s="104"/>
      <c r="E47" s="630" t="s">
        <v>8744</v>
      </c>
      <c r="F47" s="1026">
        <v>8</v>
      </c>
      <c r="G47" s="1027"/>
      <c r="H47" s="564"/>
      <c r="I47" s="567"/>
      <c r="J47" s="566"/>
      <c r="K47" s="567"/>
      <c r="L47" s="568"/>
      <c r="M47" s="819" t="s">
        <v>9213</v>
      </c>
      <c r="N47" s="837"/>
      <c r="O47" s="832"/>
      <c r="P47" s="819" t="s">
        <v>9213</v>
      </c>
      <c r="Q47" s="837"/>
      <c r="R47" s="832"/>
      <c r="S47" s="528"/>
      <c r="T47" s="529"/>
      <c r="U47" s="530"/>
      <c r="V47" s="203"/>
      <c r="W47" s="121"/>
      <c r="X47" s="122"/>
      <c r="Y47" s="122"/>
      <c r="Z47" s="123" t="s">
        <v>23</v>
      </c>
      <c r="AA47" s="124" t="s">
        <v>46</v>
      </c>
      <c r="AB47" s="125" t="s">
        <v>83</v>
      </c>
      <c r="AC47" s="125" t="s">
        <v>83</v>
      </c>
      <c r="AD47" s="293" t="s">
        <v>83</v>
      </c>
      <c r="AE47" s="410">
        <f t="shared" si="16"/>
        <v>8</v>
      </c>
      <c r="AF47">
        <f t="shared" si="17"/>
        <v>0</v>
      </c>
      <c r="AG47" s="118">
        <f>IF(AA47="","",VLOOKUP(AA47,所属・種目コード!W:X,2,FALSE))</f>
        <v>3</v>
      </c>
      <c r="AH47" s="126">
        <f t="shared" si="18"/>
        <v>0</v>
      </c>
      <c r="AI47" s="118">
        <f t="shared" si="19"/>
        <v>0</v>
      </c>
      <c r="AJ47" s="118">
        <f t="shared" si="20"/>
        <v>0</v>
      </c>
      <c r="AK47" s="118" t="str">
        <f t="shared" si="21"/>
        <v>()</v>
      </c>
      <c r="AL47" s="411">
        <f t="shared" si="15"/>
        <v>0</v>
      </c>
      <c r="AM47" s="118">
        <v>1</v>
      </c>
      <c r="AN47" s="118" t="str">
        <f>IF(L47="","",VLOOKUP(L47,所属・種目コード!$B$2:$D$180,2,FALSE))</f>
        <v/>
      </c>
      <c r="AO47" s="118" t="str">
        <f>IF(L47="","",VLOOKUP(L47,所属・種目コード!$B$2:$D$180,3,FALSE))</f>
        <v/>
      </c>
      <c r="AP47" s="118" t="str">
        <f>IF(N47="","",VLOOKUP(N47,所属・種目コード!$AF$2:$AG$27,2,FALSE))</f>
        <v/>
      </c>
      <c r="AQ47" s="118" t="str">
        <f>IF(M47="","",VLOOKUP(M47,所属・種目コード!$AB$2:$AD$11,3,FALSE))</f>
        <v>03</v>
      </c>
      <c r="AR47" s="347">
        <f t="shared" si="6"/>
        <v>0</v>
      </c>
      <c r="AS47" s="118" t="str">
        <f t="shared" si="7"/>
        <v>03 0</v>
      </c>
      <c r="AT47" s="118" t="str">
        <f>IF(Q47="","",VLOOKUP(Q47,所属・種目コード!$AF$2:$AG$26,2,FALSE))</f>
        <v/>
      </c>
      <c r="AU47" s="118" t="str">
        <f>IF(P47="","",VLOOKUP(P47,所属・種目コード!$AB$2:$AD$11,3,FALSE))</f>
        <v>03</v>
      </c>
      <c r="AV47" s="347">
        <f t="shared" si="22"/>
        <v>0</v>
      </c>
      <c r="AW47" s="118" t="str">
        <f t="shared" si="9"/>
        <v>03 0</v>
      </c>
      <c r="AX47" s="118" t="str">
        <f>IF(T47="","",VLOOKUP(T47,所属・種目コード!$AF$2:$AG$72,2,FALSE))</f>
        <v/>
      </c>
      <c r="AY47" s="118" t="str">
        <f>IF(S47="","",VLOOKUP(S47,所属・種目コード!$AB$2:$AD$11,3,FALSE))</f>
        <v/>
      </c>
      <c r="AZ47" s="345">
        <f t="shared" si="23"/>
        <v>0</v>
      </c>
      <c r="BA47" s="118" t="str">
        <f t="shared" si="11"/>
        <v xml:space="preserve"> 0</v>
      </c>
      <c r="BB47" s="118"/>
      <c r="BC47" s="118" t="str">
        <f>IF(N47="","",VLOOKUP(N47,所属・種目コード!$AJ$2:$AM$5,3,FALSE))</f>
        <v/>
      </c>
      <c r="BD47" s="347">
        <f t="shared" si="12"/>
        <v>0</v>
      </c>
      <c r="BE47" s="118" t="str">
        <f>IF(Q47="","",VLOOKUP(Q47,所属・種目コード!$AJ$2:$AM$5,3,FALSE))</f>
        <v/>
      </c>
      <c r="BF47" s="408">
        <f t="shared" si="13"/>
        <v>0</v>
      </c>
      <c r="BG47" s="118" t="str">
        <f>IF(T47="","",VLOOKUP(T47,所属・種目コード!$AJ$2:$AM$5,3,FALSE))</f>
        <v/>
      </c>
      <c r="BH47" s="408">
        <f t="shared" si="14"/>
        <v>0</v>
      </c>
      <c r="BI47" s="104"/>
      <c r="BJ47" s="104"/>
      <c r="BK47" s="104"/>
      <c r="BL47" s="104"/>
      <c r="BM47" s="104"/>
      <c r="BN47" s="104"/>
      <c r="BO47" s="104"/>
      <c r="BP47" s="30"/>
      <c r="BQ47" s="660" t="s">
        <v>9344</v>
      </c>
      <c r="BR47" s="559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</row>
    <row r="48" spans="1:183" ht="25" customHeight="1">
      <c r="A48" s="104"/>
      <c r="B48" s="104"/>
      <c r="C48" s="104"/>
      <c r="D48" s="104"/>
      <c r="E48" s="630" t="s">
        <v>8744</v>
      </c>
      <c r="F48" s="1026">
        <v>9</v>
      </c>
      <c r="G48" s="1027"/>
      <c r="H48" s="564"/>
      <c r="I48" s="567"/>
      <c r="J48" s="566"/>
      <c r="K48" s="567"/>
      <c r="L48" s="568"/>
      <c r="M48" s="819" t="s">
        <v>9213</v>
      </c>
      <c r="N48" s="837"/>
      <c r="O48" s="832"/>
      <c r="P48" s="819" t="s">
        <v>9213</v>
      </c>
      <c r="Q48" s="837"/>
      <c r="R48" s="832"/>
      <c r="S48" s="528"/>
      <c r="T48" s="529"/>
      <c r="U48" s="530"/>
      <c r="V48" s="203"/>
      <c r="W48" s="121"/>
      <c r="X48" s="122"/>
      <c r="Y48" s="122"/>
      <c r="Z48" s="123" t="s">
        <v>23</v>
      </c>
      <c r="AA48" s="124" t="s">
        <v>46</v>
      </c>
      <c r="AB48" s="125" t="s">
        <v>83</v>
      </c>
      <c r="AC48" s="125" t="s">
        <v>83</v>
      </c>
      <c r="AD48" s="293" t="s">
        <v>83</v>
      </c>
      <c r="AE48" s="410">
        <f t="shared" si="16"/>
        <v>9</v>
      </c>
      <c r="AF48">
        <f t="shared" si="17"/>
        <v>0</v>
      </c>
      <c r="AG48" s="118">
        <f>IF(AA48="","",VLOOKUP(AA48,所属・種目コード!W:X,2,FALSE))</f>
        <v>3</v>
      </c>
      <c r="AH48" s="126">
        <f t="shared" si="18"/>
        <v>0</v>
      </c>
      <c r="AI48" s="118">
        <f t="shared" si="19"/>
        <v>0</v>
      </c>
      <c r="AJ48" s="118">
        <f t="shared" si="20"/>
        <v>0</v>
      </c>
      <c r="AK48" s="118" t="str">
        <f t="shared" si="21"/>
        <v>()</v>
      </c>
      <c r="AL48" s="411">
        <f t="shared" si="15"/>
        <v>0</v>
      </c>
      <c r="AM48" s="118">
        <v>1</v>
      </c>
      <c r="AN48" s="118" t="str">
        <f>IF(L48="","",VLOOKUP(L48,所属・種目コード!$B$2:$D$180,2,FALSE))</f>
        <v/>
      </c>
      <c r="AO48" s="118" t="str">
        <f>IF(L48="","",VLOOKUP(L48,所属・種目コード!$B$2:$D$180,3,FALSE))</f>
        <v/>
      </c>
      <c r="AP48" s="118" t="str">
        <f>IF(N48="","",VLOOKUP(N48,所属・種目コード!$AF$2:$AG$27,2,FALSE))</f>
        <v/>
      </c>
      <c r="AQ48" s="118" t="str">
        <f>IF(M48="","",VLOOKUP(M48,所属・種目コード!$AB$2:$AD$11,3,FALSE))</f>
        <v>03</v>
      </c>
      <c r="AR48" s="347">
        <f t="shared" si="6"/>
        <v>0</v>
      </c>
      <c r="AS48" s="118" t="str">
        <f t="shared" si="7"/>
        <v>03 0</v>
      </c>
      <c r="AT48" s="118" t="str">
        <f>IF(Q48="","",VLOOKUP(Q48,所属・種目コード!$AF$2:$AG$26,2,FALSE))</f>
        <v/>
      </c>
      <c r="AU48" s="118" t="str">
        <f>IF(P48="","",VLOOKUP(P48,所属・種目コード!$AB$2:$AD$11,3,FALSE))</f>
        <v>03</v>
      </c>
      <c r="AV48" s="347">
        <f t="shared" si="22"/>
        <v>0</v>
      </c>
      <c r="AW48" s="118" t="str">
        <f t="shared" si="9"/>
        <v>03 0</v>
      </c>
      <c r="AX48" s="118" t="str">
        <f>IF(T48="","",VLOOKUP(T48,所属・種目コード!$AF$2:$AG$72,2,FALSE))</f>
        <v/>
      </c>
      <c r="AY48" s="118" t="str">
        <f>IF(S48="","",VLOOKUP(S48,所属・種目コード!$AB$2:$AD$11,3,FALSE))</f>
        <v/>
      </c>
      <c r="AZ48" s="345">
        <f t="shared" si="23"/>
        <v>0</v>
      </c>
      <c r="BA48" s="118" t="str">
        <f t="shared" si="11"/>
        <v xml:space="preserve"> 0</v>
      </c>
      <c r="BB48" s="118"/>
      <c r="BC48" s="118" t="str">
        <f>IF(N48="","",VLOOKUP(N48,所属・種目コード!$AJ$2:$AM$5,3,FALSE))</f>
        <v/>
      </c>
      <c r="BD48" s="347">
        <f t="shared" si="12"/>
        <v>0</v>
      </c>
      <c r="BE48" s="118" t="str">
        <f>IF(Q48="","",VLOOKUP(Q48,所属・種目コード!$AJ$2:$AM$5,3,FALSE))</f>
        <v/>
      </c>
      <c r="BF48" s="408">
        <f t="shared" si="13"/>
        <v>0</v>
      </c>
      <c r="BG48" s="118" t="str">
        <f>IF(T48="","",VLOOKUP(T48,所属・種目コード!$AJ$2:$AM$5,3,FALSE))</f>
        <v/>
      </c>
      <c r="BH48" s="408">
        <f t="shared" si="14"/>
        <v>0</v>
      </c>
      <c r="BI48" s="104"/>
      <c r="BJ48" s="104"/>
      <c r="BK48" s="104"/>
      <c r="BL48" s="104"/>
      <c r="BM48" s="104"/>
      <c r="BN48" s="104"/>
      <c r="BO48" s="104"/>
      <c r="BP48" s="30"/>
      <c r="BQ48" s="660" t="s">
        <v>9183</v>
      </c>
      <c r="BR48" s="559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</row>
    <row r="49" spans="1:183" ht="25" customHeight="1" thickBot="1">
      <c r="A49" s="104"/>
      <c r="B49" s="104"/>
      <c r="C49" s="104"/>
      <c r="D49" s="104"/>
      <c r="E49" s="631" t="s">
        <v>8744</v>
      </c>
      <c r="F49" s="1034">
        <v>10</v>
      </c>
      <c r="G49" s="1035"/>
      <c r="H49" s="569"/>
      <c r="I49" s="572"/>
      <c r="J49" s="571"/>
      <c r="K49" s="572"/>
      <c r="L49" s="573"/>
      <c r="M49" s="820" t="s">
        <v>9213</v>
      </c>
      <c r="N49" s="838"/>
      <c r="O49" s="834"/>
      <c r="P49" s="820" t="s">
        <v>9213</v>
      </c>
      <c r="Q49" s="838"/>
      <c r="R49" s="834"/>
      <c r="S49" s="666"/>
      <c r="T49" s="667"/>
      <c r="U49" s="668"/>
      <c r="V49" s="203"/>
      <c r="W49" s="121"/>
      <c r="X49" s="122"/>
      <c r="Y49" s="122"/>
      <c r="Z49" s="123" t="s">
        <v>23</v>
      </c>
      <c r="AA49" s="124" t="s">
        <v>46</v>
      </c>
      <c r="AB49" s="125" t="s">
        <v>83</v>
      </c>
      <c r="AC49" s="125" t="s">
        <v>83</v>
      </c>
      <c r="AD49" s="293" t="s">
        <v>83</v>
      </c>
      <c r="AE49" s="410">
        <f t="shared" si="16"/>
        <v>10</v>
      </c>
      <c r="AF49">
        <f t="shared" si="17"/>
        <v>0</v>
      </c>
      <c r="AG49" s="118">
        <f>IF(AA49="","",VLOOKUP(AA49,所属・種目コード!W:X,2,FALSE))</f>
        <v>3</v>
      </c>
      <c r="AH49" s="126">
        <f t="shared" si="18"/>
        <v>0</v>
      </c>
      <c r="AI49" s="118">
        <f t="shared" si="19"/>
        <v>0</v>
      </c>
      <c r="AJ49" s="118">
        <f t="shared" si="20"/>
        <v>0</v>
      </c>
      <c r="AK49" s="118" t="str">
        <f t="shared" si="21"/>
        <v>()</v>
      </c>
      <c r="AL49" s="411">
        <f t="shared" si="15"/>
        <v>0</v>
      </c>
      <c r="AM49" s="118">
        <v>1</v>
      </c>
      <c r="AN49" s="118" t="str">
        <f>IF(L49="","",VLOOKUP(L49,所属・種目コード!$B$2:$D$180,2,FALSE))</f>
        <v/>
      </c>
      <c r="AO49" s="118" t="str">
        <f>IF(L49="","",VLOOKUP(L49,所属・種目コード!$B$2:$D$180,3,FALSE))</f>
        <v/>
      </c>
      <c r="AP49" s="118" t="str">
        <f>IF(N49="","",VLOOKUP(N49,所属・種目コード!$AF$2:$AG$27,2,FALSE))</f>
        <v/>
      </c>
      <c r="AQ49" s="118" t="str">
        <f>IF(M49="","",VLOOKUP(M49,所属・種目コード!$AB$2:$AD$11,3,FALSE))</f>
        <v>03</v>
      </c>
      <c r="AR49" s="347">
        <f t="shared" si="6"/>
        <v>0</v>
      </c>
      <c r="AS49" s="118" t="str">
        <f t="shared" si="7"/>
        <v>03 0</v>
      </c>
      <c r="AT49" s="118" t="str">
        <f>IF(Q49="","",VLOOKUP(Q49,所属・種目コード!$AF$2:$AG$26,2,FALSE))</f>
        <v/>
      </c>
      <c r="AU49" s="118" t="str">
        <f>IF(P49="","",VLOOKUP(P49,所属・種目コード!$AB$2:$AD$11,3,FALSE))</f>
        <v>03</v>
      </c>
      <c r="AV49" s="347">
        <f t="shared" si="22"/>
        <v>0</v>
      </c>
      <c r="AW49" s="118" t="str">
        <f t="shared" si="9"/>
        <v>03 0</v>
      </c>
      <c r="AX49" s="118" t="str">
        <f>IF(T49="","",VLOOKUP(T49,所属・種目コード!$AF$2:$AG$72,2,FALSE))</f>
        <v/>
      </c>
      <c r="AY49" s="118" t="str">
        <f>IF(S49="","",VLOOKUP(S49,所属・種目コード!$AB$2:$AD$11,3,FALSE))</f>
        <v/>
      </c>
      <c r="AZ49" s="345">
        <f t="shared" si="23"/>
        <v>0</v>
      </c>
      <c r="BA49" s="118" t="str">
        <f t="shared" si="11"/>
        <v xml:space="preserve"> 0</v>
      </c>
      <c r="BB49" s="118"/>
      <c r="BC49" s="118" t="str">
        <f>IF(N49="","",VLOOKUP(N49,所属・種目コード!$AJ$2:$AM$5,3,FALSE))</f>
        <v/>
      </c>
      <c r="BD49" s="347">
        <f t="shared" si="12"/>
        <v>0</v>
      </c>
      <c r="BE49" s="118" t="str">
        <f>IF(Q49="","",VLOOKUP(Q49,所属・種目コード!$AJ$2:$AM$5,3,FALSE))</f>
        <v/>
      </c>
      <c r="BF49" s="408">
        <f t="shared" si="13"/>
        <v>0</v>
      </c>
      <c r="BG49" s="118" t="str">
        <f>IF(T49="","",VLOOKUP(T49,所属・種目コード!$AJ$2:$AM$5,3,FALSE))</f>
        <v/>
      </c>
      <c r="BH49" s="408">
        <f t="shared" si="14"/>
        <v>0</v>
      </c>
      <c r="BI49" s="104"/>
      <c r="BJ49" s="104"/>
      <c r="BK49" s="104"/>
      <c r="BL49" s="104"/>
      <c r="BM49" s="104"/>
      <c r="BN49" s="104"/>
      <c r="BO49" s="104"/>
      <c r="BP49" s="30"/>
      <c r="BQ49" s="660" t="s">
        <v>9185</v>
      </c>
      <c r="BR49" s="559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</row>
    <row r="50" spans="1:183" ht="25" customHeight="1">
      <c r="A50" s="104"/>
      <c r="B50" s="104"/>
      <c r="C50" s="104"/>
      <c r="D50" s="104"/>
      <c r="E50" s="708" t="s">
        <v>8744</v>
      </c>
      <c r="F50" s="1036">
        <v>11</v>
      </c>
      <c r="G50" s="1037"/>
      <c r="H50" s="574"/>
      <c r="I50" s="575"/>
      <c r="J50" s="576"/>
      <c r="K50" s="575"/>
      <c r="L50" s="577"/>
      <c r="M50" s="818" t="s">
        <v>9213</v>
      </c>
      <c r="N50" s="835"/>
      <c r="O50" s="836"/>
      <c r="P50" s="818" t="s">
        <v>9213</v>
      </c>
      <c r="Q50" s="835"/>
      <c r="R50" s="836"/>
      <c r="S50" s="673"/>
      <c r="T50" s="580"/>
      <c r="U50" s="535"/>
      <c r="V50" s="203"/>
      <c r="W50" s="121"/>
      <c r="X50" s="122"/>
      <c r="Y50" s="122"/>
      <c r="Z50" s="123" t="s">
        <v>23</v>
      </c>
      <c r="AA50" s="124" t="s">
        <v>46</v>
      </c>
      <c r="AB50" s="125" t="s">
        <v>83</v>
      </c>
      <c r="AC50" s="125" t="s">
        <v>83</v>
      </c>
      <c r="AD50" s="293" t="s">
        <v>83</v>
      </c>
      <c r="AE50" s="410">
        <f t="shared" si="16"/>
        <v>11</v>
      </c>
      <c r="AF50">
        <f t="shared" si="17"/>
        <v>0</v>
      </c>
      <c r="AG50" s="118">
        <f>IF(AA50="","",VLOOKUP(AA50,所属・種目コード!W:X,2,FALSE))</f>
        <v>3</v>
      </c>
      <c r="AH50" s="126">
        <f t="shared" si="18"/>
        <v>0</v>
      </c>
      <c r="AI50" s="118">
        <f t="shared" si="19"/>
        <v>0</v>
      </c>
      <c r="AJ50" s="118">
        <f t="shared" si="20"/>
        <v>0</v>
      </c>
      <c r="AK50" s="118" t="str">
        <f t="shared" si="21"/>
        <v>()</v>
      </c>
      <c r="AL50" s="411">
        <f t="shared" si="15"/>
        <v>0</v>
      </c>
      <c r="AM50" s="118">
        <v>1</v>
      </c>
      <c r="AN50" s="118" t="str">
        <f>IF(L50="","",VLOOKUP(L50,所属・種目コード!$B$2:$D$180,2,FALSE))</f>
        <v/>
      </c>
      <c r="AO50" s="118" t="str">
        <f>IF(L50="","",VLOOKUP(L50,所属・種目コード!$B$2:$D$180,3,FALSE))</f>
        <v/>
      </c>
      <c r="AP50" s="118" t="str">
        <f>IF(N50="","",VLOOKUP(N50,所属・種目コード!$AF$2:$AG$27,2,FALSE))</f>
        <v/>
      </c>
      <c r="AQ50" s="118" t="str">
        <f>IF(M50="","",VLOOKUP(M50,所属・種目コード!$AB$2:$AD$11,3,FALSE))</f>
        <v>03</v>
      </c>
      <c r="AR50" s="347">
        <f t="shared" si="6"/>
        <v>0</v>
      </c>
      <c r="AS50" s="118" t="str">
        <f t="shared" si="7"/>
        <v>03 0</v>
      </c>
      <c r="AT50" s="118" t="str">
        <f>IF(Q50="","",VLOOKUP(Q50,所属・種目コード!$AF$2:$AG$26,2,FALSE))</f>
        <v/>
      </c>
      <c r="AU50" s="118" t="str">
        <f>IF(P50="","",VLOOKUP(P50,所属・種目コード!$AB$2:$AD$11,3,FALSE))</f>
        <v>03</v>
      </c>
      <c r="AV50" s="347">
        <f t="shared" si="22"/>
        <v>0</v>
      </c>
      <c r="AW50" s="118" t="str">
        <f t="shared" si="9"/>
        <v>03 0</v>
      </c>
      <c r="AX50" s="118" t="str">
        <f>IF(T50="","",VLOOKUP(T50,所属・種目コード!$AF$2:$AG$72,2,FALSE))</f>
        <v/>
      </c>
      <c r="AY50" s="118" t="str">
        <f>IF(S50="","",VLOOKUP(S50,所属・種目コード!$AB$2:$AD$11,3,FALSE))</f>
        <v/>
      </c>
      <c r="AZ50" s="345">
        <f t="shared" si="23"/>
        <v>0</v>
      </c>
      <c r="BA50" s="118" t="str">
        <f t="shared" si="11"/>
        <v xml:space="preserve"> 0</v>
      </c>
      <c r="BB50" s="118"/>
      <c r="BC50" s="118" t="str">
        <f>IF(N50="","",VLOOKUP(N50,所属・種目コード!$AJ$2:$AM$5,3,FALSE))</f>
        <v/>
      </c>
      <c r="BD50" s="347">
        <f t="shared" si="12"/>
        <v>0</v>
      </c>
      <c r="BE50" s="118" t="str">
        <f>IF(Q50="","",VLOOKUP(Q50,所属・種目コード!$AJ$2:$AM$5,3,FALSE))</f>
        <v/>
      </c>
      <c r="BF50" s="408">
        <f t="shared" si="13"/>
        <v>0</v>
      </c>
      <c r="BG50" s="118" t="str">
        <f>IF(T50="","",VLOOKUP(T50,所属・種目コード!$AJ$2:$AM$5,3,FALSE))</f>
        <v/>
      </c>
      <c r="BH50" s="408">
        <f t="shared" si="14"/>
        <v>0</v>
      </c>
      <c r="BI50" s="104"/>
      <c r="BJ50" s="104"/>
      <c r="BK50" s="104"/>
      <c r="BL50" s="104"/>
      <c r="BM50" s="104"/>
      <c r="BN50" s="104"/>
      <c r="BO50" s="104"/>
      <c r="BP50" s="30"/>
      <c r="BQ50" s="660" t="s">
        <v>9187</v>
      </c>
      <c r="BR50" s="559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</row>
    <row r="51" spans="1:183" ht="25" customHeight="1">
      <c r="A51" s="104"/>
      <c r="B51" s="104"/>
      <c r="C51" s="104"/>
      <c r="D51" s="104"/>
      <c r="E51" s="630" t="s">
        <v>8744</v>
      </c>
      <c r="F51" s="1026">
        <v>12</v>
      </c>
      <c r="G51" s="1027"/>
      <c r="H51" s="564"/>
      <c r="I51" s="567"/>
      <c r="J51" s="566"/>
      <c r="K51" s="567"/>
      <c r="L51" s="568"/>
      <c r="M51" s="819" t="s">
        <v>9213</v>
      </c>
      <c r="N51" s="837"/>
      <c r="O51" s="832"/>
      <c r="P51" s="819" t="s">
        <v>9213</v>
      </c>
      <c r="Q51" s="837"/>
      <c r="R51" s="832"/>
      <c r="S51" s="528"/>
      <c r="T51" s="529"/>
      <c r="U51" s="530"/>
      <c r="V51" s="203"/>
      <c r="W51" s="121"/>
      <c r="X51" s="122"/>
      <c r="Y51" s="122"/>
      <c r="Z51" s="123" t="s">
        <v>23</v>
      </c>
      <c r="AA51" s="124" t="s">
        <v>46</v>
      </c>
      <c r="AB51" s="125" t="s">
        <v>83</v>
      </c>
      <c r="AC51" s="125" t="s">
        <v>83</v>
      </c>
      <c r="AD51" s="293" t="s">
        <v>83</v>
      </c>
      <c r="AE51" s="410">
        <f t="shared" si="16"/>
        <v>12</v>
      </c>
      <c r="AF51">
        <f t="shared" si="17"/>
        <v>0</v>
      </c>
      <c r="AG51" s="118">
        <f>IF(AA51="","",VLOOKUP(AA51,所属・種目コード!W:X,2,FALSE))</f>
        <v>3</v>
      </c>
      <c r="AH51" s="126">
        <f t="shared" si="18"/>
        <v>0</v>
      </c>
      <c r="AI51" s="118">
        <f t="shared" si="19"/>
        <v>0</v>
      </c>
      <c r="AJ51" s="118">
        <f t="shared" si="20"/>
        <v>0</v>
      </c>
      <c r="AK51" s="118" t="str">
        <f t="shared" si="21"/>
        <v>()</v>
      </c>
      <c r="AL51" s="411">
        <f t="shared" si="15"/>
        <v>0</v>
      </c>
      <c r="AM51" s="118">
        <v>1</v>
      </c>
      <c r="AN51" s="118" t="str">
        <f>IF(L51="","",VLOOKUP(L51,所属・種目コード!$B$2:$D$180,2,FALSE))</f>
        <v/>
      </c>
      <c r="AO51" s="118" t="str">
        <f>IF(L51="","",VLOOKUP(L51,所属・種目コード!$B$2:$D$180,3,FALSE))</f>
        <v/>
      </c>
      <c r="AP51" s="118" t="str">
        <f>IF(N51="","",VLOOKUP(N51,所属・種目コード!$AF$2:$AG$27,2,FALSE))</f>
        <v/>
      </c>
      <c r="AQ51" s="118" t="str">
        <f>IF(M51="","",VLOOKUP(M51,所属・種目コード!$AB$2:$AD$11,3,FALSE))</f>
        <v>03</v>
      </c>
      <c r="AR51" s="347">
        <f t="shared" si="6"/>
        <v>0</v>
      </c>
      <c r="AS51" s="118" t="str">
        <f t="shared" si="7"/>
        <v>03 0</v>
      </c>
      <c r="AT51" s="118" t="str">
        <f>IF(Q51="","",VLOOKUP(Q51,所属・種目コード!$AF$2:$AG$26,2,FALSE))</f>
        <v/>
      </c>
      <c r="AU51" s="118" t="str">
        <f>IF(P51="","",VLOOKUP(P51,所属・種目コード!$AB$2:$AD$11,3,FALSE))</f>
        <v>03</v>
      </c>
      <c r="AV51" s="347">
        <f t="shared" si="22"/>
        <v>0</v>
      </c>
      <c r="AW51" s="118" t="str">
        <f t="shared" si="9"/>
        <v>03 0</v>
      </c>
      <c r="AX51" s="118" t="str">
        <f>IF(T51="","",VLOOKUP(T51,所属・種目コード!$AF$2:$AG$72,2,FALSE))</f>
        <v/>
      </c>
      <c r="AY51" s="118" t="str">
        <f>IF(S51="","",VLOOKUP(S51,所属・種目コード!$AB$2:$AD$11,3,FALSE))</f>
        <v/>
      </c>
      <c r="AZ51" s="345">
        <f t="shared" si="23"/>
        <v>0</v>
      </c>
      <c r="BA51" s="118" t="str">
        <f t="shared" si="11"/>
        <v xml:space="preserve"> 0</v>
      </c>
      <c r="BB51" s="118"/>
      <c r="BC51" s="118" t="str">
        <f>IF(N51="","",VLOOKUP(N51,所属・種目コード!$AJ$2:$AM$5,3,FALSE))</f>
        <v/>
      </c>
      <c r="BD51" s="347">
        <f t="shared" si="12"/>
        <v>0</v>
      </c>
      <c r="BE51" s="118" t="str">
        <f>IF(Q51="","",VLOOKUP(Q51,所属・種目コード!$AJ$2:$AM$5,3,FALSE))</f>
        <v/>
      </c>
      <c r="BF51" s="408">
        <f t="shared" si="13"/>
        <v>0</v>
      </c>
      <c r="BG51" s="118" t="str">
        <f>IF(T51="","",VLOOKUP(T51,所属・種目コード!$AJ$2:$AM$5,3,FALSE))</f>
        <v/>
      </c>
      <c r="BH51" s="408">
        <f t="shared" si="14"/>
        <v>0</v>
      </c>
      <c r="BI51" s="104"/>
      <c r="BJ51" s="104"/>
      <c r="BK51" s="104"/>
      <c r="BL51" s="104"/>
      <c r="BM51" s="104"/>
      <c r="BN51" s="104"/>
      <c r="BO51" s="104"/>
      <c r="BP51" s="30"/>
      <c r="BQ51" s="660" t="s">
        <v>9189</v>
      </c>
      <c r="BR51" s="559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</row>
    <row r="52" spans="1:183" ht="25" customHeight="1">
      <c r="A52" s="104"/>
      <c r="B52" s="104"/>
      <c r="C52" s="104"/>
      <c r="D52" s="104"/>
      <c r="E52" s="630" t="s">
        <v>8744</v>
      </c>
      <c r="F52" s="1026">
        <v>13</v>
      </c>
      <c r="G52" s="1027"/>
      <c r="H52" s="564"/>
      <c r="I52" s="567"/>
      <c r="J52" s="566"/>
      <c r="K52" s="567"/>
      <c r="L52" s="568"/>
      <c r="M52" s="819" t="s">
        <v>9213</v>
      </c>
      <c r="N52" s="837"/>
      <c r="O52" s="832"/>
      <c r="P52" s="819" t="s">
        <v>9213</v>
      </c>
      <c r="Q52" s="837"/>
      <c r="R52" s="832"/>
      <c r="S52" s="528"/>
      <c r="T52" s="529"/>
      <c r="U52" s="530"/>
      <c r="V52" s="203"/>
      <c r="W52" s="121"/>
      <c r="X52" s="122"/>
      <c r="Y52" s="122"/>
      <c r="Z52" s="123" t="s">
        <v>23</v>
      </c>
      <c r="AA52" s="124" t="s">
        <v>46</v>
      </c>
      <c r="AB52" s="125" t="s">
        <v>83</v>
      </c>
      <c r="AC52" s="125" t="s">
        <v>83</v>
      </c>
      <c r="AD52" s="293" t="s">
        <v>83</v>
      </c>
      <c r="AE52" s="410">
        <f t="shared" si="16"/>
        <v>13</v>
      </c>
      <c r="AF52">
        <f t="shared" si="17"/>
        <v>0</v>
      </c>
      <c r="AG52" s="118">
        <f>IF(AA52="","",VLOOKUP(AA52,所属・種目コード!W:X,2,FALSE))</f>
        <v>3</v>
      </c>
      <c r="AH52" s="126">
        <f t="shared" si="18"/>
        <v>0</v>
      </c>
      <c r="AI52" s="118">
        <f t="shared" si="19"/>
        <v>0</v>
      </c>
      <c r="AJ52" s="118">
        <f t="shared" si="20"/>
        <v>0</v>
      </c>
      <c r="AK52" s="118" t="str">
        <f t="shared" si="21"/>
        <v>()</v>
      </c>
      <c r="AL52" s="411">
        <f t="shared" si="15"/>
        <v>0</v>
      </c>
      <c r="AM52" s="118">
        <v>1</v>
      </c>
      <c r="AN52" s="118" t="str">
        <f>IF(L52="","",VLOOKUP(L52,所属・種目コード!$B$2:$D$180,2,FALSE))</f>
        <v/>
      </c>
      <c r="AO52" s="118" t="str">
        <f>IF(L52="","",VLOOKUP(L52,所属・種目コード!$B$2:$D$180,3,FALSE))</f>
        <v/>
      </c>
      <c r="AP52" s="118" t="str">
        <f>IF(N52="","",VLOOKUP(N52,所属・種目コード!$AF$2:$AG$27,2,FALSE))</f>
        <v/>
      </c>
      <c r="AQ52" s="118" t="str">
        <f>IF(M52="","",VLOOKUP(M52,所属・種目コード!$AB$2:$AD$11,3,FALSE))</f>
        <v>03</v>
      </c>
      <c r="AR52" s="347">
        <f t="shared" si="6"/>
        <v>0</v>
      </c>
      <c r="AS52" s="118" t="str">
        <f t="shared" si="7"/>
        <v>03 0</v>
      </c>
      <c r="AT52" s="118" t="str">
        <f>IF(Q52="","",VLOOKUP(Q52,所属・種目コード!$AF$2:$AG$26,2,FALSE))</f>
        <v/>
      </c>
      <c r="AU52" s="118" t="str">
        <f>IF(P52="","",VLOOKUP(P52,所属・種目コード!$AB$2:$AD$11,3,FALSE))</f>
        <v>03</v>
      </c>
      <c r="AV52" s="347">
        <f t="shared" si="22"/>
        <v>0</v>
      </c>
      <c r="AW52" s="118" t="str">
        <f t="shared" si="9"/>
        <v>03 0</v>
      </c>
      <c r="AX52" s="118" t="str">
        <f>IF(T52="","",VLOOKUP(T52,所属・種目コード!$AF$2:$AG$72,2,FALSE))</f>
        <v/>
      </c>
      <c r="AY52" s="118" t="str">
        <f>IF(S52="","",VLOOKUP(S52,所属・種目コード!$AB$2:$AD$11,3,FALSE))</f>
        <v/>
      </c>
      <c r="AZ52" s="345">
        <f t="shared" si="23"/>
        <v>0</v>
      </c>
      <c r="BA52" s="118" t="str">
        <f t="shared" si="11"/>
        <v xml:space="preserve"> 0</v>
      </c>
      <c r="BB52" s="118"/>
      <c r="BC52" s="118" t="str">
        <f>IF(N52="","",VLOOKUP(N52,所属・種目コード!$AJ$2:$AM$5,3,FALSE))</f>
        <v/>
      </c>
      <c r="BD52" s="347">
        <f t="shared" si="12"/>
        <v>0</v>
      </c>
      <c r="BE52" s="118" t="str">
        <f>IF(Q52="","",VLOOKUP(Q52,所属・種目コード!$AJ$2:$AM$5,3,FALSE))</f>
        <v/>
      </c>
      <c r="BF52" s="408">
        <f t="shared" si="13"/>
        <v>0</v>
      </c>
      <c r="BG52" s="118" t="str">
        <f>IF(T52="","",VLOOKUP(T52,所属・種目コード!$AJ$2:$AM$5,3,FALSE))</f>
        <v/>
      </c>
      <c r="BH52" s="408">
        <f t="shared" si="14"/>
        <v>0</v>
      </c>
      <c r="BI52" s="104"/>
      <c r="BJ52" s="104"/>
      <c r="BK52" s="104"/>
      <c r="BL52" s="104"/>
      <c r="BM52" s="104"/>
      <c r="BN52" s="104"/>
      <c r="BO52" s="104"/>
      <c r="BP52" s="30"/>
      <c r="BQ52" s="660" t="s">
        <v>9191</v>
      </c>
      <c r="BR52" s="559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</row>
    <row r="53" spans="1:183" ht="25" customHeight="1">
      <c r="A53" s="104"/>
      <c r="B53" s="104"/>
      <c r="C53" s="104"/>
      <c r="D53" s="104"/>
      <c r="E53" s="630" t="s">
        <v>8744</v>
      </c>
      <c r="F53" s="1026">
        <v>14</v>
      </c>
      <c r="G53" s="1027"/>
      <c r="H53" s="564"/>
      <c r="I53" s="567"/>
      <c r="J53" s="566"/>
      <c r="K53" s="567"/>
      <c r="L53" s="568"/>
      <c r="M53" s="819" t="s">
        <v>9213</v>
      </c>
      <c r="N53" s="837"/>
      <c r="O53" s="832"/>
      <c r="P53" s="819" t="s">
        <v>9213</v>
      </c>
      <c r="Q53" s="837"/>
      <c r="R53" s="832"/>
      <c r="S53" s="528"/>
      <c r="T53" s="529"/>
      <c r="U53" s="530"/>
      <c r="V53" s="203"/>
      <c r="W53" s="121"/>
      <c r="X53" s="122"/>
      <c r="Y53" s="122"/>
      <c r="Z53" s="123" t="s">
        <v>23</v>
      </c>
      <c r="AA53" s="124" t="s">
        <v>46</v>
      </c>
      <c r="AB53" s="125" t="s">
        <v>83</v>
      </c>
      <c r="AC53" s="125" t="s">
        <v>83</v>
      </c>
      <c r="AD53" s="293" t="s">
        <v>83</v>
      </c>
      <c r="AE53" s="410">
        <f t="shared" si="16"/>
        <v>14</v>
      </c>
      <c r="AF53">
        <f t="shared" si="17"/>
        <v>0</v>
      </c>
      <c r="AG53" s="118">
        <f>IF(AA53="","",VLOOKUP(AA53,所属・種目コード!W:X,2,FALSE))</f>
        <v>3</v>
      </c>
      <c r="AH53" s="126">
        <f t="shared" si="18"/>
        <v>0</v>
      </c>
      <c r="AI53" s="118">
        <f t="shared" si="19"/>
        <v>0</v>
      </c>
      <c r="AJ53" s="118">
        <f t="shared" si="20"/>
        <v>0</v>
      </c>
      <c r="AK53" s="118" t="str">
        <f t="shared" si="21"/>
        <v>()</v>
      </c>
      <c r="AL53" s="411">
        <f t="shared" si="15"/>
        <v>0</v>
      </c>
      <c r="AM53" s="118">
        <v>1</v>
      </c>
      <c r="AN53" s="118" t="str">
        <f>IF(L53="","",VLOOKUP(L53,所属・種目コード!$B$2:$D$180,2,FALSE))</f>
        <v/>
      </c>
      <c r="AO53" s="118" t="str">
        <f>IF(L53="","",VLOOKUP(L53,所属・種目コード!$B$2:$D$180,3,FALSE))</f>
        <v/>
      </c>
      <c r="AP53" s="118" t="str">
        <f>IF(N53="","",VLOOKUP(N53,所属・種目コード!$AF$2:$AG$27,2,FALSE))</f>
        <v/>
      </c>
      <c r="AQ53" s="118" t="str">
        <f>IF(M53="","",VLOOKUP(M53,所属・種目コード!$AB$2:$AD$11,3,FALSE))</f>
        <v>03</v>
      </c>
      <c r="AR53" s="347">
        <f t="shared" si="6"/>
        <v>0</v>
      </c>
      <c r="AS53" s="118" t="str">
        <f t="shared" si="7"/>
        <v>03 0</v>
      </c>
      <c r="AT53" s="118" t="str">
        <f>IF(Q53="","",VLOOKUP(Q53,所属・種目コード!$AF$2:$AG$26,2,FALSE))</f>
        <v/>
      </c>
      <c r="AU53" s="118" t="str">
        <f>IF(P53="","",VLOOKUP(P53,所属・種目コード!$AB$2:$AD$11,3,FALSE))</f>
        <v>03</v>
      </c>
      <c r="AV53" s="347">
        <f t="shared" si="22"/>
        <v>0</v>
      </c>
      <c r="AW53" s="118" t="str">
        <f t="shared" si="9"/>
        <v>03 0</v>
      </c>
      <c r="AX53" s="118" t="str">
        <f>IF(T53="","",VLOOKUP(T53,所属・種目コード!$AF$2:$AG$72,2,FALSE))</f>
        <v/>
      </c>
      <c r="AY53" s="118" t="str">
        <f>IF(S53="","",VLOOKUP(S53,所属・種目コード!$AB$2:$AD$11,3,FALSE))</f>
        <v/>
      </c>
      <c r="AZ53" s="345">
        <f t="shared" si="23"/>
        <v>0</v>
      </c>
      <c r="BA53" s="118" t="str">
        <f t="shared" si="11"/>
        <v xml:space="preserve"> 0</v>
      </c>
      <c r="BB53" s="118"/>
      <c r="BC53" s="118" t="str">
        <f>IF(N53="","",VLOOKUP(N53,所属・種目コード!$AJ$2:$AM$5,3,FALSE))</f>
        <v/>
      </c>
      <c r="BD53" s="347">
        <f t="shared" si="12"/>
        <v>0</v>
      </c>
      <c r="BE53" s="118" t="str">
        <f>IF(Q53="","",VLOOKUP(Q53,所属・種目コード!$AJ$2:$AM$5,3,FALSE))</f>
        <v/>
      </c>
      <c r="BF53" s="408">
        <f t="shared" si="13"/>
        <v>0</v>
      </c>
      <c r="BG53" s="118" t="str">
        <f>IF(T53="","",VLOOKUP(T53,所属・種目コード!$AJ$2:$AM$5,3,FALSE))</f>
        <v/>
      </c>
      <c r="BH53" s="408">
        <f t="shared" si="14"/>
        <v>0</v>
      </c>
      <c r="BI53" s="104"/>
      <c r="BJ53" s="104"/>
      <c r="BK53" s="104"/>
      <c r="BL53" s="104"/>
      <c r="BM53" s="104"/>
      <c r="BN53" s="104"/>
      <c r="BO53" s="104"/>
      <c r="BP53" s="30"/>
      <c r="BQ53" s="660" t="s">
        <v>9193</v>
      </c>
      <c r="BR53" s="559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</row>
    <row r="54" spans="1:183" ht="25" customHeight="1" thickBot="1">
      <c r="A54" s="104"/>
      <c r="B54" s="104"/>
      <c r="C54" s="104"/>
      <c r="D54" s="104"/>
      <c r="E54" s="631" t="s">
        <v>8744</v>
      </c>
      <c r="F54" s="1034">
        <v>15</v>
      </c>
      <c r="G54" s="1035"/>
      <c r="H54" s="569"/>
      <c r="I54" s="572"/>
      <c r="J54" s="571"/>
      <c r="K54" s="572"/>
      <c r="L54" s="573"/>
      <c r="M54" s="820" t="s">
        <v>9213</v>
      </c>
      <c r="N54" s="838"/>
      <c r="O54" s="834"/>
      <c r="P54" s="820" t="s">
        <v>9213</v>
      </c>
      <c r="Q54" s="838"/>
      <c r="R54" s="834"/>
      <c r="S54" s="579"/>
      <c r="T54" s="531"/>
      <c r="U54" s="532"/>
      <c r="V54" s="203"/>
      <c r="W54" s="121"/>
      <c r="X54" s="122"/>
      <c r="Y54" s="122"/>
      <c r="Z54" s="123" t="s">
        <v>23</v>
      </c>
      <c r="AA54" s="124" t="s">
        <v>46</v>
      </c>
      <c r="AB54" s="125" t="s">
        <v>83</v>
      </c>
      <c r="AC54" s="125" t="s">
        <v>83</v>
      </c>
      <c r="AD54" s="293" t="s">
        <v>83</v>
      </c>
      <c r="AE54" s="410">
        <f t="shared" si="16"/>
        <v>15</v>
      </c>
      <c r="AF54">
        <f t="shared" si="17"/>
        <v>0</v>
      </c>
      <c r="AG54" s="118">
        <f>IF(AA54="","",VLOOKUP(AA54,所属・種目コード!W:X,2,FALSE))</f>
        <v>3</v>
      </c>
      <c r="AH54" s="126">
        <f t="shared" si="18"/>
        <v>0</v>
      </c>
      <c r="AI54" s="118">
        <f t="shared" si="19"/>
        <v>0</v>
      </c>
      <c r="AJ54" s="118">
        <f t="shared" si="20"/>
        <v>0</v>
      </c>
      <c r="AK54" s="118" t="str">
        <f t="shared" si="21"/>
        <v>()</v>
      </c>
      <c r="AL54" s="411">
        <f t="shared" si="15"/>
        <v>0</v>
      </c>
      <c r="AM54" s="118">
        <v>1</v>
      </c>
      <c r="AN54" s="118" t="str">
        <f>IF(L54="","",VLOOKUP(L54,所属・種目コード!$B$2:$D$180,2,FALSE))</f>
        <v/>
      </c>
      <c r="AO54" s="118" t="str">
        <f>IF(L54="","",VLOOKUP(L54,所属・種目コード!$B$2:$D$180,3,FALSE))</f>
        <v/>
      </c>
      <c r="AP54" s="118" t="str">
        <f>IF(N54="","",VLOOKUP(N54,所属・種目コード!$AF$2:$AG$27,2,FALSE))</f>
        <v/>
      </c>
      <c r="AQ54" s="118" t="str">
        <f>IF(M54="","",VLOOKUP(M54,所属・種目コード!$AB$2:$AD$11,3,FALSE))</f>
        <v>03</v>
      </c>
      <c r="AR54" s="347">
        <f t="shared" si="6"/>
        <v>0</v>
      </c>
      <c r="AS54" s="118" t="str">
        <f t="shared" si="7"/>
        <v>03 0</v>
      </c>
      <c r="AT54" s="118" t="str">
        <f>IF(Q54="","",VLOOKUP(Q54,所属・種目コード!$AF$2:$AG$26,2,FALSE))</f>
        <v/>
      </c>
      <c r="AU54" s="118" t="str">
        <f>IF(P54="","",VLOOKUP(P54,所属・種目コード!$AB$2:$AD$11,3,FALSE))</f>
        <v>03</v>
      </c>
      <c r="AV54" s="347">
        <f t="shared" si="22"/>
        <v>0</v>
      </c>
      <c r="AW54" s="118" t="str">
        <f t="shared" si="9"/>
        <v>03 0</v>
      </c>
      <c r="AX54" s="118" t="str">
        <f>IF(T54="","",VLOOKUP(T54,所属・種目コード!$AF$2:$AG$72,2,FALSE))</f>
        <v/>
      </c>
      <c r="AY54" s="118" t="str">
        <f>IF(S54="","",VLOOKUP(S54,所属・種目コード!$AB$2:$AD$11,3,FALSE))</f>
        <v/>
      </c>
      <c r="AZ54" s="345">
        <f t="shared" si="23"/>
        <v>0</v>
      </c>
      <c r="BA54" s="118" t="str">
        <f t="shared" si="11"/>
        <v xml:space="preserve"> 0</v>
      </c>
      <c r="BB54" s="118"/>
      <c r="BC54" s="118" t="str">
        <f>IF(N54="","",VLOOKUP(N54,所属・種目コード!$AJ$2:$AM$5,3,FALSE))</f>
        <v/>
      </c>
      <c r="BD54" s="347">
        <f t="shared" si="12"/>
        <v>0</v>
      </c>
      <c r="BE54" s="118" t="str">
        <f>IF(Q54="","",VLOOKUP(Q54,所属・種目コード!$AJ$2:$AM$5,3,FALSE))</f>
        <v/>
      </c>
      <c r="BF54" s="408">
        <f t="shared" si="13"/>
        <v>0</v>
      </c>
      <c r="BG54" s="118" t="str">
        <f>IF(T54="","",VLOOKUP(T54,所属・種目コード!$AJ$2:$AM$5,3,FALSE))</f>
        <v/>
      </c>
      <c r="BH54" s="408">
        <f t="shared" si="14"/>
        <v>0</v>
      </c>
      <c r="BI54" s="104"/>
      <c r="BJ54" s="104"/>
      <c r="BK54" s="104"/>
      <c r="BL54" s="104"/>
      <c r="BM54" s="104"/>
      <c r="BN54" s="104"/>
      <c r="BO54" s="104"/>
      <c r="BP54" s="30"/>
      <c r="BQ54" s="660" t="s">
        <v>9195</v>
      </c>
      <c r="BR54" s="559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</row>
    <row r="55" spans="1:183" ht="25" customHeight="1">
      <c r="A55" s="104"/>
      <c r="B55" s="104"/>
      <c r="C55" s="104"/>
      <c r="D55" s="104"/>
      <c r="E55" s="703" t="s">
        <v>8744</v>
      </c>
      <c r="F55" s="1024">
        <v>16</v>
      </c>
      <c r="G55" s="1025"/>
      <c r="H55" s="704"/>
      <c r="I55" s="705"/>
      <c r="J55" s="706"/>
      <c r="K55" s="705"/>
      <c r="L55" s="707"/>
      <c r="M55" s="818" t="s">
        <v>9213</v>
      </c>
      <c r="N55" s="839"/>
      <c r="O55" s="840"/>
      <c r="P55" s="818" t="s">
        <v>9213</v>
      </c>
      <c r="Q55" s="839"/>
      <c r="R55" s="840"/>
      <c r="S55" s="669"/>
      <c r="T55" s="580"/>
      <c r="U55" s="535"/>
      <c r="V55" s="203"/>
      <c r="W55" s="121"/>
      <c r="X55" s="122"/>
      <c r="Y55" s="122"/>
      <c r="Z55" s="123" t="s">
        <v>23</v>
      </c>
      <c r="AA55" s="124" t="s">
        <v>46</v>
      </c>
      <c r="AB55" s="125" t="s">
        <v>83</v>
      </c>
      <c r="AC55" s="125" t="s">
        <v>83</v>
      </c>
      <c r="AD55" s="293" t="s">
        <v>83</v>
      </c>
      <c r="AE55" s="410">
        <f t="shared" si="16"/>
        <v>16</v>
      </c>
      <c r="AF55">
        <f t="shared" si="17"/>
        <v>0</v>
      </c>
      <c r="AG55" s="118">
        <f>IF(AA55="","",VLOOKUP(AA55,所属・種目コード!W:X,2,FALSE))</f>
        <v>3</v>
      </c>
      <c r="AH55" s="126">
        <f t="shared" si="18"/>
        <v>0</v>
      </c>
      <c r="AI55" s="118">
        <f t="shared" si="19"/>
        <v>0</v>
      </c>
      <c r="AJ55" s="118">
        <f t="shared" si="20"/>
        <v>0</v>
      </c>
      <c r="AK55" s="118" t="str">
        <f t="shared" si="21"/>
        <v>()</v>
      </c>
      <c r="AL55" s="411">
        <f t="shared" si="15"/>
        <v>0</v>
      </c>
      <c r="AM55" s="118">
        <v>1</v>
      </c>
      <c r="AN55" s="118" t="str">
        <f>IF(L55="","",VLOOKUP(L55,所属・種目コード!$B$2:$D$180,2,FALSE))</f>
        <v/>
      </c>
      <c r="AO55" s="118" t="str">
        <f>IF(L55="","",VLOOKUP(L55,所属・種目コード!$B$2:$D$180,3,FALSE))</f>
        <v/>
      </c>
      <c r="AP55" s="118" t="str">
        <f>IF(N55="","",VLOOKUP(N55,所属・種目コード!$AF$2:$AG$27,2,FALSE))</f>
        <v/>
      </c>
      <c r="AQ55" s="118" t="str">
        <f>IF(M55="","",VLOOKUP(M55,所属・種目コード!$AB$2:$AD$11,3,FALSE))</f>
        <v>03</v>
      </c>
      <c r="AR55" s="347">
        <f t="shared" si="6"/>
        <v>0</v>
      </c>
      <c r="AS55" s="118" t="str">
        <f t="shared" si="7"/>
        <v>03 0</v>
      </c>
      <c r="AT55" s="118" t="str">
        <f>IF(Q55="","",VLOOKUP(Q55,所属・種目コード!$AF$2:$AG$26,2,FALSE))</f>
        <v/>
      </c>
      <c r="AU55" s="118" t="str">
        <f>IF(P55="","",VLOOKUP(P55,所属・種目コード!$AB$2:$AD$11,3,FALSE))</f>
        <v>03</v>
      </c>
      <c r="AV55" s="347">
        <f t="shared" si="22"/>
        <v>0</v>
      </c>
      <c r="AW55" s="118" t="str">
        <f t="shared" si="9"/>
        <v>03 0</v>
      </c>
      <c r="AX55" s="118" t="str">
        <f>IF(T55="","",VLOOKUP(T55,所属・種目コード!$AF$2:$AG$72,2,FALSE))</f>
        <v/>
      </c>
      <c r="AY55" s="118" t="str">
        <f>IF(S55="","",VLOOKUP(S55,所属・種目コード!$AB$2:$AD$11,3,FALSE))</f>
        <v/>
      </c>
      <c r="AZ55" s="345">
        <f t="shared" si="23"/>
        <v>0</v>
      </c>
      <c r="BA55" s="118" t="str">
        <f t="shared" si="11"/>
        <v xml:space="preserve"> 0</v>
      </c>
      <c r="BB55" s="118"/>
      <c r="BC55" s="118" t="str">
        <f>IF(N55="","",VLOOKUP(N55,所属・種目コード!$AJ$2:$AM$5,3,FALSE))</f>
        <v/>
      </c>
      <c r="BD55" s="347">
        <f t="shared" si="12"/>
        <v>0</v>
      </c>
      <c r="BE55" s="118" t="str">
        <f>IF(Q55="","",VLOOKUP(Q55,所属・種目コード!$AJ$2:$AM$5,3,FALSE))</f>
        <v/>
      </c>
      <c r="BF55" s="408">
        <f t="shared" si="13"/>
        <v>0</v>
      </c>
      <c r="BG55" s="118" t="str">
        <f>IF(T55="","",VLOOKUP(T55,所属・種目コード!$AJ$2:$AM$5,3,FALSE))</f>
        <v/>
      </c>
      <c r="BH55" s="408">
        <f t="shared" si="14"/>
        <v>0</v>
      </c>
      <c r="BI55" s="104"/>
      <c r="BJ55" s="104"/>
      <c r="BK55" s="104"/>
      <c r="BL55" s="104"/>
      <c r="BM55" s="104"/>
      <c r="BN55" s="104"/>
      <c r="BO55" s="104"/>
      <c r="BP55" s="30"/>
      <c r="BQ55" s="660" t="s">
        <v>9197</v>
      </c>
      <c r="BR55" s="559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</row>
    <row r="56" spans="1:183" ht="25" customHeight="1">
      <c r="A56" s="104"/>
      <c r="B56" s="104"/>
      <c r="C56" s="104"/>
      <c r="D56" s="104"/>
      <c r="E56" s="630" t="s">
        <v>8744</v>
      </c>
      <c r="F56" s="1026">
        <v>17</v>
      </c>
      <c r="G56" s="1027"/>
      <c r="H56" s="564"/>
      <c r="I56" s="567"/>
      <c r="J56" s="566"/>
      <c r="K56" s="567"/>
      <c r="L56" s="568"/>
      <c r="M56" s="819" t="s">
        <v>9213</v>
      </c>
      <c r="N56" s="837"/>
      <c r="O56" s="832"/>
      <c r="P56" s="819" t="s">
        <v>9213</v>
      </c>
      <c r="Q56" s="837"/>
      <c r="R56" s="832"/>
      <c r="S56" s="528"/>
      <c r="T56" s="529"/>
      <c r="U56" s="530"/>
      <c r="V56" s="203"/>
      <c r="W56" s="121"/>
      <c r="X56" s="122"/>
      <c r="Y56" s="122"/>
      <c r="Z56" s="123" t="s">
        <v>23</v>
      </c>
      <c r="AA56" s="124" t="s">
        <v>46</v>
      </c>
      <c r="AB56" s="125" t="s">
        <v>83</v>
      </c>
      <c r="AC56" s="125" t="s">
        <v>83</v>
      </c>
      <c r="AD56" s="293" t="s">
        <v>83</v>
      </c>
      <c r="AE56" s="410">
        <f t="shared" si="16"/>
        <v>17</v>
      </c>
      <c r="AF56">
        <f t="shared" si="17"/>
        <v>0</v>
      </c>
      <c r="AG56" s="118">
        <f>IF(AA56="","",VLOOKUP(AA56,所属・種目コード!W:X,2,FALSE))</f>
        <v>3</v>
      </c>
      <c r="AH56" s="126">
        <f t="shared" si="18"/>
        <v>0</v>
      </c>
      <c r="AI56" s="118">
        <f t="shared" si="19"/>
        <v>0</v>
      </c>
      <c r="AJ56" s="118">
        <f t="shared" si="20"/>
        <v>0</v>
      </c>
      <c r="AK56" s="118" t="str">
        <f t="shared" si="21"/>
        <v>()</v>
      </c>
      <c r="AL56" s="411">
        <f t="shared" si="15"/>
        <v>0</v>
      </c>
      <c r="AM56" s="118">
        <v>1</v>
      </c>
      <c r="AN56" s="118" t="str">
        <f>IF(L56="","",VLOOKUP(L56,所属・種目コード!$B$2:$D$180,2,FALSE))</f>
        <v/>
      </c>
      <c r="AO56" s="118" t="str">
        <f>IF(L56="","",VLOOKUP(L56,所属・種目コード!$B$2:$D$180,3,FALSE))</f>
        <v/>
      </c>
      <c r="AP56" s="118" t="str">
        <f>IF(N56="","",VLOOKUP(N56,所属・種目コード!$AF$2:$AG$27,2,FALSE))</f>
        <v/>
      </c>
      <c r="AQ56" s="118" t="str">
        <f>IF(M56="","",VLOOKUP(M56,所属・種目コード!$AB$2:$AD$11,3,FALSE))</f>
        <v>03</v>
      </c>
      <c r="AR56" s="347">
        <f t="shared" si="6"/>
        <v>0</v>
      </c>
      <c r="AS56" s="118" t="str">
        <f t="shared" si="7"/>
        <v>03 0</v>
      </c>
      <c r="AT56" s="118" t="str">
        <f>IF(Q56="","",VLOOKUP(Q56,所属・種目コード!$AF$2:$AG$26,2,FALSE))</f>
        <v/>
      </c>
      <c r="AU56" s="118" t="str">
        <f>IF(P56="","",VLOOKUP(P56,所属・種目コード!$AB$2:$AD$11,3,FALSE))</f>
        <v>03</v>
      </c>
      <c r="AV56" s="347">
        <f t="shared" si="22"/>
        <v>0</v>
      </c>
      <c r="AW56" s="118" t="str">
        <f t="shared" si="9"/>
        <v>03 0</v>
      </c>
      <c r="AX56" s="118" t="str">
        <f>IF(T56="","",VLOOKUP(T56,所属・種目コード!$AF$2:$AG$72,2,FALSE))</f>
        <v/>
      </c>
      <c r="AY56" s="118" t="str">
        <f>IF(S56="","",VLOOKUP(S56,所属・種目コード!$AB$2:$AD$11,3,FALSE))</f>
        <v/>
      </c>
      <c r="AZ56" s="345">
        <f t="shared" si="23"/>
        <v>0</v>
      </c>
      <c r="BA56" s="118" t="str">
        <f t="shared" si="11"/>
        <v xml:space="preserve"> 0</v>
      </c>
      <c r="BB56" s="118"/>
      <c r="BC56" s="118" t="str">
        <f>IF(N56="","",VLOOKUP(N56,所属・種目コード!$AJ$2:$AM$5,3,FALSE))</f>
        <v/>
      </c>
      <c r="BD56" s="347">
        <f t="shared" si="12"/>
        <v>0</v>
      </c>
      <c r="BE56" s="118" t="str">
        <f>IF(Q56="","",VLOOKUP(Q56,所属・種目コード!$AJ$2:$AM$5,3,FALSE))</f>
        <v/>
      </c>
      <c r="BF56" s="408">
        <f t="shared" si="13"/>
        <v>0</v>
      </c>
      <c r="BG56" s="118" t="str">
        <f>IF(T56="","",VLOOKUP(T56,所属・種目コード!$AJ$2:$AM$5,3,FALSE))</f>
        <v/>
      </c>
      <c r="BH56" s="408">
        <f t="shared" si="14"/>
        <v>0</v>
      </c>
      <c r="BI56" s="104"/>
      <c r="BJ56" s="104"/>
      <c r="BK56" s="104"/>
      <c r="BL56" s="104"/>
      <c r="BM56" s="104"/>
      <c r="BN56" s="104"/>
      <c r="BO56" s="104"/>
      <c r="BP56" s="30"/>
      <c r="BQ56" s="660" t="s">
        <v>9199</v>
      </c>
      <c r="BR56" s="559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</row>
    <row r="57" spans="1:183" ht="25" customHeight="1">
      <c r="A57" s="104"/>
      <c r="B57" s="104"/>
      <c r="C57" s="104"/>
      <c r="D57" s="104"/>
      <c r="E57" s="630" t="s">
        <v>8744</v>
      </c>
      <c r="F57" s="1026">
        <v>18</v>
      </c>
      <c r="G57" s="1027"/>
      <c r="H57" s="564"/>
      <c r="I57" s="567"/>
      <c r="J57" s="566"/>
      <c r="K57" s="567"/>
      <c r="L57" s="568"/>
      <c r="M57" s="819" t="s">
        <v>9213</v>
      </c>
      <c r="N57" s="837"/>
      <c r="O57" s="832"/>
      <c r="P57" s="819" t="s">
        <v>9213</v>
      </c>
      <c r="Q57" s="837"/>
      <c r="R57" s="832"/>
      <c r="S57" s="528"/>
      <c r="T57" s="529"/>
      <c r="U57" s="530"/>
      <c r="V57" s="203"/>
      <c r="W57" s="121"/>
      <c r="X57" s="122"/>
      <c r="Y57" s="122"/>
      <c r="Z57" s="123" t="s">
        <v>23</v>
      </c>
      <c r="AA57" s="124" t="s">
        <v>46</v>
      </c>
      <c r="AB57" s="125" t="s">
        <v>83</v>
      </c>
      <c r="AC57" s="125" t="s">
        <v>83</v>
      </c>
      <c r="AD57" s="293" t="s">
        <v>83</v>
      </c>
      <c r="AE57" s="410">
        <f t="shared" si="16"/>
        <v>18</v>
      </c>
      <c r="AF57">
        <f t="shared" si="17"/>
        <v>0</v>
      </c>
      <c r="AG57" s="118">
        <f>IF(AA57="","",VLOOKUP(AA57,所属・種目コード!W:X,2,FALSE))</f>
        <v>3</v>
      </c>
      <c r="AH57" s="126">
        <f t="shared" si="18"/>
        <v>0</v>
      </c>
      <c r="AI57" s="118">
        <f t="shared" si="19"/>
        <v>0</v>
      </c>
      <c r="AJ57" s="118">
        <f t="shared" si="20"/>
        <v>0</v>
      </c>
      <c r="AK57" s="118" t="str">
        <f t="shared" si="21"/>
        <v>()</v>
      </c>
      <c r="AL57" s="411">
        <f t="shared" si="15"/>
        <v>0</v>
      </c>
      <c r="AM57" s="118">
        <v>1</v>
      </c>
      <c r="AN57" s="118" t="str">
        <f>IF(L57="","",VLOOKUP(L57,所属・種目コード!$B$2:$D$180,2,FALSE))</f>
        <v/>
      </c>
      <c r="AO57" s="118" t="str">
        <f>IF(L57="","",VLOOKUP(L57,所属・種目コード!$B$2:$D$180,3,FALSE))</f>
        <v/>
      </c>
      <c r="AP57" s="118" t="str">
        <f>IF(N57="","",VLOOKUP(N57,所属・種目コード!$AF$2:$AG$27,2,FALSE))</f>
        <v/>
      </c>
      <c r="AQ57" s="118" t="str">
        <f>IF(M57="","",VLOOKUP(M57,所属・種目コード!$AB$2:$AD$11,3,FALSE))</f>
        <v>03</v>
      </c>
      <c r="AR57" s="347">
        <f t="shared" si="6"/>
        <v>0</v>
      </c>
      <c r="AS57" s="118" t="str">
        <f t="shared" si="7"/>
        <v>03 0</v>
      </c>
      <c r="AT57" s="118" t="str">
        <f>IF(Q57="","",VLOOKUP(Q57,所属・種目コード!$AF$2:$AG$26,2,FALSE))</f>
        <v/>
      </c>
      <c r="AU57" s="118" t="str">
        <f>IF(P57="","",VLOOKUP(P57,所属・種目コード!$AB$2:$AD$11,3,FALSE))</f>
        <v>03</v>
      </c>
      <c r="AV57" s="347">
        <f t="shared" si="22"/>
        <v>0</v>
      </c>
      <c r="AW57" s="118" t="str">
        <f t="shared" si="9"/>
        <v>03 0</v>
      </c>
      <c r="AX57" s="118" t="str">
        <f>IF(T57="","",VLOOKUP(T57,所属・種目コード!$AF$2:$AG$72,2,FALSE))</f>
        <v/>
      </c>
      <c r="AY57" s="118" t="str">
        <f>IF(S57="","",VLOOKUP(S57,所属・種目コード!$AB$2:$AD$11,3,FALSE))</f>
        <v/>
      </c>
      <c r="AZ57" s="345">
        <f t="shared" si="23"/>
        <v>0</v>
      </c>
      <c r="BA57" s="118" t="str">
        <f t="shared" si="11"/>
        <v xml:space="preserve"> 0</v>
      </c>
      <c r="BB57" s="118"/>
      <c r="BC57" s="118" t="str">
        <f>IF(N57="","",VLOOKUP(N57,所属・種目コード!$AJ$2:$AM$5,3,FALSE))</f>
        <v/>
      </c>
      <c r="BD57" s="347">
        <f t="shared" si="12"/>
        <v>0</v>
      </c>
      <c r="BE57" s="118" t="str">
        <f>IF(Q57="","",VLOOKUP(Q57,所属・種目コード!$AJ$2:$AM$5,3,FALSE))</f>
        <v/>
      </c>
      <c r="BF57" s="408">
        <f t="shared" si="13"/>
        <v>0</v>
      </c>
      <c r="BG57" s="118" t="str">
        <f>IF(T57="","",VLOOKUP(T57,所属・種目コード!$AJ$2:$AM$5,3,FALSE))</f>
        <v/>
      </c>
      <c r="BH57" s="408">
        <f t="shared" si="14"/>
        <v>0</v>
      </c>
      <c r="BI57" s="104"/>
      <c r="BJ57" s="104"/>
      <c r="BK57" s="104"/>
      <c r="BL57" s="104"/>
      <c r="BM57" s="104"/>
      <c r="BN57" s="104"/>
      <c r="BO57" s="104"/>
      <c r="BP57" s="30"/>
      <c r="BQ57" s="660" t="s">
        <v>9201</v>
      </c>
      <c r="BR57" s="559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</row>
    <row r="58" spans="1:183" ht="25" customHeight="1">
      <c r="A58" s="104"/>
      <c r="B58" s="104"/>
      <c r="C58" s="104"/>
      <c r="D58" s="104"/>
      <c r="E58" s="630" t="s">
        <v>8744</v>
      </c>
      <c r="F58" s="1026">
        <v>19</v>
      </c>
      <c r="G58" s="1027"/>
      <c r="H58" s="564"/>
      <c r="I58" s="567"/>
      <c r="J58" s="566"/>
      <c r="K58" s="567"/>
      <c r="L58" s="568"/>
      <c r="M58" s="819" t="s">
        <v>9213</v>
      </c>
      <c r="N58" s="837"/>
      <c r="O58" s="832"/>
      <c r="P58" s="819" t="s">
        <v>9213</v>
      </c>
      <c r="Q58" s="837"/>
      <c r="R58" s="832"/>
      <c r="S58" s="528"/>
      <c r="T58" s="529"/>
      <c r="U58" s="530"/>
      <c r="V58" s="203"/>
      <c r="W58" s="121"/>
      <c r="X58" s="122"/>
      <c r="Y58" s="122"/>
      <c r="Z58" s="123" t="s">
        <v>23</v>
      </c>
      <c r="AA58" s="124" t="s">
        <v>46</v>
      </c>
      <c r="AB58" s="125" t="s">
        <v>83</v>
      </c>
      <c r="AC58" s="125" t="s">
        <v>83</v>
      </c>
      <c r="AD58" s="293" t="s">
        <v>83</v>
      </c>
      <c r="AE58" s="410">
        <f t="shared" si="16"/>
        <v>19</v>
      </c>
      <c r="AF58">
        <f t="shared" si="17"/>
        <v>0</v>
      </c>
      <c r="AG58" s="118">
        <f>IF(AA58="","",VLOOKUP(AA58,所属・種目コード!W:X,2,FALSE))</f>
        <v>3</v>
      </c>
      <c r="AH58" s="126">
        <f t="shared" si="18"/>
        <v>0</v>
      </c>
      <c r="AI58" s="118">
        <f t="shared" si="19"/>
        <v>0</v>
      </c>
      <c r="AJ58" s="118">
        <f t="shared" si="20"/>
        <v>0</v>
      </c>
      <c r="AK58" s="118" t="str">
        <f t="shared" si="21"/>
        <v>()</v>
      </c>
      <c r="AL58" s="411">
        <f t="shared" si="15"/>
        <v>0</v>
      </c>
      <c r="AM58" s="118">
        <v>1</v>
      </c>
      <c r="AN58" s="118" t="str">
        <f>IF(L58="","",VLOOKUP(L58,所属・種目コード!$B$2:$D$180,2,FALSE))</f>
        <v/>
      </c>
      <c r="AO58" s="118" t="str">
        <f>IF(L58="","",VLOOKUP(L58,所属・種目コード!$B$2:$D$180,3,FALSE))</f>
        <v/>
      </c>
      <c r="AP58" s="118" t="str">
        <f>IF(N58="","",VLOOKUP(N58,所属・種目コード!$AF$2:$AG$27,2,FALSE))</f>
        <v/>
      </c>
      <c r="AQ58" s="118" t="str">
        <f>IF(M58="","",VLOOKUP(M58,所属・種目コード!$AB$2:$AD$11,3,FALSE))</f>
        <v>03</v>
      </c>
      <c r="AR58" s="347">
        <f t="shared" si="6"/>
        <v>0</v>
      </c>
      <c r="AS58" s="118" t="str">
        <f t="shared" si="7"/>
        <v>03 0</v>
      </c>
      <c r="AT58" s="118" t="str">
        <f>IF(Q58="","",VLOOKUP(Q58,所属・種目コード!$AF$2:$AG$26,2,FALSE))</f>
        <v/>
      </c>
      <c r="AU58" s="118" t="str">
        <f>IF(P58="","",VLOOKUP(P58,所属・種目コード!$AB$2:$AD$11,3,FALSE))</f>
        <v>03</v>
      </c>
      <c r="AV58" s="347">
        <f t="shared" si="22"/>
        <v>0</v>
      </c>
      <c r="AW58" s="118" t="str">
        <f t="shared" si="9"/>
        <v>03 0</v>
      </c>
      <c r="AX58" s="118" t="str">
        <f>IF(T58="","",VLOOKUP(T58,所属・種目コード!$AF$2:$AG$72,2,FALSE))</f>
        <v/>
      </c>
      <c r="AY58" s="118" t="str">
        <f>IF(S58="","",VLOOKUP(S58,所属・種目コード!$AB$2:$AD$11,3,FALSE))</f>
        <v/>
      </c>
      <c r="AZ58" s="345">
        <f t="shared" si="23"/>
        <v>0</v>
      </c>
      <c r="BA58" s="118" t="str">
        <f t="shared" si="11"/>
        <v xml:space="preserve"> 0</v>
      </c>
      <c r="BB58" s="118"/>
      <c r="BC58" s="118" t="str">
        <f>IF(N58="","",VLOOKUP(N58,所属・種目コード!$AJ$2:$AM$5,3,FALSE))</f>
        <v/>
      </c>
      <c r="BD58" s="347">
        <f t="shared" si="12"/>
        <v>0</v>
      </c>
      <c r="BE58" s="118" t="str">
        <f>IF(Q58="","",VLOOKUP(Q58,所属・種目コード!$AJ$2:$AM$5,3,FALSE))</f>
        <v/>
      </c>
      <c r="BF58" s="408">
        <f t="shared" si="13"/>
        <v>0</v>
      </c>
      <c r="BG58" s="118" t="str">
        <f>IF(T58="","",VLOOKUP(T58,所属・種目コード!$AJ$2:$AM$5,3,FALSE))</f>
        <v/>
      </c>
      <c r="BH58" s="408">
        <f t="shared" si="14"/>
        <v>0</v>
      </c>
      <c r="BI58" s="104"/>
      <c r="BJ58" s="104"/>
      <c r="BK58" s="104"/>
      <c r="BL58" s="104"/>
      <c r="BM58" s="104"/>
      <c r="BN58" s="104"/>
      <c r="BO58" s="104"/>
      <c r="BP58" s="104"/>
      <c r="BQ58" s="104"/>
      <c r="BR58" s="559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</row>
    <row r="59" spans="1:183" ht="25" customHeight="1" thickBot="1">
      <c r="A59" s="104"/>
      <c r="B59" s="104"/>
      <c r="C59" s="104"/>
      <c r="D59" s="104"/>
      <c r="E59" s="631" t="s">
        <v>8744</v>
      </c>
      <c r="F59" s="1034">
        <v>20</v>
      </c>
      <c r="G59" s="1035"/>
      <c r="H59" s="569"/>
      <c r="I59" s="572"/>
      <c r="J59" s="571"/>
      <c r="K59" s="572"/>
      <c r="L59" s="573"/>
      <c r="M59" s="820" t="s">
        <v>9213</v>
      </c>
      <c r="N59" s="838"/>
      <c r="O59" s="834"/>
      <c r="P59" s="820" t="s">
        <v>9213</v>
      </c>
      <c r="Q59" s="838"/>
      <c r="R59" s="834"/>
      <c r="S59" s="579"/>
      <c r="T59" s="531"/>
      <c r="U59" s="532"/>
      <c r="V59" s="203"/>
      <c r="W59" s="121"/>
      <c r="X59" s="122"/>
      <c r="Y59" s="122"/>
      <c r="Z59" s="123" t="s">
        <v>23</v>
      </c>
      <c r="AA59" s="124" t="s">
        <v>46</v>
      </c>
      <c r="AB59" s="125" t="s">
        <v>83</v>
      </c>
      <c r="AC59" s="125" t="s">
        <v>83</v>
      </c>
      <c r="AD59" s="293" t="s">
        <v>83</v>
      </c>
      <c r="AE59" s="410">
        <f t="shared" si="16"/>
        <v>20</v>
      </c>
      <c r="AF59">
        <f t="shared" si="17"/>
        <v>0</v>
      </c>
      <c r="AG59" s="118">
        <f>IF(AA59="","",VLOOKUP(AA59,所属・種目コード!W:X,2,FALSE))</f>
        <v>3</v>
      </c>
      <c r="AH59" s="126">
        <f t="shared" si="18"/>
        <v>0</v>
      </c>
      <c r="AI59" s="118">
        <f t="shared" si="19"/>
        <v>0</v>
      </c>
      <c r="AJ59" s="118">
        <f t="shared" si="20"/>
        <v>0</v>
      </c>
      <c r="AK59" s="118" t="str">
        <f t="shared" si="21"/>
        <v>()</v>
      </c>
      <c r="AL59" s="411">
        <f t="shared" si="15"/>
        <v>0</v>
      </c>
      <c r="AM59" s="118">
        <v>1</v>
      </c>
      <c r="AN59" s="118" t="str">
        <f>IF(L59="","",VLOOKUP(L59,所属・種目コード!$B$2:$D$180,2,FALSE))</f>
        <v/>
      </c>
      <c r="AO59" s="118" t="str">
        <f>IF(L59="","",VLOOKUP(L59,所属・種目コード!$B$2:$D$180,3,FALSE))</f>
        <v/>
      </c>
      <c r="AP59" s="118" t="str">
        <f>IF(N59="","",VLOOKUP(N59,所属・種目コード!$AF$2:$AG$27,2,FALSE))</f>
        <v/>
      </c>
      <c r="AQ59" s="118" t="str">
        <f>IF(M59="","",VLOOKUP(M59,所属・種目コード!$AB$2:$AD$11,3,FALSE))</f>
        <v>03</v>
      </c>
      <c r="AR59" s="347">
        <f t="shared" si="6"/>
        <v>0</v>
      </c>
      <c r="AS59" s="118" t="str">
        <f t="shared" si="7"/>
        <v>03 0</v>
      </c>
      <c r="AT59" s="118" t="str">
        <f>IF(Q59="","",VLOOKUP(Q59,所属・種目コード!$AF$2:$AG$26,2,FALSE))</f>
        <v/>
      </c>
      <c r="AU59" s="118" t="str">
        <f>IF(P59="","",VLOOKUP(P59,所属・種目コード!$AB$2:$AD$11,3,FALSE))</f>
        <v>03</v>
      </c>
      <c r="AV59" s="347">
        <f t="shared" si="22"/>
        <v>0</v>
      </c>
      <c r="AW59" s="118" t="str">
        <f t="shared" si="9"/>
        <v>03 0</v>
      </c>
      <c r="AX59" s="118" t="str">
        <f>IF(T59="","",VLOOKUP(T59,所属・種目コード!$AF$2:$AG$72,2,FALSE))</f>
        <v/>
      </c>
      <c r="AY59" s="118" t="str">
        <f>IF(S59="","",VLOOKUP(S59,所属・種目コード!$AB$2:$AD$11,3,FALSE))</f>
        <v/>
      </c>
      <c r="AZ59" s="345">
        <f t="shared" si="23"/>
        <v>0</v>
      </c>
      <c r="BA59" s="118" t="str">
        <f t="shared" si="11"/>
        <v xml:space="preserve"> 0</v>
      </c>
      <c r="BB59" s="118"/>
      <c r="BC59" s="118" t="str">
        <f>IF(N59="","",VLOOKUP(N59,所属・種目コード!$AJ$2:$AM$5,3,FALSE))</f>
        <v/>
      </c>
      <c r="BD59" s="347">
        <f t="shared" si="12"/>
        <v>0</v>
      </c>
      <c r="BE59" s="118" t="str">
        <f>IF(Q59="","",VLOOKUP(Q59,所属・種目コード!$AJ$2:$AM$5,3,FALSE))</f>
        <v/>
      </c>
      <c r="BF59" s="408">
        <f t="shared" si="13"/>
        <v>0</v>
      </c>
      <c r="BG59" s="118" t="str">
        <f>IF(T59="","",VLOOKUP(T59,所属・種目コード!$AJ$2:$AM$5,3,FALSE))</f>
        <v/>
      </c>
      <c r="BH59" s="408">
        <f t="shared" si="14"/>
        <v>0</v>
      </c>
      <c r="BI59" s="104"/>
      <c r="BJ59" s="104"/>
      <c r="BK59" s="104"/>
      <c r="BL59" s="104"/>
      <c r="BM59" s="104"/>
      <c r="BN59" s="104"/>
      <c r="BO59" s="104"/>
      <c r="BP59" s="104"/>
      <c r="BQ59" s="104"/>
      <c r="BR59" s="559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</row>
    <row r="60" spans="1:183" s="104" customFormat="1" ht="25" hidden="1" customHeight="1">
      <c r="E60" s="703" t="s">
        <v>8633</v>
      </c>
      <c r="F60" s="1024">
        <v>21</v>
      </c>
      <c r="G60" s="1025"/>
      <c r="H60" s="704"/>
      <c r="I60" s="705"/>
      <c r="J60" s="706"/>
      <c r="K60" s="705"/>
      <c r="L60" s="707"/>
      <c r="M60" s="696"/>
      <c r="N60" s="839"/>
      <c r="O60" s="840"/>
      <c r="P60" s="697"/>
      <c r="Q60" s="670"/>
      <c r="R60" s="671"/>
      <c r="S60" s="697"/>
      <c r="T60" s="670"/>
      <c r="U60" s="671"/>
      <c r="V60" s="203"/>
      <c r="W60" s="121"/>
      <c r="Z60" s="123" t="s">
        <v>23</v>
      </c>
      <c r="AA60" s="124" t="s">
        <v>46</v>
      </c>
      <c r="AB60" s="125" t="s">
        <v>83</v>
      </c>
      <c r="AC60" s="125" t="s">
        <v>83</v>
      </c>
      <c r="AD60" s="293" t="s">
        <v>83</v>
      </c>
      <c r="AE60" s="410">
        <f t="shared" si="16"/>
        <v>21</v>
      </c>
      <c r="AF60">
        <f>L60</f>
        <v>0</v>
      </c>
      <c r="AG60" s="118">
        <f>IF(AA60="","",VLOOKUP(AA60,所属・種目コード!W:X,2,FALSE))</f>
        <v>3</v>
      </c>
      <c r="AH60" s="126">
        <f>H60</f>
        <v>0</v>
      </c>
      <c r="AI60" s="118">
        <f>J60</f>
        <v>0</v>
      </c>
      <c r="AJ60" s="118">
        <f t="shared" si="20"/>
        <v>0</v>
      </c>
      <c r="AK60" s="118" t="str">
        <f t="shared" si="21"/>
        <v>()</v>
      </c>
      <c r="AL60" s="411">
        <f t="shared" si="15"/>
        <v>0</v>
      </c>
      <c r="AM60" s="118">
        <v>1</v>
      </c>
      <c r="AN60" s="118" t="str">
        <f>IF(K60="","",VLOOKUP(K60,所属・種目コード!$B$2:$D$148,3,FALSE))</f>
        <v/>
      </c>
      <c r="AO60" s="118" t="str">
        <f>IF(L60="","",VLOOKUP(L60,所属・種目コード!$B$2:$D$148,3,FALSE))</f>
        <v/>
      </c>
      <c r="AP60" s="118" t="str">
        <f>IF(N60="","",VLOOKUP(N60,所属・種目コード!$AF$2:$AG$27,2,FALSE))</f>
        <v/>
      </c>
      <c r="AQ60" s="118" t="str">
        <f>IF(M60="","",VLOOKUP(M60,所属・種目コード!$AB$2:$AD$11,3,FALSE))</f>
        <v/>
      </c>
      <c r="AR60" s="347">
        <f t="shared" si="6"/>
        <v>0</v>
      </c>
      <c r="AS60" s="118" t="str">
        <f t="shared" si="7"/>
        <v xml:space="preserve"> 0</v>
      </c>
      <c r="AT60" s="118" t="str">
        <f>IF(Q60="","",VLOOKUP(Q60,所属・種目コード!$AF$2:$AG$26,2,FALSE))</f>
        <v/>
      </c>
      <c r="AU60" s="118" t="str">
        <f>IF(P60="","",VLOOKUP(P60,所属・種目コード!$AB$2:$AD$11,3,FALSE))</f>
        <v/>
      </c>
      <c r="AV60" s="347">
        <f t="shared" si="22"/>
        <v>0</v>
      </c>
      <c r="AW60" s="118" t="str">
        <f t="shared" si="9"/>
        <v xml:space="preserve"> 0</v>
      </c>
      <c r="AX60" s="118" t="str">
        <f>IF(T60="","",VLOOKUP(T60,所属・種目コード!$AF$2:$AG$72,2,FALSE))</f>
        <v/>
      </c>
      <c r="AY60" s="118" t="str">
        <f>IF(S60="","",VLOOKUP(S60,所属・種目コード!$AB$2:$AD$11,3,FALSE))</f>
        <v/>
      </c>
      <c r="AZ60" s="345">
        <f t="shared" si="23"/>
        <v>0</v>
      </c>
      <c r="BA60" s="118" t="str">
        <f t="shared" si="11"/>
        <v xml:space="preserve"> 0</v>
      </c>
      <c r="BB60" s="118"/>
      <c r="BC60" s="118" t="str">
        <f>IF(N60="","",VLOOKUP(N60,所属・種目コード!#REF!,3,FALSE))</f>
        <v/>
      </c>
      <c r="BD60" s="347">
        <f t="shared" si="12"/>
        <v>0</v>
      </c>
      <c r="BE60" s="118" t="str">
        <f>IF(Q60="","",VLOOKUP(Q60,所属・種目コード!$AF$2:$AH$25,3,FALSE))</f>
        <v/>
      </c>
      <c r="BF60" s="408">
        <f t="shared" si="13"/>
        <v>0</v>
      </c>
      <c r="BG60" s="118" t="str">
        <f>IF(T60="","",VLOOKUP(T60,所属・種目コード!$AF$2:$AH$25,3,FALSE))</f>
        <v/>
      </c>
      <c r="BH60" s="408">
        <f t="shared" si="14"/>
        <v>0</v>
      </c>
      <c r="BR60" s="559"/>
    </row>
    <row r="61" spans="1:183" s="104" customFormat="1" ht="25" hidden="1" customHeight="1">
      <c r="E61" s="630" t="s">
        <v>8633</v>
      </c>
      <c r="F61" s="1026">
        <v>22</v>
      </c>
      <c r="G61" s="1027"/>
      <c r="H61" s="564"/>
      <c r="I61" s="567"/>
      <c r="J61" s="566"/>
      <c r="K61" s="567"/>
      <c r="L61" s="568"/>
      <c r="M61" s="632"/>
      <c r="N61" s="837"/>
      <c r="O61" s="832"/>
      <c r="P61" s="589"/>
      <c r="Q61" s="529"/>
      <c r="R61" s="530"/>
      <c r="S61" s="589"/>
      <c r="T61" s="529"/>
      <c r="U61" s="530"/>
      <c r="V61" s="203"/>
      <c r="W61" s="121"/>
      <c r="Z61" s="123" t="s">
        <v>23</v>
      </c>
      <c r="AA61" s="124" t="s">
        <v>46</v>
      </c>
      <c r="AB61" s="125" t="s">
        <v>83</v>
      </c>
      <c r="AC61" s="125" t="s">
        <v>83</v>
      </c>
      <c r="AD61" s="293" t="s">
        <v>83</v>
      </c>
      <c r="AE61" s="410">
        <f t="shared" si="16"/>
        <v>22</v>
      </c>
      <c r="AF61">
        <f>L61</f>
        <v>0</v>
      </c>
      <c r="AG61" s="118">
        <f>IF(AA61="","",VLOOKUP(AA61,所属・種目コード!W:X,2,FALSE))</f>
        <v>3</v>
      </c>
      <c r="AH61" s="126">
        <f>H61</f>
        <v>0</v>
      </c>
      <c r="AI61" s="118">
        <f>J61</f>
        <v>0</v>
      </c>
      <c r="AJ61" s="118">
        <f t="shared" si="20"/>
        <v>0</v>
      </c>
      <c r="AK61" s="118" t="str">
        <f t="shared" si="21"/>
        <v>()</v>
      </c>
      <c r="AL61" s="411">
        <f t="shared" si="15"/>
        <v>0</v>
      </c>
      <c r="AM61" s="118">
        <v>1</v>
      </c>
      <c r="AN61" s="118" t="str">
        <f>IF(K61="","",VLOOKUP(K61,所属・種目コード!$B$2:$D$148,3,FALSE))</f>
        <v/>
      </c>
      <c r="AO61" s="118" t="str">
        <f>IF(L61="","",VLOOKUP(L61,所属・種目コード!$B$2:$D$148,3,FALSE))</f>
        <v/>
      </c>
      <c r="AP61" s="118" t="str">
        <f>IF(N61="","",VLOOKUP(N61,所属・種目コード!$AF$2:$AG$27,2,FALSE))</f>
        <v/>
      </c>
      <c r="AQ61" s="118" t="str">
        <f>IF(M61="","",VLOOKUP(M61,所属・種目コード!$AB$2:$AD$11,3,FALSE))</f>
        <v/>
      </c>
      <c r="AR61" s="347">
        <f t="shared" si="6"/>
        <v>0</v>
      </c>
      <c r="AS61" s="118" t="str">
        <f t="shared" si="7"/>
        <v xml:space="preserve"> 0</v>
      </c>
      <c r="AT61" s="118" t="str">
        <f>IF(Q61="","",VLOOKUP(Q61,所属・種目コード!$AF$2:$AG$26,2,FALSE))</f>
        <v/>
      </c>
      <c r="AU61" s="118" t="str">
        <f>IF(P61="","",VLOOKUP(P61,所属・種目コード!$AB$2:$AD$11,3,FALSE))</f>
        <v/>
      </c>
      <c r="AV61" s="347">
        <f t="shared" si="22"/>
        <v>0</v>
      </c>
      <c r="AW61" s="118" t="str">
        <f t="shared" si="9"/>
        <v xml:space="preserve"> 0</v>
      </c>
      <c r="AX61" s="118" t="str">
        <f>IF(T61="","",VLOOKUP(T61,所属・種目コード!$AF$2:$AG$72,2,FALSE))</f>
        <v/>
      </c>
      <c r="AY61" s="118" t="str">
        <f>IF(S61="","",VLOOKUP(S61,所属・種目コード!$AB$2:$AD$11,3,FALSE))</f>
        <v/>
      </c>
      <c r="AZ61" s="345">
        <f t="shared" si="23"/>
        <v>0</v>
      </c>
      <c r="BA61" s="118" t="str">
        <f t="shared" si="11"/>
        <v xml:space="preserve"> 0</v>
      </c>
      <c r="BB61" s="118"/>
      <c r="BC61" s="118" t="str">
        <f>IF(N61="","",VLOOKUP(N61,所属・種目コード!#REF!,3,FALSE))</f>
        <v/>
      </c>
      <c r="BD61" s="347">
        <f t="shared" si="12"/>
        <v>0</v>
      </c>
      <c r="BE61" s="118" t="str">
        <f>IF(Q61="","",VLOOKUP(Q61,所属・種目コード!$AF$2:$AH$25,3,FALSE))</f>
        <v/>
      </c>
      <c r="BF61" s="408">
        <f t="shared" si="13"/>
        <v>0</v>
      </c>
      <c r="BG61" s="118" t="str">
        <f>IF(T61="","",VLOOKUP(T61,所属・種目コード!$AF$2:$AH$25,3,FALSE))</f>
        <v/>
      </c>
      <c r="BH61" s="408">
        <f t="shared" si="14"/>
        <v>0</v>
      </c>
    </row>
    <row r="62" spans="1:183" s="104" customFormat="1" ht="25" hidden="1" customHeight="1">
      <c r="E62" s="630" t="s">
        <v>8633</v>
      </c>
      <c r="F62" s="1026">
        <v>23</v>
      </c>
      <c r="G62" s="1027"/>
      <c r="H62" s="564"/>
      <c r="I62" s="567"/>
      <c r="J62" s="566"/>
      <c r="K62" s="567"/>
      <c r="L62" s="568"/>
      <c r="M62" s="632"/>
      <c r="N62" s="837"/>
      <c r="O62" s="832"/>
      <c r="P62" s="589"/>
      <c r="Q62" s="529"/>
      <c r="R62" s="530"/>
      <c r="S62" s="589"/>
      <c r="T62" s="529"/>
      <c r="U62" s="530"/>
      <c r="V62" s="203"/>
      <c r="W62" s="121"/>
      <c r="Z62" s="123" t="s">
        <v>23</v>
      </c>
      <c r="AA62" s="124" t="s">
        <v>46</v>
      </c>
      <c r="AB62" s="125" t="s">
        <v>83</v>
      </c>
      <c r="AC62" s="125" t="s">
        <v>83</v>
      </c>
      <c r="AD62" s="293" t="s">
        <v>83</v>
      </c>
      <c r="AE62" s="410">
        <f t="shared" si="16"/>
        <v>23</v>
      </c>
      <c r="AF62">
        <f>L62</f>
        <v>0</v>
      </c>
      <c r="AG62" s="118">
        <f>IF(AA62="","",VLOOKUP(AA62,所属・種目コード!W:X,2,FALSE))</f>
        <v>3</v>
      </c>
      <c r="AH62" s="126">
        <f>H62</f>
        <v>0</v>
      </c>
      <c r="AI62" s="118">
        <f>J62</f>
        <v>0</v>
      </c>
      <c r="AJ62" s="118">
        <f t="shared" si="20"/>
        <v>0</v>
      </c>
      <c r="AK62" s="118" t="str">
        <f t="shared" si="21"/>
        <v>()</v>
      </c>
      <c r="AL62" s="411">
        <f t="shared" si="15"/>
        <v>0</v>
      </c>
      <c r="AM62" s="118">
        <v>1</v>
      </c>
      <c r="AN62" s="118" t="str">
        <f>IF(K62="","",VLOOKUP(K62,所属・種目コード!$B$2:$D$148,3,FALSE))</f>
        <v/>
      </c>
      <c r="AO62" s="118" t="str">
        <f>IF(L62="","",VLOOKUP(L62,所属・種目コード!$B$2:$D$148,3,FALSE))</f>
        <v/>
      </c>
      <c r="AP62" s="118" t="str">
        <f>IF(N62="","",VLOOKUP(N62,所属・種目コード!$AF$2:$AG$27,2,FALSE))</f>
        <v/>
      </c>
      <c r="AQ62" s="118" t="str">
        <f>IF(M62="","",VLOOKUP(M62,所属・種目コード!$AB$2:$AD$11,3,FALSE))</f>
        <v/>
      </c>
      <c r="AR62" s="347">
        <f t="shared" si="6"/>
        <v>0</v>
      </c>
      <c r="AS62" s="118" t="str">
        <f t="shared" si="7"/>
        <v xml:space="preserve"> 0</v>
      </c>
      <c r="AT62" s="118" t="str">
        <f>IF(Q62="","",VLOOKUP(Q62,所属・種目コード!$AF$2:$AG$26,2,FALSE))</f>
        <v/>
      </c>
      <c r="AU62" s="118" t="str">
        <f>IF(P62="","",VLOOKUP(P62,所属・種目コード!$AB$2:$AD$11,3,FALSE))</f>
        <v/>
      </c>
      <c r="AV62" s="347">
        <f t="shared" si="22"/>
        <v>0</v>
      </c>
      <c r="AW62" s="118" t="str">
        <f t="shared" si="9"/>
        <v xml:space="preserve"> 0</v>
      </c>
      <c r="AX62" s="118" t="str">
        <f>IF(T62="","",VLOOKUP(T62,所属・種目コード!$AF$2:$AG$72,2,FALSE))</f>
        <v/>
      </c>
      <c r="AY62" s="118" t="str">
        <f>IF(S62="","",VLOOKUP(S62,所属・種目コード!$AB$2:$AD$11,3,FALSE))</f>
        <v/>
      </c>
      <c r="AZ62" s="345">
        <f t="shared" si="23"/>
        <v>0</v>
      </c>
      <c r="BA62" s="118" t="str">
        <f t="shared" si="11"/>
        <v xml:space="preserve"> 0</v>
      </c>
      <c r="BB62" s="118"/>
      <c r="BC62" s="118" t="str">
        <f>IF(N62="","",VLOOKUP(N62,所属・種目コード!#REF!,3,FALSE))</f>
        <v/>
      </c>
      <c r="BD62" s="347">
        <f t="shared" si="12"/>
        <v>0</v>
      </c>
      <c r="BE62" s="118" t="str">
        <f>IF(Q62="","",VLOOKUP(Q62,所属・種目コード!$AF$2:$AH$25,3,FALSE))</f>
        <v/>
      </c>
      <c r="BF62" s="408">
        <f t="shared" si="13"/>
        <v>0</v>
      </c>
      <c r="BG62" s="118" t="str">
        <f>IF(T62="","",VLOOKUP(T62,所属・種目コード!$AF$2:$AH$25,3,FALSE))</f>
        <v/>
      </c>
      <c r="BH62" s="408">
        <f t="shared" si="14"/>
        <v>0</v>
      </c>
    </row>
    <row r="63" spans="1:183" s="104" customFormat="1" ht="25" hidden="1" customHeight="1">
      <c r="E63" s="630" t="s">
        <v>8633</v>
      </c>
      <c r="F63" s="1026">
        <v>24</v>
      </c>
      <c r="G63" s="1027"/>
      <c r="H63" s="564"/>
      <c r="I63" s="567"/>
      <c r="J63" s="566"/>
      <c r="K63" s="567"/>
      <c r="L63" s="568"/>
      <c r="M63" s="632"/>
      <c r="N63" s="837"/>
      <c r="O63" s="832"/>
      <c r="P63" s="589"/>
      <c r="Q63" s="529"/>
      <c r="R63" s="530"/>
      <c r="S63" s="589"/>
      <c r="T63" s="529"/>
      <c r="U63" s="530"/>
      <c r="V63" s="203"/>
      <c r="W63" s="121"/>
      <c r="Z63" s="123" t="s">
        <v>23</v>
      </c>
      <c r="AA63" s="124" t="s">
        <v>46</v>
      </c>
      <c r="AB63" s="125" t="s">
        <v>83</v>
      </c>
      <c r="AC63" s="125" t="s">
        <v>83</v>
      </c>
      <c r="AD63" s="293" t="s">
        <v>83</v>
      </c>
      <c r="AE63" s="410">
        <f t="shared" si="16"/>
        <v>24</v>
      </c>
      <c r="AF63">
        <f>L63</f>
        <v>0</v>
      </c>
      <c r="AG63" s="118">
        <f>IF(AA63="","",VLOOKUP(AA63,所属・種目コード!W:X,2,FALSE))</f>
        <v>3</v>
      </c>
      <c r="AH63" s="126">
        <f>H63</f>
        <v>0</v>
      </c>
      <c r="AI63" s="118">
        <f>J63</f>
        <v>0</v>
      </c>
      <c r="AJ63" s="118">
        <f t="shared" si="20"/>
        <v>0</v>
      </c>
      <c r="AK63" s="118" t="str">
        <f t="shared" si="21"/>
        <v>()</v>
      </c>
      <c r="AL63" s="411">
        <f t="shared" si="15"/>
        <v>0</v>
      </c>
      <c r="AM63" s="118">
        <v>1</v>
      </c>
      <c r="AN63" s="118" t="str">
        <f>IF(K63="","",VLOOKUP(K63,所属・種目コード!$B$2:$D$148,3,FALSE))</f>
        <v/>
      </c>
      <c r="AO63" s="118" t="str">
        <f>IF(L63="","",VLOOKUP(L63,所属・種目コード!$B$2:$D$148,3,FALSE))</f>
        <v/>
      </c>
      <c r="AP63" s="118" t="str">
        <f>IF(N63="","",VLOOKUP(N63,所属・種目コード!$AF$2:$AG$27,2,FALSE))</f>
        <v/>
      </c>
      <c r="AQ63" s="118" t="str">
        <f>IF(M63="","",VLOOKUP(M63,所属・種目コード!$AB$2:$AD$11,3,FALSE))</f>
        <v/>
      </c>
      <c r="AR63" s="347">
        <f t="shared" si="6"/>
        <v>0</v>
      </c>
      <c r="AS63" s="118" t="str">
        <f t="shared" si="7"/>
        <v xml:space="preserve"> 0</v>
      </c>
      <c r="AT63" s="118" t="str">
        <f>IF(Q63="","",VLOOKUP(Q63,所属・種目コード!$AF$2:$AG$26,2,FALSE))</f>
        <v/>
      </c>
      <c r="AU63" s="118" t="str">
        <f>IF(P63="","",VLOOKUP(P63,所属・種目コード!$AB$2:$AD$11,3,FALSE))</f>
        <v/>
      </c>
      <c r="AV63" s="347">
        <f t="shared" si="22"/>
        <v>0</v>
      </c>
      <c r="AW63" s="118" t="str">
        <f t="shared" si="9"/>
        <v xml:space="preserve"> 0</v>
      </c>
      <c r="AX63" s="118" t="str">
        <f>IF(T63="","",VLOOKUP(T63,所属・種目コード!$AF$2:$AG$72,2,FALSE))</f>
        <v/>
      </c>
      <c r="AY63" s="118" t="str">
        <f>IF(S63="","",VLOOKUP(S63,所属・種目コード!$AB$2:$AD$11,3,FALSE))</f>
        <v/>
      </c>
      <c r="AZ63" s="345">
        <f t="shared" si="23"/>
        <v>0</v>
      </c>
      <c r="BA63" s="118" t="str">
        <f t="shared" si="11"/>
        <v xml:space="preserve"> 0</v>
      </c>
      <c r="BB63" s="118"/>
      <c r="BC63" s="118" t="str">
        <f>IF(N63="","",VLOOKUP(N63,所属・種目コード!#REF!,3,FALSE))</f>
        <v/>
      </c>
      <c r="BD63" s="347">
        <f t="shared" si="12"/>
        <v>0</v>
      </c>
      <c r="BE63" s="118" t="str">
        <f>IF(Q63="","",VLOOKUP(Q63,所属・種目コード!$AF$2:$AH$25,3,FALSE))</f>
        <v/>
      </c>
      <c r="BF63" s="408">
        <f t="shared" si="13"/>
        <v>0</v>
      </c>
      <c r="BG63" s="118" t="str">
        <f>IF(T63="","",VLOOKUP(T63,所属・種目コード!$AF$2:$AH$25,3,FALSE))</f>
        <v/>
      </c>
      <c r="BH63" s="408">
        <f t="shared" si="14"/>
        <v>0</v>
      </c>
    </row>
    <row r="64" spans="1:183" s="104" customFormat="1" ht="25" hidden="1" customHeight="1" thickBot="1">
      <c r="E64" s="631" t="s">
        <v>8633</v>
      </c>
      <c r="F64" s="1034">
        <v>25</v>
      </c>
      <c r="G64" s="1035"/>
      <c r="H64" s="569"/>
      <c r="I64" s="572"/>
      <c r="J64" s="571"/>
      <c r="K64" s="572"/>
      <c r="L64" s="573"/>
      <c r="M64" s="633"/>
      <c r="N64" s="838"/>
      <c r="O64" s="834"/>
      <c r="P64" s="590"/>
      <c r="Q64" s="531"/>
      <c r="R64" s="532"/>
      <c r="S64" s="590"/>
      <c r="T64" s="531"/>
      <c r="U64" s="532"/>
      <c r="V64" s="189"/>
      <c r="W64" s="127"/>
      <c r="Z64" s="123" t="s">
        <v>23</v>
      </c>
      <c r="AA64" s="124" t="s">
        <v>46</v>
      </c>
      <c r="AB64" s="125" t="s">
        <v>83</v>
      </c>
      <c r="AC64" s="125" t="s">
        <v>83</v>
      </c>
      <c r="AD64" s="293" t="s">
        <v>83</v>
      </c>
      <c r="AE64" s="410">
        <f t="shared" si="16"/>
        <v>25</v>
      </c>
      <c r="AF64">
        <f>L64</f>
        <v>0</v>
      </c>
      <c r="AG64" s="118">
        <f>IF(AA64="","",VLOOKUP(AA64,所属・種目コード!W:X,2,FALSE))</f>
        <v>3</v>
      </c>
      <c r="AH64" s="126">
        <f>H64</f>
        <v>0</v>
      </c>
      <c r="AI64" s="118">
        <f>J64</f>
        <v>0</v>
      </c>
      <c r="AJ64" s="118">
        <f t="shared" si="20"/>
        <v>0</v>
      </c>
      <c r="AK64" s="118" t="str">
        <f t="shared" si="21"/>
        <v>()</v>
      </c>
      <c r="AL64" s="411">
        <f t="shared" si="15"/>
        <v>0</v>
      </c>
      <c r="AM64" s="118">
        <v>1</v>
      </c>
      <c r="AN64" s="118" t="str">
        <f>IF(K64="","",VLOOKUP(K64,所属・種目コード!$B$2:$D$148,3,FALSE))</f>
        <v/>
      </c>
      <c r="AO64" s="118" t="str">
        <f>IF(L64="","",VLOOKUP(L64,所属・種目コード!$B$2:$D$148,3,FALSE))</f>
        <v/>
      </c>
      <c r="AP64" s="118" t="str">
        <f>IF(N64="","",VLOOKUP(N64,所属・種目コード!$AF$2:$AG$27,2,FALSE))</f>
        <v/>
      </c>
      <c r="AQ64" s="118" t="str">
        <f>IF(M64="","",VLOOKUP(M64,所属・種目コード!$AB$2:$AD$11,3,FALSE))</f>
        <v/>
      </c>
      <c r="AR64" s="347">
        <f t="shared" si="6"/>
        <v>0</v>
      </c>
      <c r="AS64" s="118" t="str">
        <f t="shared" si="7"/>
        <v xml:space="preserve"> 0</v>
      </c>
      <c r="AT64" s="118" t="str">
        <f>IF(Q64="","",VLOOKUP(Q64,所属・種目コード!$AF$2:$AG$26,2,FALSE))</f>
        <v/>
      </c>
      <c r="AU64" s="118" t="str">
        <f>IF(P64="","",VLOOKUP(P64,所属・種目コード!$AB$2:$AD$11,3,FALSE))</f>
        <v/>
      </c>
      <c r="AV64" s="347">
        <f t="shared" si="22"/>
        <v>0</v>
      </c>
      <c r="AW64" s="118" t="str">
        <f t="shared" si="9"/>
        <v xml:space="preserve"> 0</v>
      </c>
      <c r="AX64" s="118" t="str">
        <f>IF(T64="","",VLOOKUP(T64,所属・種目コード!$AF$2:$AG$72,2,FALSE))</f>
        <v/>
      </c>
      <c r="AY64" s="118" t="str">
        <f>IF(S64="","",VLOOKUP(S64,所属・種目コード!$AB$2:$AD$11,3,FALSE))</f>
        <v/>
      </c>
      <c r="AZ64" s="345">
        <f t="shared" si="23"/>
        <v>0</v>
      </c>
      <c r="BA64" s="118" t="str">
        <f t="shared" si="11"/>
        <v xml:space="preserve"> 0</v>
      </c>
      <c r="BB64" s="118"/>
      <c r="BC64" s="118" t="str">
        <f>IF(N64="","",VLOOKUP(N64,所属・種目コード!#REF!,3,FALSE))</f>
        <v/>
      </c>
      <c r="BD64" s="347">
        <f t="shared" si="12"/>
        <v>0</v>
      </c>
      <c r="BE64" s="118" t="str">
        <f>IF(Q64="","",VLOOKUP(Q64,所属・種目コード!$AF$2:$AH$25,3,FALSE))</f>
        <v/>
      </c>
      <c r="BF64" s="408">
        <f t="shared" si="13"/>
        <v>0</v>
      </c>
      <c r="BG64" s="118" t="str">
        <f>IF(T64="","",VLOOKUP(T64,所属・種目コード!$AF$2:$AH$25,3,FALSE))</f>
        <v/>
      </c>
      <c r="BH64" s="408">
        <f t="shared" si="14"/>
        <v>0</v>
      </c>
    </row>
    <row r="65" spans="15:60" s="104" customFormat="1">
      <c r="O65" s="509"/>
      <c r="Q65" s="148"/>
      <c r="U65" s="509"/>
      <c r="AE65" s="148"/>
      <c r="AJ65" s="148"/>
      <c r="AK65" s="148"/>
      <c r="AL65" s="148"/>
      <c r="AM65" s="148"/>
      <c r="AN65" s="79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5:60" s="104" customFormat="1">
      <c r="O66" s="509"/>
      <c r="Q66" s="148"/>
      <c r="U66" s="509"/>
      <c r="AE66" s="148"/>
      <c r="AJ66" s="148"/>
      <c r="AK66" s="148"/>
      <c r="AL66" s="148"/>
      <c r="AM66" s="148"/>
      <c r="AN66" s="79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5:60" s="104" customFormat="1">
      <c r="O67" s="509"/>
      <c r="Q67" s="148"/>
      <c r="U67" s="509"/>
      <c r="AE67" s="148"/>
      <c r="AJ67" s="148"/>
      <c r="AK67" s="148"/>
      <c r="AL67" s="148"/>
      <c r="AM67" s="148"/>
      <c r="AN67" s="79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5:60" s="104" customFormat="1">
      <c r="O68" s="509"/>
      <c r="Q68" s="148"/>
      <c r="U68" s="509"/>
      <c r="AE68" s="148"/>
      <c r="AJ68" s="148"/>
      <c r="AK68" s="148"/>
      <c r="AL68" s="148"/>
      <c r="AM68" s="148"/>
      <c r="AN68" s="79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5:60" s="104" customFormat="1">
      <c r="O69" s="509"/>
      <c r="Q69" s="148"/>
      <c r="U69" s="509"/>
      <c r="AE69" s="148"/>
      <c r="AJ69" s="148"/>
      <c r="AK69" s="148"/>
      <c r="AL69" s="148"/>
      <c r="AM69" s="148"/>
      <c r="AN69" s="79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5:60" s="104" customFormat="1">
      <c r="O70" s="509"/>
      <c r="Q70" s="148"/>
      <c r="U70" s="509"/>
      <c r="AE70" s="148"/>
      <c r="AJ70" s="148"/>
      <c r="AK70" s="148"/>
      <c r="AL70" s="148"/>
      <c r="AM70" s="148"/>
      <c r="AN70" s="79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5:60" s="104" customFormat="1">
      <c r="O71" s="509"/>
      <c r="Q71" s="148"/>
      <c r="U71" s="509"/>
      <c r="AE71" s="148"/>
      <c r="AJ71" s="148"/>
      <c r="AK71" s="148"/>
      <c r="AL71" s="148"/>
      <c r="AM71" s="148"/>
      <c r="AN71" s="79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5:60" s="104" customFormat="1">
      <c r="O72" s="509"/>
      <c r="Q72" s="148"/>
      <c r="U72" s="509"/>
      <c r="AE72" s="148"/>
      <c r="AJ72" s="148"/>
      <c r="AK72" s="148"/>
      <c r="AL72" s="148"/>
      <c r="AM72" s="148"/>
      <c r="AN72" s="79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5:60" s="104" customFormat="1">
      <c r="O73" s="509"/>
      <c r="Q73" s="148"/>
      <c r="U73" s="509"/>
      <c r="AE73" s="148"/>
      <c r="AJ73" s="148"/>
      <c r="AK73" s="148"/>
      <c r="AL73" s="148"/>
      <c r="AM73" s="148"/>
      <c r="AN73" s="79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5:60" s="104" customFormat="1">
      <c r="O74" s="509"/>
      <c r="Q74" s="148"/>
      <c r="U74" s="509"/>
      <c r="AE74" s="148"/>
      <c r="AJ74" s="148"/>
      <c r="AK74" s="148"/>
      <c r="AL74" s="148"/>
      <c r="AM74" s="148"/>
      <c r="AN74" s="79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5:60" s="104" customFormat="1">
      <c r="O75" s="509"/>
      <c r="Q75" s="148"/>
      <c r="U75" s="509"/>
      <c r="AE75" s="148"/>
      <c r="AJ75" s="148"/>
      <c r="AK75" s="148"/>
      <c r="AL75" s="148"/>
      <c r="AM75" s="148"/>
      <c r="AN75" s="79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5:60" s="104" customFormat="1">
      <c r="O76" s="509"/>
      <c r="Q76" s="148"/>
      <c r="U76" s="509"/>
      <c r="AE76" s="148"/>
      <c r="AJ76" s="148"/>
      <c r="AK76" s="148"/>
      <c r="AL76" s="148"/>
      <c r="AM76" s="148"/>
      <c r="AN76" s="79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5:60" s="104" customFormat="1">
      <c r="O77" s="509"/>
      <c r="Q77" s="148"/>
      <c r="U77" s="509"/>
      <c r="AE77" s="148"/>
      <c r="AJ77" s="148"/>
      <c r="AK77" s="148"/>
      <c r="AL77" s="148"/>
      <c r="AM77" s="148"/>
      <c r="AN77" s="79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5:60" s="104" customFormat="1">
      <c r="O78" s="509"/>
      <c r="Q78" s="148"/>
      <c r="U78" s="509"/>
      <c r="AE78" s="148"/>
      <c r="AJ78" s="148"/>
      <c r="AK78" s="148"/>
      <c r="AL78" s="148"/>
      <c r="AM78" s="148"/>
      <c r="AN78" s="79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5:60" s="104" customFormat="1">
      <c r="O79" s="509"/>
      <c r="Q79" s="148"/>
      <c r="U79" s="509"/>
      <c r="AE79" s="148"/>
      <c r="AJ79" s="148"/>
      <c r="AK79" s="148"/>
      <c r="AL79" s="148"/>
      <c r="AM79" s="148"/>
      <c r="AN79" s="79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5:60" s="104" customFormat="1">
      <c r="O80" s="509"/>
      <c r="Q80" s="148"/>
      <c r="U80" s="509"/>
      <c r="AE80" s="148"/>
      <c r="AJ80" s="148"/>
      <c r="AK80" s="148"/>
      <c r="AL80" s="148"/>
      <c r="AM80" s="148"/>
      <c r="AN80" s="79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5:60" s="104" customFormat="1">
      <c r="O81" s="509"/>
      <c r="Q81" s="148"/>
      <c r="U81" s="509"/>
      <c r="AE81" s="148"/>
      <c r="AJ81" s="148"/>
      <c r="AK81" s="148"/>
      <c r="AL81" s="148"/>
      <c r="AM81" s="148"/>
      <c r="AN81" s="79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5:60" s="104" customFormat="1">
      <c r="O82" s="509"/>
      <c r="Q82" s="148"/>
      <c r="U82" s="509"/>
      <c r="AE82" s="148"/>
      <c r="AJ82" s="148"/>
      <c r="AK82" s="148"/>
      <c r="AL82" s="148"/>
      <c r="AM82" s="148"/>
      <c r="AN82" s="79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5:60" s="104" customFormat="1">
      <c r="O83" s="509"/>
      <c r="Q83" s="148"/>
      <c r="U83" s="509"/>
      <c r="AE83" s="148"/>
      <c r="AJ83" s="148"/>
      <c r="AK83" s="148"/>
      <c r="AL83" s="148"/>
      <c r="AM83" s="148"/>
      <c r="AN83" s="79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5:60" s="104" customFormat="1">
      <c r="O84" s="509"/>
      <c r="Q84" s="148"/>
      <c r="U84" s="509"/>
      <c r="AE84" s="148"/>
      <c r="AJ84" s="148"/>
      <c r="AK84" s="148"/>
      <c r="AL84" s="148"/>
      <c r="AM84" s="148"/>
      <c r="AN84" s="79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5:60" s="104" customFormat="1">
      <c r="O85" s="509"/>
      <c r="Q85" s="148"/>
      <c r="U85" s="509"/>
      <c r="AE85" s="148"/>
      <c r="AJ85" s="148"/>
      <c r="AK85" s="148"/>
      <c r="AL85" s="148"/>
      <c r="AM85" s="148"/>
      <c r="AN85" s="79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5:60" s="104" customFormat="1">
      <c r="O86" s="509"/>
      <c r="Q86" s="148"/>
      <c r="U86" s="509"/>
      <c r="AE86" s="148"/>
      <c r="AJ86" s="148"/>
      <c r="AK86" s="148"/>
      <c r="AL86" s="148"/>
      <c r="AM86" s="148"/>
      <c r="AN86" s="79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5:60" s="104" customFormat="1">
      <c r="O87" s="509"/>
      <c r="Q87" s="148"/>
      <c r="U87" s="509"/>
      <c r="AE87" s="148"/>
      <c r="AJ87" s="148"/>
      <c r="AK87" s="148"/>
      <c r="AL87" s="148"/>
      <c r="AM87" s="148"/>
      <c r="AN87" s="79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5:60" s="104" customFormat="1">
      <c r="O88" s="509"/>
      <c r="Q88" s="148"/>
      <c r="U88" s="509"/>
      <c r="AE88" s="148"/>
      <c r="AJ88" s="148"/>
      <c r="AK88" s="148"/>
      <c r="AL88" s="148"/>
      <c r="AM88" s="148"/>
      <c r="AN88" s="79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5:60" s="104" customFormat="1">
      <c r="O89" s="509"/>
      <c r="Q89" s="148"/>
      <c r="U89" s="509"/>
      <c r="AE89" s="148"/>
      <c r="AJ89" s="148"/>
      <c r="AK89" s="148"/>
      <c r="AL89" s="148"/>
      <c r="AM89" s="148"/>
      <c r="AN89" s="79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5:60" s="104" customFormat="1">
      <c r="O90" s="509"/>
      <c r="Q90" s="148"/>
      <c r="U90" s="509"/>
      <c r="AE90" s="148"/>
      <c r="AJ90" s="148"/>
      <c r="AK90" s="148"/>
      <c r="AL90" s="148"/>
      <c r="AM90" s="148"/>
      <c r="AN90" s="79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5:60" s="104" customFormat="1">
      <c r="O91" s="509"/>
      <c r="Q91" s="148"/>
      <c r="U91" s="509"/>
      <c r="AE91" s="148"/>
      <c r="AJ91" s="148"/>
      <c r="AK91" s="148"/>
      <c r="AL91" s="148"/>
      <c r="AM91" s="148"/>
      <c r="AN91" s="79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5:60" s="104" customFormat="1">
      <c r="O92" s="509"/>
      <c r="Q92" s="148"/>
      <c r="U92" s="509"/>
      <c r="AE92" s="148"/>
      <c r="AJ92" s="148"/>
      <c r="AK92" s="148"/>
      <c r="AL92" s="148"/>
      <c r="AM92" s="148"/>
      <c r="AN92" s="79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5:60" s="104" customFormat="1">
      <c r="O93" s="509"/>
      <c r="Q93" s="148"/>
      <c r="U93" s="509"/>
      <c r="AE93" s="148"/>
      <c r="AJ93" s="148"/>
      <c r="AK93" s="148"/>
      <c r="AL93" s="148"/>
      <c r="AM93" s="148"/>
      <c r="AN93" s="79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5:60" s="104" customFormat="1">
      <c r="O94" s="509"/>
      <c r="Q94" s="148"/>
      <c r="U94" s="509"/>
      <c r="AE94" s="148"/>
      <c r="AJ94" s="148"/>
      <c r="AK94" s="148"/>
      <c r="AL94" s="148"/>
      <c r="AM94" s="148"/>
      <c r="AN94" s="79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5:60" s="104" customFormat="1">
      <c r="O95" s="509"/>
      <c r="Q95" s="148"/>
      <c r="U95" s="509"/>
      <c r="AE95" s="148"/>
      <c r="AJ95" s="148"/>
      <c r="AK95" s="148"/>
      <c r="AL95" s="148"/>
      <c r="AM95" s="148"/>
      <c r="AN95" s="79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5:60" s="104" customFormat="1">
      <c r="O96" s="509"/>
      <c r="Q96" s="148"/>
      <c r="U96" s="509"/>
      <c r="AE96" s="148"/>
      <c r="AJ96" s="148"/>
      <c r="AK96" s="148"/>
      <c r="AL96" s="148"/>
      <c r="AM96" s="148"/>
      <c r="AN96" s="79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5:60" s="104" customFormat="1">
      <c r="O97" s="509"/>
      <c r="Q97" s="148"/>
      <c r="U97" s="509"/>
      <c r="AE97" s="148"/>
      <c r="AJ97" s="148"/>
      <c r="AK97" s="148"/>
      <c r="AL97" s="148"/>
      <c r="AM97" s="148"/>
      <c r="AN97" s="79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5:60" s="104" customFormat="1">
      <c r="O98" s="509"/>
      <c r="Q98" s="148"/>
      <c r="U98" s="509"/>
      <c r="AE98" s="148"/>
      <c r="AJ98" s="148"/>
      <c r="AK98" s="148"/>
      <c r="AL98" s="148"/>
      <c r="AM98" s="148"/>
      <c r="AN98" s="79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5:60" s="104" customFormat="1">
      <c r="O99" s="509"/>
      <c r="Q99" s="148"/>
      <c r="U99" s="509"/>
      <c r="AE99" s="148"/>
      <c r="AJ99" s="148"/>
      <c r="AK99" s="148"/>
      <c r="AL99" s="148"/>
      <c r="AM99" s="148"/>
      <c r="AN99" s="79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5:60" s="104" customFormat="1">
      <c r="O100" s="509"/>
      <c r="Q100" s="148"/>
      <c r="U100" s="509"/>
      <c r="AE100" s="148"/>
      <c r="AJ100" s="148"/>
      <c r="AK100" s="148"/>
      <c r="AL100" s="148"/>
      <c r="AM100" s="148"/>
      <c r="AN100" s="79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5:60" s="104" customFormat="1">
      <c r="O101" s="509"/>
      <c r="Q101" s="148"/>
      <c r="U101" s="509"/>
      <c r="AE101" s="148"/>
      <c r="AJ101" s="148"/>
      <c r="AK101" s="148"/>
      <c r="AL101" s="148"/>
      <c r="AM101" s="148"/>
      <c r="AN101" s="79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5:60" s="104" customFormat="1">
      <c r="O102" s="509"/>
      <c r="Q102" s="148"/>
      <c r="U102" s="509"/>
      <c r="AE102" s="148"/>
      <c r="AJ102" s="148"/>
      <c r="AK102" s="148"/>
      <c r="AL102" s="148"/>
      <c r="AM102" s="148"/>
      <c r="AN102" s="79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5:60" s="104" customFormat="1">
      <c r="O103" s="509"/>
      <c r="Q103" s="148"/>
      <c r="U103" s="509"/>
      <c r="AE103" s="148"/>
      <c r="AJ103" s="148"/>
      <c r="AK103" s="148"/>
      <c r="AL103" s="148"/>
      <c r="AM103" s="148"/>
      <c r="AN103" s="79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5:60" s="104" customFormat="1">
      <c r="O104" s="509"/>
      <c r="Q104" s="148"/>
      <c r="U104" s="509"/>
      <c r="AE104" s="148"/>
      <c r="AJ104" s="148"/>
      <c r="AK104" s="148"/>
      <c r="AL104" s="148"/>
      <c r="AM104" s="148"/>
      <c r="AN104" s="79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5:60" s="104" customFormat="1">
      <c r="O105" s="509"/>
      <c r="Q105" s="148"/>
      <c r="U105" s="509"/>
      <c r="AE105" s="148"/>
      <c r="AJ105" s="148"/>
      <c r="AK105" s="148"/>
      <c r="AL105" s="148"/>
      <c r="AM105" s="148"/>
      <c r="AN105" s="79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5:60" s="104" customFormat="1">
      <c r="O106" s="509"/>
      <c r="Q106" s="148"/>
      <c r="U106" s="509"/>
      <c r="AE106" s="148"/>
      <c r="AJ106" s="148"/>
      <c r="AK106" s="148"/>
      <c r="AL106" s="148"/>
      <c r="AM106" s="148"/>
      <c r="AN106" s="79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5:60" s="104" customFormat="1">
      <c r="O107" s="509"/>
      <c r="Q107" s="148"/>
      <c r="U107" s="509"/>
      <c r="AE107" s="148"/>
      <c r="AJ107" s="148"/>
      <c r="AK107" s="148"/>
      <c r="AL107" s="148"/>
      <c r="AM107" s="148"/>
      <c r="AN107" s="79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5:60" s="104" customFormat="1">
      <c r="O108" s="509"/>
      <c r="Q108" s="148"/>
      <c r="U108" s="509"/>
      <c r="AE108" s="148"/>
      <c r="AJ108" s="148"/>
      <c r="AK108" s="148"/>
      <c r="AL108" s="148"/>
      <c r="AM108" s="148"/>
      <c r="AN108" s="79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5:60" s="104" customFormat="1">
      <c r="O109" s="509"/>
      <c r="Q109" s="148"/>
      <c r="U109" s="509"/>
      <c r="AE109" s="148"/>
      <c r="AJ109" s="148"/>
      <c r="AK109" s="148"/>
      <c r="AL109" s="148"/>
      <c r="AM109" s="148"/>
      <c r="AN109" s="79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5:60" s="104" customFormat="1">
      <c r="O110" s="509"/>
      <c r="Q110" s="148"/>
      <c r="U110" s="509"/>
      <c r="AE110" s="148"/>
      <c r="AJ110" s="148"/>
      <c r="AK110" s="148"/>
      <c r="AL110" s="148"/>
      <c r="AM110" s="148"/>
      <c r="AN110" s="79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5:60" s="104" customFormat="1">
      <c r="O111" s="509"/>
      <c r="Q111" s="148"/>
      <c r="U111" s="509"/>
      <c r="AE111" s="148"/>
      <c r="AJ111" s="148"/>
      <c r="AK111" s="148"/>
      <c r="AL111" s="148"/>
      <c r="AM111" s="148"/>
      <c r="AN111" s="79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5:60" s="104" customFormat="1">
      <c r="O112" s="509"/>
      <c r="Q112" s="148"/>
      <c r="U112" s="509"/>
      <c r="AE112" s="148"/>
      <c r="AJ112" s="148"/>
      <c r="AK112" s="148"/>
      <c r="AL112" s="148"/>
      <c r="AM112" s="148"/>
      <c r="AN112" s="79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5:60" s="104" customFormat="1">
      <c r="O113" s="509"/>
      <c r="Q113" s="148"/>
      <c r="U113" s="509"/>
      <c r="AE113" s="148"/>
      <c r="AJ113" s="148"/>
      <c r="AK113" s="148"/>
      <c r="AL113" s="148"/>
      <c r="AM113" s="148"/>
      <c r="AN113" s="79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5:60" s="104" customFormat="1">
      <c r="O114" s="509"/>
      <c r="Q114" s="148"/>
      <c r="U114" s="509"/>
      <c r="AE114" s="148"/>
      <c r="AJ114" s="148"/>
      <c r="AK114" s="148"/>
      <c r="AL114" s="148"/>
      <c r="AM114" s="148"/>
      <c r="AN114" s="79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5:60" s="104" customFormat="1">
      <c r="O115" s="509"/>
      <c r="Q115" s="148"/>
      <c r="U115" s="509"/>
      <c r="AE115" s="148"/>
      <c r="AJ115" s="148"/>
      <c r="AK115" s="148"/>
      <c r="AL115" s="148"/>
      <c r="AM115" s="148"/>
      <c r="AN115" s="79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5:60" s="104" customFormat="1">
      <c r="O116" s="509"/>
      <c r="Q116" s="148"/>
      <c r="U116" s="509"/>
      <c r="AE116" s="148"/>
      <c r="AJ116" s="148"/>
      <c r="AK116" s="148"/>
      <c r="AL116" s="148"/>
      <c r="AM116" s="148"/>
      <c r="AN116" s="79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5:60" s="104" customFormat="1">
      <c r="O117" s="509"/>
      <c r="Q117" s="148"/>
      <c r="U117" s="509"/>
      <c r="AE117" s="148"/>
      <c r="AJ117" s="148"/>
      <c r="AK117" s="148"/>
      <c r="AL117" s="148"/>
      <c r="AM117" s="148"/>
      <c r="AN117" s="79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5:60" s="104" customFormat="1">
      <c r="O118" s="509"/>
      <c r="Q118" s="148"/>
      <c r="U118" s="509"/>
      <c r="AE118" s="148"/>
      <c r="AJ118" s="148"/>
      <c r="AK118" s="148"/>
      <c r="AL118" s="148"/>
      <c r="AM118" s="148"/>
      <c r="AN118" s="79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5:60" s="104" customFormat="1">
      <c r="O119" s="509"/>
      <c r="Q119" s="148"/>
      <c r="U119" s="509"/>
      <c r="AE119" s="148"/>
      <c r="AJ119" s="148"/>
      <c r="AK119" s="148"/>
      <c r="AL119" s="148"/>
      <c r="AM119" s="148"/>
      <c r="AN119" s="79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5:60" s="104" customFormat="1">
      <c r="O120" s="509"/>
      <c r="Q120" s="148"/>
      <c r="U120" s="509"/>
      <c r="AE120" s="148"/>
      <c r="AJ120" s="148"/>
      <c r="AK120" s="148"/>
      <c r="AL120" s="148"/>
      <c r="AM120" s="148"/>
      <c r="AN120" s="79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5:60" s="104" customFormat="1">
      <c r="O121" s="509"/>
      <c r="Q121" s="148"/>
      <c r="U121" s="509"/>
      <c r="AE121" s="148"/>
      <c r="AJ121" s="148"/>
      <c r="AK121" s="148"/>
      <c r="AL121" s="148"/>
      <c r="AM121" s="148"/>
      <c r="AN121" s="79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5:60" s="104" customFormat="1">
      <c r="O122" s="509"/>
      <c r="Q122" s="148"/>
      <c r="U122" s="509"/>
      <c r="AE122" s="148"/>
      <c r="AJ122" s="148"/>
      <c r="AK122" s="148"/>
      <c r="AL122" s="148"/>
      <c r="AM122" s="148"/>
      <c r="AN122" s="79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5:60" s="104" customFormat="1">
      <c r="O123" s="509"/>
      <c r="Q123" s="148"/>
      <c r="U123" s="509"/>
      <c r="AE123" s="148"/>
      <c r="AJ123" s="148"/>
      <c r="AK123" s="148"/>
      <c r="AL123" s="148"/>
      <c r="AM123" s="148"/>
      <c r="AN123" s="79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5:60" s="104" customFormat="1">
      <c r="O124" s="509"/>
      <c r="Q124" s="148"/>
      <c r="U124" s="509"/>
      <c r="AE124" s="148"/>
      <c r="AJ124" s="148"/>
      <c r="AK124" s="148"/>
      <c r="AL124" s="148"/>
      <c r="AM124" s="148"/>
      <c r="AN124" s="79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5:60" s="104" customFormat="1">
      <c r="O125" s="509"/>
      <c r="Q125" s="148"/>
      <c r="U125" s="509"/>
      <c r="AE125" s="148"/>
      <c r="AJ125" s="148"/>
      <c r="AK125" s="148"/>
      <c r="AL125" s="148"/>
      <c r="AM125" s="148"/>
      <c r="AN125" s="79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5:60" s="104" customFormat="1">
      <c r="O126" s="509"/>
      <c r="Q126" s="148"/>
      <c r="U126" s="509"/>
      <c r="AE126" s="148"/>
      <c r="AJ126" s="148"/>
      <c r="AK126" s="148"/>
      <c r="AL126" s="148"/>
      <c r="AM126" s="148"/>
      <c r="AN126" s="79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5:60" s="104" customFormat="1">
      <c r="O127" s="509"/>
      <c r="Q127" s="148"/>
      <c r="U127" s="509"/>
      <c r="AE127" s="148"/>
      <c r="AJ127" s="148"/>
      <c r="AK127" s="148"/>
      <c r="AL127" s="148"/>
      <c r="AM127" s="148"/>
      <c r="AN127" s="79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5:60" s="104" customFormat="1">
      <c r="O128" s="509"/>
      <c r="Q128" s="148"/>
      <c r="U128" s="509"/>
      <c r="AE128" s="148"/>
      <c r="AJ128" s="148"/>
      <c r="AK128" s="148"/>
      <c r="AL128" s="148"/>
      <c r="AM128" s="148"/>
      <c r="AN128" s="79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5:60" s="104" customFormat="1">
      <c r="O129" s="509"/>
      <c r="Q129" s="148"/>
      <c r="U129" s="509"/>
      <c r="AE129" s="148"/>
      <c r="AJ129" s="148"/>
      <c r="AK129" s="148"/>
      <c r="AL129" s="148"/>
      <c r="AM129" s="148"/>
      <c r="AN129" s="79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5:60" s="104" customFormat="1">
      <c r="O130" s="509"/>
      <c r="Q130" s="148"/>
      <c r="U130" s="509"/>
      <c r="AE130" s="148"/>
      <c r="AJ130" s="148"/>
      <c r="AK130" s="148"/>
      <c r="AL130" s="148"/>
      <c r="AM130" s="148"/>
      <c r="AN130" s="79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5:60" s="104" customFormat="1">
      <c r="O131" s="509"/>
      <c r="Q131" s="148"/>
      <c r="U131" s="509"/>
      <c r="AE131" s="148"/>
      <c r="AJ131" s="148"/>
      <c r="AK131" s="148"/>
      <c r="AL131" s="148"/>
      <c r="AM131" s="148"/>
      <c r="AN131" s="79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5:60" s="104" customFormat="1">
      <c r="O132" s="509"/>
      <c r="Q132" s="148"/>
      <c r="U132" s="509"/>
      <c r="AE132" s="148"/>
      <c r="AJ132" s="148"/>
      <c r="AK132" s="148"/>
      <c r="AL132" s="148"/>
      <c r="AM132" s="148"/>
      <c r="AN132" s="79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5:60" s="104" customFormat="1">
      <c r="O133" s="509"/>
      <c r="Q133" s="148"/>
      <c r="U133" s="509"/>
      <c r="AE133" s="148"/>
      <c r="AJ133" s="148"/>
      <c r="AK133" s="148"/>
      <c r="AL133" s="148"/>
      <c r="AM133" s="148"/>
      <c r="AN133" s="79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5:60" s="104" customFormat="1">
      <c r="O134" s="509"/>
      <c r="Q134" s="148"/>
      <c r="U134" s="509"/>
      <c r="AE134" s="148"/>
      <c r="AJ134" s="148"/>
      <c r="AK134" s="148"/>
      <c r="AL134" s="148"/>
      <c r="AM134" s="148"/>
      <c r="AN134" s="79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5:60" s="104" customFormat="1">
      <c r="O135" s="509"/>
      <c r="Q135" s="148"/>
      <c r="U135" s="509"/>
      <c r="AE135" s="148"/>
      <c r="AJ135" s="148"/>
      <c r="AK135" s="148"/>
      <c r="AL135" s="148"/>
      <c r="AM135" s="148"/>
      <c r="AN135" s="79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5:60" s="104" customFormat="1">
      <c r="O136" s="509"/>
      <c r="Q136" s="148"/>
      <c r="U136" s="509"/>
      <c r="AE136" s="148"/>
      <c r="AJ136" s="148"/>
      <c r="AK136" s="148"/>
      <c r="AL136" s="148"/>
      <c r="AM136" s="148"/>
      <c r="AN136" s="79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5:60" s="104" customFormat="1">
      <c r="O137" s="509"/>
      <c r="Q137" s="148"/>
      <c r="U137" s="509"/>
      <c r="AE137" s="148"/>
      <c r="AJ137" s="148"/>
      <c r="AK137" s="148"/>
      <c r="AL137" s="148"/>
      <c r="AM137" s="148"/>
      <c r="AN137" s="79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5:60" s="104" customFormat="1">
      <c r="O138" s="509"/>
      <c r="Q138" s="148"/>
      <c r="U138" s="509"/>
      <c r="AE138" s="148"/>
      <c r="AJ138" s="148"/>
      <c r="AK138" s="148"/>
      <c r="AL138" s="148"/>
      <c r="AM138" s="148"/>
      <c r="AN138" s="79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5:60" s="104" customFormat="1">
      <c r="O139" s="509"/>
      <c r="Q139" s="148"/>
      <c r="U139" s="509"/>
      <c r="AE139" s="148"/>
      <c r="AJ139" s="148"/>
      <c r="AK139" s="148"/>
      <c r="AL139" s="148"/>
      <c r="AM139" s="148"/>
      <c r="AN139" s="79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5:60" s="104" customFormat="1">
      <c r="O140" s="509"/>
      <c r="Q140" s="148"/>
      <c r="U140" s="509"/>
      <c r="AE140" s="148"/>
      <c r="AJ140" s="148"/>
      <c r="AK140" s="148"/>
      <c r="AL140" s="148"/>
      <c r="AM140" s="148"/>
      <c r="AN140" s="79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5:60" s="104" customFormat="1">
      <c r="O141" s="509"/>
      <c r="Q141" s="148"/>
      <c r="U141" s="509"/>
      <c r="AE141" s="148"/>
      <c r="AJ141" s="148"/>
      <c r="AK141" s="148"/>
      <c r="AL141" s="148"/>
      <c r="AM141" s="148"/>
      <c r="AN141" s="79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5:60" s="104" customFormat="1">
      <c r="O142" s="509"/>
      <c r="Q142" s="148"/>
      <c r="U142" s="509"/>
      <c r="AE142" s="148"/>
      <c r="AJ142" s="148"/>
      <c r="AK142" s="148"/>
      <c r="AL142" s="148"/>
      <c r="AM142" s="148"/>
      <c r="AN142" s="79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5:60" s="104" customFormat="1">
      <c r="O143" s="509"/>
      <c r="Q143" s="148"/>
      <c r="U143" s="509"/>
      <c r="AE143" s="148"/>
      <c r="AJ143" s="148"/>
      <c r="AK143" s="148"/>
      <c r="AL143" s="148"/>
      <c r="AM143" s="148"/>
      <c r="AN143" s="79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5:60" s="104" customFormat="1">
      <c r="O144" s="509"/>
      <c r="Q144" s="148"/>
      <c r="U144" s="509"/>
      <c r="AE144" s="148"/>
      <c r="AJ144" s="148"/>
      <c r="AK144" s="148"/>
      <c r="AL144" s="148"/>
      <c r="AM144" s="148"/>
      <c r="AN144" s="79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5:60" s="104" customFormat="1">
      <c r="O145" s="509"/>
      <c r="Q145" s="148"/>
      <c r="U145" s="509"/>
      <c r="AE145" s="148"/>
      <c r="AJ145" s="148"/>
      <c r="AK145" s="148"/>
      <c r="AL145" s="148"/>
      <c r="AM145" s="148"/>
      <c r="AN145" s="79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5:60" s="104" customFormat="1">
      <c r="O146" s="509"/>
      <c r="Q146" s="148"/>
      <c r="U146" s="509"/>
      <c r="AE146" s="148"/>
      <c r="AJ146" s="148"/>
      <c r="AK146" s="148"/>
      <c r="AL146" s="148"/>
      <c r="AM146" s="148"/>
      <c r="AN146" s="79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5:60" s="104" customFormat="1">
      <c r="O147" s="509"/>
      <c r="Q147" s="148"/>
      <c r="U147" s="509"/>
      <c r="AE147" s="148"/>
      <c r="AJ147" s="148"/>
      <c r="AK147" s="148"/>
      <c r="AL147" s="148"/>
      <c r="AM147" s="148"/>
      <c r="AN147" s="79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5:60" s="104" customFormat="1">
      <c r="O148" s="509"/>
      <c r="Q148" s="148"/>
      <c r="U148" s="509"/>
      <c r="AE148" s="148"/>
      <c r="AJ148" s="148"/>
      <c r="AK148" s="148"/>
      <c r="AL148" s="148"/>
      <c r="AM148" s="148"/>
      <c r="AN148" s="79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5:60" s="104" customFormat="1">
      <c r="O149" s="509"/>
      <c r="Q149" s="148"/>
      <c r="U149" s="509"/>
      <c r="AE149" s="148"/>
      <c r="AJ149" s="148"/>
      <c r="AK149" s="148"/>
      <c r="AL149" s="148"/>
      <c r="AM149" s="148"/>
      <c r="AN149" s="79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5:60" s="104" customFormat="1">
      <c r="O150" s="509"/>
      <c r="Q150" s="148"/>
      <c r="U150" s="509"/>
      <c r="AE150" s="148"/>
      <c r="AJ150" s="148"/>
      <c r="AK150" s="148"/>
      <c r="AL150" s="148"/>
      <c r="AM150" s="148"/>
      <c r="AN150" s="79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5:60" s="104" customFormat="1">
      <c r="O151" s="509"/>
      <c r="Q151" s="148"/>
      <c r="U151" s="509"/>
      <c r="AE151" s="148"/>
      <c r="AJ151" s="148"/>
      <c r="AK151" s="148"/>
      <c r="AL151" s="148"/>
      <c r="AM151" s="148"/>
      <c r="AN151" s="79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5:60" s="104" customFormat="1">
      <c r="O152" s="509"/>
      <c r="Q152" s="148"/>
      <c r="U152" s="509"/>
      <c r="AE152" s="148"/>
      <c r="AJ152" s="148"/>
      <c r="AK152" s="148"/>
      <c r="AL152" s="148"/>
      <c r="AM152" s="148"/>
      <c r="AN152" s="79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5:60" s="104" customFormat="1">
      <c r="O153" s="509"/>
      <c r="Q153" s="148"/>
      <c r="U153" s="509"/>
      <c r="AE153" s="148"/>
      <c r="AJ153" s="148"/>
      <c r="AK153" s="148"/>
      <c r="AL153" s="148"/>
      <c r="AM153" s="148"/>
      <c r="AN153" s="79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5:60" s="104" customFormat="1">
      <c r="O154" s="509"/>
      <c r="Q154" s="148"/>
      <c r="U154" s="509"/>
      <c r="AE154" s="148"/>
      <c r="AJ154" s="148"/>
      <c r="AK154" s="148"/>
      <c r="AL154" s="148"/>
      <c r="AM154" s="148"/>
      <c r="AN154" s="79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5:60" s="104" customFormat="1">
      <c r="O155" s="509"/>
      <c r="Q155" s="148"/>
      <c r="U155" s="509"/>
      <c r="AE155" s="148"/>
      <c r="AJ155" s="148"/>
      <c r="AK155" s="148"/>
      <c r="AL155" s="148"/>
      <c r="AM155" s="148"/>
      <c r="AN155" s="79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5:60" s="104" customFormat="1">
      <c r="O156" s="509"/>
      <c r="Q156" s="148"/>
      <c r="U156" s="509"/>
      <c r="AE156" s="148"/>
      <c r="AJ156" s="148"/>
      <c r="AK156" s="148"/>
      <c r="AL156" s="148"/>
      <c r="AM156" s="148"/>
      <c r="AN156" s="79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5:60" s="104" customFormat="1">
      <c r="O157" s="509"/>
      <c r="Q157" s="148"/>
      <c r="U157" s="509"/>
      <c r="AE157" s="148"/>
      <c r="AJ157" s="148"/>
      <c r="AK157" s="148"/>
      <c r="AL157" s="148"/>
      <c r="AM157" s="148"/>
      <c r="AN157" s="79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5:60" s="104" customFormat="1">
      <c r="O158" s="509"/>
      <c r="Q158" s="148"/>
      <c r="U158" s="509"/>
      <c r="AE158" s="148"/>
      <c r="AJ158" s="148"/>
      <c r="AK158" s="148"/>
      <c r="AL158" s="148"/>
      <c r="AM158" s="148"/>
      <c r="AN158" s="79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5:60" s="104" customFormat="1">
      <c r="O159" s="509"/>
      <c r="Q159" s="148"/>
      <c r="U159" s="509"/>
      <c r="AE159" s="148"/>
      <c r="AJ159" s="148"/>
      <c r="AK159" s="148"/>
      <c r="AL159" s="148"/>
      <c r="AM159" s="148"/>
      <c r="AN159" s="79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5:60" s="104" customFormat="1">
      <c r="O160" s="509"/>
      <c r="Q160" s="148"/>
      <c r="U160" s="509"/>
      <c r="AE160" s="148"/>
      <c r="AJ160" s="148"/>
      <c r="AK160" s="148"/>
      <c r="AL160" s="148"/>
      <c r="AM160" s="148"/>
      <c r="AN160" s="79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5:60" s="104" customFormat="1">
      <c r="O161" s="509"/>
      <c r="Q161" s="148"/>
      <c r="U161" s="509"/>
      <c r="AE161" s="148"/>
      <c r="AJ161" s="148"/>
      <c r="AK161" s="148"/>
      <c r="AL161" s="148"/>
      <c r="AM161" s="148"/>
      <c r="AN161" s="79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5:60" s="104" customFormat="1">
      <c r="O162" s="509"/>
      <c r="Q162" s="148"/>
      <c r="U162" s="509"/>
      <c r="AE162" s="148"/>
      <c r="AJ162" s="148"/>
      <c r="AK162" s="148"/>
      <c r="AL162" s="148"/>
      <c r="AM162" s="148"/>
      <c r="AN162" s="79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5:60" s="104" customFormat="1">
      <c r="O163" s="509"/>
      <c r="Q163" s="148"/>
      <c r="U163" s="509"/>
      <c r="AE163" s="148"/>
      <c r="AJ163" s="148"/>
      <c r="AK163" s="148"/>
      <c r="AL163" s="148"/>
      <c r="AM163" s="148"/>
      <c r="AN163" s="79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5:60" s="104" customFormat="1">
      <c r="O164" s="509"/>
      <c r="Q164" s="148"/>
      <c r="U164" s="509"/>
      <c r="AE164" s="148"/>
      <c r="AJ164" s="148"/>
      <c r="AK164" s="148"/>
      <c r="AL164" s="148"/>
      <c r="AM164" s="148"/>
      <c r="AN164" s="79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5:60" s="104" customFormat="1">
      <c r="O165" s="509"/>
      <c r="Q165" s="148"/>
      <c r="U165" s="509"/>
      <c r="AE165" s="148"/>
      <c r="AJ165" s="148"/>
      <c r="AK165" s="148"/>
      <c r="AL165" s="148"/>
      <c r="AM165" s="148"/>
      <c r="AN165" s="79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5:60" s="104" customFormat="1">
      <c r="O166" s="509"/>
      <c r="Q166" s="148"/>
      <c r="U166" s="509"/>
      <c r="AE166" s="148"/>
      <c r="AJ166" s="148"/>
      <c r="AK166" s="148"/>
      <c r="AL166" s="148"/>
      <c r="AM166" s="148"/>
      <c r="AN166" s="79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5:60" s="104" customFormat="1">
      <c r="O167" s="509"/>
      <c r="Q167" s="148"/>
      <c r="U167" s="509"/>
      <c r="AE167" s="148"/>
      <c r="AJ167" s="148"/>
      <c r="AK167" s="148"/>
      <c r="AL167" s="148"/>
      <c r="AM167" s="148"/>
      <c r="AN167" s="79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5:60" s="104" customFormat="1">
      <c r="O168" s="509"/>
      <c r="Q168" s="148"/>
      <c r="U168" s="509"/>
      <c r="AE168" s="148"/>
      <c r="AJ168" s="148"/>
      <c r="AK168" s="148"/>
      <c r="AL168" s="148"/>
      <c r="AM168" s="148"/>
      <c r="AN168" s="79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5:60" s="104" customFormat="1">
      <c r="O169" s="509"/>
      <c r="Q169" s="148"/>
      <c r="U169" s="509"/>
      <c r="AE169" s="148"/>
      <c r="AJ169" s="148"/>
      <c r="AK169" s="148"/>
      <c r="AL169" s="148"/>
      <c r="AM169" s="148"/>
      <c r="AN169" s="79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5:60" s="104" customFormat="1">
      <c r="O170" s="509"/>
      <c r="Q170" s="148"/>
      <c r="U170" s="509"/>
      <c r="AE170" s="148"/>
      <c r="AJ170" s="148"/>
      <c r="AK170" s="148"/>
      <c r="AL170" s="148"/>
      <c r="AM170" s="148"/>
      <c r="AN170" s="79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5:60" s="104" customFormat="1">
      <c r="O171" s="509"/>
      <c r="Q171" s="148"/>
      <c r="U171" s="509"/>
      <c r="AE171" s="148"/>
      <c r="AJ171" s="148"/>
      <c r="AK171" s="148"/>
      <c r="AL171" s="148"/>
      <c r="AM171" s="148"/>
      <c r="AN171" s="79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5:60" s="104" customFormat="1">
      <c r="O172" s="509"/>
      <c r="Q172" s="148"/>
      <c r="U172" s="509"/>
      <c r="AE172" s="148"/>
      <c r="AJ172" s="148"/>
      <c r="AK172" s="148"/>
      <c r="AL172" s="148"/>
      <c r="AM172" s="148"/>
      <c r="AN172" s="79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5:60" s="104" customFormat="1">
      <c r="O173" s="509"/>
      <c r="Q173" s="148"/>
      <c r="U173" s="509"/>
      <c r="AE173" s="148"/>
      <c r="AJ173" s="148"/>
      <c r="AK173" s="148"/>
      <c r="AL173" s="148"/>
      <c r="AM173" s="148"/>
      <c r="AN173" s="79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5:60" s="104" customFormat="1">
      <c r="O174" s="509"/>
      <c r="Q174" s="148"/>
      <c r="U174" s="509"/>
      <c r="AE174" s="148"/>
      <c r="AJ174" s="148"/>
      <c r="AK174" s="148"/>
      <c r="AL174" s="148"/>
      <c r="AM174" s="148"/>
      <c r="AN174" s="79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5:60" s="104" customFormat="1">
      <c r="O175" s="509"/>
      <c r="Q175" s="148"/>
      <c r="U175" s="509"/>
      <c r="AE175" s="148"/>
      <c r="AJ175" s="148"/>
      <c r="AK175" s="148"/>
      <c r="AL175" s="148"/>
      <c r="AM175" s="148"/>
      <c r="AN175" s="79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5:60" s="104" customFormat="1">
      <c r="O176" s="509"/>
      <c r="Q176" s="148"/>
      <c r="U176" s="509"/>
      <c r="AE176" s="148"/>
      <c r="AJ176" s="148"/>
      <c r="AK176" s="148"/>
      <c r="AL176" s="148"/>
      <c r="AM176" s="148"/>
      <c r="AN176" s="79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5:60" s="104" customFormat="1">
      <c r="O177" s="509"/>
      <c r="Q177" s="148"/>
      <c r="U177" s="509"/>
      <c r="AE177" s="148"/>
      <c r="AJ177" s="148"/>
      <c r="AK177" s="148"/>
      <c r="AL177" s="148"/>
      <c r="AM177" s="148"/>
      <c r="AN177" s="79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5:60" s="104" customFormat="1">
      <c r="O178" s="509"/>
      <c r="Q178" s="148"/>
      <c r="U178" s="509"/>
      <c r="AE178" s="148"/>
      <c r="AJ178" s="148"/>
      <c r="AK178" s="148"/>
      <c r="AL178" s="148"/>
      <c r="AM178" s="148"/>
      <c r="AN178" s="79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5:60" s="104" customFormat="1">
      <c r="O179" s="509"/>
      <c r="Q179" s="148"/>
      <c r="U179" s="509"/>
      <c r="AE179" s="148"/>
      <c r="AJ179" s="148"/>
      <c r="AK179" s="148"/>
      <c r="AL179" s="148"/>
      <c r="AM179" s="148"/>
      <c r="AN179" s="79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5:60" s="104" customFormat="1">
      <c r="O180" s="509"/>
      <c r="Q180" s="148"/>
      <c r="U180" s="509"/>
      <c r="AE180" s="148"/>
      <c r="AJ180" s="148"/>
      <c r="AK180" s="148"/>
      <c r="AL180" s="148"/>
      <c r="AM180" s="148"/>
      <c r="AN180" s="79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5:60" s="104" customFormat="1">
      <c r="O181" s="509"/>
      <c r="Q181" s="148"/>
      <c r="U181" s="509"/>
      <c r="AE181" s="148"/>
      <c r="AJ181" s="148"/>
      <c r="AK181" s="148"/>
      <c r="AL181" s="148"/>
      <c r="AM181" s="148"/>
      <c r="AN181" s="79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5:60" s="104" customFormat="1">
      <c r="O182" s="509"/>
      <c r="Q182" s="148"/>
      <c r="U182" s="509"/>
      <c r="AE182" s="148"/>
      <c r="AJ182" s="148"/>
      <c r="AK182" s="148"/>
      <c r="AL182" s="148"/>
      <c r="AM182" s="148"/>
      <c r="AN182" s="79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5:60" s="104" customFormat="1">
      <c r="O183" s="509"/>
      <c r="Q183" s="148"/>
      <c r="U183" s="509"/>
      <c r="AE183" s="148"/>
      <c r="AJ183" s="148"/>
      <c r="AK183" s="148"/>
      <c r="AL183" s="148"/>
      <c r="AM183" s="148"/>
      <c r="AN183" s="79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5:60" s="104" customFormat="1">
      <c r="O184" s="509"/>
      <c r="Q184" s="148"/>
      <c r="U184" s="509"/>
      <c r="AE184" s="148"/>
      <c r="AJ184" s="148"/>
      <c r="AK184" s="148"/>
      <c r="AL184" s="148"/>
      <c r="AM184" s="148"/>
      <c r="AN184" s="79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5:60" s="104" customFormat="1">
      <c r="O185" s="509"/>
      <c r="Q185" s="148"/>
      <c r="U185" s="509"/>
      <c r="AE185" s="148"/>
      <c r="AJ185" s="148"/>
      <c r="AK185" s="148"/>
      <c r="AL185" s="148"/>
      <c r="AM185" s="148"/>
      <c r="AN185" s="79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5:60" s="104" customFormat="1">
      <c r="O186" s="509"/>
      <c r="Q186" s="148"/>
      <c r="U186" s="509"/>
      <c r="AE186" s="148"/>
      <c r="AJ186" s="148"/>
      <c r="AK186" s="148"/>
      <c r="AL186" s="148"/>
      <c r="AM186" s="148"/>
      <c r="AN186" s="79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5:60" s="104" customFormat="1">
      <c r="O187" s="509"/>
      <c r="Q187" s="148"/>
      <c r="U187" s="509"/>
      <c r="AE187" s="148"/>
      <c r="AJ187" s="148"/>
      <c r="AK187" s="148"/>
      <c r="AL187" s="148"/>
      <c r="AM187" s="148"/>
      <c r="AN187" s="79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5:60" s="104" customFormat="1">
      <c r="O188" s="509"/>
      <c r="Q188" s="148"/>
      <c r="U188" s="509"/>
      <c r="AE188" s="148"/>
      <c r="AJ188" s="148"/>
      <c r="AK188" s="148"/>
      <c r="AL188" s="148"/>
      <c r="AM188" s="148"/>
      <c r="AN188" s="79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5:60" s="104" customFormat="1">
      <c r="O189" s="509"/>
      <c r="Q189" s="148"/>
      <c r="U189" s="509"/>
      <c r="AE189" s="148"/>
      <c r="AJ189" s="148"/>
      <c r="AK189" s="148"/>
      <c r="AL189" s="148"/>
      <c r="AM189" s="148"/>
      <c r="AN189" s="79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5:60" s="104" customFormat="1">
      <c r="O190" s="509"/>
      <c r="Q190" s="148"/>
      <c r="U190" s="509"/>
      <c r="AE190" s="148"/>
      <c r="AJ190" s="148"/>
      <c r="AK190" s="148"/>
      <c r="AL190" s="148"/>
      <c r="AM190" s="148"/>
      <c r="AN190" s="79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5:60" s="104" customFormat="1">
      <c r="O191" s="509"/>
      <c r="Q191" s="148"/>
      <c r="U191" s="509"/>
      <c r="AE191" s="148"/>
      <c r="AJ191" s="148"/>
      <c r="AK191" s="148"/>
      <c r="AL191" s="148"/>
      <c r="AM191" s="148"/>
      <c r="AN191" s="79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5:60" s="104" customFormat="1">
      <c r="O192" s="509"/>
      <c r="Q192" s="148"/>
      <c r="U192" s="509"/>
      <c r="AE192" s="148"/>
      <c r="AJ192" s="148"/>
      <c r="AK192" s="148"/>
      <c r="AL192" s="148"/>
      <c r="AM192" s="148"/>
      <c r="AN192" s="79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</sheetData>
  <sheetProtection algorithmName="SHA-512" hashValue="0mVt/9Rb75OfCo/9/PV+DG/QhGncN9TuvWXc4DoytouXmfNm35WIPvk7qgOx08PHKHtp3+Ah0VjlRZxf4ZsTIQ==" saltValue="ebzfbTF7S7viGmRmtC1m7A==" spinCount="100000" sheet="1" objects="1" scenarios="1"/>
  <mergeCells count="75">
    <mergeCell ref="X12:Y12"/>
    <mergeCell ref="B14:B16"/>
    <mergeCell ref="B41:B43"/>
    <mergeCell ref="F13:G13"/>
    <mergeCell ref="F41:G41"/>
    <mergeCell ref="F42:G42"/>
    <mergeCell ref="F14:G14"/>
    <mergeCell ref="F15:G15"/>
    <mergeCell ref="F18:G18"/>
    <mergeCell ref="F19:G19"/>
    <mergeCell ref="F20:G20"/>
    <mergeCell ref="F21:G21"/>
    <mergeCell ref="F22:G22"/>
    <mergeCell ref="F39:G39"/>
    <mergeCell ref="F43:G43"/>
    <mergeCell ref="J10:N10"/>
    <mergeCell ref="F44:G44"/>
    <mergeCell ref="F16:G16"/>
    <mergeCell ref="F17:G17"/>
    <mergeCell ref="F40:G40"/>
    <mergeCell ref="F63:G63"/>
    <mergeCell ref="F64:G64"/>
    <mergeCell ref="F33:G33"/>
    <mergeCell ref="F34:G34"/>
    <mergeCell ref="F35:G35"/>
    <mergeCell ref="F36:G36"/>
    <mergeCell ref="F37:G37"/>
    <mergeCell ref="F59:G59"/>
    <mergeCell ref="F52:G52"/>
    <mergeCell ref="F53:G53"/>
    <mergeCell ref="F54:G54"/>
    <mergeCell ref="F55:G55"/>
    <mergeCell ref="F56:G56"/>
    <mergeCell ref="F45:G45"/>
    <mergeCell ref="F46:G46"/>
    <mergeCell ref="F47:G47"/>
    <mergeCell ref="F62:G62"/>
    <mergeCell ref="F57:G57"/>
    <mergeCell ref="F58:G58"/>
    <mergeCell ref="F48:G48"/>
    <mergeCell ref="F49:G49"/>
    <mergeCell ref="F50:G50"/>
    <mergeCell ref="F51:G51"/>
    <mergeCell ref="AL11:AM11"/>
    <mergeCell ref="AO11:BA11"/>
    <mergeCell ref="BC11:BG11"/>
    <mergeCell ref="F60:G60"/>
    <mergeCell ref="F61:G61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12:G12"/>
    <mergeCell ref="F2:K2"/>
    <mergeCell ref="Z10:AA11"/>
    <mergeCell ref="AB10:AD10"/>
    <mergeCell ref="AB11:AD11"/>
    <mergeCell ref="AF11:AI11"/>
    <mergeCell ref="G6:L6"/>
    <mergeCell ref="I8:K8"/>
    <mergeCell ref="E4:I4"/>
    <mergeCell ref="G5:J5"/>
    <mergeCell ref="K3:O3"/>
    <mergeCell ref="K4:O4"/>
    <mergeCell ref="K5:O5"/>
    <mergeCell ref="J9:O9"/>
    <mergeCell ref="G8:H8"/>
    <mergeCell ref="I11:J11"/>
    <mergeCell ref="G7:L7"/>
  </mergeCells>
  <phoneticPr fontId="3"/>
  <dataValidations xWindow="1343" yWindow="514" count="8">
    <dataValidation imeMode="halfAlpha" allowBlank="1" showInputMessage="1" showErrorMessage="1" prompt="説明を読んで！" sqref="X13:Y59 W13:W38 W40:W64" xr:uid="{00000000-0002-0000-0400-000002000000}"/>
    <dataValidation type="custom" imeMode="halfAlpha" allowBlank="1" showInputMessage="1" showErrorMessage="1" sqref="H13:H38 H40:H64" xr:uid="{00000000-0002-0000-0400-000003000000}">
      <formula1>1</formula1>
    </dataValidation>
    <dataValidation type="custom" imeMode="halfKatakana" allowBlank="1" showInputMessage="1" showErrorMessage="1" sqref="K13:K38 K40:K64" xr:uid="{00000000-0002-0000-0400-000004000000}">
      <formula1>1</formula1>
    </dataValidation>
    <dataValidation type="custom" imeMode="hiragana" allowBlank="1" showInputMessage="1" showErrorMessage="1" sqref="I13:I38 I40:I64" xr:uid="{00000000-0002-0000-0400-000005000000}">
      <formula1>1</formula1>
    </dataValidation>
    <dataValidation imeMode="halfAlpha" allowBlank="1" showInputMessage="1" showErrorMessage="1" sqref="S38 O40:O64 U13:U38 U40:U64 P38 R13:R38 O13:O38 R40:R64" xr:uid="{00000000-0002-0000-0400-000006000000}"/>
    <dataValidation type="list" errorStyle="warning" allowBlank="1" showInputMessage="1" showErrorMessage="1" errorTitle="種目入力" error="正しい種目データではありません" sqref="T38 Q38" xr:uid="{00000000-0002-0000-0400-000007000000}">
      <formula1>$AM$27:$AM$48</formula1>
    </dataValidation>
    <dataValidation type="list" imeMode="halfAlpha" allowBlank="1" showInputMessage="1" showErrorMessage="1" sqref="M38" xr:uid="{00000000-0002-0000-0400-00000B000000}">
      <formula1>$H$2:$H$73</formula1>
    </dataValidation>
    <dataValidation type="list" errorStyle="warning" allowBlank="1" showInputMessage="1" showErrorMessage="1" errorTitle="種目入力" error="正しい種目データではありません" sqref="Q13:Q37 N13:N37 N40:N64 T13:T37 T40:T64 Q40:Q64" xr:uid="{8E124F19-479A-4863-B7F3-72FB38B2279A}">
      <formula1>INDIRECT(M13)</formula1>
    </dataValidation>
  </dataValidations>
  <pageMargins left="0.23622047244094491" right="3.937007874015748E-2" top="0.35433070866141736" bottom="0.15748031496062992" header="0.31496062992125984" footer="0.31496062992125984"/>
  <pageSetup paperSize="9" scale="55" orientation="landscape" horizontalDpi="4294967293" verticalDpi="0" r:id="rId1"/>
  <rowBreaks count="1" manualBreakCount="1">
    <brk id="37" max="20" man="1"/>
  </rowBreaks>
  <colBreaks count="1" manualBreakCount="1">
    <brk id="21" min="2" max="66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xWindow="1343" yWindow="514" count="17">
        <x14:dataValidation type="list" allowBlank="1" showInputMessage="1" showErrorMessage="1" xr:uid="{00000000-0002-0000-0400-00000C000000}">
          <x14:formula1>
            <xm:f>所属・種目コード!$AB$2</xm:f>
          </x14:formula1>
          <xm:sqref>AB13:AD64</xm:sqref>
        </x14:dataValidation>
        <x14:dataValidation type="list" allowBlank="1" showInputMessage="1" showErrorMessage="1" xr:uid="{00000000-0002-0000-0400-00000D000000}">
          <x14:formula1>
            <xm:f>所属・種目コード!$Z$1:$Z$2</xm:f>
          </x14:formula1>
          <xm:sqref>Z13:Z64</xm:sqref>
        </x14:dataValidation>
        <x14:dataValidation type="list" imeMode="halfAlpha" allowBlank="1" showInputMessage="1" showErrorMessage="1" prompt="説明を読んで！" xr:uid="{00000000-0002-0000-0400-00000E000000}">
          <x14:formula1>
            <xm:f>所属・種目コード!$Z$1:$Z$2</xm:f>
          </x14:formula1>
          <xm:sqref>Z13:Z64</xm:sqref>
        </x14:dataValidation>
        <x14:dataValidation type="list" allowBlank="1" showInputMessage="1" prompt="選択入力してください" xr:uid="{00000000-0002-0000-0400-00000F000000}">
          <x14:formula1>
            <xm:f>所属・種目コード!$W$1</xm:f>
          </x14:formula1>
          <xm:sqref>AA13:AA64</xm:sqref>
        </x14:dataValidation>
        <x14:dataValidation type="list" imeMode="halfAlpha" allowBlank="1" showInputMessage="1" showErrorMessage="1" prompt="説明を読んで！" xr:uid="{00000000-0002-0000-0400-000010000000}">
          <x14:formula1>
            <xm:f>所属・種目コード!$W$1</xm:f>
          </x14:formula1>
          <xm:sqref>AA13:AA64</xm:sqref>
        </x14:dataValidation>
        <x14:dataValidation type="list" allowBlank="1" showInputMessage="1" showErrorMessage="1" xr:uid="{00000000-0002-0000-0400-000012000000}">
          <x14:formula1>
            <xm:f>所属・種目コード!$AE$2:$AE$4</xm:f>
          </x14:formula1>
          <xm:sqref>J13:J38 J40:J64</xm:sqref>
        </x14:dataValidation>
        <x14:dataValidation type="list" imeMode="halfAlpha" allowBlank="1" showInputMessage="1" showErrorMessage="1" xr:uid="{00000000-0002-0000-0400-00001A000000}">
          <x14:formula1>
            <xm:f>所属・種目コード!$F$2:$F$76</xm:f>
          </x14:formula1>
          <xm:sqref>L38</xm:sqref>
        </x14:dataValidation>
        <x14:dataValidation type="list" imeMode="halfAlpha" allowBlank="1" showInputMessage="1" showErrorMessage="1" xr:uid="{00000000-0002-0000-0400-00001B000000}">
          <x14:formula1>
            <xm:f>所属・種目コード!$B$2:$B$148</xm:f>
          </x14:formula1>
          <xm:sqref>L40:L64 L13:L37</xm:sqref>
        </x14:dataValidation>
        <x14:dataValidation type="list" imeMode="halfAlpha" allowBlank="1" showInputMessage="1" showErrorMessage="1" xr:uid="{FE94F242-0B14-4B29-8061-02C1A84B984D}">
          <x14:formula1>
            <xm:f>所属・種目コード!#REF!</xm:f>
          </x14:formula1>
          <xm:sqref>P33:P37 S33:S37 M60:M64 S60:S64 P60:P64</xm:sqref>
        </x14:dataValidation>
        <x14:dataValidation type="list" errorStyle="warning" allowBlank="1" showInputMessage="1" showErrorMessage="1" errorTitle="種目入力" error="正しい種目データではありません" xr:uid="{73AABC96-283D-4E3F-8FAC-8FE70A2163BE}">
          <x14:formula1>
            <xm:f>所属・種目コード!#REF!</xm:f>
          </x14:formula1>
          <xm:sqref>P33:P37 S33:S37 M60:M64 S60:S64 P60:P64</xm:sqref>
        </x14:dataValidation>
        <x14:dataValidation type="list" imeMode="halfAlpha" allowBlank="1" showInputMessage="1" showErrorMessage="1" xr:uid="{2179C4A5-9C6D-4B87-B5E5-C1CAF4A70FF5}">
          <x14:formula1>
            <xm:f>所属・種目コード!$AB$12</xm:f>
          </x14:formula1>
          <xm:sqref>S40:S59</xm:sqref>
        </x14:dataValidation>
        <x14:dataValidation type="list" errorStyle="warning" allowBlank="1" showInputMessage="1" showErrorMessage="1" errorTitle="種目入力" error="正しい種目データではありません" xr:uid="{D977D68A-DC87-4E41-83A2-22CEA00C61DE}">
          <x14:formula1>
            <xm:f>所属・種目コード!$AB$10</xm:f>
          </x14:formula1>
          <xm:sqref>S40:S59</xm:sqref>
        </x14:dataValidation>
        <x14:dataValidation type="list" errorStyle="warning" allowBlank="1" showInputMessage="1" showErrorMessage="1" errorTitle="種目入力" error="正しい種目データではありません" xr:uid="{72B04004-A3B5-4D4C-B677-6AF797B526D4}">
          <x14:formula1>
            <xm:f>所属・種目コード!$AB$4:$AB$5</xm:f>
          </x14:formula1>
          <xm:sqref>M33:M37 S13:S32</xm:sqref>
        </x14:dataValidation>
        <x14:dataValidation type="list" imeMode="halfAlpha" allowBlank="1" showInputMessage="1" showErrorMessage="1" xr:uid="{2F9CD44B-9528-4F53-AC86-277CAA01A160}">
          <x14:formula1>
            <xm:f>所属・種目コード!$AB$4:$AB$5</xm:f>
          </x14:formula1>
          <xm:sqref>S13:S32 M33:M37</xm:sqref>
        </x14:dataValidation>
        <x14:dataValidation type="list" imeMode="halfAlpha" allowBlank="1" showInputMessage="1" showErrorMessage="1" prompt="説明を読んで！" xr:uid="{00000000-0002-0000-0400-000011000000}">
          <x14:formula1>
            <xm:f>所属・種目コード!$AQ$1:$AQ$1</xm:f>
          </x14:formula1>
          <xm:sqref>Z13:Z64</xm:sqref>
        </x14:dataValidation>
        <x14:dataValidation type="list" errorStyle="warning" allowBlank="1" showInputMessage="1" showErrorMessage="1" errorTitle="種目入力" error="正しい種目データではありません" xr:uid="{00000000-0002-0000-0400-000015000000}">
          <x14:formula1>
            <xm:f>所属・種目コード!$AL$2:$AL$5</xm:f>
          </x14:formula1>
          <xm:sqref>N38</xm:sqref>
        </x14:dataValidation>
        <x14:dataValidation type="list" allowBlank="1" showInputMessage="1" showErrorMessage="1" xr:uid="{00000000-0002-0000-0400-000019000000}">
          <x14:formula1>
            <xm:f>所属・種目コード!$AL$1:$AL$5</xm:f>
          </x14:formula1>
          <xm:sqref>V13:V38 V40:V64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CF161"/>
  <sheetViews>
    <sheetView zoomScaleNormal="100" workbookViewId="0">
      <pane ySplit="6" topLeftCell="A7" activePane="bottomLeft" state="frozen"/>
      <selection pane="bottomLeft" activeCell="D10" sqref="D10:F10"/>
    </sheetView>
  </sheetViews>
  <sheetFormatPr defaultColWidth="8.6640625" defaultRowHeight="14"/>
  <cols>
    <col min="1" max="1" width="2.1640625" customWidth="1"/>
    <col min="2" max="2" width="5.33203125" customWidth="1"/>
    <col min="3" max="3" width="8.58203125" customWidth="1"/>
    <col min="4" max="4" width="3.6640625" customWidth="1"/>
    <col min="5" max="5" width="9.58203125" customWidth="1"/>
    <col min="6" max="6" width="15.6640625" style="22" customWidth="1"/>
    <col min="7" max="7" width="12.6640625" customWidth="1"/>
    <col min="8" max="8" width="11.6640625" style="22" customWidth="1"/>
    <col min="9" max="9" width="11.6640625" customWidth="1"/>
    <col min="10" max="10" width="10.1640625" hidden="1" customWidth="1"/>
    <col min="11" max="11" width="11" customWidth="1"/>
    <col min="12" max="13" width="1.5" customWidth="1"/>
    <col min="14" max="14" width="5.6640625" customWidth="1"/>
    <col min="15" max="15" width="8" customWidth="1"/>
    <col min="16" max="16" width="3.6640625" customWidth="1"/>
    <col min="17" max="17" width="9.6640625" customWidth="1"/>
    <col min="18" max="18" width="15.6640625" customWidth="1"/>
    <col min="19" max="19" width="12.6640625" customWidth="1"/>
    <col min="20" max="20" width="11.6640625" customWidth="1"/>
    <col min="21" max="21" width="11" customWidth="1"/>
    <col min="22" max="22" width="10" hidden="1" customWidth="1"/>
    <col min="23" max="23" width="10.5" customWidth="1"/>
    <col min="24" max="24" width="3.08203125" customWidth="1"/>
    <col min="25" max="25" width="4.9140625" hidden="1" customWidth="1"/>
    <col min="26" max="26" width="8.6640625" hidden="1" customWidth="1"/>
    <col min="27" max="27" width="15.58203125" hidden="1" customWidth="1"/>
    <col min="28" max="28" width="8.58203125" hidden="1" customWidth="1"/>
    <col min="29" max="29" width="10.6640625" hidden="1" customWidth="1"/>
    <col min="30" max="32" width="8.6640625" hidden="1" customWidth="1"/>
    <col min="33" max="33" width="4.6640625" hidden="1" customWidth="1"/>
    <col min="34" max="34" width="20.6640625" hidden="1" customWidth="1"/>
    <col min="35" max="35" width="9.1640625" hidden="1" customWidth="1"/>
    <col min="36" max="40" width="8.6640625" hidden="1" customWidth="1"/>
    <col min="41" max="41" width="9.6640625" hidden="1" customWidth="1"/>
    <col min="42" max="42" width="8.6640625" hidden="1" customWidth="1"/>
    <col min="43" max="43" width="8.58203125" hidden="1" customWidth="1"/>
    <col min="44" max="44" width="8.6640625" hidden="1" customWidth="1"/>
    <col min="45" max="45" width="5.9140625" hidden="1" customWidth="1"/>
    <col min="46" max="46" width="4.6640625" hidden="1" customWidth="1"/>
    <col min="47" max="47" width="13.1640625" hidden="1" customWidth="1"/>
    <col min="48" max="48" width="8.58203125" hidden="1" customWidth="1"/>
    <col min="49" max="49" width="8" hidden="1" customWidth="1"/>
    <col min="50" max="56" width="8.6640625" hidden="1" customWidth="1"/>
    <col min="57" max="57" width="12.4140625" hidden="1" customWidth="1"/>
    <col min="58" max="64" width="8.6640625" hidden="1" customWidth="1"/>
    <col min="65" max="65" width="15" hidden="1" customWidth="1"/>
    <col min="66" max="71" width="8.6640625" hidden="1" customWidth="1"/>
  </cols>
  <sheetData>
    <row r="1" spans="1:84">
      <c r="A1" s="128"/>
      <c r="B1" s="128"/>
      <c r="C1" s="128"/>
      <c r="D1" s="128"/>
      <c r="E1" s="128"/>
      <c r="F1" s="129"/>
      <c r="G1" s="128"/>
      <c r="H1" s="129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4.5" thickBot="1">
      <c r="A2" s="128"/>
      <c r="B2" s="591"/>
      <c r="C2" s="591"/>
      <c r="D2" s="591"/>
      <c r="E2" s="591"/>
      <c r="F2" s="591"/>
      <c r="G2" s="591"/>
      <c r="H2" s="591"/>
      <c r="I2" s="591"/>
      <c r="J2" s="591"/>
      <c r="K2" s="606" t="s">
        <v>9355</v>
      </c>
      <c r="L2" s="128"/>
      <c r="M2" s="128"/>
      <c r="N2" s="591"/>
      <c r="O2" s="591"/>
      <c r="P2" s="591"/>
      <c r="Q2" s="591"/>
      <c r="R2" s="591"/>
      <c r="S2" s="591"/>
      <c r="T2" s="591"/>
      <c r="U2" s="591"/>
      <c r="V2" s="591"/>
      <c r="W2" s="606" t="s">
        <v>9355</v>
      </c>
      <c r="X2" s="128"/>
      <c r="AM2" s="11" t="s">
        <v>403</v>
      </c>
      <c r="AN2" s="11" t="s">
        <v>404</v>
      </c>
      <c r="AO2" s="11" t="s">
        <v>405</v>
      </c>
      <c r="AP2" s="11" t="s">
        <v>406</v>
      </c>
      <c r="AQ2" s="11" t="s">
        <v>407</v>
      </c>
      <c r="AR2" s="11" t="s">
        <v>408</v>
      </c>
      <c r="AS2" s="11" t="s">
        <v>409</v>
      </c>
      <c r="AT2" s="11" t="s">
        <v>47</v>
      </c>
      <c r="AU2" s="11" t="s">
        <v>52</v>
      </c>
      <c r="AV2" s="11" t="s">
        <v>410</v>
      </c>
      <c r="AW2" s="11" t="s">
        <v>411</v>
      </c>
      <c r="AX2" s="11" t="s">
        <v>412</v>
      </c>
      <c r="AY2" s="11" t="s">
        <v>413</v>
      </c>
      <c r="AZ2" s="11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1" customFormat="1" ht="25.25" customHeight="1" thickBot="1">
      <c r="A3" s="130"/>
      <c r="B3" s="591"/>
      <c r="C3" s="1057" t="s">
        <v>8671</v>
      </c>
      <c r="D3" s="1058"/>
      <c r="E3" s="1058"/>
      <c r="F3" s="1058"/>
      <c r="G3" s="1058"/>
      <c r="H3" s="1059"/>
      <c r="I3" s="591"/>
      <c r="J3" s="591"/>
      <c r="K3" s="591"/>
      <c r="L3" s="130"/>
      <c r="M3" s="130"/>
      <c r="N3" s="591"/>
      <c r="O3" s="1060" t="s">
        <v>8670</v>
      </c>
      <c r="P3" s="1061"/>
      <c r="Q3" s="1061"/>
      <c r="R3" s="1061"/>
      <c r="S3" s="1061"/>
      <c r="T3" s="1062"/>
      <c r="U3" s="591"/>
      <c r="V3" s="591"/>
      <c r="W3" s="591"/>
      <c r="X3" s="130"/>
      <c r="AM3" s="11">
        <v>5357</v>
      </c>
      <c r="AN3" s="11">
        <v>1094</v>
      </c>
      <c r="AO3" s="11" t="s">
        <v>267</v>
      </c>
      <c r="AS3" s="11">
        <v>1</v>
      </c>
      <c r="AT3" s="11">
        <v>2572</v>
      </c>
      <c r="AU3" s="11" t="s">
        <v>414</v>
      </c>
      <c r="AV3" s="11">
        <v>73</v>
      </c>
      <c r="AX3" s="11">
        <v>0</v>
      </c>
      <c r="AY3" s="11">
        <v>0</v>
      </c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</row>
    <row r="4" spans="1:84">
      <c r="A4" s="128"/>
      <c r="B4" s="591"/>
      <c r="C4" s="1068" t="s">
        <v>8656</v>
      </c>
      <c r="D4" s="1068"/>
      <c r="E4" s="1068"/>
      <c r="F4" s="1068"/>
      <c r="G4" s="591"/>
      <c r="H4" s="591"/>
      <c r="I4" s="591"/>
      <c r="J4" s="591"/>
      <c r="K4" s="591"/>
      <c r="L4" s="128"/>
      <c r="M4" s="128"/>
      <c r="N4" s="591"/>
      <c r="O4" s="1068" t="s">
        <v>8656</v>
      </c>
      <c r="P4" s="1068"/>
      <c r="Q4" s="1068"/>
      <c r="R4" s="1068"/>
      <c r="S4" s="591"/>
      <c r="T4" s="591"/>
      <c r="U4" s="591"/>
      <c r="V4" s="591"/>
      <c r="W4" s="591"/>
      <c r="X4" s="128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</row>
    <row r="5" spans="1:84" ht="14.5" thickBot="1">
      <c r="A5" s="128"/>
      <c r="B5" s="591"/>
      <c r="C5" s="1069" t="s">
        <v>8657</v>
      </c>
      <c r="D5" s="1069"/>
      <c r="E5" s="1069"/>
      <c r="F5" s="1069"/>
      <c r="G5" s="591"/>
      <c r="H5" s="591"/>
      <c r="I5" s="591"/>
      <c r="J5" s="591"/>
      <c r="K5" s="591"/>
      <c r="L5" s="128"/>
      <c r="M5" s="128"/>
      <c r="N5" s="591"/>
      <c r="O5" s="1069" t="s">
        <v>8657</v>
      </c>
      <c r="P5" s="1069"/>
      <c r="Q5" s="1069"/>
      <c r="R5" s="1069"/>
      <c r="S5" s="591"/>
      <c r="T5" s="591"/>
      <c r="U5" s="591"/>
      <c r="V5" s="591"/>
      <c r="W5" s="591"/>
      <c r="X5" s="128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</row>
    <row r="6" spans="1:84" ht="18.649999999999999" customHeight="1" thickBot="1">
      <c r="A6" s="128"/>
      <c r="B6" s="591"/>
      <c r="C6" s="591"/>
      <c r="D6" s="591"/>
      <c r="E6" s="591"/>
      <c r="F6" s="591"/>
      <c r="G6" s="1066" t="s">
        <v>8669</v>
      </c>
      <c r="H6" s="1067"/>
      <c r="I6" s="592">
        <f>COUNT(J15,J26,J38,J49)</f>
        <v>0</v>
      </c>
      <c r="J6" s="591"/>
      <c r="K6" s="591"/>
      <c r="L6" s="128"/>
      <c r="M6" s="128"/>
      <c r="N6" s="591"/>
      <c r="O6" s="591"/>
      <c r="P6" s="591"/>
      <c r="Q6" s="591"/>
      <c r="R6" s="591"/>
      <c r="S6" s="1066" t="s">
        <v>8669</v>
      </c>
      <c r="T6" s="1067"/>
      <c r="U6" s="592">
        <f>COUNT(V15,V26,V38,V49)</f>
        <v>0</v>
      </c>
      <c r="V6" s="591"/>
      <c r="W6" s="591"/>
      <c r="X6" s="128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</row>
    <row r="7" spans="1:84" ht="13.25" customHeight="1">
      <c r="A7" s="128"/>
      <c r="B7" s="104"/>
      <c r="C7" s="1070"/>
      <c r="D7" s="1070"/>
      <c r="E7" s="1070"/>
      <c r="F7" s="1070"/>
      <c r="G7" s="1070"/>
      <c r="H7" s="173"/>
      <c r="I7" s="173"/>
      <c r="J7" s="174"/>
      <c r="K7" s="288"/>
      <c r="L7" s="128"/>
      <c r="M7" s="128"/>
      <c r="N7" s="104"/>
      <c r="O7" s="104"/>
      <c r="P7" s="104"/>
      <c r="Q7" s="104"/>
      <c r="R7" s="104"/>
      <c r="S7" s="104"/>
      <c r="T7" s="173"/>
      <c r="U7" s="173"/>
      <c r="V7" s="174"/>
      <c r="W7" s="104"/>
      <c r="X7" s="128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</row>
    <row r="8" spans="1:84" ht="13.25" customHeight="1">
      <c r="A8" s="128"/>
      <c r="B8" s="104"/>
      <c r="C8" s="1072" t="s">
        <v>9351</v>
      </c>
      <c r="D8" s="1072"/>
      <c r="E8" s="1072"/>
      <c r="F8" s="1072"/>
      <c r="G8" s="1072"/>
      <c r="H8" s="173"/>
      <c r="I8" s="173"/>
      <c r="J8" s="561"/>
      <c r="K8" s="288"/>
      <c r="L8" s="128"/>
      <c r="M8" s="128"/>
      <c r="N8" s="104"/>
      <c r="O8" s="1072" t="s">
        <v>9351</v>
      </c>
      <c r="P8" s="1072"/>
      <c r="Q8" s="1072"/>
      <c r="R8" s="1072"/>
      <c r="S8" s="1072"/>
      <c r="T8" s="173"/>
      <c r="U8" s="173"/>
      <c r="V8" s="561"/>
      <c r="W8" s="104"/>
      <c r="X8" s="128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</row>
    <row r="9" spans="1:84" ht="16.25" customHeight="1" thickBot="1">
      <c r="A9" s="128"/>
      <c r="B9" s="104"/>
      <c r="C9" s="104"/>
      <c r="D9" s="104"/>
      <c r="E9" s="104"/>
      <c r="F9" s="104"/>
      <c r="G9" s="104"/>
      <c r="H9" s="173"/>
      <c r="I9" s="173"/>
      <c r="J9" s="219"/>
      <c r="K9" s="288"/>
      <c r="L9" s="128"/>
      <c r="M9" s="128"/>
      <c r="N9" s="104"/>
      <c r="O9" s="104"/>
      <c r="P9" s="104"/>
      <c r="Q9" s="104"/>
      <c r="R9" s="104"/>
      <c r="S9" s="104"/>
      <c r="T9" s="614"/>
      <c r="U9" s="173"/>
      <c r="V9" s="219"/>
      <c r="W9" s="104"/>
      <c r="X9" s="128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</row>
    <row r="10" spans="1:84" ht="16.25" customHeight="1" thickBot="1">
      <c r="A10" s="128"/>
      <c r="B10" s="104"/>
      <c r="C10" s="615" t="s">
        <v>8653</v>
      </c>
      <c r="D10" s="1073" t="s">
        <v>8723</v>
      </c>
      <c r="E10" s="1074"/>
      <c r="F10" s="1074"/>
      <c r="G10" s="593"/>
      <c r="H10" s="601" t="s">
        <v>8905</v>
      </c>
      <c r="I10" s="616"/>
      <c r="J10" s="219"/>
      <c r="K10" s="288"/>
      <c r="L10" s="128"/>
      <c r="M10" s="128"/>
      <c r="N10" s="104"/>
      <c r="O10" s="615" t="s">
        <v>8653</v>
      </c>
      <c r="P10" s="1073" t="s">
        <v>8723</v>
      </c>
      <c r="Q10" s="1074"/>
      <c r="R10" s="1074"/>
      <c r="S10" s="611"/>
      <c r="T10" s="757" t="s">
        <v>8905</v>
      </c>
      <c r="U10" s="618"/>
      <c r="V10" s="219"/>
      <c r="W10" s="104"/>
      <c r="X10" s="128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</row>
    <row r="11" spans="1:84" ht="20.399999999999999" customHeight="1" thickBot="1">
      <c r="A11" s="128"/>
      <c r="B11" s="104"/>
      <c r="C11" s="148"/>
      <c r="D11" s="148"/>
      <c r="E11" s="148"/>
      <c r="F11" s="328" t="s">
        <v>8716</v>
      </c>
      <c r="G11" s="148"/>
      <c r="H11" s="1071"/>
      <c r="I11" s="1071"/>
      <c r="J11" s="148"/>
      <c r="K11" s="104"/>
      <c r="L11" s="128"/>
      <c r="M11" s="128"/>
      <c r="N11" s="104"/>
      <c r="O11" s="148"/>
      <c r="P11" s="148"/>
      <c r="Q11" s="148"/>
      <c r="R11" s="328" t="s">
        <v>8716</v>
      </c>
      <c r="S11" s="148"/>
      <c r="T11" s="1071"/>
      <c r="U11" s="1071"/>
      <c r="V11" s="148"/>
      <c r="W11" s="104"/>
      <c r="X11" s="128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</row>
    <row r="12" spans="1:84" ht="15.5">
      <c r="A12" s="128"/>
      <c r="B12" s="104"/>
      <c r="C12" s="1044" t="s">
        <v>8639</v>
      </c>
      <c r="D12" s="1045"/>
      <c r="E12" s="224" t="s">
        <v>8646</v>
      </c>
      <c r="F12" s="736" t="s">
        <v>8702</v>
      </c>
      <c r="G12" s="736" t="s">
        <v>8637</v>
      </c>
      <c r="H12" s="224" t="s">
        <v>8658</v>
      </c>
      <c r="I12" s="220" t="s">
        <v>8638</v>
      </c>
      <c r="J12" s="225" t="s">
        <v>403</v>
      </c>
      <c r="K12" s="104"/>
      <c r="L12" s="128"/>
      <c r="M12" s="128"/>
      <c r="N12" s="104"/>
      <c r="O12" s="1044" t="s">
        <v>8639</v>
      </c>
      <c r="P12" s="1045"/>
      <c r="Q12" s="224" t="s">
        <v>8646</v>
      </c>
      <c r="R12" s="783" t="s">
        <v>8702</v>
      </c>
      <c r="S12" s="783" t="s">
        <v>8637</v>
      </c>
      <c r="T12" s="224" t="s">
        <v>8658</v>
      </c>
      <c r="U12" s="743" t="s">
        <v>8638</v>
      </c>
      <c r="V12" s="782" t="s">
        <v>403</v>
      </c>
      <c r="W12" s="104"/>
      <c r="X12" s="128"/>
      <c r="Z12" s="11" t="s">
        <v>403</v>
      </c>
      <c r="AA12" s="11" t="s">
        <v>404</v>
      </c>
      <c r="AB12" s="11" t="s">
        <v>405</v>
      </c>
      <c r="AC12" s="11" t="s">
        <v>406</v>
      </c>
      <c r="AD12" s="11" t="s">
        <v>407</v>
      </c>
      <c r="AE12" s="21" t="s">
        <v>408</v>
      </c>
      <c r="AF12" s="11" t="s">
        <v>409</v>
      </c>
      <c r="AG12" s="11" t="s">
        <v>47</v>
      </c>
      <c r="AH12" s="11" t="s">
        <v>52</v>
      </c>
      <c r="AI12" s="11" t="s">
        <v>410</v>
      </c>
      <c r="AM12" s="11" t="s">
        <v>403</v>
      </c>
      <c r="AN12" s="11" t="s">
        <v>404</v>
      </c>
      <c r="AO12" s="11" t="s">
        <v>405</v>
      </c>
      <c r="AP12" s="11" t="s">
        <v>406</v>
      </c>
      <c r="AQ12" s="11" t="s">
        <v>407</v>
      </c>
      <c r="AR12" s="21" t="s">
        <v>408</v>
      </c>
      <c r="AS12" s="11" t="s">
        <v>409</v>
      </c>
      <c r="AT12" s="11" t="s">
        <v>47</v>
      </c>
      <c r="AU12" s="11" t="s">
        <v>52</v>
      </c>
      <c r="AV12" s="11" t="s">
        <v>410</v>
      </c>
      <c r="AW12" s="11" t="s">
        <v>412</v>
      </c>
      <c r="AX12" s="11" t="s">
        <v>413</v>
      </c>
      <c r="AY12" s="11"/>
      <c r="BT12" s="64"/>
      <c r="BU12" s="64"/>
      <c r="BV12" s="507"/>
      <c r="BW12" s="64"/>
      <c r="BX12" s="64"/>
      <c r="BY12" s="64"/>
      <c r="BZ12" s="64"/>
      <c r="CA12" s="64"/>
      <c r="CB12" s="64"/>
      <c r="CC12" s="64"/>
      <c r="CD12" s="64"/>
      <c r="CE12" s="64"/>
      <c r="CF12" s="64"/>
    </row>
    <row r="13" spans="1:84">
      <c r="A13" s="128"/>
      <c r="B13" s="104"/>
      <c r="C13" s="221"/>
      <c r="D13" s="139">
        <v>1</v>
      </c>
      <c r="E13" s="594"/>
      <c r="F13" s="222" t="str">
        <f>IF($E13="","",(VLOOKUP($E13,'競技者（中）'!$B$3:$H$1200,2,0)))</f>
        <v/>
      </c>
      <c r="G13" s="222" t="str">
        <f>IF($E13="","",(VLOOKUP($E13,'競技者（中）'!$B$3:$H$1200,4,0)))</f>
        <v/>
      </c>
      <c r="H13" s="1054"/>
      <c r="I13" s="223" t="str">
        <f>IF($G13="","",(VLOOKUP($G13,所属・種目コード!$B$3:$C$163,2,0)))</f>
        <v/>
      </c>
      <c r="J13" s="140"/>
      <c r="K13" s="104"/>
      <c r="L13" s="128"/>
      <c r="M13" s="128"/>
      <c r="N13" s="104"/>
      <c r="O13" s="221"/>
      <c r="P13" s="139">
        <v>1</v>
      </c>
      <c r="Q13" s="594"/>
      <c r="R13" s="222" t="str">
        <f>IF($Q13="","",(VLOOKUP($Q13,'競技者（中）'!$B$3:$H$1017,2,0)))</f>
        <v/>
      </c>
      <c r="S13" s="133" t="str">
        <f>IF($Q13="","",(VLOOKUP($Q13,'競技者（中）'!$B$3:$H$1026,4,0)))</f>
        <v/>
      </c>
      <c r="T13" s="1054"/>
      <c r="U13" s="795" t="str">
        <f>IF($S13="","",(VLOOKUP($S13,所属・種目コード!$B$3:$D$149,2,0)))</f>
        <v/>
      </c>
      <c r="V13" s="739"/>
      <c r="W13" s="104"/>
      <c r="X13" s="128"/>
      <c r="Z13" s="135" t="e">
        <f t="shared" ref="Z13:Z18" si="0">$J$15</f>
        <v>#VALUE!</v>
      </c>
      <c r="AA13" s="136" t="str">
        <f>$I$13</f>
        <v/>
      </c>
      <c r="AB13" s="135" t="str">
        <f>$G$13</f>
        <v/>
      </c>
      <c r="AC13" s="11"/>
      <c r="AD13" s="135">
        <f t="shared" ref="AD13:AD18" si="1">$H$13</f>
        <v>0</v>
      </c>
      <c r="AE13" s="21"/>
      <c r="AF13" s="135">
        <f>$D$13</f>
        <v>1</v>
      </c>
      <c r="AG13" s="135">
        <f>$E$13</f>
        <v>0</v>
      </c>
      <c r="AH13" s="137" t="str">
        <f>$F$13</f>
        <v/>
      </c>
      <c r="AI13" s="13">
        <v>11</v>
      </c>
      <c r="AM13" s="135" t="e">
        <f t="shared" ref="AM13:AM18" si="2">$V$15</f>
        <v>#VALUE!</v>
      </c>
      <c r="AN13" s="136" t="str">
        <f>$U$13</f>
        <v/>
      </c>
      <c r="AO13" s="135" t="str">
        <f>$S$13</f>
        <v/>
      </c>
      <c r="AP13" s="11"/>
      <c r="AQ13" s="135">
        <f t="shared" ref="AQ13:AQ18" si="3">$T$13</f>
        <v>0</v>
      </c>
      <c r="AR13" s="21"/>
      <c r="AS13" s="135">
        <f t="shared" ref="AS13:AT18" si="4">P13</f>
        <v>1</v>
      </c>
      <c r="AT13" s="135">
        <f t="shared" si="4"/>
        <v>0</v>
      </c>
      <c r="AU13" s="137" t="str">
        <f>$R$13</f>
        <v/>
      </c>
      <c r="AV13" s="13">
        <v>11</v>
      </c>
      <c r="AZ13" s="11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</row>
    <row r="14" spans="1:84">
      <c r="A14" s="128"/>
      <c r="B14" s="104"/>
      <c r="C14" s="138" t="s">
        <v>8640</v>
      </c>
      <c r="D14" s="139">
        <v>2</v>
      </c>
      <c r="E14" s="595"/>
      <c r="F14" s="222" t="str">
        <f>IF($E14="","",(VLOOKUP($E14,'競技者（中）'!$B$3:$H$1200,2,0)))</f>
        <v/>
      </c>
      <c r="G14" s="222" t="str">
        <f>IF($E14="","",(VLOOKUP($E14,'競技者（中）'!$B$3:$H$1200,4,0)))</f>
        <v/>
      </c>
      <c r="H14" s="1055"/>
      <c r="I14" s="223" t="str">
        <f>IF($G14="","",(VLOOKUP($G14,所属・種目コード!$B$3:$C$163,2,0)))</f>
        <v/>
      </c>
      <c r="J14" s="140"/>
      <c r="K14" s="104"/>
      <c r="L14" s="128"/>
      <c r="M14" s="128"/>
      <c r="N14" s="104"/>
      <c r="O14" s="138" t="s">
        <v>8640</v>
      </c>
      <c r="P14" s="139">
        <v>2</v>
      </c>
      <c r="Q14" s="595"/>
      <c r="R14" s="222" t="str">
        <f>IF($Q14="","",(VLOOKUP($Q14,'競技者（中）'!$B$3:$H$1017,2,0)))</f>
        <v/>
      </c>
      <c r="S14" s="133" t="str">
        <f>IF($Q14="","",(VLOOKUP($Q14,'競技者（中）'!$B$3:$H$1026,4,0)))</f>
        <v/>
      </c>
      <c r="T14" s="1055"/>
      <c r="U14" s="795" t="str">
        <f>IF($S14="","",(VLOOKUP($S14,所属・種目コード!$B$3:$D$149,2,0)))</f>
        <v/>
      </c>
      <c r="V14" s="739"/>
      <c r="W14" s="104"/>
      <c r="X14" s="128"/>
      <c r="Z14" s="135" t="e">
        <f t="shared" si="0"/>
        <v>#VALUE!</v>
      </c>
      <c r="AA14" s="136" t="str">
        <f>$I$14</f>
        <v/>
      </c>
      <c r="AB14" s="135" t="str">
        <f>$G$14</f>
        <v/>
      </c>
      <c r="AC14" s="11"/>
      <c r="AD14" s="135">
        <f t="shared" si="1"/>
        <v>0</v>
      </c>
      <c r="AE14" s="21"/>
      <c r="AF14" s="135">
        <f>$D$14</f>
        <v>2</v>
      </c>
      <c r="AG14" s="135">
        <f>$E$14</f>
        <v>0</v>
      </c>
      <c r="AH14" s="137" t="str">
        <f>$F$14</f>
        <v/>
      </c>
      <c r="AI14" s="13">
        <v>11</v>
      </c>
      <c r="AM14" s="135" t="e">
        <f t="shared" si="2"/>
        <v>#VALUE!</v>
      </c>
      <c r="AN14" s="136" t="str">
        <f>$U$14</f>
        <v/>
      </c>
      <c r="AO14" s="135" t="str">
        <f>$S$14</f>
        <v/>
      </c>
      <c r="AP14" s="11"/>
      <c r="AQ14" s="135">
        <f t="shared" si="3"/>
        <v>0</v>
      </c>
      <c r="AR14" s="21"/>
      <c r="AS14" s="135">
        <f t="shared" si="4"/>
        <v>2</v>
      </c>
      <c r="AT14" s="135">
        <f t="shared" si="4"/>
        <v>0</v>
      </c>
      <c r="AU14" s="137" t="str">
        <f>$R$14</f>
        <v/>
      </c>
      <c r="AV14" s="13">
        <v>11</v>
      </c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</row>
    <row r="15" spans="1:84" ht="16.5">
      <c r="A15" s="128"/>
      <c r="B15" s="104"/>
      <c r="C15" s="141">
        <v>1</v>
      </c>
      <c r="D15" s="142">
        <v>3</v>
      </c>
      <c r="E15" s="595"/>
      <c r="F15" s="222" t="str">
        <f>IF($E15="","",(VLOOKUP($E15,'競技者（中）'!$B$3:$H$1200,2,0)))</f>
        <v/>
      </c>
      <c r="G15" s="222" t="str">
        <f>IF($E15="","",(VLOOKUP($E15,'競技者（中）'!$B$3:$H$1200,4,0)))</f>
        <v/>
      </c>
      <c r="H15" s="1055"/>
      <c r="I15" s="223" t="str">
        <f>IF($G15="","",(VLOOKUP($G15,所属・種目コード!$B$3:$C$163,2,0)))</f>
        <v/>
      </c>
      <c r="J15" s="143" t="e">
        <f>$C$15+$I$15+8070</f>
        <v>#VALUE!</v>
      </c>
      <c r="K15" s="104"/>
      <c r="L15" s="130"/>
      <c r="M15" s="130"/>
      <c r="N15" s="104"/>
      <c r="O15" s="141">
        <v>1</v>
      </c>
      <c r="P15" s="142">
        <v>3</v>
      </c>
      <c r="Q15" s="595"/>
      <c r="R15" s="222" t="str">
        <f>IF($Q15="","",(VLOOKUP($Q15,'競技者（中）'!$B$3:$H$1017,2,0)))</f>
        <v/>
      </c>
      <c r="S15" s="133" t="str">
        <f>IF($Q15="","",(VLOOKUP($Q15,'競技者（中）'!$B$3:$H$1026,4,0)))</f>
        <v/>
      </c>
      <c r="T15" s="1055"/>
      <c r="U15" s="795" t="str">
        <f>IF($S15="","",(VLOOKUP($S15,所属・種目コード!$B$3:$D$149,2,0)))</f>
        <v/>
      </c>
      <c r="V15" s="740" t="e">
        <f>$O$15+$U$15+8080</f>
        <v>#VALUE!</v>
      </c>
      <c r="W15" s="104"/>
      <c r="X15" s="128"/>
      <c r="Z15" s="135" t="e">
        <f t="shared" si="0"/>
        <v>#VALUE!</v>
      </c>
      <c r="AA15" s="136" t="str">
        <f>$I$15</f>
        <v/>
      </c>
      <c r="AB15" s="135" t="str">
        <f>$G$15</f>
        <v/>
      </c>
      <c r="AC15" s="11"/>
      <c r="AD15" s="135">
        <f t="shared" si="1"/>
        <v>0</v>
      </c>
      <c r="AE15" s="21"/>
      <c r="AF15" s="135">
        <f>$D$15</f>
        <v>3</v>
      </c>
      <c r="AG15" s="135">
        <f>$E$15</f>
        <v>0</v>
      </c>
      <c r="AH15" s="137" t="str">
        <f>$F$15</f>
        <v/>
      </c>
      <c r="AI15" s="13">
        <v>11</v>
      </c>
      <c r="AM15" s="135" t="e">
        <f t="shared" si="2"/>
        <v>#VALUE!</v>
      </c>
      <c r="AN15" s="136" t="str">
        <f>$U$15</f>
        <v/>
      </c>
      <c r="AO15" s="135" t="str">
        <f>$S$15</f>
        <v/>
      </c>
      <c r="AP15" s="11"/>
      <c r="AQ15" s="135">
        <f t="shared" si="3"/>
        <v>0</v>
      </c>
      <c r="AR15" s="21"/>
      <c r="AS15" s="135">
        <f t="shared" si="4"/>
        <v>3</v>
      </c>
      <c r="AT15" s="135">
        <f t="shared" si="4"/>
        <v>0</v>
      </c>
      <c r="AU15" s="137" t="str">
        <f>$R$15</f>
        <v/>
      </c>
      <c r="AV15" s="13">
        <v>11</v>
      </c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</row>
    <row r="16" spans="1:84">
      <c r="A16" s="128"/>
      <c r="B16" s="104"/>
      <c r="C16" s="56"/>
      <c r="D16" s="142">
        <v>4</v>
      </c>
      <c r="E16" s="595"/>
      <c r="F16" s="222" t="str">
        <f>IF($E16="","",(VLOOKUP($E16,'競技者（中）'!$B$3:$H$1200,2,0)))</f>
        <v/>
      </c>
      <c r="G16" s="222" t="str">
        <f>IF($E16="","",(VLOOKUP($E16,'競技者（中）'!$B$3:$H$1200,4,0)))</f>
        <v/>
      </c>
      <c r="H16" s="1055"/>
      <c r="I16" s="223" t="str">
        <f>IF($G16="","",(VLOOKUP($G16,所属・種目コード!$B$3:$C$163,2,0)))</f>
        <v/>
      </c>
      <c r="J16" s="144"/>
      <c r="K16" s="13"/>
      <c r="L16" s="130"/>
      <c r="M16" s="130"/>
      <c r="N16" s="104"/>
      <c r="O16" s="56"/>
      <c r="P16" s="142">
        <v>4</v>
      </c>
      <c r="Q16" s="595"/>
      <c r="R16" s="222" t="str">
        <f>IF($Q16="","",(VLOOKUP($Q16,'競技者（中）'!$B$3:$H$1017,2,0)))</f>
        <v/>
      </c>
      <c r="S16" s="133" t="str">
        <f>IF($Q16="","",(VLOOKUP($Q16,'競技者（中）'!$B$3:$H$1026,4,0)))</f>
        <v/>
      </c>
      <c r="T16" s="1055"/>
      <c r="U16" s="795" t="str">
        <f>IF($S16="","",(VLOOKUP($S16,所属・種目コード!$B$3:$D$149,2,0)))</f>
        <v/>
      </c>
      <c r="V16" s="741"/>
      <c r="W16" s="13"/>
      <c r="X16" s="130"/>
      <c r="Y16" s="11"/>
      <c r="Z16" s="135" t="e">
        <f t="shared" si="0"/>
        <v>#VALUE!</v>
      </c>
      <c r="AA16" s="136" t="str">
        <f>$I$16</f>
        <v/>
      </c>
      <c r="AB16" s="135" t="str">
        <f>$G$16</f>
        <v/>
      </c>
      <c r="AC16" s="11"/>
      <c r="AD16" s="135">
        <f t="shared" si="1"/>
        <v>0</v>
      </c>
      <c r="AE16" s="21"/>
      <c r="AF16" s="135">
        <f>$D$16</f>
        <v>4</v>
      </c>
      <c r="AG16" s="135">
        <f>$E$16</f>
        <v>0</v>
      </c>
      <c r="AH16" s="137" t="str">
        <f>$F$16</f>
        <v/>
      </c>
      <c r="AI16" s="13">
        <v>11</v>
      </c>
      <c r="AM16" s="135" t="e">
        <f t="shared" si="2"/>
        <v>#VALUE!</v>
      </c>
      <c r="AN16" s="136" t="str">
        <f>$U$16</f>
        <v/>
      </c>
      <c r="AO16" s="135" t="str">
        <f>$S$16</f>
        <v/>
      </c>
      <c r="AP16" s="11"/>
      <c r="AQ16" s="135">
        <f t="shared" si="3"/>
        <v>0</v>
      </c>
      <c r="AR16" s="21"/>
      <c r="AS16" s="135">
        <f t="shared" si="4"/>
        <v>4</v>
      </c>
      <c r="AT16" s="135">
        <f t="shared" si="4"/>
        <v>0</v>
      </c>
      <c r="AU16" s="137" t="str">
        <f>$R$16</f>
        <v/>
      </c>
      <c r="AV16" s="13">
        <v>11</v>
      </c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</row>
    <row r="17" spans="1:84">
      <c r="A17" s="128"/>
      <c r="B17" s="104"/>
      <c r="C17" s="56"/>
      <c r="D17" s="142">
        <v>5</v>
      </c>
      <c r="E17" s="595"/>
      <c r="F17" s="222" t="str">
        <f>IF($E17="","",(VLOOKUP($E17,'競技者（中）'!$B$3:$H$1200,2,0)))</f>
        <v/>
      </c>
      <c r="G17" s="222" t="str">
        <f>IF($E17="","",(VLOOKUP($E17,'競技者（中）'!$B$3:$H$1200,4,0)))</f>
        <v/>
      </c>
      <c r="H17" s="1055"/>
      <c r="I17" s="223" t="str">
        <f>IF($G17="","",(VLOOKUP($G17,所属・種目コード!$B$3:$C$163,2,0)))</f>
        <v/>
      </c>
      <c r="J17" s="144"/>
      <c r="K17" s="13"/>
      <c r="L17" s="130"/>
      <c r="M17" s="130"/>
      <c r="N17" s="104"/>
      <c r="O17" s="56"/>
      <c r="P17" s="142">
        <v>5</v>
      </c>
      <c r="Q17" s="595"/>
      <c r="R17" s="222" t="str">
        <f>IF($Q17="","",(VLOOKUP($Q17,'競技者（中）'!$B$3:$H$1017,2,0)))</f>
        <v/>
      </c>
      <c r="S17" s="133" t="str">
        <f>IF($Q17="","",(VLOOKUP($Q17,'競技者（中）'!$B$3:$H$1026,4,0)))</f>
        <v/>
      </c>
      <c r="T17" s="1055"/>
      <c r="U17" s="795" t="str">
        <f>IF($S17="","",(VLOOKUP($S17,所属・種目コード!$B$3:$D$149,2,0)))</f>
        <v/>
      </c>
      <c r="V17" s="741"/>
      <c r="W17" s="13"/>
      <c r="X17" s="130"/>
      <c r="Y17" s="11"/>
      <c r="Z17" s="135" t="e">
        <f t="shared" si="0"/>
        <v>#VALUE!</v>
      </c>
      <c r="AA17" s="136" t="str">
        <f>$I$17</f>
        <v/>
      </c>
      <c r="AB17" s="135" t="str">
        <f>$G$17</f>
        <v/>
      </c>
      <c r="AC17" s="11"/>
      <c r="AD17" s="135">
        <f t="shared" si="1"/>
        <v>0</v>
      </c>
      <c r="AE17" s="21"/>
      <c r="AF17" s="135">
        <f>$D$17</f>
        <v>5</v>
      </c>
      <c r="AG17" s="135">
        <f>$E$17</f>
        <v>0</v>
      </c>
      <c r="AH17" s="137" t="str">
        <f>$F$17</f>
        <v/>
      </c>
      <c r="AI17" s="13">
        <v>11</v>
      </c>
      <c r="AM17" s="135" t="e">
        <f t="shared" si="2"/>
        <v>#VALUE!</v>
      </c>
      <c r="AN17" s="136" t="str">
        <f>$U$17</f>
        <v/>
      </c>
      <c r="AO17" s="135" t="str">
        <f>$S$17</f>
        <v/>
      </c>
      <c r="AP17" s="11"/>
      <c r="AQ17" s="135">
        <f t="shared" si="3"/>
        <v>0</v>
      </c>
      <c r="AR17" s="21"/>
      <c r="AS17" s="135">
        <f t="shared" si="4"/>
        <v>5</v>
      </c>
      <c r="AT17" s="135">
        <f t="shared" si="4"/>
        <v>0</v>
      </c>
      <c r="AU17" s="137" t="str">
        <f>$R$17</f>
        <v/>
      </c>
      <c r="AV17" s="13">
        <v>11</v>
      </c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</row>
    <row r="18" spans="1:84" ht="14.5" thickBot="1">
      <c r="A18" s="128"/>
      <c r="B18" s="104"/>
      <c r="C18" s="57"/>
      <c r="D18" s="145">
        <v>6</v>
      </c>
      <c r="E18" s="596"/>
      <c r="F18" s="756" t="str">
        <f>IF($E18="","",(VLOOKUP($E18,'競技者（中）'!$B$3:$H$1200,2,0)))</f>
        <v/>
      </c>
      <c r="G18" s="756" t="str">
        <f>IF($E18="","",(VLOOKUP($E18,'競技者（中）'!$B$3:$H$1200,4,0)))</f>
        <v/>
      </c>
      <c r="H18" s="1056"/>
      <c r="I18" s="454" t="str">
        <f>IF($G18="","",(VLOOKUP($G18,所属・種目コード!$B$3:$C$163,2,0)))</f>
        <v/>
      </c>
      <c r="J18" s="147"/>
      <c r="K18" s="13"/>
      <c r="L18" s="130"/>
      <c r="M18" s="130"/>
      <c r="N18" s="104"/>
      <c r="O18" s="57"/>
      <c r="P18" s="145">
        <v>6</v>
      </c>
      <c r="Q18" s="596"/>
      <c r="R18" s="756" t="str">
        <f>IF($Q18="","",(VLOOKUP($Q18,'競技者（中）'!$B$3:$H$1017,2,0)))</f>
        <v/>
      </c>
      <c r="S18" s="146" t="str">
        <f>IF($Q18="","",(VLOOKUP($Q18,'競技者（中）'!$B$3:$H$1026,4,0)))</f>
        <v/>
      </c>
      <c r="T18" s="1056"/>
      <c r="U18" s="796" t="str">
        <f>IF($S18="","",(VLOOKUP($S18,所属・種目コード!$B$3:$D$149,2,0)))</f>
        <v/>
      </c>
      <c r="V18" s="742"/>
      <c r="W18" s="13"/>
      <c r="X18" s="130"/>
      <c r="Y18" s="11"/>
      <c r="Z18" s="135" t="e">
        <f t="shared" si="0"/>
        <v>#VALUE!</v>
      </c>
      <c r="AA18" s="136" t="str">
        <f>$I$18</f>
        <v/>
      </c>
      <c r="AB18" s="135" t="str">
        <f>$G$18</f>
        <v/>
      </c>
      <c r="AC18" s="11"/>
      <c r="AD18" s="135">
        <f t="shared" si="1"/>
        <v>0</v>
      </c>
      <c r="AE18" s="21"/>
      <c r="AF18" s="135">
        <f>$D$18</f>
        <v>6</v>
      </c>
      <c r="AG18" s="135">
        <f>$E$18</f>
        <v>0</v>
      </c>
      <c r="AH18" s="137" t="str">
        <f>$F$18</f>
        <v/>
      </c>
      <c r="AI18" s="13">
        <v>11</v>
      </c>
      <c r="AM18" s="135" t="e">
        <f t="shared" si="2"/>
        <v>#VALUE!</v>
      </c>
      <c r="AN18" s="136" t="str">
        <f>$U$18</f>
        <v/>
      </c>
      <c r="AO18" s="135" t="str">
        <f>$S$18</f>
        <v/>
      </c>
      <c r="AP18" s="11"/>
      <c r="AQ18" s="135">
        <f t="shared" si="3"/>
        <v>0</v>
      </c>
      <c r="AR18" s="21"/>
      <c r="AS18" s="135">
        <f t="shared" si="4"/>
        <v>6</v>
      </c>
      <c r="AT18" s="135">
        <f t="shared" si="4"/>
        <v>0</v>
      </c>
      <c r="AU18" s="137" t="str">
        <f>$R$18</f>
        <v/>
      </c>
      <c r="AV18" s="13">
        <v>11</v>
      </c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</row>
    <row r="19" spans="1:84">
      <c r="A19" s="128"/>
      <c r="B19" s="104"/>
      <c r="C19" s="13"/>
      <c r="D19" s="13"/>
      <c r="E19" s="13"/>
      <c r="F19" s="148"/>
      <c r="G19" s="13"/>
      <c r="H19" s="13"/>
      <c r="I19" s="13"/>
      <c r="J19" s="13"/>
      <c r="K19" s="13"/>
      <c r="L19" s="130"/>
      <c r="M19" s="130"/>
      <c r="N19" s="104"/>
      <c r="O19" s="13"/>
      <c r="P19" s="13"/>
      <c r="Q19" s="13"/>
      <c r="R19" s="148"/>
      <c r="S19" s="13"/>
      <c r="T19" s="13"/>
      <c r="U19" s="13"/>
      <c r="V19" s="13"/>
      <c r="W19" s="13"/>
      <c r="X19" s="130"/>
      <c r="Y19" s="11"/>
      <c r="Z19" s="135"/>
      <c r="AA19" s="136"/>
      <c r="AB19" s="135"/>
      <c r="AC19" s="11"/>
      <c r="AD19" s="135"/>
      <c r="AE19" s="21"/>
      <c r="AF19" s="135"/>
      <c r="AG19" s="135"/>
      <c r="AH19" s="137"/>
      <c r="AI19" s="13"/>
      <c r="AM19" s="135"/>
      <c r="AN19" s="136"/>
      <c r="AO19" s="135"/>
      <c r="AP19" s="11"/>
      <c r="AQ19" s="135"/>
      <c r="AR19" s="21"/>
      <c r="AS19" s="135"/>
      <c r="AT19" s="135"/>
      <c r="AU19" s="137"/>
      <c r="AV19" s="13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</row>
    <row r="20" spans="1:84" ht="14.5" thickBot="1">
      <c r="A20" s="128"/>
      <c r="B20" s="104"/>
      <c r="C20" s="13"/>
      <c r="D20" s="13"/>
      <c r="E20" s="13"/>
      <c r="F20" s="148"/>
      <c r="G20" s="13"/>
      <c r="H20" s="13"/>
      <c r="I20" s="13"/>
      <c r="J20" s="13"/>
      <c r="K20" s="13"/>
      <c r="L20" s="130"/>
      <c r="M20" s="130"/>
      <c r="N20" s="104"/>
      <c r="O20" s="13"/>
      <c r="P20" s="13"/>
      <c r="Q20" s="13"/>
      <c r="R20" s="148"/>
      <c r="S20" s="13"/>
      <c r="T20" s="13"/>
      <c r="U20" s="13"/>
      <c r="V20" s="13"/>
      <c r="W20" s="13"/>
      <c r="X20" s="130"/>
      <c r="Y20" s="11"/>
      <c r="Z20" s="135"/>
      <c r="AA20" s="136"/>
      <c r="AB20" s="135"/>
      <c r="AC20" s="11"/>
      <c r="AD20" s="135"/>
      <c r="AE20" s="21"/>
      <c r="AF20" s="135"/>
      <c r="AG20" s="135"/>
      <c r="AH20" s="137"/>
      <c r="AI20" s="13"/>
      <c r="AM20" s="135"/>
      <c r="AN20" s="136"/>
      <c r="AO20" s="135"/>
      <c r="AP20" s="11"/>
      <c r="AQ20" s="135"/>
      <c r="AR20" s="21"/>
      <c r="AS20" s="135"/>
      <c r="AT20" s="135"/>
      <c r="AU20" s="137"/>
      <c r="AV20" s="13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4" ht="16" thickBot="1">
      <c r="A21" s="128"/>
      <c r="B21" s="104"/>
      <c r="C21" s="13"/>
      <c r="D21" s="13"/>
      <c r="E21" s="13"/>
      <c r="F21" s="148"/>
      <c r="G21" s="13"/>
      <c r="H21" s="601" t="s">
        <v>8905</v>
      </c>
      <c r="I21" s="616"/>
      <c r="J21" s="13"/>
      <c r="K21" s="13"/>
      <c r="L21" s="130"/>
      <c r="M21" s="130"/>
      <c r="N21" s="104"/>
      <c r="O21" s="13"/>
      <c r="P21" s="13"/>
      <c r="Q21" s="13"/>
      <c r="R21" s="148"/>
      <c r="S21" s="13"/>
      <c r="T21" s="757" t="s">
        <v>8905</v>
      </c>
      <c r="U21" s="618"/>
      <c r="V21" s="13"/>
      <c r="W21" s="13"/>
      <c r="X21" s="130"/>
      <c r="Y21" s="11"/>
      <c r="Z21" s="28" t="e">
        <f t="shared" ref="Z21:Z26" si="5">$J$26</f>
        <v>#VALUE!</v>
      </c>
      <c r="AA21" s="29" t="str">
        <f>$I$24</f>
        <v/>
      </c>
      <c r="AB21" s="28" t="str">
        <f>$G$24</f>
        <v/>
      </c>
      <c r="AD21" s="28">
        <f t="shared" ref="AD21:AD26" si="6">$H$24</f>
        <v>0</v>
      </c>
      <c r="AF21" s="28">
        <f>$D$24</f>
        <v>1</v>
      </c>
      <c r="AG21" s="28">
        <f>$E$24</f>
        <v>0</v>
      </c>
      <c r="AH21" s="27" t="str">
        <f>$F$24</f>
        <v/>
      </c>
      <c r="AI21" s="13">
        <v>11</v>
      </c>
      <c r="AM21" s="28" t="e">
        <f t="shared" ref="AM21:AM26" si="7">$J$26</f>
        <v>#VALUE!</v>
      </c>
      <c r="AN21" s="29" t="str">
        <f>$U$24</f>
        <v/>
      </c>
      <c r="AO21" s="28" t="str">
        <f>$S$24</f>
        <v/>
      </c>
      <c r="AQ21" s="28">
        <f t="shared" ref="AQ21:AQ26" si="8">$T$24</f>
        <v>0</v>
      </c>
      <c r="AS21" s="28">
        <f>$P$24</f>
        <v>1</v>
      </c>
      <c r="AT21" s="28">
        <f>$Q$24</f>
        <v>0</v>
      </c>
      <c r="AU21" s="27" t="str">
        <f>$R$24</f>
        <v/>
      </c>
      <c r="AV21" s="13">
        <v>11</v>
      </c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</row>
    <row r="22" spans="1:84" ht="15" thickTop="1" thickBot="1">
      <c r="A22" s="128"/>
      <c r="B22" s="104"/>
      <c r="C22" s="13"/>
      <c r="D22" s="13"/>
      <c r="E22" s="13"/>
      <c r="F22" s="148"/>
      <c r="G22" s="13"/>
      <c r="H22" s="148"/>
      <c r="I22" s="104"/>
      <c r="J22" s="13"/>
      <c r="K22" s="13"/>
      <c r="L22" s="130"/>
      <c r="M22" s="130"/>
      <c r="N22" s="104"/>
      <c r="O22" s="13"/>
      <c r="P22" s="13"/>
      <c r="Q22" s="13"/>
      <c r="R22" s="148"/>
      <c r="S22" s="13"/>
      <c r="T22" s="148"/>
      <c r="U22" s="104"/>
      <c r="V22" s="13"/>
      <c r="W22" s="13"/>
      <c r="X22" s="130"/>
      <c r="Y22" s="11"/>
      <c r="Z22" s="28" t="e">
        <f t="shared" si="5"/>
        <v>#VALUE!</v>
      </c>
      <c r="AA22" s="29" t="str">
        <f>$I$25</f>
        <v/>
      </c>
      <c r="AB22" s="28" t="str">
        <f>$G$25</f>
        <v/>
      </c>
      <c r="AD22" s="28">
        <f t="shared" si="6"/>
        <v>0</v>
      </c>
      <c r="AF22" s="28">
        <f>$D$25</f>
        <v>2</v>
      </c>
      <c r="AG22" s="28">
        <f>$E$25</f>
        <v>0</v>
      </c>
      <c r="AH22" s="27" t="str">
        <f>$F$25</f>
        <v/>
      </c>
      <c r="AI22" s="13">
        <v>11</v>
      </c>
      <c r="AM22" s="28" t="e">
        <f t="shared" si="7"/>
        <v>#VALUE!</v>
      </c>
      <c r="AN22" s="29" t="str">
        <f>$U$25</f>
        <v/>
      </c>
      <c r="AO22" s="28" t="str">
        <f>$S$25</f>
        <v/>
      </c>
      <c r="AQ22" s="28">
        <f t="shared" si="8"/>
        <v>0</v>
      </c>
      <c r="AS22" s="28">
        <f>$P$25</f>
        <v>2</v>
      </c>
      <c r="AT22" s="28">
        <f>$Q$25</f>
        <v>0</v>
      </c>
      <c r="AU22" s="27" t="str">
        <f>$R$25</f>
        <v/>
      </c>
      <c r="AV22" s="13">
        <v>11</v>
      </c>
      <c r="BE22" s="1053" t="s">
        <v>8664</v>
      </c>
      <c r="BF22" s="1053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</row>
    <row r="23" spans="1:84">
      <c r="A23" s="128"/>
      <c r="B23" s="104"/>
      <c r="C23" s="1044" t="s">
        <v>8639</v>
      </c>
      <c r="D23" s="1045"/>
      <c r="E23" s="224" t="s">
        <v>8646</v>
      </c>
      <c r="F23" s="783" t="s">
        <v>8702</v>
      </c>
      <c r="G23" s="783" t="s">
        <v>8637</v>
      </c>
      <c r="H23" s="224" t="s">
        <v>8658</v>
      </c>
      <c r="I23" s="220" t="s">
        <v>8638</v>
      </c>
      <c r="J23" s="151" t="s">
        <v>403</v>
      </c>
      <c r="K23" s="104"/>
      <c r="L23" s="130"/>
      <c r="M23" s="130"/>
      <c r="N23" s="104"/>
      <c r="O23" s="1044" t="s">
        <v>8639</v>
      </c>
      <c r="P23" s="1045"/>
      <c r="Q23" s="224" t="s">
        <v>8646</v>
      </c>
      <c r="R23" s="783" t="s">
        <v>8702</v>
      </c>
      <c r="S23" s="783" t="s">
        <v>8637</v>
      </c>
      <c r="T23" s="224" t="s">
        <v>8658</v>
      </c>
      <c r="U23" s="220" t="s">
        <v>8638</v>
      </c>
      <c r="V23" s="151" t="s">
        <v>403</v>
      </c>
      <c r="W23" s="104"/>
      <c r="X23" s="128"/>
      <c r="Z23" s="28" t="e">
        <f t="shared" si="5"/>
        <v>#VALUE!</v>
      </c>
      <c r="AA23" s="29" t="str">
        <f>$I$26</f>
        <v/>
      </c>
      <c r="AB23" s="28" t="str">
        <f>$G$26</f>
        <v/>
      </c>
      <c r="AD23" s="28">
        <f t="shared" si="6"/>
        <v>0</v>
      </c>
      <c r="AF23" s="28">
        <f>$D$26</f>
        <v>3</v>
      </c>
      <c r="AG23" s="28">
        <f>$E$26</f>
        <v>0</v>
      </c>
      <c r="AH23" s="27" t="str">
        <f>$F$26</f>
        <v/>
      </c>
      <c r="AI23" s="13">
        <v>11</v>
      </c>
      <c r="AM23" s="28" t="e">
        <f t="shared" si="7"/>
        <v>#VALUE!</v>
      </c>
      <c r="AN23" s="29" t="str">
        <f>$U$26</f>
        <v/>
      </c>
      <c r="AO23" s="28" t="str">
        <f>$S$26</f>
        <v/>
      </c>
      <c r="AQ23" s="28">
        <f t="shared" si="8"/>
        <v>0</v>
      </c>
      <c r="AS23" s="28">
        <f>$P$26</f>
        <v>3</v>
      </c>
      <c r="AT23" s="28">
        <f>$Q$26</f>
        <v>0</v>
      </c>
      <c r="AU23" s="27" t="str">
        <f>$R$26</f>
        <v/>
      </c>
      <c r="AV23" s="13">
        <v>11</v>
      </c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</row>
    <row r="24" spans="1:84">
      <c r="A24" s="128"/>
      <c r="B24" s="104"/>
      <c r="C24" s="55"/>
      <c r="D24" s="132">
        <v>1</v>
      </c>
      <c r="E24" s="621"/>
      <c r="F24" s="133" t="str">
        <f>IF($E24="","",(VLOOKUP($E24,'競技者（中）'!$B$3:$H$1018,2,0)))</f>
        <v/>
      </c>
      <c r="G24" s="133" t="str">
        <f>IF($E24="","",(VLOOKUP($E24,'競技者（中）'!$B$3:$H$1027,4,0)))</f>
        <v/>
      </c>
      <c r="H24" s="1063"/>
      <c r="I24" s="223" t="str">
        <f>IF($G24="","",(VLOOKUP($G24,所属・種目コード!$B$3:$C$163,2,0)))</f>
        <v/>
      </c>
      <c r="J24" s="134"/>
      <c r="K24" s="104"/>
      <c r="L24" s="130"/>
      <c r="M24" s="130"/>
      <c r="N24" s="104"/>
      <c r="O24" s="55"/>
      <c r="P24" s="132">
        <v>1</v>
      </c>
      <c r="Q24" s="621"/>
      <c r="R24" s="222" t="str">
        <f>IF($Q24="","",(VLOOKUP($Q24,'競技者（中）'!$B$3:$H$1017,2,0)))</f>
        <v/>
      </c>
      <c r="S24" s="133" t="str">
        <f>IF($Q24="","",(VLOOKUP($Q24,'競技者（中）'!$B$3:$H$1026,4,0)))</f>
        <v/>
      </c>
      <c r="T24" s="1063"/>
      <c r="U24" s="223" t="str">
        <f>IF($S24="","",(VLOOKUP($S24,所属・種目コード!$B$3:$D$149,2,0)))</f>
        <v/>
      </c>
      <c r="V24" s="134"/>
      <c r="W24" s="104"/>
      <c r="X24" s="128"/>
      <c r="Z24" s="28" t="e">
        <f t="shared" si="5"/>
        <v>#VALUE!</v>
      </c>
      <c r="AA24" s="29" t="str">
        <f>$I$27</f>
        <v/>
      </c>
      <c r="AB24" s="28" t="str">
        <f>$G$27</f>
        <v/>
      </c>
      <c r="AD24" s="28">
        <f t="shared" si="6"/>
        <v>0</v>
      </c>
      <c r="AF24" s="28">
        <f>$D$27</f>
        <v>4</v>
      </c>
      <c r="AG24" s="28">
        <f>$E$27</f>
        <v>0</v>
      </c>
      <c r="AH24" s="27" t="str">
        <f>$F$27</f>
        <v/>
      </c>
      <c r="AI24" s="13">
        <v>11</v>
      </c>
      <c r="AM24" s="28" t="e">
        <f t="shared" si="7"/>
        <v>#VALUE!</v>
      </c>
      <c r="AN24" s="29" t="str">
        <f>$U$27</f>
        <v/>
      </c>
      <c r="AO24" s="28" t="str">
        <f>$S$27</f>
        <v/>
      </c>
      <c r="AQ24" s="28">
        <f t="shared" si="8"/>
        <v>0</v>
      </c>
      <c r="AS24" s="28">
        <f>$P$27</f>
        <v>4</v>
      </c>
      <c r="AT24" s="28">
        <f>$Q$27</f>
        <v>0</v>
      </c>
      <c r="AU24" s="27" t="str">
        <f>$R$27</f>
        <v/>
      </c>
      <c r="AV24" s="13">
        <v>11</v>
      </c>
      <c r="BE24" s="11" t="s">
        <v>403</v>
      </c>
      <c r="BF24" s="11" t="s">
        <v>404</v>
      </c>
      <c r="BG24" s="11" t="s">
        <v>405</v>
      </c>
      <c r="BH24" s="11" t="s">
        <v>406</v>
      </c>
      <c r="BI24" s="11" t="s">
        <v>407</v>
      </c>
      <c r="BJ24" s="21" t="s">
        <v>408</v>
      </c>
      <c r="BK24" s="11" t="s">
        <v>409</v>
      </c>
      <c r="BL24" s="11" t="s">
        <v>47</v>
      </c>
      <c r="BM24" s="11" t="s">
        <v>52</v>
      </c>
      <c r="BN24" s="11" t="s">
        <v>410</v>
      </c>
      <c r="BO24" s="11" t="s">
        <v>411</v>
      </c>
      <c r="BP24" s="11" t="s">
        <v>412</v>
      </c>
      <c r="BQ24" s="11" t="s">
        <v>413</v>
      </c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</row>
    <row r="25" spans="1:84">
      <c r="A25" s="128"/>
      <c r="B25" s="104"/>
      <c r="C25" s="138" t="s">
        <v>8640</v>
      </c>
      <c r="D25" s="139">
        <v>2</v>
      </c>
      <c r="E25" s="621"/>
      <c r="F25" s="133" t="str">
        <f>IF($E25="","",(VLOOKUP($E25,'競技者（中）'!$B$3:$H$1018,2,0)))</f>
        <v/>
      </c>
      <c r="G25" s="133" t="str">
        <f>IF($E25="","",(VLOOKUP($E25,'競技者（中）'!$B$3:$H$1027,4,0)))</f>
        <v/>
      </c>
      <c r="H25" s="1064"/>
      <c r="I25" s="223" t="str">
        <f>IF($G25="","",(VLOOKUP($G25,所属・種目コード!$B$3:$C$163,2,0)))</f>
        <v/>
      </c>
      <c r="J25" s="140"/>
      <c r="K25" s="104"/>
      <c r="L25" s="130"/>
      <c r="M25" s="130"/>
      <c r="N25" s="104"/>
      <c r="O25" s="138" t="s">
        <v>8640</v>
      </c>
      <c r="P25" s="139">
        <v>2</v>
      </c>
      <c r="Q25" s="621"/>
      <c r="R25" s="222" t="str">
        <f>IF($Q25="","",(VLOOKUP($Q25,'競技者（中）'!$B$3:$H$1017,2,0)))</f>
        <v/>
      </c>
      <c r="S25" s="133" t="str">
        <f>IF($Q25="","",(VLOOKUP($Q25,'競技者（中）'!$B$3:$H$1026,4,0)))</f>
        <v/>
      </c>
      <c r="T25" s="1064"/>
      <c r="U25" s="223" t="str">
        <f>IF($S25="","",(VLOOKUP($S25,所属・種目コード!$B$3:$D$149,2,0)))</f>
        <v/>
      </c>
      <c r="V25" s="140"/>
      <c r="W25" s="104"/>
      <c r="X25" s="128"/>
      <c r="Z25" s="28" t="e">
        <f t="shared" si="5"/>
        <v>#VALUE!</v>
      </c>
      <c r="AA25" s="29" t="str">
        <f>$I$28</f>
        <v/>
      </c>
      <c r="AB25" s="28" t="str">
        <f>$G$28</f>
        <v/>
      </c>
      <c r="AD25" s="28">
        <f t="shared" si="6"/>
        <v>0</v>
      </c>
      <c r="AF25" s="28">
        <f>$D$28</f>
        <v>5</v>
      </c>
      <c r="AG25" s="28">
        <f>$E$28</f>
        <v>0</v>
      </c>
      <c r="AH25" s="27" t="str">
        <f>$F$28</f>
        <v/>
      </c>
      <c r="AI25" s="13">
        <v>11</v>
      </c>
      <c r="AM25" s="28" t="e">
        <f t="shared" si="7"/>
        <v>#VALUE!</v>
      </c>
      <c r="AN25" s="29" t="str">
        <f>$U$28</f>
        <v/>
      </c>
      <c r="AO25" s="28" t="str">
        <f>$S$28</f>
        <v/>
      </c>
      <c r="AQ25" s="28">
        <f t="shared" si="8"/>
        <v>0</v>
      </c>
      <c r="AS25" s="28">
        <f>$P$28</f>
        <v>5</v>
      </c>
      <c r="AT25" s="28">
        <f>$Q$28</f>
        <v>0</v>
      </c>
      <c r="AU25" s="27" t="str">
        <f>$R$28</f>
        <v/>
      </c>
      <c r="AV25" s="13">
        <v>11</v>
      </c>
      <c r="BE25" s="135" t="e">
        <f t="shared" ref="BE25:BE33" si="9">$J$15</f>
        <v>#VALUE!</v>
      </c>
      <c r="BF25" s="136" t="str">
        <f>$I$13</f>
        <v/>
      </c>
      <c r="BG25" s="135" t="str">
        <f>$G$13</f>
        <v/>
      </c>
      <c r="BH25" s="11"/>
      <c r="BI25" s="135">
        <f t="shared" ref="BI25:BI33" si="10">$H$13</f>
        <v>0</v>
      </c>
      <c r="BJ25" s="21"/>
      <c r="BK25" s="135">
        <f>$D$13</f>
        <v>1</v>
      </c>
      <c r="BL25" s="135">
        <f>$E$13</f>
        <v>0</v>
      </c>
      <c r="BM25" s="137" t="str">
        <f>$F$13</f>
        <v/>
      </c>
      <c r="BN25" s="13">
        <v>11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</row>
    <row r="26" spans="1:84" ht="16.5">
      <c r="A26" s="128"/>
      <c r="B26" s="104"/>
      <c r="C26" s="141">
        <v>2</v>
      </c>
      <c r="D26" s="142">
        <v>3</v>
      </c>
      <c r="E26" s="621"/>
      <c r="F26" s="133" t="str">
        <f>IF($E26="","",(VLOOKUP($E26,'競技者（中）'!$B$3:$H$1018,2,0)))</f>
        <v/>
      </c>
      <c r="G26" s="133" t="str">
        <f>IF($E26="","",(VLOOKUP($E26,'競技者（中）'!$B$3:$H$1027,4,0)))</f>
        <v/>
      </c>
      <c r="H26" s="1064"/>
      <c r="I26" s="223" t="str">
        <f>IF($G26="","",(VLOOKUP($G26,所属・種目コード!$B$3:$C$163,2,0)))</f>
        <v/>
      </c>
      <c r="J26" s="143" t="e">
        <f>$C$26+$I$26+8071</f>
        <v>#VALUE!</v>
      </c>
      <c r="K26" s="104"/>
      <c r="L26" s="130"/>
      <c r="M26" s="130"/>
      <c r="N26" s="104"/>
      <c r="O26" s="141">
        <v>2</v>
      </c>
      <c r="P26" s="142">
        <v>3</v>
      </c>
      <c r="Q26" s="621"/>
      <c r="R26" s="222" t="str">
        <f>IF($Q26="","",(VLOOKUP($Q26,'競技者（中）'!$B$3:$H$1017,2,0)))</f>
        <v/>
      </c>
      <c r="S26" s="133" t="str">
        <f>IF($Q26="","",(VLOOKUP($Q26,'競技者（中）'!$B$3:$H$1026,4,0)))</f>
        <v/>
      </c>
      <c r="T26" s="1064"/>
      <c r="U26" s="223" t="str">
        <f>IF($S26="","",(VLOOKUP($S26,所属・種目コード!$B$3:$D$149,2,0)))</f>
        <v/>
      </c>
      <c r="V26" s="143" t="e">
        <f>$O$26+$U$26+8081</f>
        <v>#VALUE!</v>
      </c>
      <c r="W26" s="104"/>
      <c r="X26" s="128"/>
      <c r="Z26" s="28" t="e">
        <f t="shared" si="5"/>
        <v>#VALUE!</v>
      </c>
      <c r="AA26" s="29" t="str">
        <f>$I$29</f>
        <v/>
      </c>
      <c r="AB26" s="28" t="str">
        <f>$G$29</f>
        <v/>
      </c>
      <c r="AD26" s="28">
        <f t="shared" si="6"/>
        <v>0</v>
      </c>
      <c r="AF26" s="28">
        <f>$D$29</f>
        <v>6</v>
      </c>
      <c r="AG26" s="28">
        <f>$E$29</f>
        <v>0</v>
      </c>
      <c r="AH26" s="27" t="str">
        <f>$F$29</f>
        <v/>
      </c>
      <c r="AI26" s="13">
        <v>11</v>
      </c>
      <c r="AM26" s="28" t="e">
        <f t="shared" si="7"/>
        <v>#VALUE!</v>
      </c>
      <c r="AN26" s="29" t="str">
        <f>$U$29</f>
        <v/>
      </c>
      <c r="AO26" s="28" t="str">
        <f>$S$29</f>
        <v/>
      </c>
      <c r="AQ26" s="28">
        <f t="shared" si="8"/>
        <v>0</v>
      </c>
      <c r="AS26" s="28">
        <f>$P$29</f>
        <v>6</v>
      </c>
      <c r="AT26" s="28">
        <f>$Q$29</f>
        <v>0</v>
      </c>
      <c r="AU26" s="27" t="str">
        <f>$R$29</f>
        <v/>
      </c>
      <c r="AV26" s="13">
        <v>11</v>
      </c>
      <c r="AY26" s="11"/>
      <c r="BE26" s="135" t="e">
        <f t="shared" si="9"/>
        <v>#VALUE!</v>
      </c>
      <c r="BF26" s="136" t="str">
        <f>$I$14</f>
        <v/>
      </c>
      <c r="BG26" s="135" t="str">
        <f>$G$14</f>
        <v/>
      </c>
      <c r="BH26" s="11"/>
      <c r="BI26" s="135">
        <f t="shared" si="10"/>
        <v>0</v>
      </c>
      <c r="BJ26" s="21"/>
      <c r="BK26" s="135">
        <f>$D$14</f>
        <v>2</v>
      </c>
      <c r="BL26" s="135">
        <f>$E$14</f>
        <v>0</v>
      </c>
      <c r="BM26" s="137" t="str">
        <f>$F$14</f>
        <v/>
      </c>
      <c r="BN26" s="13">
        <v>11</v>
      </c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</row>
    <row r="27" spans="1:84">
      <c r="A27" s="128"/>
      <c r="B27" s="104"/>
      <c r="C27" s="56"/>
      <c r="D27" s="142">
        <v>4</v>
      </c>
      <c r="E27" s="621"/>
      <c r="F27" s="133" t="str">
        <f>IF($E27="","",(VLOOKUP($E27,'競技者（中）'!$B$3:$H$1018,2,0)))</f>
        <v/>
      </c>
      <c r="G27" s="133" t="str">
        <f>IF($E27="","",(VLOOKUP($E27,'競技者（中）'!$B$3:$H$1027,4,0)))</f>
        <v/>
      </c>
      <c r="H27" s="1064"/>
      <c r="I27" s="223" t="str">
        <f>IF($G27="","",(VLOOKUP($G27,所属・種目コード!$B$3:$C$163,2,0)))</f>
        <v/>
      </c>
      <c r="J27" s="144"/>
      <c r="K27" s="13"/>
      <c r="L27" s="130"/>
      <c r="M27" s="130"/>
      <c r="N27" s="104"/>
      <c r="O27" s="56"/>
      <c r="P27" s="142">
        <v>4</v>
      </c>
      <c r="Q27" s="621"/>
      <c r="R27" s="222" t="str">
        <f>IF($Q27="","",(VLOOKUP($Q27,'競技者（中）'!$B$3:$H$1017,2,0)))</f>
        <v/>
      </c>
      <c r="S27" s="133" t="str">
        <f>IF($Q27="","",(VLOOKUP($Q27,'競技者（中）'!$B$3:$H$1026,4,0)))</f>
        <v/>
      </c>
      <c r="T27" s="1064"/>
      <c r="U27" s="223" t="str">
        <f>IF($S27="","",(VLOOKUP($S27,所属・種目コード!$B$3:$D$149,2,0)))</f>
        <v/>
      </c>
      <c r="V27" s="144"/>
      <c r="W27" s="13"/>
      <c r="X27" s="130"/>
      <c r="Y27" s="11"/>
      <c r="Z27" s="152" t="e">
        <f>#REF!</f>
        <v>#REF!</v>
      </c>
      <c r="AA27" s="153" t="e">
        <f>#REF!</f>
        <v>#REF!</v>
      </c>
      <c r="AB27" s="152" t="e">
        <f>#REF!</f>
        <v>#REF!</v>
      </c>
      <c r="AD27" s="152" t="e">
        <f>#REF!</f>
        <v>#REF!</v>
      </c>
      <c r="AF27" s="152" t="e">
        <f>#REF!</f>
        <v>#REF!</v>
      </c>
      <c r="AG27" s="11" t="e">
        <f>#REF!</f>
        <v>#REF!</v>
      </c>
      <c r="AH27" s="154" t="e">
        <f>#REF!</f>
        <v>#REF!</v>
      </c>
      <c r="AI27" s="13">
        <v>11</v>
      </c>
      <c r="AM27" s="152" t="e">
        <f>#REF!</f>
        <v>#REF!</v>
      </c>
      <c r="AN27" s="153" t="e">
        <f>#REF!</f>
        <v>#REF!</v>
      </c>
      <c r="AO27" s="152" t="e">
        <f>#REF!</f>
        <v>#REF!</v>
      </c>
      <c r="AQ27" s="152" t="e">
        <f>#REF!</f>
        <v>#REF!</v>
      </c>
      <c r="AS27" s="152" t="e">
        <f>#REF!</f>
        <v>#REF!</v>
      </c>
      <c r="AT27" s="11" t="e">
        <f>#REF!</f>
        <v>#REF!</v>
      </c>
      <c r="AU27" s="154" t="e">
        <f>#REF!</f>
        <v>#REF!</v>
      </c>
      <c r="AV27" s="13">
        <v>11</v>
      </c>
      <c r="AY27" s="11"/>
      <c r="BE27" s="135" t="e">
        <f t="shared" si="9"/>
        <v>#VALUE!</v>
      </c>
      <c r="BF27" s="136" t="str">
        <f>$I$15</f>
        <v/>
      </c>
      <c r="BG27" s="135" t="str">
        <f>$G$15</f>
        <v/>
      </c>
      <c r="BH27" s="11"/>
      <c r="BI27" s="135">
        <f t="shared" si="10"/>
        <v>0</v>
      </c>
      <c r="BJ27" s="21"/>
      <c r="BK27" s="135">
        <f>$D$15</f>
        <v>3</v>
      </c>
      <c r="BL27" s="135">
        <f>$E$15</f>
        <v>0</v>
      </c>
      <c r="BM27" s="137" t="str">
        <f>$F$15</f>
        <v/>
      </c>
      <c r="BN27" s="13">
        <v>11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</row>
    <row r="28" spans="1:84">
      <c r="A28" s="128"/>
      <c r="B28" s="104"/>
      <c r="C28" s="56"/>
      <c r="D28" s="142">
        <v>5</v>
      </c>
      <c r="E28" s="621"/>
      <c r="F28" s="133" t="str">
        <f>IF($E28="","",(VLOOKUP($E28,'競技者（中）'!$B$3:$H$1018,2,0)))</f>
        <v/>
      </c>
      <c r="G28" s="133" t="str">
        <f>IF($E28="","",(VLOOKUP($E28,'競技者（中）'!$B$3:$H$1027,4,0)))</f>
        <v/>
      </c>
      <c r="H28" s="1064"/>
      <c r="I28" s="223" t="str">
        <f>IF($G28="","",(VLOOKUP($G28,所属・種目コード!$B$3:$C$163,2,0)))</f>
        <v/>
      </c>
      <c r="J28" s="144"/>
      <c r="K28" s="13"/>
      <c r="L28" s="130"/>
      <c r="M28" s="130"/>
      <c r="N28" s="104"/>
      <c r="O28" s="56"/>
      <c r="P28" s="142">
        <v>5</v>
      </c>
      <c r="Q28" s="621"/>
      <c r="R28" s="222" t="str">
        <f>IF($Q28="","",(VLOOKUP($Q28,'競技者（中）'!$B$3:$H$1017,2,0)))</f>
        <v/>
      </c>
      <c r="S28" s="133" t="str">
        <f>IF($Q28="","",(VLOOKUP($Q28,'競技者（中）'!$B$3:$H$1026,4,0)))</f>
        <v/>
      </c>
      <c r="T28" s="1064"/>
      <c r="U28" s="223" t="str">
        <f>IF($S28="","",(VLOOKUP($S28,所属・種目コード!$B$3:$D$149,2,0)))</f>
        <v/>
      </c>
      <c r="V28" s="144"/>
      <c r="W28" s="13"/>
      <c r="X28" s="130"/>
      <c r="Y28" s="11"/>
      <c r="Z28" s="152" t="e">
        <f>#REF!</f>
        <v>#REF!</v>
      </c>
      <c r="AA28" s="153" t="e">
        <f>#REF!</f>
        <v>#REF!</v>
      </c>
      <c r="AB28" s="152" t="e">
        <f>#REF!</f>
        <v>#REF!</v>
      </c>
      <c r="AD28" s="152" t="e">
        <f>#REF!</f>
        <v>#REF!</v>
      </c>
      <c r="AF28" s="152" t="e">
        <f>#REF!</f>
        <v>#REF!</v>
      </c>
      <c r="AG28" s="11" t="e">
        <f>#REF!</f>
        <v>#REF!</v>
      </c>
      <c r="AH28" s="154" t="e">
        <f>#REF!</f>
        <v>#REF!</v>
      </c>
      <c r="AI28" s="13">
        <v>11</v>
      </c>
      <c r="AM28" s="152" t="e">
        <f>#REF!</f>
        <v>#REF!</v>
      </c>
      <c r="AN28" s="153" t="e">
        <f>#REF!</f>
        <v>#REF!</v>
      </c>
      <c r="AO28" s="152" t="e">
        <f>#REF!</f>
        <v>#REF!</v>
      </c>
      <c r="AQ28" s="152" t="e">
        <f>#REF!</f>
        <v>#REF!</v>
      </c>
      <c r="AS28" s="152" t="e">
        <f>#REF!</f>
        <v>#REF!</v>
      </c>
      <c r="AT28" s="11" t="e">
        <f>#REF!</f>
        <v>#REF!</v>
      </c>
      <c r="AU28" s="154" t="e">
        <f>#REF!</f>
        <v>#REF!</v>
      </c>
      <c r="AV28" s="13">
        <v>11</v>
      </c>
      <c r="AY28" s="11"/>
      <c r="BE28" s="135" t="e">
        <f t="shared" si="9"/>
        <v>#VALUE!</v>
      </c>
      <c r="BF28" s="136" t="str">
        <f>$I$16</f>
        <v/>
      </c>
      <c r="BG28" s="135" t="str">
        <f>$G$16</f>
        <v/>
      </c>
      <c r="BH28" s="11"/>
      <c r="BI28" s="135">
        <f t="shared" si="10"/>
        <v>0</v>
      </c>
      <c r="BJ28" s="21"/>
      <c r="BK28" s="135">
        <f>$D$16</f>
        <v>4</v>
      </c>
      <c r="BL28" s="135">
        <f>$E$16</f>
        <v>0</v>
      </c>
      <c r="BM28" s="137" t="str">
        <f>$F$16</f>
        <v/>
      </c>
      <c r="BN28" s="13">
        <v>11</v>
      </c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</row>
    <row r="29" spans="1:84" ht="14.5" thickBot="1">
      <c r="A29" s="128"/>
      <c r="B29" s="104"/>
      <c r="C29" s="57"/>
      <c r="D29" s="145">
        <v>6</v>
      </c>
      <c r="E29" s="622"/>
      <c r="F29" s="146" t="str">
        <f>IF($E29="","",(VLOOKUP($E29,'競技者（中）'!$B$3:$H$1018,2,0)))</f>
        <v/>
      </c>
      <c r="G29" s="146" t="str">
        <f>IF($E29="","",(VLOOKUP($E29,'競技者（中）'!$B$3:$H$1027,4,0)))</f>
        <v/>
      </c>
      <c r="H29" s="1065"/>
      <c r="I29" s="454" t="str">
        <f>IF($G29="","",(VLOOKUP($G29,所属・種目コード!$B$3:$C$163,2,0)))</f>
        <v/>
      </c>
      <c r="J29" s="147"/>
      <c r="K29" s="13"/>
      <c r="L29" s="130"/>
      <c r="M29" s="130"/>
      <c r="N29" s="104"/>
      <c r="O29" s="57"/>
      <c r="P29" s="145">
        <v>6</v>
      </c>
      <c r="Q29" s="622"/>
      <c r="R29" s="756" t="str">
        <f>IF($Q29="","",(VLOOKUP($Q29,'競技者（中）'!$B$3:$H$1017,2,0)))</f>
        <v/>
      </c>
      <c r="S29" s="146" t="str">
        <f>IF($Q29="","",(VLOOKUP($Q29,'競技者（中）'!$B$3:$H$1026,4,0)))</f>
        <v/>
      </c>
      <c r="T29" s="1065"/>
      <c r="U29" s="454" t="str">
        <f>IF($S29="","",(VLOOKUP($S29,所属・種目コード!$B$3:$D$149,2,0)))</f>
        <v/>
      </c>
      <c r="V29" s="147"/>
      <c r="W29" s="13"/>
      <c r="X29" s="130"/>
      <c r="Y29" s="11"/>
      <c r="Z29" s="152" t="e">
        <f>#REF!</f>
        <v>#REF!</v>
      </c>
      <c r="AA29" s="153" t="e">
        <f>#REF!</f>
        <v>#REF!</v>
      </c>
      <c r="AB29" s="152" t="e">
        <f>#REF!</f>
        <v>#REF!</v>
      </c>
      <c r="AD29" s="152" t="e">
        <f>#REF!</f>
        <v>#REF!</v>
      </c>
      <c r="AF29" s="152" t="e">
        <f>#REF!</f>
        <v>#REF!</v>
      </c>
      <c r="AG29" s="11" t="e">
        <f>#REF!</f>
        <v>#REF!</v>
      </c>
      <c r="AH29" s="154" t="e">
        <f>#REF!</f>
        <v>#REF!</v>
      </c>
      <c r="AI29" s="13">
        <v>11</v>
      </c>
      <c r="AM29" s="152" t="e">
        <f>#REF!</f>
        <v>#REF!</v>
      </c>
      <c r="AN29" s="153" t="e">
        <f>#REF!</f>
        <v>#REF!</v>
      </c>
      <c r="AO29" s="152" t="e">
        <f>#REF!</f>
        <v>#REF!</v>
      </c>
      <c r="AQ29" s="152" t="e">
        <f>#REF!</f>
        <v>#REF!</v>
      </c>
      <c r="AS29" s="152" t="e">
        <f>#REF!</f>
        <v>#REF!</v>
      </c>
      <c r="AT29" s="11" t="e">
        <f>#REF!</f>
        <v>#REF!</v>
      </c>
      <c r="AU29" s="154" t="e">
        <f>#REF!</f>
        <v>#REF!</v>
      </c>
      <c r="AV29" s="13">
        <v>11</v>
      </c>
      <c r="AY29" s="11"/>
      <c r="BE29" s="135" t="e">
        <f t="shared" si="9"/>
        <v>#VALUE!</v>
      </c>
      <c r="BF29" s="136" t="str">
        <f>$I$17</f>
        <v/>
      </c>
      <c r="BG29" s="135" t="str">
        <f>$G$17</f>
        <v/>
      </c>
      <c r="BH29" s="11"/>
      <c r="BI29" s="135">
        <f t="shared" si="10"/>
        <v>0</v>
      </c>
      <c r="BJ29" s="21"/>
      <c r="BK29" s="135">
        <f>$D$17</f>
        <v>5</v>
      </c>
      <c r="BL29" s="135">
        <f>$E$17</f>
        <v>0</v>
      </c>
      <c r="BM29" s="137" t="str">
        <f>$F$17</f>
        <v/>
      </c>
      <c r="BN29" s="13">
        <v>11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</row>
    <row r="30" spans="1:84" ht="18" customHeight="1">
      <c r="A30" s="128"/>
      <c r="B30" s="104"/>
      <c r="C30" s="104"/>
      <c r="D30" s="104"/>
      <c r="E30" s="104"/>
      <c r="F30" s="104"/>
      <c r="G30" s="104"/>
      <c r="H30" s="104"/>
      <c r="I30" s="104"/>
      <c r="J30" s="104"/>
      <c r="K30" s="13"/>
      <c r="L30" s="130"/>
      <c r="M30" s="130"/>
      <c r="N30" s="104"/>
      <c r="O30" s="104"/>
      <c r="P30" s="104"/>
      <c r="Q30" s="104"/>
      <c r="R30" s="104"/>
      <c r="S30" s="104"/>
      <c r="T30" s="104"/>
      <c r="U30" s="104"/>
      <c r="V30" s="104"/>
      <c r="W30" s="13"/>
      <c r="X30" s="130"/>
      <c r="Y30" s="11"/>
      <c r="Z30" s="152"/>
      <c r="AA30" s="153"/>
      <c r="AB30" s="152"/>
      <c r="AD30" s="152"/>
      <c r="AF30" s="152"/>
      <c r="AG30" s="11"/>
      <c r="AH30" s="154"/>
      <c r="AI30" s="13"/>
      <c r="AM30" s="152"/>
      <c r="AN30" s="153"/>
      <c r="AO30" s="152"/>
      <c r="AQ30" s="152"/>
      <c r="AS30" s="152"/>
      <c r="AT30" s="11"/>
      <c r="AU30" s="154"/>
      <c r="AV30" s="13"/>
      <c r="AY30" s="11"/>
      <c r="BE30" s="135"/>
      <c r="BF30" s="136"/>
      <c r="BG30" s="135"/>
      <c r="BH30" s="11"/>
      <c r="BI30" s="135"/>
      <c r="BJ30" s="21"/>
      <c r="BK30" s="135"/>
      <c r="BL30" s="135"/>
      <c r="BM30" s="137"/>
      <c r="BN30" s="13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</row>
    <row r="31" spans="1:84" ht="18" customHeight="1" thickBot="1">
      <c r="A31" s="128"/>
      <c r="B31" s="104"/>
      <c r="C31" s="104"/>
      <c r="D31" s="104"/>
      <c r="E31" s="768"/>
      <c r="F31" s="768"/>
      <c r="G31" s="104"/>
      <c r="H31" s="197"/>
      <c r="I31" s="197"/>
      <c r="J31" s="13"/>
      <c r="K31" s="13"/>
      <c r="L31" s="130"/>
      <c r="M31" s="130"/>
      <c r="N31" s="104"/>
      <c r="O31" s="104"/>
      <c r="P31" s="104"/>
      <c r="Q31" s="769"/>
      <c r="R31" s="769"/>
      <c r="S31" s="287"/>
      <c r="T31" s="287"/>
      <c r="U31" s="197"/>
      <c r="V31" s="13"/>
      <c r="W31" s="13"/>
      <c r="X31" s="130"/>
      <c r="Y31" s="11"/>
      <c r="Z31" s="152"/>
      <c r="AA31" s="153"/>
      <c r="AB31" s="152"/>
      <c r="AD31" s="152"/>
      <c r="AF31" s="152"/>
      <c r="AG31" s="11"/>
      <c r="AH31" s="154"/>
      <c r="AI31" s="13"/>
      <c r="AM31" s="152"/>
      <c r="AN31" s="153"/>
      <c r="AO31" s="152"/>
      <c r="AQ31" s="152"/>
      <c r="AS31" s="152"/>
      <c r="AT31" s="11"/>
      <c r="AU31" s="154"/>
      <c r="AV31" s="13"/>
      <c r="AY31" s="11"/>
      <c r="BE31" s="135"/>
      <c r="BF31" s="136"/>
      <c r="BG31" s="135"/>
      <c r="BH31" s="11"/>
      <c r="BI31" s="135"/>
      <c r="BJ31" s="21"/>
      <c r="BK31" s="135"/>
      <c r="BL31" s="135"/>
      <c r="BM31" s="137"/>
      <c r="BN31" s="13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</row>
    <row r="32" spans="1:84" ht="16" thickBot="1">
      <c r="A32" s="128"/>
      <c r="B32" s="104"/>
      <c r="C32" s="104"/>
      <c r="D32" s="104"/>
      <c r="E32" s="768"/>
      <c r="F32" s="768"/>
      <c r="G32" s="287"/>
      <c r="H32" s="601" t="s">
        <v>8905</v>
      </c>
      <c r="I32" s="616"/>
      <c r="J32" s="13"/>
      <c r="K32" s="13"/>
      <c r="L32" s="130"/>
      <c r="M32" s="130"/>
      <c r="N32" s="104"/>
      <c r="O32" s="104"/>
      <c r="P32" s="13"/>
      <c r="Q32" s="769"/>
      <c r="R32" s="769"/>
      <c r="S32" s="287"/>
      <c r="T32" s="757" t="s">
        <v>8905</v>
      </c>
      <c r="U32" s="618"/>
      <c r="V32" s="13"/>
      <c r="W32" s="13"/>
      <c r="X32" s="130"/>
      <c r="Y32" s="11"/>
      <c r="Z32" s="152"/>
      <c r="AA32" s="153"/>
      <c r="AB32" s="152"/>
      <c r="AD32" s="152"/>
      <c r="AF32" s="152"/>
      <c r="AG32" s="11"/>
      <c r="AH32" s="154"/>
      <c r="AI32" s="13"/>
      <c r="AM32" s="152"/>
      <c r="AN32" s="153"/>
      <c r="AO32" s="152"/>
      <c r="AQ32" s="152"/>
      <c r="AS32" s="152"/>
      <c r="AT32" s="11"/>
      <c r="AU32" s="154"/>
      <c r="AV32" s="13"/>
      <c r="AY32" s="11"/>
      <c r="BE32" s="135"/>
      <c r="BF32" s="136"/>
      <c r="BG32" s="135"/>
      <c r="BH32" s="11"/>
      <c r="BI32" s="135"/>
      <c r="BJ32" s="21"/>
      <c r="BK32" s="135"/>
      <c r="BL32" s="135"/>
      <c r="BM32" s="137"/>
      <c r="BN32" s="13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</row>
    <row r="33" spans="1:84" ht="14.5" thickTop="1">
      <c r="A33" s="128"/>
      <c r="B33" s="104"/>
      <c r="C33" s="767" t="s">
        <v>9354</v>
      </c>
      <c r="D33" s="13"/>
      <c r="E33" s="104"/>
      <c r="F33" s="751"/>
      <c r="G33" s="104"/>
      <c r="H33" s="148"/>
      <c r="I33" s="104"/>
      <c r="J33" s="13"/>
      <c r="K33" s="13"/>
      <c r="L33" s="130"/>
      <c r="M33" s="130"/>
      <c r="N33" s="104"/>
      <c r="O33" s="767" t="s">
        <v>9354</v>
      </c>
      <c r="P33" s="13"/>
      <c r="Q33" s="104"/>
      <c r="R33" s="148"/>
      <c r="S33" s="104"/>
      <c r="T33" s="148"/>
      <c r="U33" s="104"/>
      <c r="V33" s="13"/>
      <c r="W33" s="13"/>
      <c r="X33" s="130"/>
      <c r="Y33" s="11"/>
      <c r="Z33" s="152" t="e">
        <f>#REF!</f>
        <v>#REF!</v>
      </c>
      <c r="AA33" s="153" t="e">
        <f>#REF!</f>
        <v>#REF!</v>
      </c>
      <c r="AB33" s="152" t="e">
        <f>#REF!</f>
        <v>#REF!</v>
      </c>
      <c r="AD33" s="152" t="e">
        <f>#REF!</f>
        <v>#REF!</v>
      </c>
      <c r="AF33" s="152" t="e">
        <f>#REF!</f>
        <v>#REF!</v>
      </c>
      <c r="AG33" s="11" t="e">
        <f>#REF!</f>
        <v>#REF!</v>
      </c>
      <c r="AH33" s="154" t="e">
        <f>#REF!</f>
        <v>#REF!</v>
      </c>
      <c r="AI33" s="13">
        <v>11</v>
      </c>
      <c r="AM33" s="152" t="e">
        <f>#REF!</f>
        <v>#REF!</v>
      </c>
      <c r="AN33" s="153" t="e">
        <f>#REF!</f>
        <v>#REF!</v>
      </c>
      <c r="AO33" s="152" t="e">
        <f>#REF!</f>
        <v>#REF!</v>
      </c>
      <c r="AQ33" s="152" t="e">
        <f>#REF!</f>
        <v>#REF!</v>
      </c>
      <c r="AS33" s="152" t="e">
        <f>#REF!</f>
        <v>#REF!</v>
      </c>
      <c r="AT33" s="11" t="e">
        <f>#REF!</f>
        <v>#REF!</v>
      </c>
      <c r="AU33" s="154" t="e">
        <f>#REF!</f>
        <v>#REF!</v>
      </c>
      <c r="AV33" s="13">
        <v>11</v>
      </c>
      <c r="AY33" s="11"/>
      <c r="BE33" s="135" t="e">
        <f t="shared" si="9"/>
        <v>#VALUE!</v>
      </c>
      <c r="BF33" s="136" t="str">
        <f>$I$18</f>
        <v/>
      </c>
      <c r="BG33" s="135" t="str">
        <f>$G$18</f>
        <v/>
      </c>
      <c r="BH33" s="11"/>
      <c r="BI33" s="135">
        <f t="shared" si="10"/>
        <v>0</v>
      </c>
      <c r="BJ33" s="21"/>
      <c r="BK33" s="135">
        <f>$D$18</f>
        <v>6</v>
      </c>
      <c r="BL33" s="135">
        <f>$E$18</f>
        <v>0</v>
      </c>
      <c r="BM33" s="137" t="str">
        <f>$F$18</f>
        <v/>
      </c>
      <c r="BN33" s="13">
        <v>11</v>
      </c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</row>
    <row r="34" spans="1:84" ht="14.5" thickBot="1">
      <c r="A34" s="128"/>
      <c r="B34" s="104"/>
      <c r="C34" s="1051" t="s">
        <v>9352</v>
      </c>
      <c r="D34" s="1051"/>
      <c r="E34" s="1051"/>
      <c r="F34" s="1051"/>
      <c r="G34" s="161"/>
      <c r="H34" s="1049" t="s">
        <v>9362</v>
      </c>
      <c r="I34" s="1049"/>
      <c r="J34" s="13"/>
      <c r="K34" s="13"/>
      <c r="L34" s="130"/>
      <c r="M34" s="130"/>
      <c r="N34" s="104"/>
      <c r="O34" s="1051" t="s">
        <v>9352</v>
      </c>
      <c r="P34" s="1051"/>
      <c r="Q34" s="1051"/>
      <c r="R34" s="1051"/>
      <c r="S34" s="161"/>
      <c r="T34" s="1049" t="s">
        <v>9362</v>
      </c>
      <c r="U34" s="1049"/>
      <c r="V34" s="162"/>
      <c r="W34" s="13"/>
      <c r="X34" s="130"/>
      <c r="Y34" s="11"/>
      <c r="Z34" s="152" t="e">
        <f>#REF!</f>
        <v>#REF!</v>
      </c>
      <c r="AA34" s="153" t="e">
        <f>#REF!</f>
        <v>#REF!</v>
      </c>
      <c r="AB34" s="152" t="e">
        <f>#REF!</f>
        <v>#REF!</v>
      </c>
      <c r="AD34" s="152" t="e">
        <f>#REF!</f>
        <v>#REF!</v>
      </c>
      <c r="AF34" s="152" t="e">
        <f>#REF!</f>
        <v>#REF!</v>
      </c>
      <c r="AG34" s="11" t="e">
        <f>#REF!</f>
        <v>#REF!</v>
      </c>
      <c r="AH34" s="154" t="e">
        <f>#REF!</f>
        <v>#REF!</v>
      </c>
      <c r="AI34" s="13">
        <v>11</v>
      </c>
      <c r="AM34" s="152" t="e">
        <f>#REF!</f>
        <v>#REF!</v>
      </c>
      <c r="AN34" s="153" t="e">
        <f>#REF!</f>
        <v>#REF!</v>
      </c>
      <c r="AO34" s="152" t="e">
        <f>#REF!</f>
        <v>#REF!</v>
      </c>
      <c r="AQ34" s="152" t="e">
        <f>#REF!</f>
        <v>#REF!</v>
      </c>
      <c r="AS34" s="152" t="e">
        <f>#REF!</f>
        <v>#REF!</v>
      </c>
      <c r="AT34" s="11" t="e">
        <f>#REF!</f>
        <v>#REF!</v>
      </c>
      <c r="AU34" s="154" t="e">
        <f>#REF!</f>
        <v>#REF!</v>
      </c>
      <c r="AV34" s="13">
        <v>11</v>
      </c>
      <c r="AY34" s="11"/>
      <c r="BE34" s="28" t="e">
        <f>$J$26</f>
        <v>#VALUE!</v>
      </c>
      <c r="BF34" s="29" t="str">
        <f>$I$24</f>
        <v/>
      </c>
      <c r="BG34" s="28" t="str">
        <f>$G$24</f>
        <v/>
      </c>
      <c r="BI34" s="28">
        <f>$H$24</f>
        <v>0</v>
      </c>
      <c r="BK34" s="28">
        <f>$D$24</f>
        <v>1</v>
      </c>
      <c r="BL34" s="28">
        <f>$E$24</f>
        <v>0</v>
      </c>
      <c r="BM34" s="27" t="str">
        <f>$F$24</f>
        <v/>
      </c>
      <c r="BN34" s="13">
        <v>11</v>
      </c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</row>
    <row r="35" spans="1:84">
      <c r="A35" s="128"/>
      <c r="B35" s="104"/>
      <c r="C35" s="1046" t="s">
        <v>8639</v>
      </c>
      <c r="D35" s="1050"/>
      <c r="E35" s="163" t="s">
        <v>8646</v>
      </c>
      <c r="F35" s="103" t="s">
        <v>8650</v>
      </c>
      <c r="G35" s="164" t="s">
        <v>8637</v>
      </c>
      <c r="H35" s="165" t="s">
        <v>8658</v>
      </c>
      <c r="I35" s="166" t="s">
        <v>8638</v>
      </c>
      <c r="J35" s="167" t="s">
        <v>403</v>
      </c>
      <c r="K35" s="104"/>
      <c r="L35" s="130"/>
      <c r="M35" s="130"/>
      <c r="N35" s="104"/>
      <c r="O35" s="1046" t="s">
        <v>8639</v>
      </c>
      <c r="P35" s="1050"/>
      <c r="Q35" s="163" t="s">
        <v>8646</v>
      </c>
      <c r="R35" s="103" t="s">
        <v>8650</v>
      </c>
      <c r="S35" s="164" t="s">
        <v>8637</v>
      </c>
      <c r="T35" s="165" t="s">
        <v>8658</v>
      </c>
      <c r="U35" s="166" t="s">
        <v>8638</v>
      </c>
      <c r="V35" s="167" t="s">
        <v>403</v>
      </c>
      <c r="W35" s="104"/>
      <c r="X35" s="128"/>
      <c r="Z35" s="158" t="e">
        <f>$J$49</f>
        <v>#VALUE!</v>
      </c>
      <c r="AA35" s="159" t="str">
        <f>$I$49</f>
        <v/>
      </c>
      <c r="AB35" s="158">
        <f>$G$49</f>
        <v>0</v>
      </c>
      <c r="AD35" s="158">
        <f>$H$47</f>
        <v>0</v>
      </c>
      <c r="AF35" s="158">
        <f>$D$49</f>
        <v>3</v>
      </c>
      <c r="AG35" s="158">
        <f>$E$49</f>
        <v>0</v>
      </c>
      <c r="AH35" s="160">
        <f>$F$49</f>
        <v>0</v>
      </c>
      <c r="AI35" s="13">
        <v>11</v>
      </c>
      <c r="AM35" s="158" t="e">
        <f>$V$49</f>
        <v>#VALUE!</v>
      </c>
      <c r="AN35" s="159" t="str">
        <f>$U$49</f>
        <v/>
      </c>
      <c r="AO35" s="158">
        <f>$S$49</f>
        <v>0</v>
      </c>
      <c r="AQ35" s="158">
        <f>$H$47</f>
        <v>0</v>
      </c>
      <c r="AS35" s="158">
        <f>$P$49</f>
        <v>3</v>
      </c>
      <c r="AT35" s="158">
        <f>$Q$49</f>
        <v>0</v>
      </c>
      <c r="AU35" s="160">
        <f>$R$49</f>
        <v>0</v>
      </c>
      <c r="AV35" s="13">
        <v>11</v>
      </c>
      <c r="BE35" s="152" t="e">
        <f>#REF!</f>
        <v>#REF!</v>
      </c>
      <c r="BF35" s="153" t="e">
        <f>#REF!</f>
        <v>#REF!</v>
      </c>
      <c r="BG35" s="152" t="e">
        <f>#REF!</f>
        <v>#REF!</v>
      </c>
      <c r="BI35" s="152" t="e">
        <f>#REF!</f>
        <v>#REF!</v>
      </c>
      <c r="BK35" s="152" t="e">
        <f>#REF!</f>
        <v>#REF!</v>
      </c>
      <c r="BL35" s="11" t="e">
        <f>#REF!</f>
        <v>#REF!</v>
      </c>
      <c r="BM35" s="154" t="e">
        <f>#REF!</f>
        <v>#REF!</v>
      </c>
      <c r="BN35" s="13">
        <v>11</v>
      </c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</row>
    <row r="36" spans="1:84">
      <c r="A36" s="128"/>
      <c r="B36" s="104"/>
      <c r="C36" s="55"/>
      <c r="D36" s="132">
        <v>1</v>
      </c>
      <c r="E36" s="621"/>
      <c r="F36" s="752"/>
      <c r="G36" s="753"/>
      <c r="H36" s="1063"/>
      <c r="I36" s="223" t="str">
        <f>IF($G36="","",(VLOOKUP($G36,所属・種目コード!$B$3:$C$163,2,0)))</f>
        <v/>
      </c>
      <c r="J36" s="134"/>
      <c r="K36" s="104"/>
      <c r="L36" s="130"/>
      <c r="M36" s="130"/>
      <c r="N36" s="104"/>
      <c r="O36" s="55"/>
      <c r="P36" s="132">
        <v>1</v>
      </c>
      <c r="Q36" s="621"/>
      <c r="R36" s="752"/>
      <c r="S36" s="598"/>
      <c r="T36" s="1063"/>
      <c r="U36" s="223" t="str">
        <f>IF($S36="","",(VLOOKUP($S36,所属・種目コード!$B$3:$D$149,2,0)))</f>
        <v/>
      </c>
      <c r="V36" s="134"/>
      <c r="W36" s="104"/>
      <c r="X36" s="128"/>
      <c r="Z36" s="158" t="e">
        <f>$J$49</f>
        <v>#VALUE!</v>
      </c>
      <c r="AA36" s="159" t="str">
        <f>$I$50</f>
        <v/>
      </c>
      <c r="AB36" s="158">
        <f>$G$50</f>
        <v>0</v>
      </c>
      <c r="AD36" s="158">
        <f>$H$47</f>
        <v>0</v>
      </c>
      <c r="AF36" s="158">
        <f>$D$50</f>
        <v>4</v>
      </c>
      <c r="AG36" s="158">
        <f>$E$50</f>
        <v>0</v>
      </c>
      <c r="AH36" s="160">
        <f>$F$50</f>
        <v>0</v>
      </c>
      <c r="AI36" s="13">
        <v>11</v>
      </c>
      <c r="AM36" s="158" t="e">
        <f>$V$49</f>
        <v>#VALUE!</v>
      </c>
      <c r="AN36" s="159" t="str">
        <f>$U$50</f>
        <v/>
      </c>
      <c r="AO36" s="158">
        <f>$S$50</f>
        <v>0</v>
      </c>
      <c r="AQ36" s="158">
        <f>$H$47</f>
        <v>0</v>
      </c>
      <c r="AS36" s="158">
        <f>$P$50</f>
        <v>4</v>
      </c>
      <c r="AT36" s="158">
        <f>$Q$50</f>
        <v>0</v>
      </c>
      <c r="AU36" s="160">
        <f>$R$50</f>
        <v>0</v>
      </c>
      <c r="AV36" s="13">
        <v>11</v>
      </c>
      <c r="BE36" s="152" t="e">
        <f>#REF!</f>
        <v>#REF!</v>
      </c>
      <c r="BF36" s="153" t="e">
        <f>#REF!</f>
        <v>#REF!</v>
      </c>
      <c r="BG36" s="152" t="e">
        <f>#REF!</f>
        <v>#REF!</v>
      </c>
      <c r="BI36" s="152" t="e">
        <f>#REF!</f>
        <v>#REF!</v>
      </c>
      <c r="BK36" s="152" t="e">
        <f>#REF!</f>
        <v>#REF!</v>
      </c>
      <c r="BL36" s="11" t="e">
        <f>#REF!</f>
        <v>#REF!</v>
      </c>
      <c r="BM36" s="154" t="e">
        <f>#REF!</f>
        <v>#REF!</v>
      </c>
      <c r="BN36" s="13">
        <v>11</v>
      </c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</row>
    <row r="37" spans="1:84">
      <c r="A37" s="128"/>
      <c r="B37" s="104"/>
      <c r="C37" s="138" t="s">
        <v>8640</v>
      </c>
      <c r="D37" s="139">
        <v>2</v>
      </c>
      <c r="E37" s="621"/>
      <c r="F37" s="752"/>
      <c r="G37" s="753"/>
      <c r="H37" s="1064"/>
      <c r="I37" s="223" t="str">
        <f>IF($G37="","",(VLOOKUP($G37,所属・種目コード!$B$3:$C$163,2,0)))</f>
        <v/>
      </c>
      <c r="J37" s="140"/>
      <c r="K37" s="104"/>
      <c r="L37" s="130"/>
      <c r="M37" s="130"/>
      <c r="N37" s="104"/>
      <c r="O37" s="138" t="s">
        <v>8640</v>
      </c>
      <c r="P37" s="139">
        <v>2</v>
      </c>
      <c r="Q37" s="621"/>
      <c r="R37" s="752"/>
      <c r="S37" s="598"/>
      <c r="T37" s="1064"/>
      <c r="U37" s="223" t="str">
        <f>IF($S37="","",(VLOOKUP($S37,所属・種目コード!$B$3:$D$149,2,0)))</f>
        <v/>
      </c>
      <c r="V37" s="140"/>
      <c r="W37" s="104"/>
      <c r="X37" s="128"/>
      <c r="Z37" s="158" t="e">
        <f>$J$49</f>
        <v>#VALUE!</v>
      </c>
      <c r="AA37" s="159" t="str">
        <f>$I$51</f>
        <v/>
      </c>
      <c r="AB37" s="158">
        <f>$G$51</f>
        <v>0</v>
      </c>
      <c r="AD37" s="158">
        <f>$H$47</f>
        <v>0</v>
      </c>
      <c r="AF37" s="158">
        <f>$D$51</f>
        <v>5</v>
      </c>
      <c r="AG37" s="158">
        <f>$E$51</f>
        <v>0</v>
      </c>
      <c r="AH37" s="160">
        <f>$F$51</f>
        <v>0</v>
      </c>
      <c r="AI37" s="13">
        <v>11</v>
      </c>
      <c r="AM37" s="158" t="e">
        <f>$V$49</f>
        <v>#VALUE!</v>
      </c>
      <c r="AN37" s="159" t="str">
        <f>$U$51</f>
        <v/>
      </c>
      <c r="AO37" s="158">
        <f>$S$51</f>
        <v>0</v>
      </c>
      <c r="AQ37" s="158">
        <f>$H$47</f>
        <v>0</v>
      </c>
      <c r="AS37" s="158">
        <f>$P$51</f>
        <v>5</v>
      </c>
      <c r="AT37" s="158">
        <f>$Q$51</f>
        <v>0</v>
      </c>
      <c r="AU37" s="160">
        <f>$R$51</f>
        <v>0</v>
      </c>
      <c r="AV37" s="13">
        <v>11</v>
      </c>
      <c r="BB37" s="1048" t="s">
        <v>8779</v>
      </c>
      <c r="BC37" s="1048"/>
      <c r="BE37" s="155" t="e">
        <f t="shared" ref="BE37:BE42" si="11">$J$38</f>
        <v>#VALUE!</v>
      </c>
      <c r="BF37" s="156" t="str">
        <f>$I$36</f>
        <v/>
      </c>
      <c r="BG37" s="155">
        <f>$G$36</f>
        <v>0</v>
      </c>
      <c r="BI37" s="155">
        <f t="shared" ref="BI37:BI42" si="12">$H$36</f>
        <v>0</v>
      </c>
      <c r="BK37" s="155">
        <f>$D$36</f>
        <v>1</v>
      </c>
      <c r="BL37" s="11">
        <f>$E$36</f>
        <v>0</v>
      </c>
      <c r="BM37" s="157">
        <f>$F$36</f>
        <v>0</v>
      </c>
      <c r="BN37" s="13">
        <v>11</v>
      </c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</row>
    <row r="38" spans="1:84" ht="16.5">
      <c r="A38" s="128"/>
      <c r="B38" s="104"/>
      <c r="C38" s="141">
        <v>3</v>
      </c>
      <c r="D38" s="142">
        <v>3</v>
      </c>
      <c r="E38" s="621"/>
      <c r="F38" s="752"/>
      <c r="G38" s="753"/>
      <c r="H38" s="1064"/>
      <c r="I38" s="223" t="str">
        <f>IF($G38="","",(VLOOKUP($G38,所属・種目コード!$B$3:$C$163,2,0)))</f>
        <v/>
      </c>
      <c r="J38" s="143" t="e">
        <f>$C$38+$I$38+8072</f>
        <v>#VALUE!</v>
      </c>
      <c r="K38" s="13"/>
      <c r="L38" s="130"/>
      <c r="M38" s="130"/>
      <c r="N38" s="104"/>
      <c r="O38" s="141">
        <v>3</v>
      </c>
      <c r="P38" s="142">
        <v>3</v>
      </c>
      <c r="Q38" s="621"/>
      <c r="R38" s="752"/>
      <c r="S38" s="598"/>
      <c r="T38" s="1064"/>
      <c r="U38" s="223" t="str">
        <f>IF($S38="","",(VLOOKUP($S38,所属・種目コード!$B$3:$D$149,2,0)))</f>
        <v/>
      </c>
      <c r="V38" s="143" t="e">
        <f>$O$38+$U$38+8082</f>
        <v>#VALUE!</v>
      </c>
      <c r="W38" s="13"/>
      <c r="X38" s="130"/>
      <c r="Y38" s="11"/>
      <c r="Z38" s="158" t="e">
        <f>$J$49</f>
        <v>#VALUE!</v>
      </c>
      <c r="AA38" s="159" t="str">
        <f>$I$52</f>
        <v/>
      </c>
      <c r="AB38" s="158">
        <f>$G$52</f>
        <v>0</v>
      </c>
      <c r="AD38" s="158">
        <f>$H$47</f>
        <v>0</v>
      </c>
      <c r="AF38" s="158">
        <f>$D$52</f>
        <v>6</v>
      </c>
      <c r="AG38" s="158">
        <f>$E$52</f>
        <v>0</v>
      </c>
      <c r="AH38" s="160">
        <f>$F$52</f>
        <v>0</v>
      </c>
      <c r="AI38" s="13">
        <v>11</v>
      </c>
      <c r="AM38" s="158" t="e">
        <f>$V$49</f>
        <v>#VALUE!</v>
      </c>
      <c r="AN38" s="159" t="str">
        <f>$U$52</f>
        <v/>
      </c>
      <c r="AO38" s="158">
        <f>$S$52</f>
        <v>0</v>
      </c>
      <c r="AQ38" s="158">
        <f>$H$47</f>
        <v>0</v>
      </c>
      <c r="AS38" s="158">
        <f>$P$52</f>
        <v>6</v>
      </c>
      <c r="AT38" s="158">
        <f>$Q$52</f>
        <v>0</v>
      </c>
      <c r="AU38" s="160">
        <f>$R$52</f>
        <v>0</v>
      </c>
      <c r="AV38" s="13">
        <v>11</v>
      </c>
      <c r="BB38" s="1048" t="s">
        <v>8779</v>
      </c>
      <c r="BC38" s="1048"/>
      <c r="BE38" s="155" t="e">
        <f t="shared" si="11"/>
        <v>#VALUE!</v>
      </c>
      <c r="BF38" s="156" t="str">
        <f>$I$37</f>
        <v/>
      </c>
      <c r="BG38" s="155">
        <f>$G$37</f>
        <v>0</v>
      </c>
      <c r="BI38" s="155">
        <f t="shared" si="12"/>
        <v>0</v>
      </c>
      <c r="BK38" s="155">
        <f>$D$37</f>
        <v>2</v>
      </c>
      <c r="BL38" s="11">
        <f>$E$37</f>
        <v>0</v>
      </c>
      <c r="BM38" s="157">
        <f>$F$37</f>
        <v>0</v>
      </c>
      <c r="BN38" s="13">
        <v>11</v>
      </c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</row>
    <row r="39" spans="1:84">
      <c r="A39" s="128"/>
      <c r="B39" s="104"/>
      <c r="C39" s="56"/>
      <c r="D39" s="142">
        <v>4</v>
      </c>
      <c r="E39" s="621"/>
      <c r="F39" s="752"/>
      <c r="G39" s="753"/>
      <c r="H39" s="1064"/>
      <c r="I39" s="223" t="str">
        <f>IF($G39="","",(VLOOKUP($G39,所属・種目コード!$B$3:$C$163,2,0)))</f>
        <v/>
      </c>
      <c r="J39" s="144"/>
      <c r="K39" s="13"/>
      <c r="L39" s="130"/>
      <c r="M39" s="130"/>
      <c r="N39" s="104"/>
      <c r="O39" s="56"/>
      <c r="P39" s="142">
        <v>4</v>
      </c>
      <c r="Q39" s="621"/>
      <c r="R39" s="752"/>
      <c r="S39" s="598"/>
      <c r="T39" s="1064"/>
      <c r="U39" s="223" t="str">
        <f>IF($S39="","",(VLOOKUP($S39,所属・種目コード!$B$3:$D$149,2,0)))</f>
        <v/>
      </c>
      <c r="V39" s="144"/>
      <c r="W39" s="13"/>
      <c r="X39" s="130"/>
      <c r="Y39" s="11"/>
      <c r="Z39" s="11"/>
      <c r="BB39" s="1048" t="s">
        <v>8779</v>
      </c>
      <c r="BC39" s="1048"/>
      <c r="BE39" s="155" t="e">
        <f t="shared" si="11"/>
        <v>#VALUE!</v>
      </c>
      <c r="BF39" s="156" t="str">
        <f>$I$38</f>
        <v/>
      </c>
      <c r="BG39" s="155">
        <f>$G$38</f>
        <v>0</v>
      </c>
      <c r="BI39" s="155">
        <f t="shared" si="12"/>
        <v>0</v>
      </c>
      <c r="BK39" s="155">
        <f>$D$38</f>
        <v>3</v>
      </c>
      <c r="BL39" s="11">
        <f>$E$38</f>
        <v>0</v>
      </c>
      <c r="BM39" s="157">
        <f>$F$38</f>
        <v>0</v>
      </c>
      <c r="BN39" s="13">
        <v>11</v>
      </c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</row>
    <row r="40" spans="1:84">
      <c r="A40" s="128"/>
      <c r="B40" s="104"/>
      <c r="C40" s="56"/>
      <c r="D40" s="142">
        <v>5</v>
      </c>
      <c r="E40" s="621"/>
      <c r="F40" s="752"/>
      <c r="G40" s="753"/>
      <c r="H40" s="1064"/>
      <c r="I40" s="223" t="str">
        <f>IF($G40="","",(VLOOKUP($G40,所属・種目コード!$B$3:$C$163,2,0)))</f>
        <v/>
      </c>
      <c r="J40" s="144"/>
      <c r="K40" s="13"/>
      <c r="L40" s="130"/>
      <c r="M40" s="130"/>
      <c r="N40" s="104"/>
      <c r="O40" s="56"/>
      <c r="P40" s="142">
        <v>5</v>
      </c>
      <c r="Q40" s="621"/>
      <c r="R40" s="752"/>
      <c r="S40" s="598"/>
      <c r="T40" s="1064"/>
      <c r="U40" s="223" t="str">
        <f>IF($S40="","",(VLOOKUP($S40,所属・種目コード!$B$3:$D$149,2,0)))</f>
        <v/>
      </c>
      <c r="V40" s="144"/>
      <c r="W40" s="13"/>
      <c r="X40" s="130"/>
      <c r="Y40" s="11"/>
      <c r="Z40" s="11"/>
      <c r="BB40" s="1048" t="s">
        <v>8779</v>
      </c>
      <c r="BC40" s="1048"/>
      <c r="BE40" s="155" t="e">
        <f t="shared" si="11"/>
        <v>#VALUE!</v>
      </c>
      <c r="BF40" s="156" t="str">
        <f>$I$39</f>
        <v/>
      </c>
      <c r="BG40" s="155">
        <f>$G$39</f>
        <v>0</v>
      </c>
      <c r="BI40" s="155">
        <f t="shared" si="12"/>
        <v>0</v>
      </c>
      <c r="BK40" s="155">
        <f>$D$39</f>
        <v>4</v>
      </c>
      <c r="BL40" s="11">
        <f>$E$39</f>
        <v>0</v>
      </c>
      <c r="BM40" s="157">
        <f>$F$39</f>
        <v>0</v>
      </c>
      <c r="BN40" s="13">
        <v>11</v>
      </c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</row>
    <row r="41" spans="1:84" ht="14.5" thickBot="1">
      <c r="A41" s="128"/>
      <c r="B41" s="104"/>
      <c r="C41" s="57"/>
      <c r="D41" s="145">
        <v>6</v>
      </c>
      <c r="E41" s="622"/>
      <c r="F41" s="754"/>
      <c r="G41" s="755"/>
      <c r="H41" s="1065"/>
      <c r="I41" s="454" t="str">
        <f>IF($G41="","",(VLOOKUP($G41,所属・種目コード!$B$3:$C$163,2,0)))</f>
        <v/>
      </c>
      <c r="J41" s="147"/>
      <c r="K41" s="13"/>
      <c r="L41" s="130"/>
      <c r="M41" s="130"/>
      <c r="N41" s="104"/>
      <c r="O41" s="57"/>
      <c r="P41" s="145">
        <v>6</v>
      </c>
      <c r="Q41" s="622"/>
      <c r="R41" s="754"/>
      <c r="S41" s="600"/>
      <c r="T41" s="1065"/>
      <c r="U41" s="454" t="str">
        <f>IF($S41="","",(VLOOKUP($S41,所属・種目コード!$B$3:$D$149,2,0)))</f>
        <v/>
      </c>
      <c r="V41" s="147"/>
      <c r="W41" s="13"/>
      <c r="X41" s="130"/>
      <c r="Y41" s="11"/>
      <c r="Z41" s="11"/>
      <c r="BB41" s="1048" t="s">
        <v>8779</v>
      </c>
      <c r="BC41" s="1048"/>
      <c r="BE41" s="155" t="e">
        <f t="shared" si="11"/>
        <v>#VALUE!</v>
      </c>
      <c r="BF41" s="156" t="str">
        <f>$I$40</f>
        <v/>
      </c>
      <c r="BG41" s="155">
        <f>$G$40</f>
        <v>0</v>
      </c>
      <c r="BI41" s="155">
        <f t="shared" si="12"/>
        <v>0</v>
      </c>
      <c r="BK41" s="155">
        <f>$D$40</f>
        <v>5</v>
      </c>
      <c r="BL41" s="11">
        <f>$E$40</f>
        <v>0</v>
      </c>
      <c r="BM41" s="157">
        <f>$F$40</f>
        <v>0</v>
      </c>
      <c r="BN41" s="13">
        <v>11</v>
      </c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</row>
    <row r="42" spans="1:84" ht="14.5" thickBot="1">
      <c r="A42" s="128"/>
      <c r="B42" s="104"/>
      <c r="C42" s="13"/>
      <c r="D42" s="13"/>
      <c r="E42" s="104"/>
      <c r="F42" s="148"/>
      <c r="G42" s="104"/>
      <c r="H42" s="148"/>
      <c r="I42" s="104"/>
      <c r="J42" s="13"/>
      <c r="K42" s="13"/>
      <c r="L42" s="130"/>
      <c r="M42" s="130"/>
      <c r="N42" s="104"/>
      <c r="O42" s="13"/>
      <c r="P42" s="13"/>
      <c r="Q42" s="104"/>
      <c r="R42" s="148"/>
      <c r="S42" s="104"/>
      <c r="T42" s="148"/>
      <c r="U42" s="104"/>
      <c r="V42" s="13"/>
      <c r="W42" s="13"/>
      <c r="X42" s="130"/>
      <c r="Y42" s="11"/>
      <c r="Z42" s="11"/>
      <c r="BB42" s="1048" t="s">
        <v>8779</v>
      </c>
      <c r="BC42" s="1048"/>
      <c r="BE42" s="155" t="e">
        <f t="shared" si="11"/>
        <v>#VALUE!</v>
      </c>
      <c r="BF42" s="156" t="str">
        <f>$I$41</f>
        <v/>
      </c>
      <c r="BG42" s="155">
        <f>$G$41</f>
        <v>0</v>
      </c>
      <c r="BI42" s="155">
        <f t="shared" si="12"/>
        <v>0</v>
      </c>
      <c r="BK42" s="155">
        <f>$D$41</f>
        <v>6</v>
      </c>
      <c r="BL42" s="11">
        <f>$E$41</f>
        <v>0</v>
      </c>
      <c r="BM42" s="157">
        <f>$F$41</f>
        <v>0</v>
      </c>
      <c r="BN42" s="13">
        <v>11</v>
      </c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</row>
    <row r="43" spans="1:84" ht="16" thickBot="1">
      <c r="A43" s="128"/>
      <c r="B43" s="104"/>
      <c r="C43" s="13"/>
      <c r="D43" s="162"/>
      <c r="E43" s="162"/>
      <c r="F43" s="162"/>
      <c r="G43" s="162"/>
      <c r="H43" s="601" t="s">
        <v>8905</v>
      </c>
      <c r="I43" s="617"/>
      <c r="J43" s="13"/>
      <c r="K43" s="13"/>
      <c r="L43" s="130"/>
      <c r="M43" s="130"/>
      <c r="N43" s="104"/>
      <c r="O43" s="13"/>
      <c r="P43" s="162"/>
      <c r="Q43" s="162"/>
      <c r="R43" s="162"/>
      <c r="S43" s="162"/>
      <c r="T43" s="757" t="s">
        <v>8905</v>
      </c>
      <c r="U43" s="618"/>
      <c r="V43" s="13"/>
      <c r="W43" s="13"/>
      <c r="X43" s="130"/>
      <c r="Y43" s="11"/>
      <c r="Z43" s="11"/>
      <c r="BB43" s="22"/>
      <c r="BC43" s="22"/>
      <c r="BE43" s="155"/>
      <c r="BF43" s="156"/>
      <c r="BG43" s="155"/>
      <c r="BI43" s="155"/>
      <c r="BK43" s="155"/>
      <c r="BL43" s="11"/>
      <c r="BM43" s="157"/>
      <c r="BN43" s="13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</row>
    <row r="44" spans="1:84" ht="14.5" thickTop="1">
      <c r="A44" s="128"/>
      <c r="B44" s="104"/>
      <c r="C44" s="13"/>
      <c r="D44" s="13"/>
      <c r="E44" s="104"/>
      <c r="F44" s="148"/>
      <c r="G44" s="104"/>
      <c r="H44" s="1052"/>
      <c r="I44" s="1052"/>
      <c r="J44" s="13"/>
      <c r="K44" s="13"/>
      <c r="L44" s="130"/>
      <c r="M44" s="130"/>
      <c r="N44" s="104"/>
      <c r="O44" s="13"/>
      <c r="P44" s="13"/>
      <c r="Q44" s="104"/>
      <c r="R44" s="148"/>
      <c r="S44" s="104"/>
      <c r="T44" s="1052"/>
      <c r="U44" s="1052"/>
      <c r="V44" s="13"/>
      <c r="W44" s="13"/>
      <c r="X44" s="130"/>
      <c r="Y44" s="11"/>
      <c r="Z44" s="11"/>
      <c r="BB44" s="22"/>
      <c r="BC44" s="22"/>
      <c r="BE44" s="155"/>
      <c r="BF44" s="156"/>
      <c r="BG44" s="155"/>
      <c r="BI44" s="155"/>
      <c r="BK44" s="155"/>
      <c r="BL44" s="11"/>
      <c r="BM44" s="157"/>
      <c r="BN44" s="13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</row>
    <row r="45" spans="1:84" ht="14.5" thickBot="1">
      <c r="A45" s="128"/>
      <c r="B45" s="104"/>
      <c r="C45" s="1051" t="s">
        <v>9352</v>
      </c>
      <c r="D45" s="1051"/>
      <c r="E45" s="1051"/>
      <c r="F45" s="1051"/>
      <c r="G45" s="161"/>
      <c r="H45" s="1049" t="s">
        <v>9362</v>
      </c>
      <c r="I45" s="1049"/>
      <c r="J45" s="162"/>
      <c r="K45" s="13"/>
      <c r="L45" s="130"/>
      <c r="M45" s="130"/>
      <c r="N45" s="104"/>
      <c r="O45" s="1051" t="s">
        <v>9352</v>
      </c>
      <c r="P45" s="1051"/>
      <c r="Q45" s="1051"/>
      <c r="R45" s="1051"/>
      <c r="S45" s="161"/>
      <c r="T45" s="1049" t="s">
        <v>9362</v>
      </c>
      <c r="U45" s="1049"/>
      <c r="V45" s="162"/>
      <c r="W45" s="13"/>
      <c r="X45" s="130"/>
      <c r="Y45" s="11"/>
      <c r="Z45" s="11"/>
      <c r="BB45" s="1048" t="s">
        <v>8779</v>
      </c>
      <c r="BC45" s="1048"/>
      <c r="BE45" s="158" t="e">
        <f t="shared" ref="BE45:BE50" si="13">$J$49</f>
        <v>#VALUE!</v>
      </c>
      <c r="BF45" s="159" t="str">
        <f>$I$47</f>
        <v/>
      </c>
      <c r="BG45" s="158">
        <f>$G$47</f>
        <v>0</v>
      </c>
      <c r="BI45" s="158">
        <f t="shared" ref="BI45:BI50" si="14">$H$47</f>
        <v>0</v>
      </c>
      <c r="BK45" s="158">
        <f>$D$47</f>
        <v>1</v>
      </c>
      <c r="BL45" s="158">
        <f>$E$47</f>
        <v>0</v>
      </c>
      <c r="BM45" s="160">
        <f>$F$47</f>
        <v>0</v>
      </c>
      <c r="BN45" s="13">
        <v>11</v>
      </c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</row>
    <row r="46" spans="1:84">
      <c r="A46" s="128"/>
      <c r="B46" s="104"/>
      <c r="C46" s="1046" t="s">
        <v>8639</v>
      </c>
      <c r="D46" s="1047"/>
      <c r="E46" s="224" t="s">
        <v>8646</v>
      </c>
      <c r="F46" s="103" t="s">
        <v>8650</v>
      </c>
      <c r="G46" s="736" t="s">
        <v>8637</v>
      </c>
      <c r="H46" s="224" t="s">
        <v>8658</v>
      </c>
      <c r="I46" s="220" t="s">
        <v>8638</v>
      </c>
      <c r="J46" s="167" t="s">
        <v>403</v>
      </c>
      <c r="K46" s="13"/>
      <c r="L46" s="130"/>
      <c r="M46" s="130"/>
      <c r="N46" s="104"/>
      <c r="O46" s="1046" t="s">
        <v>8639</v>
      </c>
      <c r="P46" s="1047"/>
      <c r="Q46" s="224" t="s">
        <v>8646</v>
      </c>
      <c r="R46" s="103" t="s">
        <v>8650</v>
      </c>
      <c r="S46" s="562" t="s">
        <v>8637</v>
      </c>
      <c r="T46" s="224" t="s">
        <v>8658</v>
      </c>
      <c r="U46" s="220" t="s">
        <v>8638</v>
      </c>
      <c r="V46" s="167" t="s">
        <v>403</v>
      </c>
      <c r="W46" s="13"/>
      <c r="X46" s="130"/>
      <c r="Y46" s="11"/>
      <c r="Z46" s="11"/>
      <c r="BB46" s="1048" t="s">
        <v>8779</v>
      </c>
      <c r="BC46" s="1048"/>
      <c r="BE46" s="158" t="e">
        <f t="shared" si="13"/>
        <v>#VALUE!</v>
      </c>
      <c r="BF46" s="159" t="str">
        <f>$I$48</f>
        <v/>
      </c>
      <c r="BG46" s="158">
        <f>$G$48</f>
        <v>0</v>
      </c>
      <c r="BI46" s="158">
        <f t="shared" si="14"/>
        <v>0</v>
      </c>
      <c r="BK46" s="158">
        <f>$D$48</f>
        <v>2</v>
      </c>
      <c r="BL46" s="158">
        <f>$E$48</f>
        <v>0</v>
      </c>
      <c r="BM46" s="160">
        <f>$F$48</f>
        <v>0</v>
      </c>
      <c r="BN46" s="13">
        <v>11</v>
      </c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</row>
    <row r="47" spans="1:84">
      <c r="A47" s="128"/>
      <c r="B47" s="104"/>
      <c r="C47" s="55"/>
      <c r="D47" s="132">
        <v>1</v>
      </c>
      <c r="E47" s="595"/>
      <c r="F47" s="597"/>
      <c r="G47" s="598"/>
      <c r="H47" s="1054"/>
      <c r="I47" s="223" t="str">
        <f>IF($G47="","",(VLOOKUP($G47,所属・種目コード!$B$3:$C$163,2,0)))</f>
        <v/>
      </c>
      <c r="J47" s="134"/>
      <c r="K47" s="13"/>
      <c r="L47" s="130"/>
      <c r="M47" s="130"/>
      <c r="N47" s="104"/>
      <c r="O47" s="55"/>
      <c r="P47" s="132">
        <v>1</v>
      </c>
      <c r="Q47" s="595"/>
      <c r="R47" s="597"/>
      <c r="S47" s="598"/>
      <c r="T47" s="1054"/>
      <c r="U47" s="223" t="str">
        <f>IF($S47="","",(VLOOKUP($S47,所属・種目コード!$B$3:$D$149,2,0)))</f>
        <v/>
      </c>
      <c r="V47" s="134"/>
      <c r="W47" s="13"/>
      <c r="X47" s="130"/>
      <c r="Y47" s="11"/>
      <c r="Z47" s="11"/>
      <c r="BB47" s="1048" t="s">
        <v>8779</v>
      </c>
      <c r="BC47" s="1048"/>
      <c r="BE47" s="158" t="e">
        <f t="shared" si="13"/>
        <v>#VALUE!</v>
      </c>
      <c r="BF47" s="159" t="str">
        <f>$I$49</f>
        <v/>
      </c>
      <c r="BG47" s="158">
        <f>$G$49</f>
        <v>0</v>
      </c>
      <c r="BI47" s="158">
        <f t="shared" si="14"/>
        <v>0</v>
      </c>
      <c r="BK47" s="158">
        <f>$D$49</f>
        <v>3</v>
      </c>
      <c r="BL47" s="158">
        <f>$E$49</f>
        <v>0</v>
      </c>
      <c r="BM47" s="160">
        <f>$F$49</f>
        <v>0</v>
      </c>
      <c r="BN47" s="13">
        <v>11</v>
      </c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</row>
    <row r="48" spans="1:84">
      <c r="A48" s="128"/>
      <c r="B48" s="104"/>
      <c r="C48" s="138" t="s">
        <v>8701</v>
      </c>
      <c r="D48" s="139">
        <v>2</v>
      </c>
      <c r="E48" s="595"/>
      <c r="F48" s="597"/>
      <c r="G48" s="598"/>
      <c r="H48" s="1055"/>
      <c r="I48" s="223" t="str">
        <f>IF($G48="","",(VLOOKUP($G48,所属・種目コード!$B$3:$C$163,2,0)))</f>
        <v/>
      </c>
      <c r="J48" s="140"/>
      <c r="K48" s="13"/>
      <c r="L48" s="130"/>
      <c r="M48" s="130"/>
      <c r="N48" s="104"/>
      <c r="O48" s="138" t="s">
        <v>8701</v>
      </c>
      <c r="P48" s="139">
        <v>2</v>
      </c>
      <c r="Q48" s="595"/>
      <c r="R48" s="597"/>
      <c r="S48" s="598"/>
      <c r="T48" s="1055"/>
      <c r="U48" s="223" t="str">
        <f>IF($S48="","",(VLOOKUP($S48,所属・種目コード!$B$3:$D$149,2,0)))</f>
        <v/>
      </c>
      <c r="V48" s="140"/>
      <c r="W48" s="13"/>
      <c r="X48" s="130"/>
      <c r="Y48" s="11"/>
      <c r="Z48" s="11"/>
      <c r="BB48" s="1048" t="s">
        <v>8779</v>
      </c>
      <c r="BC48" s="1048"/>
      <c r="BE48" s="158" t="e">
        <f t="shared" si="13"/>
        <v>#VALUE!</v>
      </c>
      <c r="BF48" s="159" t="str">
        <f>$I$50</f>
        <v/>
      </c>
      <c r="BG48" s="158">
        <f>$G$50</f>
        <v>0</v>
      </c>
      <c r="BI48" s="158">
        <f t="shared" si="14"/>
        <v>0</v>
      </c>
      <c r="BK48" s="158">
        <f>$D$50</f>
        <v>4</v>
      </c>
      <c r="BL48" s="158">
        <f>$E$50</f>
        <v>0</v>
      </c>
      <c r="BM48" s="160">
        <f>$F$50</f>
        <v>0</v>
      </c>
      <c r="BN48" s="13">
        <v>11</v>
      </c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</row>
    <row r="49" spans="1:84" ht="16.5">
      <c r="A49" s="128"/>
      <c r="B49" s="104"/>
      <c r="C49" s="141">
        <v>4</v>
      </c>
      <c r="D49" s="142">
        <v>3</v>
      </c>
      <c r="E49" s="595"/>
      <c r="F49" s="597"/>
      <c r="G49" s="598"/>
      <c r="H49" s="1055"/>
      <c r="I49" s="223" t="str">
        <f>IF($G49="","",(VLOOKUP($G49,所属・種目コード!$B$3:$C$163,2,0)))</f>
        <v/>
      </c>
      <c r="J49" s="143" t="e">
        <f>$C$49+$I$49+8073</f>
        <v>#VALUE!</v>
      </c>
      <c r="K49" s="13"/>
      <c r="L49" s="130"/>
      <c r="M49" s="130"/>
      <c r="N49" s="104"/>
      <c r="O49" s="141">
        <v>4</v>
      </c>
      <c r="P49" s="142">
        <v>3</v>
      </c>
      <c r="Q49" s="595"/>
      <c r="R49" s="597"/>
      <c r="S49" s="598"/>
      <c r="T49" s="1055"/>
      <c r="U49" s="223" t="str">
        <f>IF($S49="","",(VLOOKUP($S49,所属・種目コード!$B$3:$D$149,2,0)))</f>
        <v/>
      </c>
      <c r="V49" s="143" t="e">
        <f>$O$49+$U$49+8083</f>
        <v>#VALUE!</v>
      </c>
      <c r="W49" s="13"/>
      <c r="X49" s="130"/>
      <c r="Y49" s="11"/>
      <c r="Z49" s="11"/>
      <c r="BB49" s="1048" t="s">
        <v>8779</v>
      </c>
      <c r="BC49" s="1048"/>
      <c r="BE49" s="158" t="e">
        <f t="shared" si="13"/>
        <v>#VALUE!</v>
      </c>
      <c r="BF49" s="159" t="str">
        <f>$I$51</f>
        <v/>
      </c>
      <c r="BG49" s="158">
        <f>$G$51</f>
        <v>0</v>
      </c>
      <c r="BI49" s="158">
        <f t="shared" si="14"/>
        <v>0</v>
      </c>
      <c r="BK49" s="158">
        <f>$D$51</f>
        <v>5</v>
      </c>
      <c r="BL49" s="158">
        <f>$E$51</f>
        <v>0</v>
      </c>
      <c r="BM49" s="160">
        <f>$F$51</f>
        <v>0</v>
      </c>
      <c r="BN49" s="13">
        <v>11</v>
      </c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</row>
    <row r="50" spans="1:84">
      <c r="A50" s="128"/>
      <c r="B50" s="104"/>
      <c r="C50" s="56"/>
      <c r="D50" s="142">
        <v>4</v>
      </c>
      <c r="E50" s="595"/>
      <c r="F50" s="597"/>
      <c r="G50" s="598"/>
      <c r="H50" s="1055"/>
      <c r="I50" s="223" t="str">
        <f>IF($G50="","",(VLOOKUP($G50,所属・種目コード!$B$3:$C$163,2,0)))</f>
        <v/>
      </c>
      <c r="J50" s="144"/>
      <c r="K50" s="13"/>
      <c r="L50" s="130"/>
      <c r="M50" s="130"/>
      <c r="N50" s="104"/>
      <c r="O50" s="56"/>
      <c r="P50" s="142">
        <v>4</v>
      </c>
      <c r="Q50" s="595"/>
      <c r="R50" s="597"/>
      <c r="S50" s="598"/>
      <c r="T50" s="1055"/>
      <c r="U50" s="223" t="str">
        <f>IF($S50="","",(VLOOKUP($S50,所属・種目コード!$B$3:$D$149,2,0)))</f>
        <v/>
      </c>
      <c r="V50" s="144"/>
      <c r="W50" s="13"/>
      <c r="X50" s="130"/>
      <c r="Y50" s="11"/>
      <c r="Z50" s="11"/>
      <c r="BB50" s="1048" t="s">
        <v>8779</v>
      </c>
      <c r="BC50" s="1048"/>
      <c r="BE50" s="158" t="e">
        <f t="shared" si="13"/>
        <v>#VALUE!</v>
      </c>
      <c r="BF50" s="159" t="str">
        <f>$I$52</f>
        <v/>
      </c>
      <c r="BG50" s="158">
        <f>$G$52</f>
        <v>0</v>
      </c>
      <c r="BI50" s="158">
        <f t="shared" si="14"/>
        <v>0</v>
      </c>
      <c r="BK50" s="158">
        <f>$D$52</f>
        <v>6</v>
      </c>
      <c r="BL50" s="158">
        <f>$E$52</f>
        <v>0</v>
      </c>
      <c r="BM50" s="160">
        <f>$F$52</f>
        <v>0</v>
      </c>
      <c r="BN50" s="13">
        <v>11</v>
      </c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</row>
    <row r="51" spans="1:84">
      <c r="A51" s="128"/>
      <c r="B51" s="104"/>
      <c r="C51" s="56"/>
      <c r="D51" s="142">
        <v>5</v>
      </c>
      <c r="E51" s="595"/>
      <c r="F51" s="597"/>
      <c r="G51" s="598"/>
      <c r="H51" s="1055"/>
      <c r="I51" s="223" t="str">
        <f>IF($G51="","",(VLOOKUP($G51,所属・種目コード!$B$3:$C$163,2,0)))</f>
        <v/>
      </c>
      <c r="J51" s="144"/>
      <c r="K51" s="13"/>
      <c r="L51" s="130"/>
      <c r="M51" s="130"/>
      <c r="N51" s="104"/>
      <c r="O51" s="56"/>
      <c r="P51" s="142">
        <v>5</v>
      </c>
      <c r="Q51" s="595"/>
      <c r="R51" s="597"/>
      <c r="S51" s="598"/>
      <c r="T51" s="1055"/>
      <c r="U51" s="223" t="str">
        <f>IF($S51="","",(VLOOKUP($S51,所属・種目コード!$B$3:$D$149,2,0)))</f>
        <v/>
      </c>
      <c r="V51" s="144"/>
      <c r="W51" s="13"/>
      <c r="X51" s="130"/>
      <c r="Y51" s="11"/>
      <c r="Z51" s="11"/>
      <c r="BE51" s="11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</row>
    <row r="52" spans="1:84" ht="14.5" thickBot="1">
      <c r="A52" s="128"/>
      <c r="B52" s="104"/>
      <c r="C52" s="57"/>
      <c r="D52" s="145">
        <v>6</v>
      </c>
      <c r="E52" s="596"/>
      <c r="F52" s="599"/>
      <c r="G52" s="600"/>
      <c r="H52" s="1056"/>
      <c r="I52" s="454" t="str">
        <f>IF($G52="","",(VLOOKUP($G52,所属・種目コード!$B$3:$C$163,2,0)))</f>
        <v/>
      </c>
      <c r="J52" s="147"/>
      <c r="K52" s="13"/>
      <c r="L52" s="130"/>
      <c r="M52" s="130"/>
      <c r="N52" s="104"/>
      <c r="O52" s="57"/>
      <c r="P52" s="145">
        <v>6</v>
      </c>
      <c r="Q52" s="596"/>
      <c r="R52" s="599"/>
      <c r="S52" s="600"/>
      <c r="T52" s="1056"/>
      <c r="U52" s="454" t="str">
        <f>IF($S52="","",(VLOOKUP($S52,所属・種目コード!$B$3:$D$149,2,0)))</f>
        <v/>
      </c>
      <c r="V52" s="147"/>
      <c r="W52" s="13"/>
      <c r="X52" s="130"/>
      <c r="Y52" s="11"/>
      <c r="Z52" s="11"/>
      <c r="BE52" s="11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</row>
    <row r="53" spans="1:84">
      <c r="A53" s="128"/>
      <c r="B53" s="104"/>
      <c r="C53" s="13"/>
      <c r="D53" s="13"/>
      <c r="E53" s="104"/>
      <c r="F53" s="148"/>
      <c r="G53" s="104"/>
      <c r="H53" s="148"/>
      <c r="I53" s="104"/>
      <c r="J53" s="13"/>
      <c r="K53" s="13"/>
      <c r="L53" s="130"/>
      <c r="M53" s="130"/>
      <c r="N53" s="104"/>
      <c r="O53" s="13"/>
      <c r="P53" s="13"/>
      <c r="Q53" s="104"/>
      <c r="R53" s="148"/>
      <c r="S53" s="104"/>
      <c r="T53" s="148"/>
      <c r="U53" s="104"/>
      <c r="V53" s="13"/>
      <c r="W53" s="13"/>
      <c r="X53" s="130"/>
      <c r="Y53" s="11"/>
      <c r="Z53" s="11"/>
      <c r="BE53" s="1053" t="s">
        <v>8665</v>
      </c>
      <c r="BF53" s="1053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</row>
    <row r="54" spans="1:84">
      <c r="A54" s="128"/>
      <c r="B54" s="104"/>
      <c r="C54" s="13"/>
      <c r="D54" s="13"/>
      <c r="E54" s="104"/>
      <c r="F54" s="148"/>
      <c r="G54" s="104"/>
      <c r="H54" s="148"/>
      <c r="I54" s="104"/>
      <c r="J54" s="13"/>
      <c r="K54" s="13"/>
      <c r="L54" s="130"/>
      <c r="M54" s="130"/>
      <c r="N54" s="104"/>
      <c r="O54" s="13"/>
      <c r="P54" s="13"/>
      <c r="Q54" s="104"/>
      <c r="R54" s="148"/>
      <c r="S54" s="104"/>
      <c r="T54" s="148"/>
      <c r="U54" s="104"/>
      <c r="V54" s="13"/>
      <c r="W54" s="13"/>
      <c r="X54" s="130"/>
      <c r="Y54" s="11"/>
      <c r="Z54" s="11"/>
      <c r="BE54" s="11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</row>
    <row r="55" spans="1:84">
      <c r="A55" s="128"/>
      <c r="B55" s="104"/>
      <c r="C55" s="13"/>
      <c r="D55" s="13"/>
      <c r="E55" s="104"/>
      <c r="F55" s="148"/>
      <c r="G55" s="104"/>
      <c r="H55" s="148"/>
      <c r="I55" s="104"/>
      <c r="J55" s="13"/>
      <c r="K55" s="13"/>
      <c r="L55" s="130"/>
      <c r="M55" s="130"/>
      <c r="N55" s="104"/>
      <c r="O55" s="13"/>
      <c r="P55" s="13"/>
      <c r="Q55" s="104"/>
      <c r="R55" s="148"/>
      <c r="S55" s="104"/>
      <c r="T55" s="148"/>
      <c r="U55" s="104"/>
      <c r="V55" s="13"/>
      <c r="W55" s="13"/>
      <c r="X55" s="130"/>
      <c r="Y55" s="11"/>
      <c r="Z55" s="11"/>
      <c r="BE55" s="135" t="e">
        <f t="shared" ref="BE55:BE59" si="15">$V$15</f>
        <v>#VALUE!</v>
      </c>
      <c r="BF55" s="136" t="str">
        <f>$U$14</f>
        <v/>
      </c>
      <c r="BG55" s="135" t="str">
        <f>$S$14</f>
        <v/>
      </c>
      <c r="BH55" s="11"/>
      <c r="BI55" s="135">
        <f t="shared" ref="BI55:BI59" si="16">$T$13</f>
        <v>0</v>
      </c>
      <c r="BJ55" s="21"/>
      <c r="BK55" s="135" t="str">
        <f t="shared" ref="BK55:BL58" si="17">AU26</f>
        <v/>
      </c>
      <c r="BL55" s="135">
        <f t="shared" si="17"/>
        <v>11</v>
      </c>
      <c r="BM55" s="137" t="str">
        <f>$R$14</f>
        <v/>
      </c>
      <c r="BN55" s="13">
        <v>11</v>
      </c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</row>
    <row r="56" spans="1:84">
      <c r="A56" s="128"/>
      <c r="B56" s="128"/>
      <c r="C56" s="130"/>
      <c r="D56" s="130"/>
      <c r="E56" s="128"/>
      <c r="F56" s="129"/>
      <c r="G56" s="128"/>
      <c r="H56" s="129"/>
      <c r="I56" s="128"/>
      <c r="J56" s="130"/>
      <c r="K56" s="130"/>
      <c r="L56" s="130"/>
      <c r="M56" s="130"/>
      <c r="N56" s="130"/>
      <c r="O56" s="130"/>
      <c r="P56" s="130"/>
      <c r="Q56" s="130"/>
      <c r="R56" s="128"/>
      <c r="S56" s="128"/>
      <c r="T56" s="128"/>
      <c r="U56" s="128"/>
      <c r="V56" s="128"/>
      <c r="W56" s="128"/>
      <c r="X56" s="128"/>
      <c r="BE56" s="135" t="e">
        <f t="shared" si="15"/>
        <v>#VALUE!</v>
      </c>
      <c r="BF56" s="136" t="str">
        <f>$U$15</f>
        <v/>
      </c>
      <c r="BG56" s="135" t="str">
        <f>$S$15</f>
        <v/>
      </c>
      <c r="BH56" s="11"/>
      <c r="BI56" s="135">
        <f t="shared" si="16"/>
        <v>0</v>
      </c>
      <c r="BJ56" s="21"/>
      <c r="BK56" s="135" t="e">
        <f t="shared" si="17"/>
        <v>#REF!</v>
      </c>
      <c r="BL56" s="135">
        <f t="shared" si="17"/>
        <v>11</v>
      </c>
      <c r="BM56" s="137" t="str">
        <f>$R$15</f>
        <v/>
      </c>
      <c r="BN56" s="13">
        <v>11</v>
      </c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</row>
    <row r="57" spans="1:84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131" t="e">
        <f t="shared" si="15"/>
        <v>#VALUE!</v>
      </c>
      <c r="BF57" s="168" t="str">
        <f>$U$16</f>
        <v/>
      </c>
      <c r="BG57" s="131" t="str">
        <f>$S$16</f>
        <v/>
      </c>
      <c r="BH57" s="131"/>
      <c r="BI57" s="131">
        <f t="shared" si="16"/>
        <v>0</v>
      </c>
      <c r="BJ57" s="169"/>
      <c r="BK57" s="131" t="e">
        <f t="shared" si="17"/>
        <v>#REF!</v>
      </c>
      <c r="BL57" s="131">
        <f t="shared" si="17"/>
        <v>11</v>
      </c>
      <c r="BM57" s="64" t="str">
        <f>$R$16</f>
        <v/>
      </c>
      <c r="BN57" s="131">
        <v>11</v>
      </c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</row>
    <row r="58" spans="1:84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131" t="e">
        <f t="shared" si="15"/>
        <v>#VALUE!</v>
      </c>
      <c r="BF58" s="168" t="str">
        <f>$U$17</f>
        <v/>
      </c>
      <c r="BG58" s="131" t="str">
        <f>$S$17</f>
        <v/>
      </c>
      <c r="BH58" s="131"/>
      <c r="BI58" s="131">
        <f t="shared" si="16"/>
        <v>0</v>
      </c>
      <c r="BJ58" s="169"/>
      <c r="BK58" s="131" t="e">
        <f t="shared" si="17"/>
        <v>#REF!</v>
      </c>
      <c r="BL58" s="131">
        <f t="shared" si="17"/>
        <v>11</v>
      </c>
      <c r="BM58" s="64" t="str">
        <f>$R$17</f>
        <v/>
      </c>
      <c r="BN58" s="131">
        <v>11</v>
      </c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</row>
    <row r="59" spans="1:84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131" t="e">
        <f t="shared" si="15"/>
        <v>#VALUE!</v>
      </c>
      <c r="BF59" s="168" t="str">
        <f>$U$18</f>
        <v/>
      </c>
      <c r="BG59" s="131" t="str">
        <f>$S$18</f>
        <v/>
      </c>
      <c r="BH59" s="131"/>
      <c r="BI59" s="131">
        <f t="shared" si="16"/>
        <v>0</v>
      </c>
      <c r="BJ59" s="169"/>
      <c r="BK59" s="131" t="e">
        <f>AU33</f>
        <v>#REF!</v>
      </c>
      <c r="BL59" s="131">
        <f>AV33</f>
        <v>11</v>
      </c>
      <c r="BM59" s="64" t="str">
        <f>$R$18</f>
        <v/>
      </c>
      <c r="BN59" s="131">
        <v>11</v>
      </c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</row>
    <row r="60" spans="1:84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131" t="e">
        <f t="shared" ref="BE60:BE65" si="18">$J$26</f>
        <v>#VALUE!</v>
      </c>
      <c r="BF60" s="168" t="str">
        <f>$U$24</f>
        <v/>
      </c>
      <c r="BG60" s="131" t="str">
        <f>$S$24</f>
        <v/>
      </c>
      <c r="BH60" s="64"/>
      <c r="BI60" s="131">
        <f t="shared" ref="BI60:BI65" si="19">$T$24</f>
        <v>0</v>
      </c>
      <c r="BJ60" s="64"/>
      <c r="BK60" s="131">
        <f>$P$24</f>
        <v>1</v>
      </c>
      <c r="BL60" s="131">
        <f>$Q$24</f>
        <v>0</v>
      </c>
      <c r="BM60" s="64" t="str">
        <f>$R$24</f>
        <v/>
      </c>
      <c r="BN60" s="131">
        <v>11</v>
      </c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</row>
    <row r="61" spans="1:84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131" t="e">
        <f t="shared" si="18"/>
        <v>#VALUE!</v>
      </c>
      <c r="BF61" s="168" t="str">
        <f>$U$25</f>
        <v/>
      </c>
      <c r="BG61" s="131" t="str">
        <f>$S$25</f>
        <v/>
      </c>
      <c r="BH61" s="64"/>
      <c r="BI61" s="131">
        <f t="shared" si="19"/>
        <v>0</v>
      </c>
      <c r="BJ61" s="64"/>
      <c r="BK61" s="131">
        <f>$P$25</f>
        <v>2</v>
      </c>
      <c r="BL61" s="131">
        <f>$Q$25</f>
        <v>0</v>
      </c>
      <c r="BM61" s="64" t="str">
        <f>$R$25</f>
        <v/>
      </c>
      <c r="BN61" s="131">
        <v>11</v>
      </c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</row>
    <row r="62" spans="1:84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131" t="e">
        <f t="shared" si="18"/>
        <v>#VALUE!</v>
      </c>
      <c r="BF62" s="168" t="str">
        <f>$U$26</f>
        <v/>
      </c>
      <c r="BG62" s="131" t="str">
        <f>$S$26</f>
        <v/>
      </c>
      <c r="BH62" s="64"/>
      <c r="BI62" s="131">
        <f t="shared" si="19"/>
        <v>0</v>
      </c>
      <c r="BJ62" s="64"/>
      <c r="BK62" s="131">
        <f>$P$26</f>
        <v>3</v>
      </c>
      <c r="BL62" s="131">
        <f>$Q$26</f>
        <v>0</v>
      </c>
      <c r="BM62" s="64" t="str">
        <f>$R$26</f>
        <v/>
      </c>
      <c r="BN62" s="131">
        <v>11</v>
      </c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</row>
    <row r="63" spans="1:84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131" t="e">
        <f t="shared" si="18"/>
        <v>#VALUE!</v>
      </c>
      <c r="BF63" s="168" t="str">
        <f>$U$27</f>
        <v/>
      </c>
      <c r="BG63" s="131" t="str">
        <f>$S$27</f>
        <v/>
      </c>
      <c r="BH63" s="64"/>
      <c r="BI63" s="131">
        <f t="shared" si="19"/>
        <v>0</v>
      </c>
      <c r="BJ63" s="64"/>
      <c r="BK63" s="131">
        <f>$P$27</f>
        <v>4</v>
      </c>
      <c r="BL63" s="131">
        <f>$Q$27</f>
        <v>0</v>
      </c>
      <c r="BM63" s="64" t="str">
        <f>$R$27</f>
        <v/>
      </c>
      <c r="BN63" s="131">
        <v>11</v>
      </c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</row>
    <row r="64" spans="1:84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131" t="e">
        <f t="shared" si="18"/>
        <v>#VALUE!</v>
      </c>
      <c r="BF64" s="168" t="str">
        <f>$U$28</f>
        <v/>
      </c>
      <c r="BG64" s="131" t="str">
        <f>$S$28</f>
        <v/>
      </c>
      <c r="BH64" s="64"/>
      <c r="BI64" s="131">
        <f t="shared" si="19"/>
        <v>0</v>
      </c>
      <c r="BJ64" s="64"/>
      <c r="BK64" s="131">
        <f>$P$28</f>
        <v>5</v>
      </c>
      <c r="BL64" s="131">
        <f>$Q$28</f>
        <v>0</v>
      </c>
      <c r="BM64" s="64" t="str">
        <f>$R$28</f>
        <v/>
      </c>
      <c r="BN64" s="131">
        <v>11</v>
      </c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</row>
    <row r="65" spans="1:84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131" t="e">
        <f t="shared" si="18"/>
        <v>#VALUE!</v>
      </c>
      <c r="BF65" s="168" t="str">
        <f>$U$29</f>
        <v/>
      </c>
      <c r="BG65" s="131" t="str">
        <f>$S$29</f>
        <v/>
      </c>
      <c r="BH65" s="64"/>
      <c r="BI65" s="131">
        <f t="shared" si="19"/>
        <v>0</v>
      </c>
      <c r="BJ65" s="64"/>
      <c r="BK65" s="131">
        <f>$P$29</f>
        <v>6</v>
      </c>
      <c r="BL65" s="131">
        <f>$Q$29</f>
        <v>0</v>
      </c>
      <c r="BM65" s="64" t="str">
        <f>$R$29</f>
        <v/>
      </c>
      <c r="BN65" s="131">
        <v>11</v>
      </c>
      <c r="BO65" s="64"/>
      <c r="BP65" s="64"/>
      <c r="BQ65" s="131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</row>
    <row r="66" spans="1:84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131" t="e">
        <f>#REF!</f>
        <v>#REF!</v>
      </c>
      <c r="BF66" s="168" t="e">
        <f>#REF!</f>
        <v>#REF!</v>
      </c>
      <c r="BG66" s="131" t="e">
        <f>#REF!</f>
        <v>#REF!</v>
      </c>
      <c r="BH66" s="64"/>
      <c r="BI66" s="131" t="e">
        <f>#REF!</f>
        <v>#REF!</v>
      </c>
      <c r="BJ66" s="64"/>
      <c r="BK66" s="131" t="e">
        <f>#REF!</f>
        <v>#REF!</v>
      </c>
      <c r="BL66" s="131" t="e">
        <f>#REF!</f>
        <v>#REF!</v>
      </c>
      <c r="BM66" s="64" t="e">
        <f>#REF!</f>
        <v>#REF!</v>
      </c>
      <c r="BN66" s="131">
        <v>11</v>
      </c>
      <c r="BO66" s="64"/>
      <c r="BP66" s="64"/>
      <c r="BQ66" s="131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</row>
    <row r="67" spans="1:84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131" t="e">
        <f>#REF!</f>
        <v>#REF!</v>
      </c>
      <c r="BF67" s="168" t="e">
        <f>#REF!</f>
        <v>#REF!</v>
      </c>
      <c r="BG67" s="131" t="e">
        <f>#REF!</f>
        <v>#REF!</v>
      </c>
      <c r="BH67" s="64"/>
      <c r="BI67" s="131" t="e">
        <f>#REF!</f>
        <v>#REF!</v>
      </c>
      <c r="BJ67" s="64"/>
      <c r="BK67" s="131" t="e">
        <f>#REF!</f>
        <v>#REF!</v>
      </c>
      <c r="BL67" s="131" t="e">
        <f>#REF!</f>
        <v>#REF!</v>
      </c>
      <c r="BM67" s="64" t="e">
        <f>#REF!</f>
        <v>#REF!</v>
      </c>
      <c r="BN67" s="131">
        <v>11</v>
      </c>
      <c r="BO67" s="64"/>
      <c r="BP67" s="64"/>
      <c r="BQ67" s="131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</row>
    <row r="68" spans="1:84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131" t="e">
        <f>#REF!</f>
        <v>#REF!</v>
      </c>
      <c r="BF68" s="168" t="e">
        <f>#REF!</f>
        <v>#REF!</v>
      </c>
      <c r="BG68" s="131" t="e">
        <f>#REF!</f>
        <v>#REF!</v>
      </c>
      <c r="BH68" s="64"/>
      <c r="BI68" s="131" t="e">
        <f>#REF!</f>
        <v>#REF!</v>
      </c>
      <c r="BJ68" s="64"/>
      <c r="BK68" s="131" t="e">
        <f>#REF!</f>
        <v>#REF!</v>
      </c>
      <c r="BL68" s="131" t="e">
        <f>#REF!</f>
        <v>#REF!</v>
      </c>
      <c r="BM68" s="64" t="e">
        <f>#REF!</f>
        <v>#REF!</v>
      </c>
      <c r="BN68" s="131">
        <v>11</v>
      </c>
      <c r="BO68" s="64"/>
      <c r="BP68" s="64"/>
      <c r="BQ68" s="131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</row>
    <row r="69" spans="1:84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131" t="e">
        <f>#REF!</f>
        <v>#REF!</v>
      </c>
      <c r="BF69" s="168" t="e">
        <f>#REF!</f>
        <v>#REF!</v>
      </c>
      <c r="BG69" s="131" t="e">
        <f>#REF!</f>
        <v>#REF!</v>
      </c>
      <c r="BH69" s="64"/>
      <c r="BI69" s="131" t="e">
        <f>#REF!</f>
        <v>#REF!</v>
      </c>
      <c r="BJ69" s="64"/>
      <c r="BK69" s="131" t="e">
        <f>#REF!</f>
        <v>#REF!</v>
      </c>
      <c r="BL69" s="131" t="e">
        <f>#REF!</f>
        <v>#REF!</v>
      </c>
      <c r="BM69" s="64" t="e">
        <f>#REF!</f>
        <v>#REF!</v>
      </c>
      <c r="BN69" s="131">
        <v>11</v>
      </c>
      <c r="BO69" s="64"/>
      <c r="BP69" s="64"/>
      <c r="BQ69" s="131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</row>
    <row r="70" spans="1:84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131" t="e">
        <f>#REF!</f>
        <v>#REF!</v>
      </c>
      <c r="BF70" s="168" t="e">
        <f>#REF!</f>
        <v>#REF!</v>
      </c>
      <c r="BG70" s="131" t="e">
        <f>#REF!</f>
        <v>#REF!</v>
      </c>
      <c r="BH70" s="64"/>
      <c r="BI70" s="131" t="e">
        <f>#REF!</f>
        <v>#REF!</v>
      </c>
      <c r="BJ70" s="64"/>
      <c r="BK70" s="131" t="e">
        <f>#REF!</f>
        <v>#REF!</v>
      </c>
      <c r="BL70" s="131" t="e">
        <f>#REF!</f>
        <v>#REF!</v>
      </c>
      <c r="BM70" s="64" t="e">
        <f>#REF!</f>
        <v>#REF!</v>
      </c>
      <c r="BN70" s="131">
        <v>11</v>
      </c>
      <c r="BO70" s="64"/>
      <c r="BP70" s="64"/>
      <c r="BQ70" s="131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</row>
    <row r="71" spans="1:84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131" t="e">
        <f>#REF!</f>
        <v>#REF!</v>
      </c>
      <c r="BF71" s="168" t="e">
        <f>#REF!</f>
        <v>#REF!</v>
      </c>
      <c r="BG71" s="131" t="e">
        <f>#REF!</f>
        <v>#REF!</v>
      </c>
      <c r="BH71" s="64"/>
      <c r="BI71" s="131" t="e">
        <f>#REF!</f>
        <v>#REF!</v>
      </c>
      <c r="BJ71" s="64"/>
      <c r="BK71" s="131" t="e">
        <f>#REF!</f>
        <v>#REF!</v>
      </c>
      <c r="BL71" s="131" t="e">
        <f>#REF!</f>
        <v>#REF!</v>
      </c>
      <c r="BM71" s="64" t="e">
        <f>#REF!</f>
        <v>#REF!</v>
      </c>
      <c r="BN71" s="131">
        <v>11</v>
      </c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</row>
    <row r="72" spans="1:84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1048" t="s">
        <v>8779</v>
      </c>
      <c r="BC72" s="1048"/>
      <c r="BD72" s="64"/>
      <c r="BE72" s="131" t="e">
        <f t="shared" ref="BE72:BE77" si="20">$V$38</f>
        <v>#VALUE!</v>
      </c>
      <c r="BF72" s="168" t="str">
        <f>$U$36</f>
        <v/>
      </c>
      <c r="BG72" s="131">
        <f>$S$36</f>
        <v>0</v>
      </c>
      <c r="BH72" s="64"/>
      <c r="BI72" s="131">
        <f t="shared" ref="BI72:BI77" si="21">$T$36</f>
        <v>0</v>
      </c>
      <c r="BJ72" s="64"/>
      <c r="BK72" s="131">
        <f>$P$36</f>
        <v>1</v>
      </c>
      <c r="BL72" s="131">
        <f>$Q$36</f>
        <v>0</v>
      </c>
      <c r="BM72" s="64">
        <f>$R$36</f>
        <v>0</v>
      </c>
      <c r="BN72" s="131">
        <v>11</v>
      </c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</row>
    <row r="73" spans="1:84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1048" t="s">
        <v>8779</v>
      </c>
      <c r="BC73" s="1048"/>
      <c r="BD73" s="64"/>
      <c r="BE73" s="131" t="e">
        <f t="shared" si="20"/>
        <v>#VALUE!</v>
      </c>
      <c r="BF73" s="168" t="str">
        <f>$U$37</f>
        <v/>
      </c>
      <c r="BG73" s="131">
        <f>$S$37</f>
        <v>0</v>
      </c>
      <c r="BH73" s="64"/>
      <c r="BI73" s="131">
        <f t="shared" si="21"/>
        <v>0</v>
      </c>
      <c r="BJ73" s="64"/>
      <c r="BK73" s="131">
        <f>$P$37</f>
        <v>2</v>
      </c>
      <c r="BL73" s="131">
        <f>$Q$37</f>
        <v>0</v>
      </c>
      <c r="BM73" s="64">
        <f>$R$37</f>
        <v>0</v>
      </c>
      <c r="BN73" s="131">
        <v>11</v>
      </c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</row>
    <row r="74" spans="1:84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1048" t="s">
        <v>8779</v>
      </c>
      <c r="BC74" s="1048"/>
      <c r="BD74" s="64"/>
      <c r="BE74" s="131" t="e">
        <f t="shared" si="20"/>
        <v>#VALUE!</v>
      </c>
      <c r="BF74" s="168" t="str">
        <f>$U$38</f>
        <v/>
      </c>
      <c r="BG74" s="131">
        <f>$S$38</f>
        <v>0</v>
      </c>
      <c r="BH74" s="64"/>
      <c r="BI74" s="131">
        <f t="shared" si="21"/>
        <v>0</v>
      </c>
      <c r="BJ74" s="64"/>
      <c r="BK74" s="131">
        <f>$P$38</f>
        <v>3</v>
      </c>
      <c r="BL74" s="131">
        <f>$Q$38</f>
        <v>0</v>
      </c>
      <c r="BM74" s="64">
        <f>$R$38</f>
        <v>0</v>
      </c>
      <c r="BN74" s="131">
        <v>11</v>
      </c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</row>
    <row r="75" spans="1:84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1048" t="s">
        <v>8779</v>
      </c>
      <c r="BC75" s="1048"/>
      <c r="BD75" s="64"/>
      <c r="BE75" s="131" t="e">
        <f t="shared" si="20"/>
        <v>#VALUE!</v>
      </c>
      <c r="BF75" s="168" t="str">
        <f>$U$39</f>
        <v/>
      </c>
      <c r="BG75" s="131">
        <f>$S$39</f>
        <v>0</v>
      </c>
      <c r="BH75" s="64"/>
      <c r="BI75" s="131">
        <f t="shared" si="21"/>
        <v>0</v>
      </c>
      <c r="BJ75" s="64"/>
      <c r="BK75" s="131">
        <f>$P$39</f>
        <v>4</v>
      </c>
      <c r="BL75" s="131">
        <f>$Q$39</f>
        <v>0</v>
      </c>
      <c r="BM75" s="64">
        <f>$R$39</f>
        <v>0</v>
      </c>
      <c r="BN75" s="131">
        <v>11</v>
      </c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</row>
    <row r="76" spans="1:84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1048" t="s">
        <v>8779</v>
      </c>
      <c r="BC76" s="1048"/>
      <c r="BD76" s="64"/>
      <c r="BE76" s="131" t="e">
        <f t="shared" si="20"/>
        <v>#VALUE!</v>
      </c>
      <c r="BF76" s="168" t="str">
        <f>$U$40</f>
        <v/>
      </c>
      <c r="BG76" s="131">
        <f>$S$40</f>
        <v>0</v>
      </c>
      <c r="BH76" s="64"/>
      <c r="BI76" s="131">
        <f t="shared" si="21"/>
        <v>0</v>
      </c>
      <c r="BJ76" s="64"/>
      <c r="BK76" s="131">
        <f>$P$40</f>
        <v>5</v>
      </c>
      <c r="BL76" s="131">
        <f>$Q$40</f>
        <v>0</v>
      </c>
      <c r="BM76" s="64">
        <f>$R$40</f>
        <v>0</v>
      </c>
      <c r="BN76" s="131">
        <v>11</v>
      </c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</row>
    <row r="77" spans="1:84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1048" t="s">
        <v>8779</v>
      </c>
      <c r="BC77" s="1048"/>
      <c r="BD77" s="64"/>
      <c r="BE77" s="131" t="e">
        <f t="shared" si="20"/>
        <v>#VALUE!</v>
      </c>
      <c r="BF77" s="168" t="str">
        <f>$U$41</f>
        <v/>
      </c>
      <c r="BG77" s="131">
        <f>$S$41</f>
        <v>0</v>
      </c>
      <c r="BH77" s="64"/>
      <c r="BI77" s="131">
        <f t="shared" si="21"/>
        <v>0</v>
      </c>
      <c r="BJ77" s="64"/>
      <c r="BK77" s="131">
        <f>$P$41</f>
        <v>6</v>
      </c>
      <c r="BL77" s="131">
        <f>$Q$41</f>
        <v>0</v>
      </c>
      <c r="BM77" s="64">
        <f>$R$41</f>
        <v>0</v>
      </c>
      <c r="BN77" s="131">
        <v>11</v>
      </c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</row>
    <row r="78" spans="1:84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1048" t="s">
        <v>8779</v>
      </c>
      <c r="BC78" s="1048"/>
      <c r="BD78" s="64"/>
      <c r="BE78" s="131" t="e">
        <f>$V$49</f>
        <v>#VALUE!</v>
      </c>
      <c r="BF78" s="168" t="str">
        <f>$U$47</f>
        <v/>
      </c>
      <c r="BG78" s="131">
        <f>$S$47</f>
        <v>0</v>
      </c>
      <c r="BH78" s="64"/>
      <c r="BI78" s="131">
        <f>$H$47</f>
        <v>0</v>
      </c>
      <c r="BJ78" s="64"/>
      <c r="BK78" s="131">
        <f>$P$47</f>
        <v>1</v>
      </c>
      <c r="BL78" s="131">
        <f>$Q$47</f>
        <v>0</v>
      </c>
      <c r="BM78" s="64">
        <f>$R$47</f>
        <v>0</v>
      </c>
      <c r="BN78" s="131">
        <v>11</v>
      </c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</row>
    <row r="79" spans="1:84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1048" t="s">
        <v>8779</v>
      </c>
      <c r="BC79" s="1048"/>
      <c r="BD79" s="64"/>
      <c r="BE79" s="131" t="e">
        <f>$V$49</f>
        <v>#VALUE!</v>
      </c>
      <c r="BF79" s="168" t="str">
        <f>$U$48</f>
        <v/>
      </c>
      <c r="BG79" s="131">
        <f>$S$48</f>
        <v>0</v>
      </c>
      <c r="BH79" s="64"/>
      <c r="BI79" s="131">
        <f>$H$47</f>
        <v>0</v>
      </c>
      <c r="BJ79" s="64"/>
      <c r="BK79" s="131">
        <f>$P$48</f>
        <v>2</v>
      </c>
      <c r="BL79" s="131">
        <f>$Q$48</f>
        <v>0</v>
      </c>
      <c r="BM79" s="64">
        <f>$R$48</f>
        <v>0</v>
      </c>
      <c r="BN79" s="131">
        <v>11</v>
      </c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</row>
    <row r="80" spans="1:84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1048" t="s">
        <v>8779</v>
      </c>
      <c r="BC80" s="1048"/>
      <c r="BD80" s="64"/>
      <c r="BE80" s="131" t="e">
        <f>$V$49</f>
        <v>#VALUE!</v>
      </c>
      <c r="BF80" s="168" t="str">
        <f>$U$49</f>
        <v/>
      </c>
      <c r="BG80" s="131">
        <f>$S$49</f>
        <v>0</v>
      </c>
      <c r="BH80" s="64"/>
      <c r="BI80" s="131">
        <f>$H$47</f>
        <v>0</v>
      </c>
      <c r="BJ80" s="64"/>
      <c r="BK80" s="131">
        <f>$P$49</f>
        <v>3</v>
      </c>
      <c r="BL80" s="131">
        <f>$Q$49</f>
        <v>0</v>
      </c>
      <c r="BM80" s="64">
        <f>$R$49</f>
        <v>0</v>
      </c>
      <c r="BN80" s="131">
        <v>11</v>
      </c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</row>
    <row r="81" spans="1:84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1048" t="s">
        <v>8779</v>
      </c>
      <c r="BC81" s="1048"/>
      <c r="BD81" s="64"/>
      <c r="BE81" s="131" t="e">
        <f>$V$49</f>
        <v>#VALUE!</v>
      </c>
      <c r="BF81" s="168" t="str">
        <f>$U$51</f>
        <v/>
      </c>
      <c r="BG81" s="131">
        <f>$S$50</f>
        <v>0</v>
      </c>
      <c r="BH81" s="64"/>
      <c r="BI81" s="131">
        <f>$H$47</f>
        <v>0</v>
      </c>
      <c r="BJ81" s="64"/>
      <c r="BK81" s="131">
        <f>$P$50</f>
        <v>4</v>
      </c>
      <c r="BL81" s="131">
        <f>$Q$50</f>
        <v>0</v>
      </c>
      <c r="BM81" s="64">
        <f>$R$50</f>
        <v>0</v>
      </c>
      <c r="BN81" s="131">
        <v>11</v>
      </c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</row>
    <row r="82" spans="1:84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131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1048" t="s">
        <v>8779</v>
      </c>
      <c r="BC82" s="1048"/>
      <c r="BD82" s="64"/>
      <c r="BE82" s="131" t="e">
        <f t="shared" ref="BE82:BE83" si="22">$V$49</f>
        <v>#VALUE!</v>
      </c>
      <c r="BF82" s="168" t="str">
        <f>$U$51</f>
        <v/>
      </c>
      <c r="BG82" s="131">
        <f>$S$51</f>
        <v>0</v>
      </c>
      <c r="BH82" s="64"/>
      <c r="BI82" s="131">
        <f t="shared" ref="BI82:BI83" si="23">$H$47</f>
        <v>0</v>
      </c>
      <c r="BJ82" s="64"/>
      <c r="BK82" s="131">
        <f t="shared" ref="BK82:BK83" si="24">$P$50</f>
        <v>4</v>
      </c>
      <c r="BL82" s="131">
        <f>$Q$51</f>
        <v>0</v>
      </c>
      <c r="BM82" s="64">
        <f t="shared" ref="BM82:BM83" si="25">$R$50</f>
        <v>0</v>
      </c>
      <c r="BN82" s="131">
        <v>12</v>
      </c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</row>
    <row r="83" spans="1:84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1048" t="s">
        <v>8779</v>
      </c>
      <c r="BC83" s="1048"/>
      <c r="BD83" s="64"/>
      <c r="BE83" s="131" t="e">
        <f t="shared" si="22"/>
        <v>#VALUE!</v>
      </c>
      <c r="BF83" s="168" t="str">
        <f>$U$52</f>
        <v/>
      </c>
      <c r="BG83" s="131">
        <f>$S$52</f>
        <v>0</v>
      </c>
      <c r="BH83" s="64"/>
      <c r="BI83" s="131">
        <f t="shared" si="23"/>
        <v>0</v>
      </c>
      <c r="BJ83" s="64"/>
      <c r="BK83" s="131">
        <f t="shared" si="24"/>
        <v>4</v>
      </c>
      <c r="BL83" s="131">
        <f>$Q$52</f>
        <v>0</v>
      </c>
      <c r="BM83" s="64">
        <f t="shared" si="25"/>
        <v>0</v>
      </c>
      <c r="BN83" s="131">
        <v>13</v>
      </c>
      <c r="BO83" s="64"/>
      <c r="BP83" s="64"/>
      <c r="BQ83" s="64"/>
      <c r="BR83" s="64"/>
      <c r="BS83" s="64"/>
      <c r="BT83" s="64"/>
      <c r="BU83" s="64"/>
      <c r="BV83" s="64"/>
    </row>
    <row r="84" spans="1:84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</row>
    <row r="85" spans="1:84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</row>
    <row r="86" spans="1:84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</row>
    <row r="87" spans="1:84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</row>
    <row r="88" spans="1:84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</row>
    <row r="89" spans="1:84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</row>
    <row r="90" spans="1:84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</row>
    <row r="91" spans="1:84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</row>
    <row r="92" spans="1:84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</row>
    <row r="93" spans="1:84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</row>
    <row r="94" spans="1:84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</row>
    <row r="95" spans="1:84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</row>
    <row r="96" spans="1:84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</row>
    <row r="97" spans="1:74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</row>
    <row r="98" spans="1:74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</row>
    <row r="99" spans="1:74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</row>
    <row r="100" spans="1:74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</row>
    <row r="101" spans="1:74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</row>
    <row r="103" spans="1:74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</row>
    <row r="104" spans="1:74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</row>
    <row r="105" spans="1:74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</row>
    <row r="106" spans="1:74">
      <c r="A106" s="64"/>
      <c r="B106" s="64"/>
      <c r="C106" s="64"/>
      <c r="D106" s="64"/>
      <c r="E106" s="64"/>
      <c r="F106" s="66"/>
      <c r="G106" s="64"/>
      <c r="H106" s="66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</row>
    <row r="107" spans="1:74">
      <c r="A107" s="64"/>
      <c r="B107" s="64"/>
      <c r="C107" s="64"/>
      <c r="D107" s="64"/>
      <c r="E107" s="64"/>
      <c r="F107" s="66"/>
      <c r="G107" s="64"/>
      <c r="H107" s="66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</row>
    <row r="108" spans="1:74">
      <c r="A108" s="64"/>
      <c r="B108" s="64"/>
      <c r="C108" s="64"/>
      <c r="D108" s="64"/>
      <c r="E108" s="64"/>
      <c r="F108" s="66"/>
      <c r="G108" s="64"/>
      <c r="H108" s="66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</row>
    <row r="109" spans="1:74">
      <c r="A109" s="64"/>
      <c r="B109" s="64"/>
      <c r="C109" s="64"/>
      <c r="D109" s="64"/>
      <c r="E109" s="64"/>
      <c r="F109" s="66"/>
      <c r="G109" s="64"/>
      <c r="H109" s="66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</row>
    <row r="110" spans="1:74">
      <c r="A110" s="64"/>
      <c r="B110" s="64"/>
      <c r="C110" s="64"/>
      <c r="D110" s="64"/>
      <c r="E110" s="64"/>
      <c r="F110" s="66"/>
      <c r="G110" s="64"/>
      <c r="H110" s="66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</row>
    <row r="111" spans="1:74">
      <c r="A111" s="64"/>
      <c r="B111" s="64"/>
      <c r="C111" s="64"/>
      <c r="D111" s="64"/>
      <c r="E111" s="64"/>
      <c r="F111" s="66"/>
      <c r="G111" s="64"/>
      <c r="H111" s="66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</row>
    <row r="112" spans="1:74">
      <c r="A112" s="64"/>
      <c r="B112" s="64"/>
      <c r="C112" s="64"/>
      <c r="D112" s="64"/>
      <c r="E112" s="64"/>
      <c r="F112" s="66"/>
      <c r="G112" s="64"/>
      <c r="H112" s="66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</row>
    <row r="113" spans="1:74">
      <c r="A113" s="64"/>
      <c r="B113" s="64"/>
      <c r="C113" s="64"/>
      <c r="D113" s="64"/>
      <c r="E113" s="64"/>
      <c r="F113" s="66"/>
      <c r="G113" s="64"/>
      <c r="H113" s="66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</row>
    <row r="114" spans="1:74">
      <c r="A114" s="64"/>
      <c r="B114" s="64"/>
      <c r="C114" s="64"/>
      <c r="D114" s="64"/>
      <c r="E114" s="64"/>
      <c r="F114" s="66"/>
      <c r="G114" s="64"/>
      <c r="H114" s="66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</row>
    <row r="115" spans="1:74">
      <c r="A115" s="64"/>
      <c r="B115" s="64"/>
      <c r="C115" s="64"/>
      <c r="D115" s="64"/>
      <c r="E115" s="64"/>
      <c r="F115" s="66"/>
      <c r="G115" s="64"/>
      <c r="H115" s="66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</row>
    <row r="116" spans="1:74">
      <c r="A116" s="64"/>
      <c r="B116" s="64"/>
      <c r="C116" s="64"/>
      <c r="D116" s="64"/>
      <c r="E116" s="64"/>
      <c r="F116" s="66"/>
      <c r="G116" s="64"/>
      <c r="H116" s="66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</row>
    <row r="117" spans="1:74">
      <c r="A117" s="64"/>
      <c r="B117" s="64"/>
      <c r="C117" s="64"/>
      <c r="D117" s="64"/>
      <c r="E117" s="64"/>
      <c r="F117" s="66"/>
      <c r="G117" s="64"/>
      <c r="H117" s="66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</row>
    <row r="118" spans="1:74">
      <c r="A118" s="64"/>
      <c r="B118" s="64"/>
      <c r="C118" s="64"/>
      <c r="D118" s="64"/>
      <c r="E118" s="64"/>
      <c r="F118" s="66"/>
      <c r="G118" s="64"/>
      <c r="H118" s="66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</row>
    <row r="119" spans="1:74">
      <c r="A119" s="64"/>
      <c r="B119" s="64"/>
      <c r="C119" s="64"/>
      <c r="D119" s="64"/>
      <c r="E119" s="64"/>
      <c r="F119" s="66"/>
      <c r="G119" s="64"/>
      <c r="H119" s="66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</row>
    <row r="120" spans="1:74">
      <c r="A120" s="64"/>
      <c r="B120" s="64"/>
      <c r="C120" s="64"/>
      <c r="D120" s="64"/>
      <c r="E120" s="64"/>
      <c r="F120" s="66"/>
      <c r="G120" s="64"/>
      <c r="H120" s="66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</row>
    <row r="121" spans="1:74">
      <c r="A121" s="64"/>
      <c r="B121" s="64"/>
      <c r="C121" s="64"/>
      <c r="D121" s="64"/>
      <c r="E121" s="64"/>
      <c r="F121" s="66"/>
      <c r="G121" s="64"/>
      <c r="H121" s="66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</row>
    <row r="122" spans="1:74">
      <c r="A122" s="64"/>
      <c r="B122" s="64"/>
      <c r="C122" s="64"/>
      <c r="D122" s="64"/>
      <c r="E122" s="64"/>
      <c r="F122" s="66"/>
      <c r="G122" s="64"/>
      <c r="H122" s="66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</row>
    <row r="123" spans="1:74">
      <c r="A123" s="64"/>
      <c r="B123" s="64"/>
      <c r="C123" s="64"/>
      <c r="D123" s="64"/>
      <c r="E123" s="64"/>
      <c r="F123" s="66"/>
      <c r="G123" s="64"/>
      <c r="H123" s="66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</row>
    <row r="124" spans="1:74">
      <c r="A124" s="64"/>
      <c r="B124" s="64"/>
      <c r="C124" s="64"/>
      <c r="D124" s="64"/>
      <c r="E124" s="64"/>
      <c r="F124" s="66"/>
      <c r="G124" s="64"/>
      <c r="H124" s="66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</row>
    <row r="125" spans="1:74">
      <c r="A125" s="64"/>
      <c r="B125" s="64"/>
      <c r="C125" s="64"/>
      <c r="D125" s="64"/>
      <c r="E125" s="64"/>
      <c r="F125" s="66"/>
      <c r="G125" s="64"/>
      <c r="H125" s="66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</row>
    <row r="126" spans="1:74">
      <c r="A126" s="64"/>
      <c r="B126" s="64"/>
      <c r="C126" s="64"/>
      <c r="D126" s="64"/>
      <c r="E126" s="64"/>
      <c r="F126" s="66"/>
      <c r="G126" s="64"/>
      <c r="H126" s="66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</row>
    <row r="127" spans="1:74">
      <c r="A127" s="64"/>
      <c r="B127" s="64"/>
      <c r="C127" s="64"/>
      <c r="D127" s="64"/>
      <c r="E127" s="64"/>
      <c r="F127" s="66"/>
      <c r="G127" s="64"/>
      <c r="H127" s="66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</row>
    <row r="128" spans="1:74">
      <c r="A128" s="64"/>
      <c r="B128" s="64"/>
      <c r="C128" s="64"/>
      <c r="D128" s="64"/>
      <c r="E128" s="64"/>
      <c r="F128" s="66"/>
      <c r="G128" s="64"/>
      <c r="H128" s="66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</row>
    <row r="129" spans="1:74">
      <c r="A129" s="64"/>
      <c r="B129" s="64"/>
      <c r="C129" s="64"/>
      <c r="D129" s="64"/>
      <c r="E129" s="64"/>
      <c r="F129" s="66"/>
      <c r="G129" s="64"/>
      <c r="H129" s="66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</row>
    <row r="130" spans="1:74">
      <c r="A130" s="64"/>
      <c r="B130" s="64"/>
      <c r="C130" s="64"/>
      <c r="D130" s="64"/>
      <c r="E130" s="64"/>
      <c r="F130" s="66"/>
      <c r="G130" s="64"/>
      <c r="H130" s="66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</row>
    <row r="131" spans="1:74">
      <c r="A131" s="64"/>
      <c r="B131" s="64"/>
      <c r="C131" s="64"/>
      <c r="D131" s="64"/>
      <c r="E131" s="64"/>
      <c r="F131" s="66"/>
      <c r="G131" s="64"/>
      <c r="H131" s="66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</row>
    <row r="132" spans="1:74">
      <c r="A132" s="64"/>
      <c r="B132" s="64"/>
      <c r="C132" s="64"/>
      <c r="D132" s="64"/>
      <c r="E132" s="64"/>
      <c r="F132" s="66"/>
      <c r="G132" s="64"/>
      <c r="H132" s="66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</row>
    <row r="133" spans="1:74">
      <c r="A133" s="64"/>
      <c r="B133" s="64"/>
      <c r="C133" s="64"/>
      <c r="D133" s="64"/>
      <c r="E133" s="64"/>
      <c r="F133" s="66"/>
      <c r="G133" s="64"/>
      <c r="H133" s="66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</row>
    <row r="134" spans="1:74">
      <c r="A134" s="64"/>
      <c r="B134" s="64"/>
      <c r="C134" s="64"/>
      <c r="D134" s="64"/>
      <c r="E134" s="64"/>
      <c r="F134" s="66"/>
      <c r="G134" s="64"/>
      <c r="H134" s="66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</row>
    <row r="135" spans="1:74">
      <c r="A135" s="64"/>
      <c r="B135" s="64"/>
      <c r="C135" s="64"/>
      <c r="D135" s="64"/>
      <c r="E135" s="64"/>
      <c r="F135" s="66"/>
      <c r="G135" s="64"/>
      <c r="H135" s="66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</row>
    <row r="136" spans="1:74">
      <c r="A136" s="64"/>
      <c r="B136" s="64"/>
      <c r="C136" s="64"/>
      <c r="D136" s="64"/>
      <c r="E136" s="64"/>
      <c r="F136" s="66"/>
      <c r="G136" s="64"/>
      <c r="H136" s="66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</row>
    <row r="137" spans="1:74">
      <c r="A137" s="64"/>
      <c r="B137" s="64"/>
      <c r="C137" s="64"/>
      <c r="D137" s="64"/>
      <c r="E137" s="64"/>
      <c r="F137" s="66"/>
      <c r="G137" s="64"/>
      <c r="H137" s="66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</row>
    <row r="138" spans="1:74">
      <c r="A138" s="64"/>
      <c r="B138" s="64"/>
      <c r="C138" s="64"/>
      <c r="D138" s="64"/>
      <c r="E138" s="64"/>
      <c r="F138" s="66"/>
      <c r="G138" s="64"/>
      <c r="H138" s="66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</row>
    <row r="139" spans="1:74">
      <c r="A139" s="64"/>
      <c r="B139" s="64"/>
      <c r="C139" s="64"/>
      <c r="D139" s="64"/>
      <c r="E139" s="64"/>
      <c r="F139" s="66"/>
      <c r="G139" s="64"/>
      <c r="H139" s="66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</row>
    <row r="140" spans="1:74">
      <c r="A140" s="64"/>
      <c r="B140" s="64"/>
      <c r="C140" s="64"/>
      <c r="D140" s="64"/>
      <c r="E140" s="64"/>
      <c r="F140" s="66"/>
      <c r="G140" s="64"/>
      <c r="H140" s="66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</row>
    <row r="141" spans="1:74">
      <c r="A141" s="64"/>
      <c r="B141" s="64"/>
      <c r="C141" s="64"/>
      <c r="D141" s="64"/>
      <c r="E141" s="64"/>
      <c r="F141" s="66"/>
      <c r="G141" s="64"/>
      <c r="H141" s="66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</row>
    <row r="142" spans="1:74">
      <c r="A142" s="64"/>
      <c r="B142" s="64"/>
      <c r="C142" s="64"/>
      <c r="D142" s="64"/>
      <c r="E142" s="64"/>
      <c r="F142" s="66"/>
      <c r="G142" s="64"/>
      <c r="H142" s="66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</row>
    <row r="143" spans="1:74">
      <c r="A143" s="64"/>
      <c r="B143" s="64"/>
      <c r="C143" s="64"/>
      <c r="D143" s="64"/>
      <c r="E143" s="64"/>
      <c r="F143" s="66"/>
      <c r="G143" s="64"/>
      <c r="H143" s="66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</row>
    <row r="144" spans="1:74">
      <c r="A144" s="64"/>
      <c r="B144" s="64"/>
      <c r="C144" s="64"/>
      <c r="D144" s="64"/>
      <c r="E144" s="64"/>
      <c r="F144" s="66"/>
      <c r="G144" s="64"/>
      <c r="H144" s="66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</row>
    <row r="145" spans="1:74">
      <c r="A145" s="64"/>
      <c r="B145" s="64"/>
      <c r="C145" s="64"/>
      <c r="D145" s="64"/>
      <c r="E145" s="64"/>
      <c r="F145" s="66"/>
      <c r="G145" s="64"/>
      <c r="H145" s="66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</row>
    <row r="146" spans="1:74">
      <c r="A146" s="64"/>
      <c r="B146" s="64"/>
      <c r="C146" s="64"/>
      <c r="D146" s="64"/>
      <c r="E146" s="64"/>
      <c r="F146" s="66"/>
      <c r="G146" s="64"/>
      <c r="H146" s="66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</row>
    <row r="147" spans="1:74">
      <c r="A147" s="64"/>
      <c r="B147" s="64"/>
      <c r="C147" s="64"/>
      <c r="D147" s="64"/>
      <c r="E147" s="64"/>
      <c r="F147" s="66"/>
      <c r="G147" s="64"/>
      <c r="H147" s="66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</row>
    <row r="148" spans="1:74">
      <c r="A148" s="64"/>
      <c r="B148" s="64"/>
      <c r="C148" s="64"/>
      <c r="D148" s="64"/>
      <c r="E148" s="64"/>
      <c r="F148" s="66"/>
      <c r="G148" s="64"/>
      <c r="H148" s="66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</row>
    <row r="149" spans="1:74">
      <c r="A149" s="64"/>
      <c r="B149" s="64"/>
      <c r="C149" s="64"/>
      <c r="D149" s="64"/>
      <c r="E149" s="64"/>
      <c r="F149" s="66"/>
      <c r="G149" s="64"/>
      <c r="H149" s="66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</row>
    <row r="150" spans="1:74">
      <c r="A150" s="64"/>
      <c r="B150" s="64"/>
      <c r="C150" s="64"/>
      <c r="D150" s="64"/>
      <c r="E150" s="64"/>
      <c r="F150" s="66"/>
      <c r="G150" s="64"/>
      <c r="H150" s="66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</row>
    <row r="151" spans="1:74">
      <c r="A151" s="64"/>
      <c r="B151" s="64"/>
      <c r="C151" s="64"/>
      <c r="D151" s="64"/>
      <c r="E151" s="64"/>
      <c r="F151" s="66"/>
      <c r="G151" s="64"/>
      <c r="H151" s="66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</row>
    <row r="152" spans="1:74">
      <c r="A152" s="64"/>
      <c r="B152" s="64"/>
      <c r="C152" s="64"/>
      <c r="D152" s="64"/>
      <c r="E152" s="64"/>
      <c r="F152" s="66"/>
      <c r="G152" s="64"/>
      <c r="H152" s="66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</row>
    <row r="153" spans="1:74">
      <c r="A153" s="64"/>
      <c r="B153" s="64"/>
      <c r="C153" s="64"/>
      <c r="D153" s="64"/>
      <c r="E153" s="64"/>
      <c r="F153" s="66"/>
      <c r="G153" s="64"/>
      <c r="H153" s="66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</row>
    <row r="154" spans="1:74">
      <c r="A154" s="64"/>
      <c r="B154" s="64"/>
      <c r="C154" s="64"/>
      <c r="D154" s="64"/>
      <c r="E154" s="64"/>
      <c r="F154" s="66"/>
      <c r="G154" s="64"/>
      <c r="H154" s="66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</row>
    <row r="155" spans="1:74">
      <c r="A155" s="64"/>
      <c r="B155" s="64"/>
      <c r="C155" s="64"/>
      <c r="D155" s="64"/>
      <c r="E155" s="64"/>
      <c r="F155" s="66"/>
      <c r="G155" s="64"/>
      <c r="H155" s="66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</row>
    <row r="156" spans="1:74">
      <c r="A156" s="64"/>
      <c r="B156" s="64"/>
      <c r="C156" s="64"/>
      <c r="D156" s="64"/>
      <c r="E156" s="64"/>
      <c r="F156" s="66"/>
      <c r="G156" s="64"/>
      <c r="H156" s="66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</row>
    <row r="157" spans="1:74">
      <c r="A157" s="64"/>
      <c r="B157" s="64"/>
      <c r="C157" s="64"/>
      <c r="D157" s="64"/>
      <c r="E157" s="64"/>
      <c r="F157" s="66"/>
      <c r="G157" s="64"/>
      <c r="H157" s="66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</row>
    <row r="158" spans="1:74">
      <c r="A158" s="64"/>
      <c r="B158" s="64"/>
      <c r="C158" s="64"/>
      <c r="D158" s="64"/>
      <c r="E158" s="64"/>
      <c r="F158" s="66"/>
      <c r="G158" s="64"/>
      <c r="H158" s="66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</row>
    <row r="159" spans="1:74">
      <c r="A159" s="64"/>
      <c r="B159" s="64"/>
      <c r="C159" s="64"/>
      <c r="D159" s="64"/>
      <c r="E159" s="64"/>
      <c r="F159" s="66"/>
      <c r="G159" s="64"/>
      <c r="H159" s="66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</row>
    <row r="160" spans="1:74">
      <c r="A160" s="64"/>
      <c r="B160" s="64"/>
      <c r="C160" s="64"/>
      <c r="D160" s="64"/>
      <c r="E160" s="64"/>
      <c r="F160" s="66"/>
      <c r="G160" s="64"/>
      <c r="H160" s="66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</row>
    <row r="161" spans="1:74">
      <c r="A161" s="64"/>
      <c r="B161" s="64"/>
      <c r="C161" s="64"/>
      <c r="D161" s="64"/>
      <c r="E161" s="64"/>
      <c r="F161" s="66"/>
      <c r="G161" s="64"/>
      <c r="H161" s="66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</row>
  </sheetData>
  <sheetProtection password="F475" sheet="1" objects="1" scenarios="1"/>
  <protectedRanges>
    <protectedRange sqref="G35 S35" name="範囲1_2_1"/>
  </protectedRanges>
  <mergeCells count="67">
    <mergeCell ref="H13:H18"/>
    <mergeCell ref="C4:F4"/>
    <mergeCell ref="O5:R5"/>
    <mergeCell ref="C12:D12"/>
    <mergeCell ref="O12:P12"/>
    <mergeCell ref="C5:F5"/>
    <mergeCell ref="O4:R4"/>
    <mergeCell ref="C7:G7"/>
    <mergeCell ref="H11:I11"/>
    <mergeCell ref="O8:S8"/>
    <mergeCell ref="D10:F10"/>
    <mergeCell ref="P10:R10"/>
    <mergeCell ref="S6:T6"/>
    <mergeCell ref="C8:G8"/>
    <mergeCell ref="T11:U11"/>
    <mergeCell ref="C3:H3"/>
    <mergeCell ref="O3:T3"/>
    <mergeCell ref="H24:H29"/>
    <mergeCell ref="T24:T29"/>
    <mergeCell ref="H47:H52"/>
    <mergeCell ref="T47:T52"/>
    <mergeCell ref="O45:R45"/>
    <mergeCell ref="H36:H41"/>
    <mergeCell ref="T36:T41"/>
    <mergeCell ref="T45:U45"/>
    <mergeCell ref="O35:P35"/>
    <mergeCell ref="O34:R34"/>
    <mergeCell ref="T34:U34"/>
    <mergeCell ref="H34:I34"/>
    <mergeCell ref="T44:U44"/>
    <mergeCell ref="G6:H6"/>
    <mergeCell ref="BE22:BF22"/>
    <mergeCell ref="BE53:BF53"/>
    <mergeCell ref="BB37:BC37"/>
    <mergeCell ref="T13:T18"/>
    <mergeCell ref="BB82:BC82"/>
    <mergeCell ref="BB74:BC74"/>
    <mergeCell ref="BB75:BC75"/>
    <mergeCell ref="BB76:BC76"/>
    <mergeCell ref="BB72:BC72"/>
    <mergeCell ref="BB49:BC49"/>
    <mergeCell ref="BB50:BC50"/>
    <mergeCell ref="BB46:BC46"/>
    <mergeCell ref="BB47:BC47"/>
    <mergeCell ref="BB48:BC48"/>
    <mergeCell ref="BB83:BC83"/>
    <mergeCell ref="BB77:BC77"/>
    <mergeCell ref="BB78:BC78"/>
    <mergeCell ref="BB79:BC79"/>
    <mergeCell ref="BB80:BC80"/>
    <mergeCell ref="BB81:BC81"/>
    <mergeCell ref="C23:D23"/>
    <mergeCell ref="O23:P23"/>
    <mergeCell ref="C46:D46"/>
    <mergeCell ref="BB73:BC73"/>
    <mergeCell ref="BB38:BC38"/>
    <mergeCell ref="H45:I45"/>
    <mergeCell ref="C35:D35"/>
    <mergeCell ref="O46:P46"/>
    <mergeCell ref="C34:F34"/>
    <mergeCell ref="C45:F45"/>
    <mergeCell ref="H44:I44"/>
    <mergeCell ref="BB39:BC39"/>
    <mergeCell ref="BB40:BC40"/>
    <mergeCell ref="BB41:BC41"/>
    <mergeCell ref="BB42:BC42"/>
    <mergeCell ref="BB45:BC45"/>
  </mergeCells>
  <phoneticPr fontId="3"/>
  <dataValidations count="4">
    <dataValidation imeMode="halfAlpha" allowBlank="1" showInputMessage="1" showErrorMessage="1" sqref="E36:E41 E47:E52 Q36:Q41 Q47:Q52 I43 U32 BV12 I10 U10 I21 U21 U43 I32" xr:uid="{00000000-0002-0000-0500-000000000000}"/>
    <dataValidation imeMode="hiragana" allowBlank="1" showInputMessage="1" showErrorMessage="1" sqref="F36:F41 F47:F52 R36:R41 R47:R52 H36:H41 T36:T41" xr:uid="{00000000-0002-0000-0500-000001000000}"/>
    <dataValidation imeMode="halfAlpha" allowBlank="1" showInputMessage="1" showErrorMessage="1" prompt="説明を読んで！" sqref="T10 T43 T32 H10 H21 H43 T21 H32" xr:uid="{00000000-0002-0000-0500-000003000000}"/>
    <dataValidation type="list" allowBlank="1" showInputMessage="1" showErrorMessage="1" sqref="G36:G41" xr:uid="{00000000-0002-0000-0500-000002000000}">
      <formula1>$B$2:$B$82</formula1>
    </dataValidation>
  </dataValidations>
  <pageMargins left="0.25" right="0.25" top="0.75" bottom="0.75" header="0.3" footer="0.3"/>
  <pageSetup paperSize="9" scale="61" orientation="landscape" verticalDpi="0" r:id="rId1"/>
  <colBreaks count="1" manualBreakCount="1">
    <brk id="60" max="8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種目入力" error="正しい種目データではありません" xr:uid="{00000000-0002-0000-0500-000004000000}">
          <x14:formula1>
            <xm:f>'C:\Users\TAKAHASHI\Desktop\秋季・テスト\[H29・秋季申し込みフォーム・小学.xlsx]所属・種目コード'!#REF!</xm:f>
          </x14:formula1>
          <xm:sqref>S35 G35</xm:sqref>
        </x14:dataValidation>
        <x14:dataValidation type="list" allowBlank="1" showInputMessage="1" showErrorMessage="1" xr:uid="{00000000-0002-0000-0500-000006000000}">
          <x14:formula1>
            <xm:f>所属・種目コード!$B$2:$B$148</xm:f>
          </x14:formula1>
          <xm:sqref>S36:S41 G47:G52 S47:S52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46"/>
  <sheetViews>
    <sheetView topLeftCell="A412" zoomScaleNormal="100" workbookViewId="0">
      <selection activeCell="E424" sqref="E424"/>
    </sheetView>
  </sheetViews>
  <sheetFormatPr defaultColWidth="8.6640625" defaultRowHeight="18" customHeight="1"/>
  <cols>
    <col min="1" max="1" width="9.4140625" style="472" customWidth="1"/>
    <col min="2" max="2" width="7.6640625" style="472" customWidth="1"/>
    <col min="3" max="3" width="14.5" style="472" customWidth="1"/>
    <col min="4" max="4" width="16" style="472" customWidth="1"/>
    <col min="5" max="5" width="16.08203125" style="472" customWidth="1"/>
    <col min="6" max="7" width="5.1640625" style="472" customWidth="1"/>
    <col min="8" max="8" width="9.08203125" style="473" customWidth="1"/>
    <col min="9" max="9" width="8.6640625" style="472" customWidth="1"/>
    <col min="10" max="10" width="8.6640625" style="472"/>
    <col min="11" max="11" width="8.6640625" style="32"/>
    <col min="12" max="12" width="10.83203125" style="514" customWidth="1"/>
    <col min="13" max="13" width="12" style="514" customWidth="1"/>
    <col min="14" max="14" width="19.08203125" style="472" customWidth="1"/>
    <col min="15" max="15" width="11.9140625" style="472" customWidth="1"/>
    <col min="16" max="16" width="14.9140625" style="473" customWidth="1"/>
    <col min="17" max="18" width="6" style="472" customWidth="1"/>
    <col min="19" max="20" width="11.6640625" style="472" customWidth="1"/>
    <col min="21" max="16384" width="8.6640625" style="472"/>
  </cols>
  <sheetData>
    <row r="1" spans="1:20" ht="18" customHeight="1">
      <c r="A1" s="471" t="s">
        <v>8633</v>
      </c>
    </row>
    <row r="2" spans="1:20" ht="18" customHeight="1">
      <c r="A2" s="515" t="s">
        <v>9087</v>
      </c>
      <c r="B2" s="515" t="s">
        <v>51</v>
      </c>
      <c r="C2" s="515" t="s">
        <v>52</v>
      </c>
      <c r="D2" s="515" t="s">
        <v>53</v>
      </c>
      <c r="E2" s="515" t="s">
        <v>8635</v>
      </c>
      <c r="F2" s="515" t="s">
        <v>55</v>
      </c>
      <c r="G2" s="515" t="s">
        <v>56</v>
      </c>
      <c r="H2" s="515" t="s">
        <v>48</v>
      </c>
      <c r="I2" s="515"/>
      <c r="J2" s="515"/>
      <c r="K2" s="713" t="s">
        <v>9087</v>
      </c>
      <c r="L2" s="517" t="s">
        <v>9082</v>
      </c>
      <c r="M2" s="518" t="s">
        <v>48</v>
      </c>
      <c r="N2" s="516" t="s">
        <v>52</v>
      </c>
      <c r="O2" s="516" t="s">
        <v>53</v>
      </c>
      <c r="P2" s="519"/>
      <c r="Q2" s="516" t="s">
        <v>55</v>
      </c>
      <c r="R2" s="515" t="s">
        <v>56</v>
      </c>
      <c r="S2" s="520" t="s">
        <v>48</v>
      </c>
      <c r="T2" s="520" t="s">
        <v>13797</v>
      </c>
    </row>
    <row r="3" spans="1:20" ht="18" customHeight="1">
      <c r="A3" s="709">
        <v>1</v>
      </c>
      <c r="B3" s="709">
        <v>1</v>
      </c>
      <c r="C3" s="709" t="s">
        <v>9367</v>
      </c>
      <c r="D3" s="709" t="s">
        <v>9368</v>
      </c>
      <c r="E3" s="709" t="s">
        <v>331</v>
      </c>
      <c r="F3" s="709">
        <v>1</v>
      </c>
      <c r="G3" s="709">
        <v>3</v>
      </c>
      <c r="H3" s="712" t="s">
        <v>8965</v>
      </c>
      <c r="I3" s="714">
        <f>IF($E3="","",(VLOOKUP($E3,所属・種目コード!$B$2:$D$152,2,0)))</f>
        <v>1175</v>
      </c>
      <c r="K3" s="32">
        <v>1</v>
      </c>
      <c r="L3" s="715">
        <v>1</v>
      </c>
      <c r="M3" s="716" t="s">
        <v>8919</v>
      </c>
      <c r="N3" s="709" t="s">
        <v>11900</v>
      </c>
      <c r="O3" s="709" t="s">
        <v>11901</v>
      </c>
      <c r="P3" s="709" t="s">
        <v>331</v>
      </c>
      <c r="Q3" s="709" t="s">
        <v>11902</v>
      </c>
      <c r="R3" s="709">
        <v>3</v>
      </c>
      <c r="S3" s="714" t="str">
        <f>IF($P3="","",(VLOOKUP($P3,所属・種目コード!$B$2:$D$152,3,0)))</f>
        <v>031175</v>
      </c>
      <c r="T3" s="714">
        <f>IF($P3="","",(VLOOKUP($P3,所属・種目コード!$B$2:$D$152,2,0)))</f>
        <v>1175</v>
      </c>
    </row>
    <row r="4" spans="1:20" ht="18" customHeight="1">
      <c r="A4" s="709">
        <v>2</v>
      </c>
      <c r="B4" s="709">
        <v>2</v>
      </c>
      <c r="C4" s="709" t="s">
        <v>9369</v>
      </c>
      <c r="D4" s="709" t="s">
        <v>9370</v>
      </c>
      <c r="E4" s="709" t="s">
        <v>331</v>
      </c>
      <c r="F4" s="709">
        <v>1</v>
      </c>
      <c r="G4" s="709">
        <v>3</v>
      </c>
      <c r="H4" s="712" t="s">
        <v>8965</v>
      </c>
      <c r="I4" s="714">
        <f>IF($E4="","",(VLOOKUP($E4,所属・種目コード!$B$2:$D$152,2,0)))</f>
        <v>1175</v>
      </c>
      <c r="K4" s="32">
        <v>2</v>
      </c>
      <c r="L4" s="715">
        <v>2</v>
      </c>
      <c r="M4" s="716" t="s">
        <v>8919</v>
      </c>
      <c r="N4" s="709" t="s">
        <v>11903</v>
      </c>
      <c r="O4" s="709" t="s">
        <v>11904</v>
      </c>
      <c r="P4" s="709" t="s">
        <v>331</v>
      </c>
      <c r="Q4" s="709" t="s">
        <v>11902</v>
      </c>
      <c r="R4" s="709">
        <v>3</v>
      </c>
      <c r="S4" s="714" t="str">
        <f>IF($P4="","",(VLOOKUP($P4,所属・種目コード!$B$2:$D$152,3,0)))</f>
        <v>031175</v>
      </c>
      <c r="T4" s="714">
        <f>IF($P4="","",(VLOOKUP($P4,所属・種目コード!$B$2:$D$152,2,0)))</f>
        <v>1175</v>
      </c>
    </row>
    <row r="5" spans="1:20" ht="18" customHeight="1">
      <c r="A5" s="709">
        <v>3</v>
      </c>
      <c r="B5" s="709">
        <v>3</v>
      </c>
      <c r="C5" s="709" t="s">
        <v>9371</v>
      </c>
      <c r="D5" s="709" t="s">
        <v>9372</v>
      </c>
      <c r="E5" s="709" t="s">
        <v>331</v>
      </c>
      <c r="F5" s="709">
        <v>1</v>
      </c>
      <c r="G5" s="709">
        <v>2</v>
      </c>
      <c r="H5" s="710" t="s">
        <v>8965</v>
      </c>
      <c r="I5" s="714">
        <f>IF($E5="","",(VLOOKUP($E5,所属・種目コード!$B$2:$D$152,2,0)))</f>
        <v>1175</v>
      </c>
      <c r="K5" s="32">
        <v>3</v>
      </c>
      <c r="L5" s="715">
        <v>3</v>
      </c>
      <c r="M5" s="716" t="s">
        <v>8919</v>
      </c>
      <c r="N5" s="709" t="s">
        <v>11905</v>
      </c>
      <c r="O5" s="709" t="s">
        <v>11906</v>
      </c>
      <c r="P5" s="709" t="s">
        <v>331</v>
      </c>
      <c r="Q5" s="709" t="s">
        <v>11902</v>
      </c>
      <c r="R5" s="709">
        <v>3</v>
      </c>
      <c r="S5" s="714" t="str">
        <f>IF($P5="","",(VLOOKUP($P5,所属・種目コード!$B$2:$D$152,3,0)))</f>
        <v>031175</v>
      </c>
      <c r="T5" s="714">
        <f>IF($P5="","",(VLOOKUP($P5,所属・種目コード!$B$2:$D$152,2,0)))</f>
        <v>1175</v>
      </c>
    </row>
    <row r="6" spans="1:20" ht="18" customHeight="1">
      <c r="A6" s="709">
        <v>4</v>
      </c>
      <c r="B6" s="709">
        <v>4</v>
      </c>
      <c r="C6" s="709" t="s">
        <v>9373</v>
      </c>
      <c r="D6" s="709" t="s">
        <v>9374</v>
      </c>
      <c r="E6" s="709" t="s">
        <v>331</v>
      </c>
      <c r="F6" s="709">
        <v>1</v>
      </c>
      <c r="G6" s="709">
        <v>2</v>
      </c>
      <c r="H6" s="710" t="s">
        <v>8965</v>
      </c>
      <c r="I6" s="714">
        <f>IF($E6="","",(VLOOKUP($E6,所属・種目コード!$B$2:$D$152,2,0)))</f>
        <v>1175</v>
      </c>
      <c r="K6" s="32">
        <v>4</v>
      </c>
      <c r="L6" s="715">
        <v>4</v>
      </c>
      <c r="M6" s="716" t="s">
        <v>8919</v>
      </c>
      <c r="N6" s="709" t="s">
        <v>11907</v>
      </c>
      <c r="O6" s="709" t="s">
        <v>11908</v>
      </c>
      <c r="P6" s="709" t="s">
        <v>331</v>
      </c>
      <c r="Q6" s="709" t="s">
        <v>11902</v>
      </c>
      <c r="R6" s="709">
        <v>3</v>
      </c>
      <c r="S6" s="714" t="str">
        <f>IF($P6="","",(VLOOKUP($P6,所属・種目コード!$B$2:$D$152,3,0)))</f>
        <v>031175</v>
      </c>
      <c r="T6" s="714">
        <f>IF($P6="","",(VLOOKUP($P6,所属・種目コード!$B$2:$D$152,2,0)))</f>
        <v>1175</v>
      </c>
    </row>
    <row r="7" spans="1:20" ht="18" customHeight="1">
      <c r="A7" s="709">
        <v>5</v>
      </c>
      <c r="B7" s="709">
        <v>5</v>
      </c>
      <c r="C7" s="709" t="s">
        <v>9375</v>
      </c>
      <c r="D7" s="709" t="s">
        <v>9226</v>
      </c>
      <c r="E7" s="709" t="s">
        <v>331</v>
      </c>
      <c r="F7" s="709">
        <v>1</v>
      </c>
      <c r="G7" s="709">
        <v>2</v>
      </c>
      <c r="H7" s="710" t="s">
        <v>8965</v>
      </c>
      <c r="I7" s="714">
        <f>IF($E7="","",(VLOOKUP($E7,所属・種目コード!$B$2:$D$152,2,0)))</f>
        <v>1175</v>
      </c>
      <c r="K7" s="32">
        <v>5</v>
      </c>
      <c r="L7" s="715">
        <v>5</v>
      </c>
      <c r="M7" s="716" t="s">
        <v>8919</v>
      </c>
      <c r="N7" s="709" t="s">
        <v>11909</v>
      </c>
      <c r="O7" s="709" t="s">
        <v>9315</v>
      </c>
      <c r="P7" s="709" t="s">
        <v>331</v>
      </c>
      <c r="Q7" s="709" t="s">
        <v>11902</v>
      </c>
      <c r="R7" s="709">
        <v>2</v>
      </c>
      <c r="S7" s="714" t="str">
        <f>IF($P7="","",(VLOOKUP($P7,所属・種目コード!$B$2:$D$152,3,0)))</f>
        <v>031175</v>
      </c>
      <c r="T7" s="714">
        <f>IF($P7="","",(VLOOKUP($P7,所属・種目コード!$B$2:$D$152,2,0)))</f>
        <v>1175</v>
      </c>
    </row>
    <row r="8" spans="1:20" ht="18" customHeight="1">
      <c r="A8" s="709">
        <v>6</v>
      </c>
      <c r="B8" s="709">
        <v>6</v>
      </c>
      <c r="C8" s="709" t="s">
        <v>9376</v>
      </c>
      <c r="D8" s="709" t="s">
        <v>9377</v>
      </c>
      <c r="E8" s="709" t="s">
        <v>331</v>
      </c>
      <c r="F8" s="709">
        <v>1</v>
      </c>
      <c r="G8" s="709">
        <v>2</v>
      </c>
      <c r="H8" s="710" t="s">
        <v>8965</v>
      </c>
      <c r="I8" s="714">
        <f>IF($E8="","",(VLOOKUP($E8,所属・種目コード!$B$2:$D$152,2,0)))</f>
        <v>1175</v>
      </c>
      <c r="K8" s="32">
        <v>6</v>
      </c>
      <c r="L8" s="715">
        <v>6</v>
      </c>
      <c r="M8" s="716" t="s">
        <v>8919</v>
      </c>
      <c r="N8" s="709" t="s">
        <v>11910</v>
      </c>
      <c r="O8" s="709" t="s">
        <v>11911</v>
      </c>
      <c r="P8" s="709" t="s">
        <v>331</v>
      </c>
      <c r="Q8" s="709" t="s">
        <v>11902</v>
      </c>
      <c r="R8" s="709">
        <v>2</v>
      </c>
      <c r="S8" s="714" t="str">
        <f>IF($P8="","",(VLOOKUP($P8,所属・種目コード!$B$2:$D$152,3,0)))</f>
        <v>031175</v>
      </c>
      <c r="T8" s="714">
        <f>IF($P8="","",(VLOOKUP($P8,所属・種目コード!$B$2:$D$152,2,0)))</f>
        <v>1175</v>
      </c>
    </row>
    <row r="9" spans="1:20" ht="18" customHeight="1">
      <c r="A9" s="709">
        <v>7</v>
      </c>
      <c r="B9" s="709">
        <v>7</v>
      </c>
      <c r="C9" s="709" t="s">
        <v>9378</v>
      </c>
      <c r="D9" s="709" t="s">
        <v>9379</v>
      </c>
      <c r="E9" s="709" t="s">
        <v>331</v>
      </c>
      <c r="F9" s="709">
        <v>1</v>
      </c>
      <c r="G9" s="709">
        <v>2</v>
      </c>
      <c r="H9" s="710" t="s">
        <v>8965</v>
      </c>
      <c r="I9" s="714">
        <f>IF($E9="","",(VLOOKUP($E9,所属・種目コード!$B$2:$D$152,2,0)))</f>
        <v>1175</v>
      </c>
      <c r="K9" s="32">
        <v>7</v>
      </c>
      <c r="L9" s="715">
        <v>7</v>
      </c>
      <c r="M9" s="716" t="s">
        <v>8919</v>
      </c>
      <c r="N9" s="709" t="s">
        <v>11912</v>
      </c>
      <c r="O9" s="709" t="s">
        <v>11913</v>
      </c>
      <c r="P9" s="709" t="s">
        <v>331</v>
      </c>
      <c r="Q9" s="709" t="s">
        <v>11902</v>
      </c>
      <c r="R9" s="709">
        <v>2</v>
      </c>
      <c r="S9" s="714" t="str">
        <f>IF($P9="","",(VLOOKUP($P9,所属・種目コード!$B$2:$D$152,3,0)))</f>
        <v>031175</v>
      </c>
      <c r="T9" s="714">
        <f>IF($P9="","",(VLOOKUP($P9,所属・種目コード!$B$2:$D$152,2,0)))</f>
        <v>1175</v>
      </c>
    </row>
    <row r="10" spans="1:20" ht="18" customHeight="1">
      <c r="A10" s="709">
        <v>8</v>
      </c>
      <c r="B10" s="709">
        <v>8</v>
      </c>
      <c r="C10" s="709" t="s">
        <v>9380</v>
      </c>
      <c r="D10" s="709" t="s">
        <v>9381</v>
      </c>
      <c r="E10" s="709" t="s">
        <v>331</v>
      </c>
      <c r="F10" s="709">
        <v>1</v>
      </c>
      <c r="G10" s="709">
        <v>2</v>
      </c>
      <c r="H10" s="710" t="s">
        <v>8965</v>
      </c>
      <c r="I10" s="714">
        <f>IF($E10="","",(VLOOKUP($E10,所属・種目コード!$B$2:$D$152,2,0)))</f>
        <v>1175</v>
      </c>
      <c r="K10" s="32">
        <v>8</v>
      </c>
      <c r="L10" s="715">
        <v>8</v>
      </c>
      <c r="M10" s="716" t="s">
        <v>8919</v>
      </c>
      <c r="N10" s="709" t="s">
        <v>11914</v>
      </c>
      <c r="O10" s="709" t="s">
        <v>11915</v>
      </c>
      <c r="P10" s="709" t="s">
        <v>382</v>
      </c>
      <c r="Q10" s="709" t="s">
        <v>11902</v>
      </c>
      <c r="R10" s="709">
        <v>3</v>
      </c>
      <c r="S10" s="714" t="str">
        <f>IF($P10="","",(VLOOKUP($P10,所属・種目コード!$B$2:$D$152,3,0)))</f>
        <v>031219</v>
      </c>
      <c r="T10" s="714">
        <f>IF($P10="","",(VLOOKUP($P10,所属・種目コード!$B$2:$D$152,2,0)))</f>
        <v>1219</v>
      </c>
    </row>
    <row r="11" spans="1:20" ht="18" customHeight="1">
      <c r="A11" s="709">
        <v>9</v>
      </c>
      <c r="B11" s="709">
        <v>9</v>
      </c>
      <c r="C11" s="709" t="s">
        <v>9382</v>
      </c>
      <c r="D11" s="709" t="s">
        <v>9383</v>
      </c>
      <c r="E11" s="709" t="s">
        <v>331</v>
      </c>
      <c r="F11" s="709">
        <v>1</v>
      </c>
      <c r="G11" s="709">
        <v>2</v>
      </c>
      <c r="H11" s="710" t="s">
        <v>8965</v>
      </c>
      <c r="I11" s="714">
        <f>IF($E11="","",(VLOOKUP($E11,所属・種目コード!$B$2:$D$152,2,0)))</f>
        <v>1175</v>
      </c>
      <c r="K11" s="32">
        <v>9</v>
      </c>
      <c r="L11" s="715">
        <v>9</v>
      </c>
      <c r="M11" s="716" t="s">
        <v>8919</v>
      </c>
      <c r="N11" s="709" t="s">
        <v>11916</v>
      </c>
      <c r="O11" s="709" t="s">
        <v>11917</v>
      </c>
      <c r="P11" s="709" t="s">
        <v>382</v>
      </c>
      <c r="Q11" s="709" t="s">
        <v>11902</v>
      </c>
      <c r="R11" s="709">
        <v>3</v>
      </c>
      <c r="S11" s="714" t="str">
        <f>IF($P11="","",(VLOOKUP($P11,所属・種目コード!$B$2:$D$152,3,0)))</f>
        <v>031219</v>
      </c>
      <c r="T11" s="714">
        <f>IF($P11="","",(VLOOKUP($P11,所属・種目コード!$B$2:$D$152,2,0)))</f>
        <v>1219</v>
      </c>
    </row>
    <row r="12" spans="1:20" ht="18" customHeight="1">
      <c r="A12" s="709">
        <v>10</v>
      </c>
      <c r="B12" s="709">
        <v>10</v>
      </c>
      <c r="C12" s="709" t="s">
        <v>9384</v>
      </c>
      <c r="D12" s="709" t="s">
        <v>9385</v>
      </c>
      <c r="E12" s="709" t="s">
        <v>331</v>
      </c>
      <c r="F12" s="709">
        <v>1</v>
      </c>
      <c r="G12" s="709">
        <v>2</v>
      </c>
      <c r="H12" s="710" t="s">
        <v>8965</v>
      </c>
      <c r="I12" s="714">
        <f>IF($E12="","",(VLOOKUP($E12,所属・種目コード!$B$2:$D$152,2,0)))</f>
        <v>1175</v>
      </c>
      <c r="K12" s="32">
        <v>10</v>
      </c>
      <c r="L12" s="715">
        <v>10</v>
      </c>
      <c r="M12" s="716" t="s">
        <v>8919</v>
      </c>
      <c r="N12" s="709" t="s">
        <v>11918</v>
      </c>
      <c r="O12" s="709" t="s">
        <v>11919</v>
      </c>
      <c r="P12" s="709" t="s">
        <v>382</v>
      </c>
      <c r="Q12" s="709" t="s">
        <v>11902</v>
      </c>
      <c r="R12" s="709">
        <v>3</v>
      </c>
      <c r="S12" s="714" t="str">
        <f>IF($P12="","",(VLOOKUP($P12,所属・種目コード!$B$2:$D$152,3,0)))</f>
        <v>031219</v>
      </c>
      <c r="T12" s="714">
        <f>IF($P12="","",(VLOOKUP($P12,所属・種目コード!$B$2:$D$152,2,0)))</f>
        <v>1219</v>
      </c>
    </row>
    <row r="13" spans="1:20" ht="18" customHeight="1">
      <c r="A13" s="709">
        <v>11</v>
      </c>
      <c r="B13" s="709">
        <v>11</v>
      </c>
      <c r="C13" s="709" t="s">
        <v>9386</v>
      </c>
      <c r="D13" s="709" t="s">
        <v>9387</v>
      </c>
      <c r="E13" s="709" t="s">
        <v>382</v>
      </c>
      <c r="F13" s="709">
        <v>1</v>
      </c>
      <c r="G13" s="709">
        <v>3</v>
      </c>
      <c r="H13" s="710" t="s">
        <v>8915</v>
      </c>
      <c r="I13" s="714">
        <f>IF($E13="","",(VLOOKUP($E13,所属・種目コード!$B$2:$D$152,2,0)))</f>
        <v>1219</v>
      </c>
      <c r="K13" s="32">
        <v>11</v>
      </c>
      <c r="L13" s="715">
        <v>11</v>
      </c>
      <c r="M13" s="716" t="s">
        <v>8919</v>
      </c>
      <c r="N13" s="709" t="s">
        <v>11920</v>
      </c>
      <c r="O13" s="709" t="s">
        <v>11921</v>
      </c>
      <c r="P13" s="709" t="s">
        <v>382</v>
      </c>
      <c r="Q13" s="709" t="s">
        <v>11902</v>
      </c>
      <c r="R13" s="709">
        <v>3</v>
      </c>
      <c r="S13" s="714" t="str">
        <f>IF($P13="","",(VLOOKUP($P13,所属・種目コード!$B$2:$D$152,3,0)))</f>
        <v>031219</v>
      </c>
      <c r="T13" s="714">
        <f>IF($P13="","",(VLOOKUP($P13,所属・種目コード!$B$2:$D$152,2,0)))</f>
        <v>1219</v>
      </c>
    </row>
    <row r="14" spans="1:20" ht="18" customHeight="1">
      <c r="A14" s="709">
        <v>12</v>
      </c>
      <c r="B14" s="709">
        <v>12</v>
      </c>
      <c r="C14" s="709" t="s">
        <v>9388</v>
      </c>
      <c r="D14" s="709" t="s">
        <v>9389</v>
      </c>
      <c r="E14" s="709" t="s">
        <v>382</v>
      </c>
      <c r="F14" s="709">
        <v>1</v>
      </c>
      <c r="G14" s="709">
        <v>3</v>
      </c>
      <c r="H14" s="710" t="s">
        <v>8915</v>
      </c>
      <c r="I14" s="714">
        <f>IF($E14="","",(VLOOKUP($E14,所属・種目コード!$B$2:$D$152,2,0)))</f>
        <v>1219</v>
      </c>
      <c r="K14" s="32">
        <v>12</v>
      </c>
      <c r="L14" s="715">
        <v>12</v>
      </c>
      <c r="M14" s="716" t="s">
        <v>8919</v>
      </c>
      <c r="N14" s="709" t="s">
        <v>11922</v>
      </c>
      <c r="O14" s="709" t="s">
        <v>11923</v>
      </c>
      <c r="P14" s="709" t="s">
        <v>382</v>
      </c>
      <c r="Q14" s="709" t="s">
        <v>11902</v>
      </c>
      <c r="R14" s="709">
        <v>3</v>
      </c>
      <c r="S14" s="714" t="str">
        <f>IF($P14="","",(VLOOKUP($P14,所属・種目コード!$B$2:$D$152,3,0)))</f>
        <v>031219</v>
      </c>
      <c r="T14" s="714">
        <f>IF($P14="","",(VLOOKUP($P14,所属・種目コード!$B$2:$D$152,2,0)))</f>
        <v>1219</v>
      </c>
    </row>
    <row r="15" spans="1:20" ht="18" customHeight="1">
      <c r="A15" s="709">
        <v>13</v>
      </c>
      <c r="B15" s="709">
        <v>13</v>
      </c>
      <c r="C15" s="709" t="s">
        <v>9390</v>
      </c>
      <c r="D15" s="709" t="s">
        <v>9391</v>
      </c>
      <c r="E15" s="709" t="s">
        <v>382</v>
      </c>
      <c r="F15" s="709">
        <v>1</v>
      </c>
      <c r="G15" s="709">
        <v>3</v>
      </c>
      <c r="H15" s="710" t="s">
        <v>8915</v>
      </c>
      <c r="I15" s="714">
        <f>IF($E15="","",(VLOOKUP($E15,所属・種目コード!$B$2:$D$152,2,0)))</f>
        <v>1219</v>
      </c>
      <c r="K15" s="32">
        <v>13</v>
      </c>
      <c r="L15" s="715">
        <v>13</v>
      </c>
      <c r="M15" s="716" t="s">
        <v>8938</v>
      </c>
      <c r="N15" s="709" t="s">
        <v>11924</v>
      </c>
      <c r="O15" s="709" t="s">
        <v>11925</v>
      </c>
      <c r="P15" s="709" t="s">
        <v>382</v>
      </c>
      <c r="Q15" s="709" t="s">
        <v>11902</v>
      </c>
      <c r="R15" s="709">
        <v>3</v>
      </c>
      <c r="S15" s="714" t="str">
        <f>IF($P15="","",(VLOOKUP($P15,所属・種目コード!$B$2:$D$152,3,0)))</f>
        <v>031219</v>
      </c>
      <c r="T15" s="714">
        <f>IF($P15="","",(VLOOKUP($P15,所属・種目コード!$B$2:$D$152,2,0)))</f>
        <v>1219</v>
      </c>
    </row>
    <row r="16" spans="1:20" ht="18" customHeight="1">
      <c r="A16" s="709">
        <v>14</v>
      </c>
      <c r="B16" s="709">
        <v>14</v>
      </c>
      <c r="C16" s="709" t="s">
        <v>9392</v>
      </c>
      <c r="D16" s="709" t="s">
        <v>9393</v>
      </c>
      <c r="E16" s="709" t="s">
        <v>382</v>
      </c>
      <c r="F16" s="709">
        <v>1</v>
      </c>
      <c r="G16" s="709">
        <v>3</v>
      </c>
      <c r="H16" s="710" t="s">
        <v>8915</v>
      </c>
      <c r="I16" s="714">
        <f>IF($E16="","",(VLOOKUP($E16,所属・種目コード!$B$2:$D$152,2,0)))</f>
        <v>1219</v>
      </c>
      <c r="K16" s="32">
        <v>14</v>
      </c>
      <c r="L16" s="715">
        <v>14</v>
      </c>
      <c r="M16" s="716" t="s">
        <v>8938</v>
      </c>
      <c r="N16" s="709" t="s">
        <v>11926</v>
      </c>
      <c r="O16" s="709" t="s">
        <v>11927</v>
      </c>
      <c r="P16" s="709" t="s">
        <v>382</v>
      </c>
      <c r="Q16" s="709" t="s">
        <v>11902</v>
      </c>
      <c r="R16" s="709">
        <v>3</v>
      </c>
      <c r="S16" s="714" t="str">
        <f>IF($P16="","",(VLOOKUP($P16,所属・種目コード!$B$2:$D$152,3,0)))</f>
        <v>031219</v>
      </c>
      <c r="T16" s="714">
        <f>IF($P16="","",(VLOOKUP($P16,所属・種目コード!$B$2:$D$152,2,0)))</f>
        <v>1219</v>
      </c>
    </row>
    <row r="17" spans="1:20" ht="18" customHeight="1">
      <c r="A17" s="709">
        <v>15</v>
      </c>
      <c r="B17" s="709">
        <v>15</v>
      </c>
      <c r="C17" s="709" t="s">
        <v>9394</v>
      </c>
      <c r="D17" s="709" t="s">
        <v>9395</v>
      </c>
      <c r="E17" s="709" t="s">
        <v>382</v>
      </c>
      <c r="F17" s="709">
        <v>1</v>
      </c>
      <c r="G17" s="709">
        <v>3</v>
      </c>
      <c r="H17" s="710" t="s">
        <v>8915</v>
      </c>
      <c r="I17" s="714">
        <f>IF($E17="","",(VLOOKUP($E17,所属・種目コード!$B$2:$D$152,2,0)))</f>
        <v>1219</v>
      </c>
      <c r="K17" s="32">
        <v>15</v>
      </c>
      <c r="L17" s="715">
        <v>15</v>
      </c>
      <c r="M17" s="716" t="s">
        <v>8938</v>
      </c>
      <c r="N17" s="709" t="s">
        <v>11928</v>
      </c>
      <c r="O17" s="709" t="s">
        <v>11929</v>
      </c>
      <c r="P17" s="709" t="s">
        <v>382</v>
      </c>
      <c r="Q17" s="709" t="s">
        <v>11902</v>
      </c>
      <c r="R17" s="709">
        <v>3</v>
      </c>
      <c r="S17" s="714" t="str">
        <f>IF($P17="","",(VLOOKUP($P17,所属・種目コード!$B$2:$D$152,3,0)))</f>
        <v>031219</v>
      </c>
      <c r="T17" s="714">
        <f>IF($P17="","",(VLOOKUP($P17,所属・種目コード!$B$2:$D$152,2,0)))</f>
        <v>1219</v>
      </c>
    </row>
    <row r="18" spans="1:20" ht="18" customHeight="1">
      <c r="A18" s="709">
        <v>16</v>
      </c>
      <c r="B18" s="709">
        <v>16</v>
      </c>
      <c r="C18" s="709" t="s">
        <v>9396</v>
      </c>
      <c r="D18" s="709" t="s">
        <v>9397</v>
      </c>
      <c r="E18" s="709" t="s">
        <v>382</v>
      </c>
      <c r="F18" s="709">
        <v>1</v>
      </c>
      <c r="G18" s="709">
        <v>3</v>
      </c>
      <c r="H18" s="710" t="s">
        <v>8915</v>
      </c>
      <c r="I18" s="714">
        <f>IF($E18="","",(VLOOKUP($E18,所属・種目コード!$B$2:$D$152,2,0)))</f>
        <v>1219</v>
      </c>
      <c r="K18" s="32">
        <v>16</v>
      </c>
      <c r="L18" s="715">
        <v>16</v>
      </c>
      <c r="M18" s="716" t="s">
        <v>8938</v>
      </c>
      <c r="N18" s="709" t="s">
        <v>11930</v>
      </c>
      <c r="O18" s="709" t="s">
        <v>11931</v>
      </c>
      <c r="P18" s="709" t="s">
        <v>382</v>
      </c>
      <c r="Q18" s="709" t="s">
        <v>11902</v>
      </c>
      <c r="R18" s="709">
        <v>3</v>
      </c>
      <c r="S18" s="714" t="str">
        <f>IF($P18="","",(VLOOKUP($P18,所属・種目コード!$B$2:$D$152,3,0)))</f>
        <v>031219</v>
      </c>
      <c r="T18" s="714">
        <f>IF($P18="","",(VLOOKUP($P18,所属・種目コード!$B$2:$D$152,2,0)))</f>
        <v>1219</v>
      </c>
    </row>
    <row r="19" spans="1:20" ht="18" customHeight="1">
      <c r="A19" s="709">
        <v>17</v>
      </c>
      <c r="B19" s="709">
        <v>17</v>
      </c>
      <c r="C19" s="709" t="s">
        <v>9398</v>
      </c>
      <c r="D19" s="709" t="s">
        <v>9399</v>
      </c>
      <c r="E19" s="709" t="s">
        <v>382</v>
      </c>
      <c r="F19" s="709">
        <v>1</v>
      </c>
      <c r="G19" s="709">
        <v>3</v>
      </c>
      <c r="H19" s="710" t="s">
        <v>8915</v>
      </c>
      <c r="I19" s="714">
        <f>IF($E19="","",(VLOOKUP($E19,所属・種目コード!$B$2:$D$152,2,0)))</f>
        <v>1219</v>
      </c>
      <c r="K19" s="32">
        <v>17</v>
      </c>
      <c r="L19" s="715">
        <v>17</v>
      </c>
      <c r="M19" s="716" t="s">
        <v>8939</v>
      </c>
      <c r="N19" s="709" t="s">
        <v>11932</v>
      </c>
      <c r="O19" s="709" t="s">
        <v>11933</v>
      </c>
      <c r="P19" s="709" t="s">
        <v>382</v>
      </c>
      <c r="Q19" s="709" t="s">
        <v>11902</v>
      </c>
      <c r="R19" s="709">
        <v>3</v>
      </c>
      <c r="S19" s="714" t="str">
        <f>IF($P19="","",(VLOOKUP($P19,所属・種目コード!$B$2:$D$152,3,0)))</f>
        <v>031219</v>
      </c>
      <c r="T19" s="714">
        <f>IF($P19="","",(VLOOKUP($P19,所属・種目コード!$B$2:$D$152,2,0)))</f>
        <v>1219</v>
      </c>
    </row>
    <row r="20" spans="1:20" ht="18" customHeight="1">
      <c r="A20" s="709">
        <v>18</v>
      </c>
      <c r="B20" s="709">
        <v>18</v>
      </c>
      <c r="C20" s="709" t="s">
        <v>9400</v>
      </c>
      <c r="D20" s="709" t="s">
        <v>9401</v>
      </c>
      <c r="E20" s="709" t="s">
        <v>382</v>
      </c>
      <c r="F20" s="709">
        <v>1</v>
      </c>
      <c r="G20" s="709">
        <v>3</v>
      </c>
      <c r="H20" s="710" t="s">
        <v>8915</v>
      </c>
      <c r="I20" s="714">
        <f>IF($E20="","",(VLOOKUP($E20,所属・種目コード!$B$2:$D$152,2,0)))</f>
        <v>1219</v>
      </c>
      <c r="K20" s="32">
        <v>18</v>
      </c>
      <c r="L20" s="715">
        <v>18</v>
      </c>
      <c r="M20" s="716" t="s">
        <v>8939</v>
      </c>
      <c r="N20" s="709" t="s">
        <v>11934</v>
      </c>
      <c r="O20" s="709" t="s">
        <v>11935</v>
      </c>
      <c r="P20" s="709" t="s">
        <v>382</v>
      </c>
      <c r="Q20" s="709" t="s">
        <v>11902</v>
      </c>
      <c r="R20" s="709">
        <v>2</v>
      </c>
      <c r="S20" s="714" t="str">
        <f>IF($P20="","",(VLOOKUP($P20,所属・種目コード!$B$2:$D$152,3,0)))</f>
        <v>031219</v>
      </c>
      <c r="T20" s="714">
        <f>IF($P20="","",(VLOOKUP($P20,所属・種目コード!$B$2:$D$152,2,0)))</f>
        <v>1219</v>
      </c>
    </row>
    <row r="21" spans="1:20" ht="18" customHeight="1">
      <c r="A21" s="709">
        <v>19</v>
      </c>
      <c r="B21" s="709">
        <v>19</v>
      </c>
      <c r="C21" s="709" t="s">
        <v>9402</v>
      </c>
      <c r="D21" s="709" t="s">
        <v>9403</v>
      </c>
      <c r="E21" s="709" t="s">
        <v>382</v>
      </c>
      <c r="F21" s="709">
        <v>1</v>
      </c>
      <c r="G21" s="709">
        <v>3</v>
      </c>
      <c r="H21" s="710" t="s">
        <v>8915</v>
      </c>
      <c r="I21" s="714">
        <f>IF($E21="","",(VLOOKUP($E21,所属・種目コード!$B$2:$D$152,2,0)))</f>
        <v>1219</v>
      </c>
      <c r="K21" s="32">
        <v>19</v>
      </c>
      <c r="L21" s="715">
        <v>19</v>
      </c>
      <c r="M21" s="716" t="s">
        <v>8939</v>
      </c>
      <c r="N21" s="709" t="s">
        <v>11936</v>
      </c>
      <c r="O21" s="709" t="s">
        <v>11937</v>
      </c>
      <c r="P21" s="709" t="s">
        <v>382</v>
      </c>
      <c r="Q21" s="709" t="s">
        <v>11902</v>
      </c>
      <c r="R21" s="709">
        <v>2</v>
      </c>
      <c r="S21" s="714" t="str">
        <f>IF($P21="","",(VLOOKUP($P21,所属・種目コード!$B$2:$D$152,3,0)))</f>
        <v>031219</v>
      </c>
      <c r="T21" s="714">
        <f>IF($P21="","",(VLOOKUP($P21,所属・種目コード!$B$2:$D$152,2,0)))</f>
        <v>1219</v>
      </c>
    </row>
    <row r="22" spans="1:20" ht="18" customHeight="1">
      <c r="A22" s="709">
        <v>20</v>
      </c>
      <c r="B22" s="709">
        <v>20</v>
      </c>
      <c r="C22" s="709" t="s">
        <v>9404</v>
      </c>
      <c r="D22" s="709" t="s">
        <v>3943</v>
      </c>
      <c r="E22" s="709" t="s">
        <v>382</v>
      </c>
      <c r="F22" s="709">
        <v>1</v>
      </c>
      <c r="G22" s="709">
        <v>2</v>
      </c>
      <c r="H22" s="710" t="s">
        <v>8915</v>
      </c>
      <c r="I22" s="714">
        <f>IF($E22="","",(VLOOKUP($E22,所属・種目コード!$B$2:$D$152,2,0)))</f>
        <v>1219</v>
      </c>
      <c r="K22" s="32">
        <v>20</v>
      </c>
      <c r="L22" s="715">
        <v>20</v>
      </c>
      <c r="M22" s="716" t="s">
        <v>8939</v>
      </c>
      <c r="N22" s="709" t="s">
        <v>11938</v>
      </c>
      <c r="O22" s="709" t="s">
        <v>11939</v>
      </c>
      <c r="P22" s="709" t="s">
        <v>382</v>
      </c>
      <c r="Q22" s="709" t="s">
        <v>11902</v>
      </c>
      <c r="R22" s="709">
        <v>2</v>
      </c>
      <c r="S22" s="714" t="str">
        <f>IF($P22="","",(VLOOKUP($P22,所属・種目コード!$B$2:$D$152,3,0)))</f>
        <v>031219</v>
      </c>
      <c r="T22" s="714">
        <f>IF($P22="","",(VLOOKUP($P22,所属・種目コード!$B$2:$D$152,2,0)))</f>
        <v>1219</v>
      </c>
    </row>
    <row r="23" spans="1:20" ht="18" customHeight="1">
      <c r="A23" s="709">
        <v>21</v>
      </c>
      <c r="B23" s="709">
        <v>21</v>
      </c>
      <c r="C23" s="709" t="s">
        <v>9405</v>
      </c>
      <c r="D23" s="709" t="s">
        <v>9406</v>
      </c>
      <c r="E23" s="709" t="s">
        <v>382</v>
      </c>
      <c r="F23" s="709">
        <v>1</v>
      </c>
      <c r="G23" s="709">
        <v>2</v>
      </c>
      <c r="H23" s="710" t="s">
        <v>8915</v>
      </c>
      <c r="I23" s="714">
        <f>IF($E23="","",(VLOOKUP($E23,所属・種目コード!$B$2:$D$152,2,0)))</f>
        <v>1219</v>
      </c>
      <c r="K23" s="32">
        <v>21</v>
      </c>
      <c r="L23" s="715">
        <v>21</v>
      </c>
      <c r="M23" s="716" t="s">
        <v>8939</v>
      </c>
      <c r="N23" s="709" t="s">
        <v>11940</v>
      </c>
      <c r="O23" s="709" t="s">
        <v>11941</v>
      </c>
      <c r="P23" s="709" t="s">
        <v>382</v>
      </c>
      <c r="Q23" s="709" t="s">
        <v>11902</v>
      </c>
      <c r="R23" s="709">
        <v>2</v>
      </c>
      <c r="S23" s="714" t="str">
        <f>IF($P23="","",(VLOOKUP($P23,所属・種目コード!$B$2:$D$152,3,0)))</f>
        <v>031219</v>
      </c>
      <c r="T23" s="714">
        <f>IF($P23="","",(VLOOKUP($P23,所属・種目コード!$B$2:$D$152,2,0)))</f>
        <v>1219</v>
      </c>
    </row>
    <row r="24" spans="1:20" ht="18" customHeight="1">
      <c r="A24" s="709">
        <v>22</v>
      </c>
      <c r="B24" s="709">
        <v>22</v>
      </c>
      <c r="C24" s="709" t="s">
        <v>9407</v>
      </c>
      <c r="D24" s="709" t="s">
        <v>9408</v>
      </c>
      <c r="E24" s="709" t="s">
        <v>382</v>
      </c>
      <c r="F24" s="709">
        <v>1</v>
      </c>
      <c r="G24" s="709">
        <v>2</v>
      </c>
      <c r="H24" s="710" t="s">
        <v>8915</v>
      </c>
      <c r="I24" s="714">
        <f>IF($E24="","",(VLOOKUP($E24,所属・種目コード!$B$2:$D$152,2,0)))</f>
        <v>1219</v>
      </c>
      <c r="K24" s="32">
        <v>22</v>
      </c>
      <c r="L24" s="715">
        <v>22</v>
      </c>
      <c r="M24" s="716" t="s">
        <v>8939</v>
      </c>
      <c r="N24" s="709" t="s">
        <v>11942</v>
      </c>
      <c r="O24" s="709" t="s">
        <v>11943</v>
      </c>
      <c r="P24" s="709" t="s">
        <v>382</v>
      </c>
      <c r="Q24" s="709" t="s">
        <v>11902</v>
      </c>
      <c r="R24" s="709">
        <v>2</v>
      </c>
      <c r="S24" s="714" t="str">
        <f>IF($P24="","",(VLOOKUP($P24,所属・種目コード!$B$2:$D$152,3,0)))</f>
        <v>031219</v>
      </c>
      <c r="T24" s="714">
        <f>IF($P24="","",(VLOOKUP($P24,所属・種目コード!$B$2:$D$152,2,0)))</f>
        <v>1219</v>
      </c>
    </row>
    <row r="25" spans="1:20" ht="18" customHeight="1">
      <c r="A25" s="709">
        <v>23</v>
      </c>
      <c r="B25" s="709">
        <v>23</v>
      </c>
      <c r="C25" s="709" t="s">
        <v>9409</v>
      </c>
      <c r="D25" s="709" t="s">
        <v>9410</v>
      </c>
      <c r="E25" s="709" t="s">
        <v>382</v>
      </c>
      <c r="F25" s="709">
        <v>1</v>
      </c>
      <c r="G25" s="709">
        <v>2</v>
      </c>
      <c r="H25" s="710" t="s">
        <v>8915</v>
      </c>
      <c r="I25" s="714">
        <f>IF($E25="","",(VLOOKUP($E25,所属・種目コード!$B$2:$D$152,2,0)))</f>
        <v>1219</v>
      </c>
      <c r="K25" s="32">
        <v>23</v>
      </c>
      <c r="L25" s="715">
        <v>23</v>
      </c>
      <c r="M25" s="716" t="s">
        <v>8939</v>
      </c>
      <c r="N25" s="709" t="s">
        <v>11944</v>
      </c>
      <c r="O25" s="709" t="s">
        <v>11945</v>
      </c>
      <c r="P25" s="709" t="s">
        <v>382</v>
      </c>
      <c r="Q25" s="709" t="s">
        <v>11902</v>
      </c>
      <c r="R25" s="709">
        <v>2</v>
      </c>
      <c r="S25" s="714" t="str">
        <f>IF($P25="","",(VLOOKUP($P25,所属・種目コード!$B$2:$D$152,3,0)))</f>
        <v>031219</v>
      </c>
      <c r="T25" s="714">
        <f>IF($P25="","",(VLOOKUP($P25,所属・種目コード!$B$2:$D$152,2,0)))</f>
        <v>1219</v>
      </c>
    </row>
    <row r="26" spans="1:20" ht="18" customHeight="1">
      <c r="A26" s="709">
        <v>24</v>
      </c>
      <c r="B26" s="709">
        <v>24</v>
      </c>
      <c r="C26" s="709" t="s">
        <v>9411</v>
      </c>
      <c r="D26" s="709" t="s">
        <v>9412</v>
      </c>
      <c r="E26" s="709" t="s">
        <v>382</v>
      </c>
      <c r="F26" s="709">
        <v>1</v>
      </c>
      <c r="G26" s="709">
        <v>2</v>
      </c>
      <c r="H26" s="710" t="s">
        <v>8915</v>
      </c>
      <c r="I26" s="714">
        <f>IF($E26="","",(VLOOKUP($E26,所属・種目コード!$B$2:$D$152,2,0)))</f>
        <v>1219</v>
      </c>
      <c r="K26" s="32">
        <v>24</v>
      </c>
      <c r="L26" s="715">
        <v>24</v>
      </c>
      <c r="M26" s="716" t="s">
        <v>8939</v>
      </c>
      <c r="N26" s="709" t="s">
        <v>11946</v>
      </c>
      <c r="O26" s="709" t="s">
        <v>11947</v>
      </c>
      <c r="P26" s="709" t="s">
        <v>382</v>
      </c>
      <c r="Q26" s="709" t="s">
        <v>11902</v>
      </c>
      <c r="R26" s="709">
        <v>2</v>
      </c>
      <c r="S26" s="714" t="str">
        <f>IF($P26="","",(VLOOKUP($P26,所属・種目コード!$B$2:$D$152,3,0)))</f>
        <v>031219</v>
      </c>
      <c r="T26" s="714">
        <f>IF($P26="","",(VLOOKUP($P26,所属・種目コード!$B$2:$D$152,2,0)))</f>
        <v>1219</v>
      </c>
    </row>
    <row r="27" spans="1:20" ht="18" customHeight="1">
      <c r="A27" s="709">
        <v>25</v>
      </c>
      <c r="B27" s="709">
        <v>25</v>
      </c>
      <c r="C27" s="709" t="s">
        <v>9413</v>
      </c>
      <c r="D27" s="709" t="s">
        <v>9414</v>
      </c>
      <c r="E27" s="709" t="s">
        <v>382</v>
      </c>
      <c r="F27" s="709">
        <v>1</v>
      </c>
      <c r="G27" s="709">
        <v>2</v>
      </c>
      <c r="H27" s="710" t="s">
        <v>8915</v>
      </c>
      <c r="I27" s="714">
        <f>IF($E27="","",(VLOOKUP($E27,所属・種目コード!$B$2:$D$152,2,0)))</f>
        <v>1219</v>
      </c>
      <c r="K27" s="32">
        <v>25</v>
      </c>
      <c r="L27" s="715">
        <v>25</v>
      </c>
      <c r="M27" s="716" t="s">
        <v>8939</v>
      </c>
      <c r="N27" s="709" t="s">
        <v>11948</v>
      </c>
      <c r="O27" s="709" t="s">
        <v>11949</v>
      </c>
      <c r="P27" s="709" t="s">
        <v>382</v>
      </c>
      <c r="Q27" s="709" t="s">
        <v>11902</v>
      </c>
      <c r="R27" s="709">
        <v>2</v>
      </c>
      <c r="S27" s="714" t="str">
        <f>IF($P27="","",(VLOOKUP($P27,所属・種目コード!$B$2:$D$152,3,0)))</f>
        <v>031219</v>
      </c>
      <c r="T27" s="714">
        <f>IF($P27="","",(VLOOKUP($P27,所属・種目コード!$B$2:$D$152,2,0)))</f>
        <v>1219</v>
      </c>
    </row>
    <row r="28" spans="1:20" ht="18" customHeight="1">
      <c r="A28" s="709">
        <v>26</v>
      </c>
      <c r="B28" s="709">
        <v>34</v>
      </c>
      <c r="C28" s="709" t="s">
        <v>9415</v>
      </c>
      <c r="D28" s="709" t="s">
        <v>9416</v>
      </c>
      <c r="E28" s="709" t="s">
        <v>214</v>
      </c>
      <c r="F28" s="709">
        <v>1</v>
      </c>
      <c r="G28" s="709">
        <v>3</v>
      </c>
      <c r="H28" s="710" t="s">
        <v>8961</v>
      </c>
      <c r="I28" s="714">
        <f>IF($E28="","",(VLOOKUP($E28,所属・種目コード!$B$2:$D$152,2,0)))</f>
        <v>1145</v>
      </c>
      <c r="K28" s="32">
        <v>26</v>
      </c>
      <c r="L28" s="715">
        <v>26</v>
      </c>
      <c r="M28" s="716" t="s">
        <v>8939</v>
      </c>
      <c r="N28" s="709" t="s">
        <v>11950</v>
      </c>
      <c r="O28" s="709" t="s">
        <v>11951</v>
      </c>
      <c r="P28" s="709" t="s">
        <v>382</v>
      </c>
      <c r="Q28" s="709" t="s">
        <v>11902</v>
      </c>
      <c r="R28" s="709">
        <v>2</v>
      </c>
      <c r="S28" s="714" t="str">
        <f>IF($P28="","",(VLOOKUP($P28,所属・種目コード!$B$2:$D$152,3,0)))</f>
        <v>031219</v>
      </c>
      <c r="T28" s="714">
        <f>IF($P28="","",(VLOOKUP($P28,所属・種目コード!$B$2:$D$152,2,0)))</f>
        <v>1219</v>
      </c>
    </row>
    <row r="29" spans="1:20" ht="18" customHeight="1">
      <c r="A29" s="709">
        <v>27</v>
      </c>
      <c r="B29" s="709">
        <v>35</v>
      </c>
      <c r="C29" s="709" t="s">
        <v>9417</v>
      </c>
      <c r="D29" s="709" t="s">
        <v>9418</v>
      </c>
      <c r="E29" s="709" t="s">
        <v>214</v>
      </c>
      <c r="F29" s="709">
        <v>1</v>
      </c>
      <c r="G29" s="709">
        <v>3</v>
      </c>
      <c r="H29" s="710" t="s">
        <v>8961</v>
      </c>
      <c r="I29" s="714">
        <f>IF($E29="","",(VLOOKUP($E29,所属・種目コード!$B$2:$D$152,2,0)))</f>
        <v>1145</v>
      </c>
      <c r="K29" s="32">
        <v>27</v>
      </c>
      <c r="L29" s="715">
        <v>27</v>
      </c>
      <c r="M29" s="716" t="s">
        <v>8939</v>
      </c>
      <c r="N29" s="709" t="s">
        <v>11952</v>
      </c>
      <c r="O29" s="709" t="s">
        <v>11953</v>
      </c>
      <c r="P29" s="709" t="s">
        <v>382</v>
      </c>
      <c r="Q29" s="709" t="s">
        <v>11902</v>
      </c>
      <c r="R29" s="709">
        <v>2</v>
      </c>
      <c r="S29" s="714" t="str">
        <f>IF($P29="","",(VLOOKUP($P29,所属・種目コード!$B$2:$D$152,3,0)))</f>
        <v>031219</v>
      </c>
      <c r="T29" s="714">
        <f>IF($P29="","",(VLOOKUP($P29,所属・種目コード!$B$2:$D$152,2,0)))</f>
        <v>1219</v>
      </c>
    </row>
    <row r="30" spans="1:20" ht="18" customHeight="1">
      <c r="A30" s="709">
        <v>28</v>
      </c>
      <c r="B30" s="709">
        <v>36</v>
      </c>
      <c r="C30" s="709" t="s">
        <v>9419</v>
      </c>
      <c r="D30" s="709" t="s">
        <v>9420</v>
      </c>
      <c r="E30" s="709" t="s">
        <v>214</v>
      </c>
      <c r="F30" s="709">
        <v>1</v>
      </c>
      <c r="G30" s="709">
        <v>3</v>
      </c>
      <c r="H30" s="710" t="s">
        <v>8961</v>
      </c>
      <c r="I30" s="714">
        <f>IF($E30="","",(VLOOKUP($E30,所属・種目コード!$B$2:$D$152,2,0)))</f>
        <v>1145</v>
      </c>
      <c r="K30" s="32">
        <v>28</v>
      </c>
      <c r="L30" s="715">
        <v>33</v>
      </c>
      <c r="M30" s="716" t="s">
        <v>8939</v>
      </c>
      <c r="N30" s="709" t="s">
        <v>11954</v>
      </c>
      <c r="O30" s="709" t="s">
        <v>11955</v>
      </c>
      <c r="P30" s="709" t="s">
        <v>214</v>
      </c>
      <c r="Q30" s="709" t="s">
        <v>11902</v>
      </c>
      <c r="R30" s="709">
        <v>3</v>
      </c>
      <c r="S30" s="714" t="str">
        <f>IF($P30="","",(VLOOKUP($P30,所属・種目コード!$B$2:$D$152,3,0)))</f>
        <v>031145</v>
      </c>
      <c r="T30" s="714">
        <f>IF($P30="","",(VLOOKUP($P30,所属・種目コード!$B$2:$D$152,2,0)))</f>
        <v>1145</v>
      </c>
    </row>
    <row r="31" spans="1:20" ht="18" customHeight="1">
      <c r="A31" s="709">
        <v>29</v>
      </c>
      <c r="B31" s="709">
        <v>37</v>
      </c>
      <c r="C31" s="709" t="s">
        <v>9421</v>
      </c>
      <c r="D31" s="709" t="s">
        <v>9422</v>
      </c>
      <c r="E31" s="709" t="s">
        <v>214</v>
      </c>
      <c r="F31" s="709">
        <v>1</v>
      </c>
      <c r="G31" s="709">
        <v>3</v>
      </c>
      <c r="H31" s="710" t="s">
        <v>8961</v>
      </c>
      <c r="I31" s="714">
        <f>IF($E31="","",(VLOOKUP($E31,所属・種目コード!$B$2:$D$152,2,0)))</f>
        <v>1145</v>
      </c>
      <c r="K31" s="32">
        <v>29</v>
      </c>
      <c r="L31" s="715">
        <v>34</v>
      </c>
      <c r="M31" s="716" t="s">
        <v>8939</v>
      </c>
      <c r="N31" s="709" t="s">
        <v>11956</v>
      </c>
      <c r="O31" s="709" t="s">
        <v>11957</v>
      </c>
      <c r="P31" s="709" t="s">
        <v>214</v>
      </c>
      <c r="Q31" s="709" t="s">
        <v>11902</v>
      </c>
      <c r="R31" s="709">
        <v>3</v>
      </c>
      <c r="S31" s="714" t="str">
        <f>IF($P31="","",(VLOOKUP($P31,所属・種目コード!$B$2:$D$152,3,0)))</f>
        <v>031145</v>
      </c>
      <c r="T31" s="714">
        <f>IF($P31="","",(VLOOKUP($P31,所属・種目コード!$B$2:$D$152,2,0)))</f>
        <v>1145</v>
      </c>
    </row>
    <row r="32" spans="1:20" ht="18" customHeight="1">
      <c r="A32" s="709">
        <v>30</v>
      </c>
      <c r="B32" s="709">
        <v>38</v>
      </c>
      <c r="C32" s="709" t="s">
        <v>9423</v>
      </c>
      <c r="D32" s="709" t="s">
        <v>9424</v>
      </c>
      <c r="E32" s="709" t="s">
        <v>214</v>
      </c>
      <c r="F32" s="709">
        <v>1</v>
      </c>
      <c r="G32" s="709">
        <v>3</v>
      </c>
      <c r="H32" s="710" t="s">
        <v>8961</v>
      </c>
      <c r="I32" s="714">
        <f>IF($E32="","",(VLOOKUP($E32,所属・種目コード!$B$2:$D$152,2,0)))</f>
        <v>1145</v>
      </c>
      <c r="K32" s="32">
        <v>30</v>
      </c>
      <c r="L32" s="715">
        <v>35</v>
      </c>
      <c r="M32" s="716" t="s">
        <v>8949</v>
      </c>
      <c r="N32" s="709" t="s">
        <v>11958</v>
      </c>
      <c r="O32" s="709" t="s">
        <v>11959</v>
      </c>
      <c r="P32" s="709" t="s">
        <v>214</v>
      </c>
      <c r="Q32" s="709" t="s">
        <v>11902</v>
      </c>
      <c r="R32" s="709">
        <v>3</v>
      </c>
      <c r="S32" s="714" t="str">
        <f>IF($P32="","",(VLOOKUP($P32,所属・種目コード!$B$2:$D$152,3,0)))</f>
        <v>031145</v>
      </c>
      <c r="T32" s="714">
        <f>IF($P32="","",(VLOOKUP($P32,所属・種目コード!$B$2:$D$152,2,0)))</f>
        <v>1145</v>
      </c>
    </row>
    <row r="33" spans="1:20" ht="18" customHeight="1">
      <c r="A33" s="709">
        <v>31</v>
      </c>
      <c r="B33" s="709">
        <v>39</v>
      </c>
      <c r="C33" s="709" t="s">
        <v>9425</v>
      </c>
      <c r="D33" s="709" t="s">
        <v>9426</v>
      </c>
      <c r="E33" s="709" t="s">
        <v>214</v>
      </c>
      <c r="F33" s="709">
        <v>1</v>
      </c>
      <c r="G33" s="709">
        <v>3</v>
      </c>
      <c r="H33" s="710" t="s">
        <v>8961</v>
      </c>
      <c r="I33" s="714">
        <f>IF($E33="","",(VLOOKUP($E33,所属・種目コード!$B$2:$D$152,2,0)))</f>
        <v>1145</v>
      </c>
      <c r="K33" s="32">
        <v>31</v>
      </c>
      <c r="L33" s="715">
        <v>36</v>
      </c>
      <c r="M33" s="716" t="s">
        <v>8949</v>
      </c>
      <c r="N33" s="709" t="s">
        <v>11960</v>
      </c>
      <c r="O33" s="709" t="s">
        <v>11961</v>
      </c>
      <c r="P33" s="709" t="s">
        <v>214</v>
      </c>
      <c r="Q33" s="709" t="s">
        <v>11902</v>
      </c>
      <c r="R33" s="709">
        <v>3</v>
      </c>
      <c r="S33" s="714" t="str">
        <f>IF($P33="","",(VLOOKUP($P33,所属・種目コード!$B$2:$D$152,3,0)))</f>
        <v>031145</v>
      </c>
      <c r="T33" s="714">
        <f>IF($P33="","",(VLOOKUP($P33,所属・種目コード!$B$2:$D$152,2,0)))</f>
        <v>1145</v>
      </c>
    </row>
    <row r="34" spans="1:20" ht="18" customHeight="1">
      <c r="A34" s="709">
        <v>32</v>
      </c>
      <c r="B34" s="709">
        <v>40</v>
      </c>
      <c r="C34" s="709" t="s">
        <v>9427</v>
      </c>
      <c r="D34" s="709" t="s">
        <v>3271</v>
      </c>
      <c r="E34" s="709" t="s">
        <v>214</v>
      </c>
      <c r="F34" s="709">
        <v>1</v>
      </c>
      <c r="G34" s="709">
        <v>3</v>
      </c>
      <c r="H34" s="710" t="s">
        <v>8961</v>
      </c>
      <c r="I34" s="714">
        <f>IF($E34="","",(VLOOKUP($E34,所属・種目コード!$B$2:$D$152,2,0)))</f>
        <v>1145</v>
      </c>
      <c r="K34" s="32">
        <v>32</v>
      </c>
      <c r="L34" s="715">
        <v>37</v>
      </c>
      <c r="M34" s="716" t="s">
        <v>8953</v>
      </c>
      <c r="N34" s="709" t="s">
        <v>11962</v>
      </c>
      <c r="O34" s="709" t="s">
        <v>11963</v>
      </c>
      <c r="P34" s="709" t="s">
        <v>214</v>
      </c>
      <c r="Q34" s="709" t="s">
        <v>11902</v>
      </c>
      <c r="R34" s="709">
        <v>3</v>
      </c>
      <c r="S34" s="714" t="str">
        <f>IF($P34="","",(VLOOKUP($P34,所属・種目コード!$B$2:$D$152,3,0)))</f>
        <v>031145</v>
      </c>
      <c r="T34" s="714">
        <f>IF($P34="","",(VLOOKUP($P34,所属・種目コード!$B$2:$D$152,2,0)))</f>
        <v>1145</v>
      </c>
    </row>
    <row r="35" spans="1:20" ht="18" customHeight="1">
      <c r="A35" s="709">
        <v>33</v>
      </c>
      <c r="B35" s="709">
        <v>41</v>
      </c>
      <c r="C35" s="709" t="s">
        <v>9428</v>
      </c>
      <c r="D35" s="709" t="s">
        <v>9234</v>
      </c>
      <c r="E35" s="709" t="s">
        <v>214</v>
      </c>
      <c r="F35" s="709">
        <v>1</v>
      </c>
      <c r="G35" s="709">
        <v>3</v>
      </c>
      <c r="H35" s="710" t="s">
        <v>8961</v>
      </c>
      <c r="I35" s="714">
        <f>IF($E35="","",(VLOOKUP($E35,所属・種目コード!$B$2:$D$152,2,0)))</f>
        <v>1145</v>
      </c>
      <c r="K35" s="32">
        <v>33</v>
      </c>
      <c r="L35" s="715">
        <v>38</v>
      </c>
      <c r="M35" s="716" t="s">
        <v>8953</v>
      </c>
      <c r="N35" s="709" t="s">
        <v>11964</v>
      </c>
      <c r="O35" s="709" t="s">
        <v>11965</v>
      </c>
      <c r="P35" s="709" t="s">
        <v>214</v>
      </c>
      <c r="Q35" s="709" t="s">
        <v>11902</v>
      </c>
      <c r="R35" s="709">
        <v>3</v>
      </c>
      <c r="S35" s="714" t="str">
        <f>IF($P35="","",(VLOOKUP($P35,所属・種目コード!$B$2:$D$152,3,0)))</f>
        <v>031145</v>
      </c>
      <c r="T35" s="714">
        <f>IF($P35="","",(VLOOKUP($P35,所属・種目コード!$B$2:$D$152,2,0)))</f>
        <v>1145</v>
      </c>
    </row>
    <row r="36" spans="1:20" ht="18" customHeight="1">
      <c r="A36" s="709">
        <v>34</v>
      </c>
      <c r="B36" s="709">
        <v>42</v>
      </c>
      <c r="C36" s="709" t="s">
        <v>9429</v>
      </c>
      <c r="D36" s="709" t="s">
        <v>9430</v>
      </c>
      <c r="E36" s="709" t="s">
        <v>214</v>
      </c>
      <c r="F36" s="709">
        <v>1</v>
      </c>
      <c r="G36" s="709">
        <v>3</v>
      </c>
      <c r="H36" s="710" t="s">
        <v>8961</v>
      </c>
      <c r="I36" s="714">
        <f>IF($E36="","",(VLOOKUP($E36,所属・種目コード!$B$2:$D$152,2,0)))</f>
        <v>1145</v>
      </c>
      <c r="K36" s="32">
        <v>34</v>
      </c>
      <c r="L36" s="715">
        <v>39</v>
      </c>
      <c r="M36" s="716" t="s">
        <v>8953</v>
      </c>
      <c r="N36" s="709" t="s">
        <v>11966</v>
      </c>
      <c r="O36" s="709" t="s">
        <v>11967</v>
      </c>
      <c r="P36" s="709" t="s">
        <v>214</v>
      </c>
      <c r="Q36" s="709" t="s">
        <v>11902</v>
      </c>
      <c r="R36" s="709">
        <v>3</v>
      </c>
      <c r="S36" s="714" t="str">
        <f>IF($P36="","",(VLOOKUP($P36,所属・種目コード!$B$2:$D$152,3,0)))</f>
        <v>031145</v>
      </c>
      <c r="T36" s="714">
        <f>IF($P36="","",(VLOOKUP($P36,所属・種目コード!$B$2:$D$152,2,0)))</f>
        <v>1145</v>
      </c>
    </row>
    <row r="37" spans="1:20" ht="18" customHeight="1">
      <c r="A37" s="709">
        <v>35</v>
      </c>
      <c r="B37" s="709">
        <v>43</v>
      </c>
      <c r="C37" s="709" t="s">
        <v>9431</v>
      </c>
      <c r="D37" s="709" t="s">
        <v>9432</v>
      </c>
      <c r="E37" s="709" t="s">
        <v>214</v>
      </c>
      <c r="F37" s="709">
        <v>1</v>
      </c>
      <c r="G37" s="709">
        <v>3</v>
      </c>
      <c r="H37" s="710" t="s">
        <v>8961</v>
      </c>
      <c r="I37" s="714">
        <f>IF($E37="","",(VLOOKUP($E37,所属・種目コード!$B$2:$D$152,2,0)))</f>
        <v>1145</v>
      </c>
      <c r="K37" s="32">
        <v>35</v>
      </c>
      <c r="L37" s="715">
        <v>40</v>
      </c>
      <c r="M37" s="716" t="s">
        <v>8953</v>
      </c>
      <c r="N37" s="709" t="s">
        <v>11968</v>
      </c>
      <c r="O37" s="709" t="s">
        <v>11969</v>
      </c>
      <c r="P37" s="709" t="s">
        <v>214</v>
      </c>
      <c r="Q37" s="709" t="s">
        <v>11902</v>
      </c>
      <c r="R37" s="709">
        <v>3</v>
      </c>
      <c r="S37" s="714" t="str">
        <f>IF($P37="","",(VLOOKUP($P37,所属・種目コード!$B$2:$D$152,3,0)))</f>
        <v>031145</v>
      </c>
      <c r="T37" s="714">
        <f>IF($P37="","",(VLOOKUP($P37,所属・種目コード!$B$2:$D$152,2,0)))</f>
        <v>1145</v>
      </c>
    </row>
    <row r="38" spans="1:20" ht="18" customHeight="1">
      <c r="A38" s="709">
        <v>36</v>
      </c>
      <c r="B38" s="709">
        <v>44</v>
      </c>
      <c r="C38" s="709" t="s">
        <v>9433</v>
      </c>
      <c r="D38" s="709" t="s">
        <v>9434</v>
      </c>
      <c r="E38" s="709" t="s">
        <v>214</v>
      </c>
      <c r="F38" s="709">
        <v>1</v>
      </c>
      <c r="G38" s="709">
        <v>3</v>
      </c>
      <c r="H38" s="710" t="s">
        <v>8961</v>
      </c>
      <c r="I38" s="714">
        <f>IF($E38="","",(VLOOKUP($E38,所属・種目コード!$B$2:$D$152,2,0)))</f>
        <v>1145</v>
      </c>
      <c r="K38" s="32">
        <v>36</v>
      </c>
      <c r="L38" s="715">
        <v>41</v>
      </c>
      <c r="M38" s="716" t="s">
        <v>8953</v>
      </c>
      <c r="N38" s="709" t="s">
        <v>11970</v>
      </c>
      <c r="O38" s="709" t="s">
        <v>8917</v>
      </c>
      <c r="P38" s="709" t="s">
        <v>214</v>
      </c>
      <c r="Q38" s="709" t="s">
        <v>11902</v>
      </c>
      <c r="R38" s="709">
        <v>3</v>
      </c>
      <c r="S38" s="714" t="str">
        <f>IF($P38="","",(VLOOKUP($P38,所属・種目コード!$B$2:$D$152,3,0)))</f>
        <v>031145</v>
      </c>
      <c r="T38" s="714">
        <f>IF($P38="","",(VLOOKUP($P38,所属・種目コード!$B$2:$D$152,2,0)))</f>
        <v>1145</v>
      </c>
    </row>
    <row r="39" spans="1:20" ht="18" customHeight="1">
      <c r="A39" s="709">
        <v>37</v>
      </c>
      <c r="B39" s="709">
        <v>45</v>
      </c>
      <c r="C39" s="709" t="s">
        <v>9435</v>
      </c>
      <c r="D39" s="709" t="s">
        <v>9436</v>
      </c>
      <c r="E39" s="709" t="s">
        <v>214</v>
      </c>
      <c r="F39" s="709">
        <v>1</v>
      </c>
      <c r="G39" s="709">
        <v>3</v>
      </c>
      <c r="H39" s="710" t="s">
        <v>8961</v>
      </c>
      <c r="I39" s="714">
        <f>IF($E39="","",(VLOOKUP($E39,所属・種目コード!$B$2:$D$152,2,0)))</f>
        <v>1145</v>
      </c>
      <c r="K39" s="32">
        <v>37</v>
      </c>
      <c r="L39" s="715">
        <v>42</v>
      </c>
      <c r="M39" s="716" t="s">
        <v>8953</v>
      </c>
      <c r="N39" s="709" t="s">
        <v>11971</v>
      </c>
      <c r="O39" s="709" t="s">
        <v>11972</v>
      </c>
      <c r="P39" s="709" t="s">
        <v>214</v>
      </c>
      <c r="Q39" s="709" t="s">
        <v>11902</v>
      </c>
      <c r="R39" s="709">
        <v>3</v>
      </c>
      <c r="S39" s="714" t="str">
        <f>IF($P39="","",(VLOOKUP($P39,所属・種目コード!$B$2:$D$152,3,0)))</f>
        <v>031145</v>
      </c>
      <c r="T39" s="714">
        <f>IF($P39="","",(VLOOKUP($P39,所属・種目コード!$B$2:$D$152,2,0)))</f>
        <v>1145</v>
      </c>
    </row>
    <row r="40" spans="1:20" ht="18" customHeight="1">
      <c r="A40" s="709">
        <v>38</v>
      </c>
      <c r="B40" s="709">
        <v>46</v>
      </c>
      <c r="C40" s="709" t="s">
        <v>9437</v>
      </c>
      <c r="D40" s="709" t="s">
        <v>9438</v>
      </c>
      <c r="E40" s="709" t="s">
        <v>214</v>
      </c>
      <c r="F40" s="709">
        <v>1</v>
      </c>
      <c r="G40" s="709">
        <v>3</v>
      </c>
      <c r="H40" s="710" t="s">
        <v>8961</v>
      </c>
      <c r="I40" s="714">
        <f>IF($E40="","",(VLOOKUP($E40,所属・種目コード!$B$2:$D$152,2,0)))</f>
        <v>1145</v>
      </c>
      <c r="K40" s="32">
        <v>38</v>
      </c>
      <c r="L40" s="715">
        <v>43</v>
      </c>
      <c r="M40" s="716" t="s">
        <v>9003</v>
      </c>
      <c r="N40" s="709" t="s">
        <v>11973</v>
      </c>
      <c r="O40" s="709" t="s">
        <v>11974</v>
      </c>
      <c r="P40" s="709" t="s">
        <v>214</v>
      </c>
      <c r="Q40" s="709" t="s">
        <v>11902</v>
      </c>
      <c r="R40" s="709">
        <v>3</v>
      </c>
      <c r="S40" s="714" t="str">
        <f>IF($P40="","",(VLOOKUP($P40,所属・種目コード!$B$2:$D$152,3,0)))</f>
        <v>031145</v>
      </c>
      <c r="T40" s="714">
        <f>IF($P40="","",(VLOOKUP($P40,所属・種目コード!$B$2:$D$152,2,0)))</f>
        <v>1145</v>
      </c>
    </row>
    <row r="41" spans="1:20" ht="18" customHeight="1">
      <c r="A41" s="709">
        <v>39</v>
      </c>
      <c r="B41" s="709">
        <v>47</v>
      </c>
      <c r="C41" s="709" t="s">
        <v>9439</v>
      </c>
      <c r="D41" s="709" t="s">
        <v>9440</v>
      </c>
      <c r="E41" s="709" t="s">
        <v>214</v>
      </c>
      <c r="F41" s="709">
        <v>1</v>
      </c>
      <c r="G41" s="709">
        <v>3</v>
      </c>
      <c r="H41" s="710" t="s">
        <v>8961</v>
      </c>
      <c r="I41" s="714">
        <f>IF($E41="","",(VLOOKUP($E41,所属・種目コード!$B$2:$D$152,2,0)))</f>
        <v>1145</v>
      </c>
      <c r="K41" s="32">
        <v>39</v>
      </c>
      <c r="L41" s="715">
        <v>44</v>
      </c>
      <c r="M41" s="716" t="s">
        <v>9003</v>
      </c>
      <c r="N41" s="709" t="s">
        <v>11975</v>
      </c>
      <c r="O41" s="709" t="s">
        <v>11976</v>
      </c>
      <c r="P41" s="709" t="s">
        <v>214</v>
      </c>
      <c r="Q41" s="709" t="s">
        <v>11902</v>
      </c>
      <c r="R41" s="709">
        <v>3</v>
      </c>
      <c r="S41" s="714" t="str">
        <f>IF($P41="","",(VLOOKUP($P41,所属・種目コード!$B$2:$D$152,3,0)))</f>
        <v>031145</v>
      </c>
      <c r="T41" s="714">
        <f>IF($P41="","",(VLOOKUP($P41,所属・種目コード!$B$2:$D$152,2,0)))</f>
        <v>1145</v>
      </c>
    </row>
    <row r="42" spans="1:20" ht="18" customHeight="1">
      <c r="A42" s="709">
        <v>40</v>
      </c>
      <c r="B42" s="709">
        <v>48</v>
      </c>
      <c r="C42" s="709" t="s">
        <v>9441</v>
      </c>
      <c r="D42" s="709" t="s">
        <v>9442</v>
      </c>
      <c r="E42" s="709" t="s">
        <v>214</v>
      </c>
      <c r="F42" s="709">
        <v>1</v>
      </c>
      <c r="G42" s="709">
        <v>2</v>
      </c>
      <c r="H42" s="710" t="s">
        <v>8961</v>
      </c>
      <c r="I42" s="714">
        <f>IF($E42="","",(VLOOKUP($E42,所属・種目コード!$B$2:$D$152,2,0)))</f>
        <v>1145</v>
      </c>
      <c r="K42" s="32">
        <v>40</v>
      </c>
      <c r="L42" s="715">
        <v>45</v>
      </c>
      <c r="M42" s="716" t="s">
        <v>9003</v>
      </c>
      <c r="N42" s="709" t="s">
        <v>11977</v>
      </c>
      <c r="O42" s="709" t="s">
        <v>3017</v>
      </c>
      <c r="P42" s="709" t="s">
        <v>214</v>
      </c>
      <c r="Q42" s="709" t="s">
        <v>11902</v>
      </c>
      <c r="R42" s="709">
        <v>2</v>
      </c>
      <c r="S42" s="714" t="str">
        <f>IF($P42="","",(VLOOKUP($P42,所属・種目コード!$B$2:$D$152,3,0)))</f>
        <v>031145</v>
      </c>
      <c r="T42" s="714">
        <f>IF($P42="","",(VLOOKUP($P42,所属・種目コード!$B$2:$D$152,2,0)))</f>
        <v>1145</v>
      </c>
    </row>
    <row r="43" spans="1:20" ht="18" customHeight="1">
      <c r="A43" s="709">
        <v>41</v>
      </c>
      <c r="B43" s="709">
        <v>49</v>
      </c>
      <c r="C43" s="709" t="s">
        <v>9443</v>
      </c>
      <c r="D43" s="709" t="s">
        <v>9444</v>
      </c>
      <c r="E43" s="709" t="s">
        <v>214</v>
      </c>
      <c r="F43" s="709">
        <v>1</v>
      </c>
      <c r="G43" s="709">
        <v>2</v>
      </c>
      <c r="H43" s="710" t="s">
        <v>8961</v>
      </c>
      <c r="I43" s="714">
        <f>IF($E43="","",(VLOOKUP($E43,所属・種目コード!$B$2:$D$152,2,0)))</f>
        <v>1145</v>
      </c>
      <c r="K43" s="32">
        <v>41</v>
      </c>
      <c r="L43" s="715">
        <v>46</v>
      </c>
      <c r="M43" s="716" t="s">
        <v>9003</v>
      </c>
      <c r="N43" s="709" t="s">
        <v>11978</v>
      </c>
      <c r="O43" s="709" t="s">
        <v>11979</v>
      </c>
      <c r="P43" s="709" t="s">
        <v>214</v>
      </c>
      <c r="Q43" s="709" t="s">
        <v>11902</v>
      </c>
      <c r="R43" s="709">
        <v>2</v>
      </c>
      <c r="S43" s="714" t="str">
        <f>IF($P43="","",(VLOOKUP($P43,所属・種目コード!$B$2:$D$152,3,0)))</f>
        <v>031145</v>
      </c>
      <c r="T43" s="714">
        <f>IF($P43="","",(VLOOKUP($P43,所属・種目コード!$B$2:$D$152,2,0)))</f>
        <v>1145</v>
      </c>
    </row>
    <row r="44" spans="1:20" ht="18" customHeight="1">
      <c r="A44" s="709">
        <v>42</v>
      </c>
      <c r="B44" s="709">
        <v>50</v>
      </c>
      <c r="C44" s="709" t="s">
        <v>9445</v>
      </c>
      <c r="D44" s="709" t="s">
        <v>9446</v>
      </c>
      <c r="E44" s="709" t="s">
        <v>214</v>
      </c>
      <c r="F44" s="709">
        <v>1</v>
      </c>
      <c r="G44" s="709">
        <v>2</v>
      </c>
      <c r="H44" s="710" t="s">
        <v>8961</v>
      </c>
      <c r="I44" s="714">
        <f>IF($E44="","",(VLOOKUP($E44,所属・種目コード!$B$2:$D$152,2,0)))</f>
        <v>1145</v>
      </c>
      <c r="K44" s="32">
        <v>42</v>
      </c>
      <c r="L44" s="715">
        <v>47</v>
      </c>
      <c r="M44" s="716" t="s">
        <v>9003</v>
      </c>
      <c r="N44" s="709" t="s">
        <v>11980</v>
      </c>
      <c r="O44" s="709" t="s">
        <v>11981</v>
      </c>
      <c r="P44" s="709" t="s">
        <v>214</v>
      </c>
      <c r="Q44" s="709" t="s">
        <v>11902</v>
      </c>
      <c r="R44" s="709">
        <v>2</v>
      </c>
      <c r="S44" s="714" t="str">
        <f>IF($P44="","",(VLOOKUP($P44,所属・種目コード!$B$2:$D$152,3,0)))</f>
        <v>031145</v>
      </c>
      <c r="T44" s="714">
        <f>IF($P44="","",(VLOOKUP($P44,所属・種目コード!$B$2:$D$152,2,0)))</f>
        <v>1145</v>
      </c>
    </row>
    <row r="45" spans="1:20" ht="18" customHeight="1">
      <c r="A45" s="709">
        <v>43</v>
      </c>
      <c r="B45" s="709">
        <v>51</v>
      </c>
      <c r="C45" s="709" t="s">
        <v>2918</v>
      </c>
      <c r="D45" s="709" t="s">
        <v>2919</v>
      </c>
      <c r="E45" s="709" t="s">
        <v>214</v>
      </c>
      <c r="F45" s="709">
        <v>1</v>
      </c>
      <c r="G45" s="709">
        <v>2</v>
      </c>
      <c r="H45" s="710" t="s">
        <v>8961</v>
      </c>
      <c r="I45" s="714">
        <f>IF($E45="","",(VLOOKUP($E45,所属・種目コード!$B$2:$D$152,2,0)))</f>
        <v>1145</v>
      </c>
      <c r="K45" s="32">
        <v>43</v>
      </c>
      <c r="L45" s="715">
        <v>48</v>
      </c>
      <c r="M45" s="716" t="s">
        <v>9003</v>
      </c>
      <c r="N45" s="709" t="s">
        <v>11982</v>
      </c>
      <c r="O45" s="709" t="s">
        <v>11983</v>
      </c>
      <c r="P45" s="709" t="s">
        <v>214</v>
      </c>
      <c r="Q45" s="709" t="s">
        <v>11902</v>
      </c>
      <c r="R45" s="709">
        <v>2</v>
      </c>
      <c r="S45" s="714" t="str">
        <f>IF($P45="","",(VLOOKUP($P45,所属・種目コード!$B$2:$D$152,3,0)))</f>
        <v>031145</v>
      </c>
      <c r="T45" s="714">
        <f>IF($P45="","",(VLOOKUP($P45,所属・種目コード!$B$2:$D$152,2,0)))</f>
        <v>1145</v>
      </c>
    </row>
    <row r="46" spans="1:20" ht="18" customHeight="1">
      <c r="A46" s="709">
        <v>44</v>
      </c>
      <c r="B46" s="709">
        <v>52</v>
      </c>
      <c r="C46" s="709" t="s">
        <v>9447</v>
      </c>
      <c r="D46" s="709" t="s">
        <v>5728</v>
      </c>
      <c r="E46" s="709" t="s">
        <v>214</v>
      </c>
      <c r="F46" s="709">
        <v>1</v>
      </c>
      <c r="G46" s="709">
        <v>2</v>
      </c>
      <c r="H46" s="710" t="s">
        <v>8961</v>
      </c>
      <c r="I46" s="714">
        <f>IF($E46="","",(VLOOKUP($E46,所属・種目コード!$B$2:$D$152,2,0)))</f>
        <v>1145</v>
      </c>
      <c r="K46" s="32">
        <v>44</v>
      </c>
      <c r="L46" s="715">
        <v>49</v>
      </c>
      <c r="M46" s="716" t="s">
        <v>9003</v>
      </c>
      <c r="N46" s="709" t="s">
        <v>11984</v>
      </c>
      <c r="O46" s="709" t="s">
        <v>11985</v>
      </c>
      <c r="P46" s="709" t="s">
        <v>214</v>
      </c>
      <c r="Q46" s="709" t="s">
        <v>11902</v>
      </c>
      <c r="R46" s="709">
        <v>2</v>
      </c>
      <c r="S46" s="714" t="str">
        <f>IF($P46="","",(VLOOKUP($P46,所属・種目コード!$B$2:$D$152,3,0)))</f>
        <v>031145</v>
      </c>
      <c r="T46" s="714">
        <f>IF($P46="","",(VLOOKUP($P46,所属・種目コード!$B$2:$D$152,2,0)))</f>
        <v>1145</v>
      </c>
    </row>
    <row r="47" spans="1:20" ht="18" customHeight="1">
      <c r="A47" s="709">
        <v>45</v>
      </c>
      <c r="B47" s="709">
        <v>53</v>
      </c>
      <c r="C47" s="709" t="s">
        <v>9448</v>
      </c>
      <c r="D47" s="709" t="s">
        <v>9449</v>
      </c>
      <c r="E47" s="709" t="s">
        <v>214</v>
      </c>
      <c r="F47" s="709">
        <v>1</v>
      </c>
      <c r="G47" s="709">
        <v>2</v>
      </c>
      <c r="H47" s="710" t="s">
        <v>8961</v>
      </c>
      <c r="I47" s="714">
        <f>IF($E47="","",(VLOOKUP($E47,所属・種目コード!$B$2:$D$152,2,0)))</f>
        <v>1145</v>
      </c>
      <c r="K47" s="32">
        <v>45</v>
      </c>
      <c r="L47" s="715">
        <v>50</v>
      </c>
      <c r="M47" s="716" t="s">
        <v>9003</v>
      </c>
      <c r="N47" s="709" t="s">
        <v>11986</v>
      </c>
      <c r="O47" s="709" t="s">
        <v>11987</v>
      </c>
      <c r="P47" s="709" t="s">
        <v>214</v>
      </c>
      <c r="Q47" s="709" t="s">
        <v>11902</v>
      </c>
      <c r="R47" s="709">
        <v>2</v>
      </c>
      <c r="S47" s="714" t="str">
        <f>IF($P47="","",(VLOOKUP($P47,所属・種目コード!$B$2:$D$152,3,0)))</f>
        <v>031145</v>
      </c>
      <c r="T47" s="714">
        <f>IF($P47="","",(VLOOKUP($P47,所属・種目コード!$B$2:$D$152,2,0)))</f>
        <v>1145</v>
      </c>
    </row>
    <row r="48" spans="1:20" ht="18" customHeight="1">
      <c r="A48" s="709">
        <v>46</v>
      </c>
      <c r="B48" s="709">
        <v>54</v>
      </c>
      <c r="C48" s="709" t="s">
        <v>9450</v>
      </c>
      <c r="D48" s="709" t="s">
        <v>9451</v>
      </c>
      <c r="E48" s="709" t="s">
        <v>214</v>
      </c>
      <c r="F48" s="709">
        <v>1</v>
      </c>
      <c r="G48" s="709">
        <v>2</v>
      </c>
      <c r="H48" s="710" t="s">
        <v>8961</v>
      </c>
      <c r="I48" s="714">
        <f>IF($E48="","",(VLOOKUP($E48,所属・種目コード!$B$2:$D$152,2,0)))</f>
        <v>1145</v>
      </c>
      <c r="K48" s="32">
        <v>46</v>
      </c>
      <c r="L48" s="715">
        <v>51</v>
      </c>
      <c r="M48" s="716" t="s">
        <v>9003</v>
      </c>
      <c r="N48" s="709" t="s">
        <v>11988</v>
      </c>
      <c r="O48" s="709" t="s">
        <v>11989</v>
      </c>
      <c r="P48" s="709" t="s">
        <v>214</v>
      </c>
      <c r="Q48" s="709" t="s">
        <v>11902</v>
      </c>
      <c r="R48" s="709">
        <v>2</v>
      </c>
      <c r="S48" s="714" t="str">
        <f>IF($P48="","",(VLOOKUP($P48,所属・種目コード!$B$2:$D$152,3,0)))</f>
        <v>031145</v>
      </c>
      <c r="T48" s="714">
        <f>IF($P48="","",(VLOOKUP($P48,所属・種目コード!$B$2:$D$152,2,0)))</f>
        <v>1145</v>
      </c>
    </row>
    <row r="49" spans="1:20" ht="18" customHeight="1">
      <c r="A49" s="709">
        <v>47</v>
      </c>
      <c r="B49" s="709">
        <v>55</v>
      </c>
      <c r="C49" s="709" t="s">
        <v>9452</v>
      </c>
      <c r="D49" s="709" t="s">
        <v>9453</v>
      </c>
      <c r="E49" s="709" t="s">
        <v>214</v>
      </c>
      <c r="F49" s="709">
        <v>1</v>
      </c>
      <c r="G49" s="709">
        <v>2</v>
      </c>
      <c r="H49" s="710" t="s">
        <v>8961</v>
      </c>
      <c r="I49" s="714">
        <f>IF($E49="","",(VLOOKUP($E49,所属・種目コード!$B$2:$D$152,2,0)))</f>
        <v>1145</v>
      </c>
      <c r="K49" s="32">
        <v>47</v>
      </c>
      <c r="L49" s="715">
        <v>74</v>
      </c>
      <c r="M49" s="716" t="s">
        <v>9003</v>
      </c>
      <c r="N49" s="709" t="s">
        <v>9325</v>
      </c>
      <c r="O49" s="709" t="s">
        <v>9326</v>
      </c>
      <c r="P49" s="709" t="s">
        <v>339</v>
      </c>
      <c r="Q49" s="709" t="s">
        <v>11902</v>
      </c>
      <c r="R49" s="709">
        <v>3</v>
      </c>
      <c r="S49" s="714" t="str">
        <f>IF($P49="","",(VLOOKUP($P49,所属・種目コード!$B$2:$D$152,3,0)))</f>
        <v>031178</v>
      </c>
      <c r="T49" s="714">
        <f>IF($P49="","",(VLOOKUP($P49,所属・種目コード!$B$2:$D$152,2,0)))</f>
        <v>1178</v>
      </c>
    </row>
    <row r="50" spans="1:20" ht="18" customHeight="1">
      <c r="A50" s="709">
        <v>48</v>
      </c>
      <c r="B50" s="709">
        <v>56</v>
      </c>
      <c r="C50" s="709" t="s">
        <v>9454</v>
      </c>
      <c r="D50" s="709" t="s">
        <v>9455</v>
      </c>
      <c r="E50" s="709" t="s">
        <v>214</v>
      </c>
      <c r="F50" s="709">
        <v>1</v>
      </c>
      <c r="G50" s="709">
        <v>2</v>
      </c>
      <c r="H50" s="710" t="s">
        <v>8961</v>
      </c>
      <c r="I50" s="714">
        <f>IF($E50="","",(VLOOKUP($E50,所属・種目コード!$B$2:$D$152,2,0)))</f>
        <v>1145</v>
      </c>
      <c r="K50" s="32">
        <v>48</v>
      </c>
      <c r="L50" s="715">
        <v>75</v>
      </c>
      <c r="M50" s="716" t="s">
        <v>9003</v>
      </c>
      <c r="N50" s="709" t="s">
        <v>9317</v>
      </c>
      <c r="O50" s="709" t="s">
        <v>9318</v>
      </c>
      <c r="P50" s="709" t="s">
        <v>339</v>
      </c>
      <c r="Q50" s="709" t="s">
        <v>11902</v>
      </c>
      <c r="R50" s="709">
        <v>3</v>
      </c>
      <c r="S50" s="714" t="str">
        <f>IF($P50="","",(VLOOKUP($P50,所属・種目コード!$B$2:$D$152,3,0)))</f>
        <v>031178</v>
      </c>
      <c r="T50" s="714">
        <f>IF($P50="","",(VLOOKUP($P50,所属・種目コード!$B$2:$D$152,2,0)))</f>
        <v>1178</v>
      </c>
    </row>
    <row r="51" spans="1:20" ht="18" customHeight="1">
      <c r="A51" s="709">
        <v>49</v>
      </c>
      <c r="B51" s="709">
        <v>57</v>
      </c>
      <c r="C51" s="709" t="s">
        <v>9456</v>
      </c>
      <c r="D51" s="709" t="s">
        <v>9457</v>
      </c>
      <c r="E51" s="709" t="s">
        <v>214</v>
      </c>
      <c r="F51" s="709">
        <v>1</v>
      </c>
      <c r="G51" s="709">
        <v>2</v>
      </c>
      <c r="H51" s="710" t="s">
        <v>8961</v>
      </c>
      <c r="I51" s="714">
        <f>IF($E51="","",(VLOOKUP($E51,所属・種目コード!$B$2:$D$152,2,0)))</f>
        <v>1145</v>
      </c>
      <c r="K51" s="32">
        <v>49</v>
      </c>
      <c r="L51" s="715">
        <v>76</v>
      </c>
      <c r="M51" s="716" t="s">
        <v>9003</v>
      </c>
      <c r="N51" s="709" t="s">
        <v>9327</v>
      </c>
      <c r="O51" s="709" t="s">
        <v>2741</v>
      </c>
      <c r="P51" s="709" t="s">
        <v>339</v>
      </c>
      <c r="Q51" s="709" t="s">
        <v>11902</v>
      </c>
      <c r="R51" s="709">
        <v>3</v>
      </c>
      <c r="S51" s="714" t="str">
        <f>IF($P51="","",(VLOOKUP($P51,所属・種目コード!$B$2:$D$152,3,0)))</f>
        <v>031178</v>
      </c>
      <c r="T51" s="714">
        <f>IF($P51="","",(VLOOKUP($P51,所属・種目コード!$B$2:$D$152,2,0)))</f>
        <v>1178</v>
      </c>
    </row>
    <row r="52" spans="1:20" ht="18" customHeight="1">
      <c r="A52" s="709">
        <v>50</v>
      </c>
      <c r="B52" s="709">
        <v>58</v>
      </c>
      <c r="C52" s="709" t="s">
        <v>9458</v>
      </c>
      <c r="D52" s="709" t="s">
        <v>9459</v>
      </c>
      <c r="E52" s="709" t="s">
        <v>214</v>
      </c>
      <c r="F52" s="709">
        <v>1</v>
      </c>
      <c r="G52" s="709">
        <v>2</v>
      </c>
      <c r="H52" s="710" t="s">
        <v>8961</v>
      </c>
      <c r="I52" s="714">
        <f>IF($E52="","",(VLOOKUP($E52,所属・種目コード!$B$2:$D$152,2,0)))</f>
        <v>1145</v>
      </c>
      <c r="K52" s="32">
        <v>50</v>
      </c>
      <c r="L52" s="715">
        <v>77</v>
      </c>
      <c r="M52" s="716" t="s">
        <v>9003</v>
      </c>
      <c r="N52" s="709" t="s">
        <v>9287</v>
      </c>
      <c r="O52" s="709" t="s">
        <v>11990</v>
      </c>
      <c r="P52" s="709" t="s">
        <v>339</v>
      </c>
      <c r="Q52" s="709" t="s">
        <v>11902</v>
      </c>
      <c r="R52" s="709">
        <v>3</v>
      </c>
      <c r="S52" s="714" t="str">
        <f>IF($P52="","",(VLOOKUP($P52,所属・種目コード!$B$2:$D$152,3,0)))</f>
        <v>031178</v>
      </c>
      <c r="T52" s="714">
        <f>IF($P52="","",(VLOOKUP($P52,所属・種目コード!$B$2:$D$152,2,0)))</f>
        <v>1178</v>
      </c>
    </row>
    <row r="53" spans="1:20" ht="18" customHeight="1">
      <c r="A53" s="709">
        <v>51</v>
      </c>
      <c r="B53" s="709">
        <v>59</v>
      </c>
      <c r="C53" s="709" t="s">
        <v>9460</v>
      </c>
      <c r="D53" s="709" t="s">
        <v>9461</v>
      </c>
      <c r="E53" s="709" t="s">
        <v>214</v>
      </c>
      <c r="F53" s="709">
        <v>1</v>
      </c>
      <c r="G53" s="709">
        <v>2</v>
      </c>
      <c r="H53" s="710" t="s">
        <v>8961</v>
      </c>
      <c r="I53" s="714">
        <f>IF($E53="","",(VLOOKUP($E53,所属・種目コード!$B$2:$D$152,2,0)))</f>
        <v>1145</v>
      </c>
      <c r="K53" s="32">
        <v>51</v>
      </c>
      <c r="L53" s="715">
        <v>78</v>
      </c>
      <c r="M53" s="716" t="s">
        <v>9003</v>
      </c>
      <c r="N53" s="709" t="s">
        <v>9319</v>
      </c>
      <c r="O53" s="709" t="s">
        <v>9320</v>
      </c>
      <c r="P53" s="709" t="s">
        <v>339</v>
      </c>
      <c r="Q53" s="709" t="s">
        <v>11902</v>
      </c>
      <c r="R53" s="709">
        <v>3</v>
      </c>
      <c r="S53" s="714" t="str">
        <f>IF($P53="","",(VLOOKUP($P53,所属・種目コード!$B$2:$D$152,3,0)))</f>
        <v>031178</v>
      </c>
      <c r="T53" s="714">
        <f>IF($P53="","",(VLOOKUP($P53,所属・種目コード!$B$2:$D$152,2,0)))</f>
        <v>1178</v>
      </c>
    </row>
    <row r="54" spans="1:20" ht="18" customHeight="1">
      <c r="A54" s="709">
        <v>52</v>
      </c>
      <c r="B54" s="709">
        <v>89</v>
      </c>
      <c r="C54" s="709" t="s">
        <v>9264</v>
      </c>
      <c r="D54" s="709" t="s">
        <v>9265</v>
      </c>
      <c r="E54" s="709" t="s">
        <v>339</v>
      </c>
      <c r="F54" s="709">
        <v>1</v>
      </c>
      <c r="G54" s="709">
        <v>3</v>
      </c>
      <c r="H54" s="710" t="s">
        <v>8927</v>
      </c>
      <c r="I54" s="714">
        <f>IF($E54="","",(VLOOKUP($E54,所属・種目コード!$B$2:$D$152,2,0)))</f>
        <v>1178</v>
      </c>
      <c r="K54" s="32">
        <v>52</v>
      </c>
      <c r="L54" s="715">
        <v>79</v>
      </c>
      <c r="M54" s="716" t="s">
        <v>9003</v>
      </c>
      <c r="N54" s="709" t="s">
        <v>11991</v>
      </c>
      <c r="O54" s="709" t="s">
        <v>11992</v>
      </c>
      <c r="P54" s="709" t="s">
        <v>339</v>
      </c>
      <c r="Q54" s="709" t="s">
        <v>11902</v>
      </c>
      <c r="R54" s="709">
        <v>2</v>
      </c>
      <c r="S54" s="714" t="str">
        <f>IF($P54="","",(VLOOKUP($P54,所属・種目コード!$B$2:$D$152,3,0)))</f>
        <v>031178</v>
      </c>
      <c r="T54" s="714">
        <f>IF($P54="","",(VLOOKUP($P54,所属・種目コード!$B$2:$D$152,2,0)))</f>
        <v>1178</v>
      </c>
    </row>
    <row r="55" spans="1:20" ht="18" customHeight="1">
      <c r="A55" s="709">
        <v>53</v>
      </c>
      <c r="B55" s="709">
        <v>90</v>
      </c>
      <c r="C55" s="709" t="s">
        <v>766</v>
      </c>
      <c r="D55" s="709" t="s">
        <v>9266</v>
      </c>
      <c r="E55" s="709" t="s">
        <v>339</v>
      </c>
      <c r="F55" s="709">
        <v>1</v>
      </c>
      <c r="G55" s="709">
        <v>3</v>
      </c>
      <c r="H55" s="710" t="s">
        <v>8927</v>
      </c>
      <c r="I55" s="714">
        <f>IF($E55="","",(VLOOKUP($E55,所属・種目コード!$B$2:$D$152,2,0)))</f>
        <v>1178</v>
      </c>
      <c r="K55" s="32">
        <v>53</v>
      </c>
      <c r="L55" s="715">
        <v>80</v>
      </c>
      <c r="M55" s="716" t="s">
        <v>9003</v>
      </c>
      <c r="N55" s="709" t="s">
        <v>11993</v>
      </c>
      <c r="O55" s="709" t="s">
        <v>11994</v>
      </c>
      <c r="P55" s="709" t="s">
        <v>339</v>
      </c>
      <c r="Q55" s="709" t="s">
        <v>11902</v>
      </c>
      <c r="R55" s="709">
        <v>2</v>
      </c>
      <c r="S55" s="714" t="str">
        <f>IF($P55="","",(VLOOKUP($P55,所属・種目コード!$B$2:$D$152,3,0)))</f>
        <v>031178</v>
      </c>
      <c r="T55" s="714">
        <f>IF($P55="","",(VLOOKUP($P55,所属・種目コード!$B$2:$D$152,2,0)))</f>
        <v>1178</v>
      </c>
    </row>
    <row r="56" spans="1:20" ht="18" customHeight="1">
      <c r="A56" s="709">
        <v>54</v>
      </c>
      <c r="B56" s="709">
        <v>91</v>
      </c>
      <c r="C56" s="709" t="s">
        <v>9462</v>
      </c>
      <c r="D56" s="709" t="s">
        <v>9463</v>
      </c>
      <c r="E56" s="709" t="s">
        <v>339</v>
      </c>
      <c r="F56" s="709">
        <v>1</v>
      </c>
      <c r="G56" s="709">
        <v>3</v>
      </c>
      <c r="H56" s="710" t="s">
        <v>8927</v>
      </c>
      <c r="I56" s="714">
        <f>IF($E56="","",(VLOOKUP($E56,所属・種目コード!$B$2:$D$152,2,0)))</f>
        <v>1178</v>
      </c>
      <c r="K56" s="32">
        <v>54</v>
      </c>
      <c r="L56" s="715">
        <v>81</v>
      </c>
      <c r="M56" s="716" t="s">
        <v>8927</v>
      </c>
      <c r="N56" s="709" t="s">
        <v>11995</v>
      </c>
      <c r="O56" s="709" t="s">
        <v>11996</v>
      </c>
      <c r="P56" s="709" t="s">
        <v>339</v>
      </c>
      <c r="Q56" s="709" t="s">
        <v>11902</v>
      </c>
      <c r="R56" s="709">
        <v>2</v>
      </c>
      <c r="S56" s="714" t="str">
        <f>IF($P56="","",(VLOOKUP($P56,所属・種目コード!$B$2:$D$152,3,0)))</f>
        <v>031178</v>
      </c>
      <c r="T56" s="714">
        <f>IF($P56="","",(VLOOKUP($P56,所属・種目コード!$B$2:$D$152,2,0)))</f>
        <v>1178</v>
      </c>
    </row>
    <row r="57" spans="1:20" ht="18" customHeight="1">
      <c r="A57" s="709">
        <v>55</v>
      </c>
      <c r="B57" s="709">
        <v>92</v>
      </c>
      <c r="C57" s="709" t="s">
        <v>9256</v>
      </c>
      <c r="D57" s="709" t="s">
        <v>9257</v>
      </c>
      <c r="E57" s="709" t="s">
        <v>339</v>
      </c>
      <c r="F57" s="709">
        <v>1</v>
      </c>
      <c r="G57" s="709">
        <v>3</v>
      </c>
      <c r="H57" s="710" t="s">
        <v>8927</v>
      </c>
      <c r="I57" s="714">
        <f>IF($E57="","",(VLOOKUP($E57,所属・種目コード!$B$2:$D$152,2,0)))</f>
        <v>1178</v>
      </c>
      <c r="K57" s="32">
        <v>55</v>
      </c>
      <c r="L57" s="715">
        <v>82</v>
      </c>
      <c r="M57" s="716" t="s">
        <v>8927</v>
      </c>
      <c r="N57" s="709" t="s">
        <v>11997</v>
      </c>
      <c r="O57" s="709" t="s">
        <v>11998</v>
      </c>
      <c r="P57" s="709" t="s">
        <v>339</v>
      </c>
      <c r="Q57" s="709" t="s">
        <v>11902</v>
      </c>
      <c r="R57" s="709">
        <v>1</v>
      </c>
      <c r="S57" s="714" t="str">
        <f>IF($P57="","",(VLOOKUP($P57,所属・種目コード!$B$2:$D$152,3,0)))</f>
        <v>031178</v>
      </c>
      <c r="T57" s="714">
        <f>IF($P57="","",(VLOOKUP($P57,所属・種目コード!$B$2:$D$152,2,0)))</f>
        <v>1178</v>
      </c>
    </row>
    <row r="58" spans="1:20" ht="18" customHeight="1">
      <c r="A58" s="709">
        <v>56</v>
      </c>
      <c r="B58" s="709">
        <v>93</v>
      </c>
      <c r="C58" s="709" t="s">
        <v>9464</v>
      </c>
      <c r="D58" s="709" t="s">
        <v>9465</v>
      </c>
      <c r="E58" s="709" t="s">
        <v>339</v>
      </c>
      <c r="F58" s="709">
        <v>1</v>
      </c>
      <c r="G58" s="709">
        <v>3</v>
      </c>
      <c r="H58" s="710" t="s">
        <v>8927</v>
      </c>
      <c r="I58" s="714">
        <f>IF($E58="","",(VLOOKUP($E58,所属・種目コード!$B$2:$D$152,2,0)))</f>
        <v>1178</v>
      </c>
      <c r="K58" s="32">
        <v>56</v>
      </c>
      <c r="L58" s="715">
        <v>83</v>
      </c>
      <c r="M58" s="716" t="s">
        <v>8927</v>
      </c>
      <c r="N58" s="709" t="s">
        <v>11999</v>
      </c>
      <c r="O58" s="709" t="s">
        <v>12000</v>
      </c>
      <c r="P58" s="709" t="s">
        <v>339</v>
      </c>
      <c r="Q58" s="709" t="s">
        <v>11902</v>
      </c>
      <c r="R58" s="709">
        <v>1</v>
      </c>
      <c r="S58" s="714" t="str">
        <f>IF($P58="","",(VLOOKUP($P58,所属・種目コード!$B$2:$D$152,3,0)))</f>
        <v>031178</v>
      </c>
      <c r="T58" s="714">
        <f>IF($P58="","",(VLOOKUP($P58,所属・種目コード!$B$2:$D$152,2,0)))</f>
        <v>1178</v>
      </c>
    </row>
    <row r="59" spans="1:20" ht="18" customHeight="1">
      <c r="A59" s="709">
        <v>57</v>
      </c>
      <c r="B59" s="709">
        <v>94</v>
      </c>
      <c r="C59" s="709" t="s">
        <v>9466</v>
      </c>
      <c r="D59" s="709" t="s">
        <v>9467</v>
      </c>
      <c r="E59" s="709" t="s">
        <v>339</v>
      </c>
      <c r="F59" s="709">
        <v>1</v>
      </c>
      <c r="G59" s="709">
        <v>3</v>
      </c>
      <c r="H59" s="710" t="s">
        <v>8927</v>
      </c>
      <c r="I59" s="714">
        <f>IF($E59="","",(VLOOKUP($E59,所属・種目コード!$B$2:$D$152,2,0)))</f>
        <v>1178</v>
      </c>
      <c r="K59" s="32">
        <v>57</v>
      </c>
      <c r="L59" s="715">
        <v>84</v>
      </c>
      <c r="M59" s="716" t="s">
        <v>8927</v>
      </c>
      <c r="N59" s="709" t="s">
        <v>12001</v>
      </c>
      <c r="O59" s="709" t="s">
        <v>12002</v>
      </c>
      <c r="P59" s="709" t="s">
        <v>8615</v>
      </c>
      <c r="Q59" s="709" t="s">
        <v>11902</v>
      </c>
      <c r="R59" s="709">
        <v>3</v>
      </c>
      <c r="S59" s="714" t="str">
        <f>IF($P59="","",(VLOOKUP($P59,所属・種目コード!$B$2:$D$152,3,0)))</f>
        <v>031225</v>
      </c>
      <c r="T59" s="714">
        <f>IF($P59="","",(VLOOKUP($P59,所属・種目コード!$B$2:$D$152,2,0)))</f>
        <v>1225</v>
      </c>
    </row>
    <row r="60" spans="1:20" ht="18" customHeight="1">
      <c r="A60" s="709">
        <v>58</v>
      </c>
      <c r="B60" s="709">
        <v>95</v>
      </c>
      <c r="C60" s="709" t="s">
        <v>9468</v>
      </c>
      <c r="D60" s="709" t="s">
        <v>9469</v>
      </c>
      <c r="E60" s="709" t="s">
        <v>339</v>
      </c>
      <c r="F60" s="709">
        <v>1</v>
      </c>
      <c r="G60" s="709">
        <v>3</v>
      </c>
      <c r="H60" s="710" t="s">
        <v>8927</v>
      </c>
      <c r="I60" s="714">
        <f>IF($E60="","",(VLOOKUP($E60,所属・種目コード!$B$2:$D$152,2,0)))</f>
        <v>1178</v>
      </c>
      <c r="K60" s="32">
        <v>58</v>
      </c>
      <c r="L60" s="715">
        <v>85</v>
      </c>
      <c r="M60" s="716" t="s">
        <v>8927</v>
      </c>
      <c r="N60" s="709" t="s">
        <v>12003</v>
      </c>
      <c r="O60" s="709" t="s">
        <v>12004</v>
      </c>
      <c r="P60" s="709" t="s">
        <v>8615</v>
      </c>
      <c r="Q60" s="709" t="s">
        <v>11902</v>
      </c>
      <c r="R60" s="709">
        <v>3</v>
      </c>
      <c r="S60" s="714" t="str">
        <f>IF($P60="","",(VLOOKUP($P60,所属・種目コード!$B$2:$D$152,3,0)))</f>
        <v>031225</v>
      </c>
      <c r="T60" s="714">
        <f>IF($P60="","",(VLOOKUP($P60,所属・種目コード!$B$2:$D$152,2,0)))</f>
        <v>1225</v>
      </c>
    </row>
    <row r="61" spans="1:20" ht="18" customHeight="1">
      <c r="A61" s="709">
        <v>59</v>
      </c>
      <c r="B61" s="709">
        <v>96</v>
      </c>
      <c r="C61" s="709" t="s">
        <v>9470</v>
      </c>
      <c r="D61" s="709" t="s">
        <v>9471</v>
      </c>
      <c r="E61" s="709" t="s">
        <v>339</v>
      </c>
      <c r="F61" s="709">
        <v>1</v>
      </c>
      <c r="G61" s="709">
        <v>3</v>
      </c>
      <c r="H61" s="710" t="s">
        <v>8927</v>
      </c>
      <c r="I61" s="714">
        <f>IF($E61="","",(VLOOKUP($E61,所属・種目コード!$B$2:$D$152,2,0)))</f>
        <v>1178</v>
      </c>
      <c r="K61" s="32">
        <v>59</v>
      </c>
      <c r="L61" s="715">
        <v>86</v>
      </c>
      <c r="M61" s="716" t="s">
        <v>8927</v>
      </c>
      <c r="N61" s="709" t="s">
        <v>12005</v>
      </c>
      <c r="O61" s="709" t="s">
        <v>12006</v>
      </c>
      <c r="P61" s="709" t="s">
        <v>8615</v>
      </c>
      <c r="Q61" s="709" t="s">
        <v>11902</v>
      </c>
      <c r="R61" s="709">
        <v>3</v>
      </c>
      <c r="S61" s="714" t="str">
        <f>IF($P61="","",(VLOOKUP($P61,所属・種目コード!$B$2:$D$152,3,0)))</f>
        <v>031225</v>
      </c>
      <c r="T61" s="714">
        <f>IF($P61="","",(VLOOKUP($P61,所属・種目コード!$B$2:$D$152,2,0)))</f>
        <v>1225</v>
      </c>
    </row>
    <row r="62" spans="1:20" ht="18" customHeight="1">
      <c r="A62" s="709">
        <v>60</v>
      </c>
      <c r="B62" s="709">
        <v>97</v>
      </c>
      <c r="C62" s="709" t="s">
        <v>9224</v>
      </c>
      <c r="D62" s="709" t="s">
        <v>9225</v>
      </c>
      <c r="E62" s="709" t="s">
        <v>339</v>
      </c>
      <c r="F62" s="709">
        <v>1</v>
      </c>
      <c r="G62" s="709">
        <v>3</v>
      </c>
      <c r="H62" s="710" t="s">
        <v>8927</v>
      </c>
      <c r="I62" s="714">
        <f>IF($E62="","",(VLOOKUP($E62,所属・種目コード!$B$2:$D$152,2,0)))</f>
        <v>1178</v>
      </c>
      <c r="K62" s="32">
        <v>60</v>
      </c>
      <c r="L62" s="715">
        <v>87</v>
      </c>
      <c r="M62" s="716" t="s">
        <v>8927</v>
      </c>
      <c r="N62" s="709" t="s">
        <v>12007</v>
      </c>
      <c r="O62" s="709" t="s">
        <v>12008</v>
      </c>
      <c r="P62" s="709" t="s">
        <v>8615</v>
      </c>
      <c r="Q62" s="709" t="s">
        <v>11902</v>
      </c>
      <c r="R62" s="709">
        <v>3</v>
      </c>
      <c r="S62" s="714" t="str">
        <f>IF($P62="","",(VLOOKUP($P62,所属・種目コード!$B$2:$D$152,3,0)))</f>
        <v>031225</v>
      </c>
      <c r="T62" s="714">
        <f>IF($P62="","",(VLOOKUP($P62,所属・種目コード!$B$2:$D$152,2,0)))</f>
        <v>1225</v>
      </c>
    </row>
    <row r="63" spans="1:20" ht="18" customHeight="1">
      <c r="A63" s="709">
        <v>61</v>
      </c>
      <c r="B63" s="709">
        <v>98</v>
      </c>
      <c r="C63" s="709" t="s">
        <v>9472</v>
      </c>
      <c r="D63" s="709" t="s">
        <v>9473</v>
      </c>
      <c r="E63" s="709" t="s">
        <v>339</v>
      </c>
      <c r="F63" s="709">
        <v>1</v>
      </c>
      <c r="G63" s="709">
        <v>3</v>
      </c>
      <c r="H63" s="710" t="s">
        <v>8927</v>
      </c>
      <c r="I63" s="714">
        <f>IF($E63="","",(VLOOKUP($E63,所属・種目コード!$B$2:$D$152,2,0)))</f>
        <v>1178</v>
      </c>
      <c r="K63" s="32">
        <v>61</v>
      </c>
      <c r="L63" s="715">
        <v>88</v>
      </c>
      <c r="M63" s="716" t="s">
        <v>8927</v>
      </c>
      <c r="N63" s="709" t="s">
        <v>12009</v>
      </c>
      <c r="O63" s="709" t="s">
        <v>12010</v>
      </c>
      <c r="P63" s="709" t="s">
        <v>8615</v>
      </c>
      <c r="Q63" s="709" t="s">
        <v>11902</v>
      </c>
      <c r="R63" s="709">
        <v>3</v>
      </c>
      <c r="S63" s="714" t="str">
        <f>IF($P63="","",(VLOOKUP($P63,所属・種目コード!$B$2:$D$152,3,0)))</f>
        <v>031225</v>
      </c>
      <c r="T63" s="714">
        <f>IF($P63="","",(VLOOKUP($P63,所属・種目コード!$B$2:$D$152,2,0)))</f>
        <v>1225</v>
      </c>
    </row>
    <row r="64" spans="1:20" ht="18" customHeight="1">
      <c r="A64" s="709">
        <v>62</v>
      </c>
      <c r="B64" s="709">
        <v>99</v>
      </c>
      <c r="C64" s="709" t="s">
        <v>9474</v>
      </c>
      <c r="D64" s="709" t="s">
        <v>9475</v>
      </c>
      <c r="E64" s="709" t="s">
        <v>339</v>
      </c>
      <c r="F64" s="709">
        <v>1</v>
      </c>
      <c r="G64" s="709">
        <v>2</v>
      </c>
      <c r="H64" s="710" t="s">
        <v>8927</v>
      </c>
      <c r="I64" s="714">
        <f>IF($E64="","",(VLOOKUP($E64,所属・種目コード!$B$2:$D$152,2,0)))</f>
        <v>1178</v>
      </c>
      <c r="K64" s="32">
        <v>62</v>
      </c>
      <c r="L64" s="715">
        <v>89</v>
      </c>
      <c r="M64" s="716" t="s">
        <v>8927</v>
      </c>
      <c r="N64" s="709" t="s">
        <v>12011</v>
      </c>
      <c r="O64" s="709" t="s">
        <v>12012</v>
      </c>
      <c r="P64" s="709" t="s">
        <v>8615</v>
      </c>
      <c r="Q64" s="709" t="s">
        <v>11902</v>
      </c>
      <c r="R64" s="709">
        <v>2</v>
      </c>
      <c r="S64" s="714" t="str">
        <f>IF($P64="","",(VLOOKUP($P64,所属・種目コード!$B$2:$D$152,3,0)))</f>
        <v>031225</v>
      </c>
      <c r="T64" s="714">
        <f>IF($P64="","",(VLOOKUP($P64,所属・種目コード!$B$2:$D$152,2,0)))</f>
        <v>1225</v>
      </c>
    </row>
    <row r="65" spans="1:20" ht="18" customHeight="1">
      <c r="A65" s="709">
        <v>63</v>
      </c>
      <c r="B65" s="709">
        <v>100</v>
      </c>
      <c r="C65" s="709" t="s">
        <v>9476</v>
      </c>
      <c r="D65" s="709" t="s">
        <v>9477</v>
      </c>
      <c r="E65" s="709" t="s">
        <v>339</v>
      </c>
      <c r="F65" s="709">
        <v>1</v>
      </c>
      <c r="G65" s="709">
        <v>2</v>
      </c>
      <c r="H65" s="710" t="s">
        <v>8927</v>
      </c>
      <c r="I65" s="714">
        <f>IF($E65="","",(VLOOKUP($E65,所属・種目コード!$B$2:$D$152,2,0)))</f>
        <v>1178</v>
      </c>
      <c r="K65" s="32">
        <v>63</v>
      </c>
      <c r="L65" s="715">
        <v>90</v>
      </c>
      <c r="M65" s="716" t="s">
        <v>8927</v>
      </c>
      <c r="N65" s="709" t="s">
        <v>12013</v>
      </c>
      <c r="O65" s="709" t="s">
        <v>12014</v>
      </c>
      <c r="P65" s="709" t="s">
        <v>8615</v>
      </c>
      <c r="Q65" s="709" t="s">
        <v>11902</v>
      </c>
      <c r="R65" s="709">
        <v>2</v>
      </c>
      <c r="S65" s="714" t="str">
        <f>IF($P65="","",(VLOOKUP($P65,所属・種目コード!$B$2:$D$152,3,0)))</f>
        <v>031225</v>
      </c>
      <c r="T65" s="714">
        <f>IF($P65="","",(VLOOKUP($P65,所属・種目コード!$B$2:$D$152,2,0)))</f>
        <v>1225</v>
      </c>
    </row>
    <row r="66" spans="1:20" ht="18" customHeight="1">
      <c r="A66" s="709">
        <v>64</v>
      </c>
      <c r="B66" s="709">
        <v>101</v>
      </c>
      <c r="C66" s="709" t="s">
        <v>9478</v>
      </c>
      <c r="D66" s="709" t="s">
        <v>9479</v>
      </c>
      <c r="E66" s="709" t="s">
        <v>339</v>
      </c>
      <c r="F66" s="709">
        <v>1</v>
      </c>
      <c r="G66" s="709">
        <v>2</v>
      </c>
      <c r="H66" s="710" t="s">
        <v>8927</v>
      </c>
      <c r="I66" s="714">
        <f>IF($E66="","",(VLOOKUP($E66,所属・種目コード!$B$2:$D$152,2,0)))</f>
        <v>1178</v>
      </c>
      <c r="K66" s="32">
        <v>64</v>
      </c>
      <c r="L66" s="715">
        <v>91</v>
      </c>
      <c r="M66" s="716" t="s">
        <v>8927</v>
      </c>
      <c r="N66" s="709" t="s">
        <v>12015</v>
      </c>
      <c r="O66" s="709" t="s">
        <v>12016</v>
      </c>
      <c r="P66" s="709" t="s">
        <v>249</v>
      </c>
      <c r="Q66" s="709" t="s">
        <v>11902</v>
      </c>
      <c r="R66" s="709">
        <v>3</v>
      </c>
      <c r="S66" s="714" t="str">
        <f>IF($P66="","",(VLOOKUP($P66,所属・種目コード!$B$2:$D$152,3,0)))</f>
        <v>031154</v>
      </c>
      <c r="T66" s="714">
        <f>IF($P66="","",(VLOOKUP($P66,所属・種目コード!$B$2:$D$152,2,0)))</f>
        <v>1154</v>
      </c>
    </row>
    <row r="67" spans="1:20" ht="18" customHeight="1">
      <c r="A67" s="709">
        <v>65</v>
      </c>
      <c r="B67" s="709">
        <v>102</v>
      </c>
      <c r="C67" s="709" t="s">
        <v>9480</v>
      </c>
      <c r="D67" s="709" t="s">
        <v>9481</v>
      </c>
      <c r="E67" s="709" t="s">
        <v>339</v>
      </c>
      <c r="F67" s="709">
        <v>1</v>
      </c>
      <c r="G67" s="709">
        <v>2</v>
      </c>
      <c r="H67" s="710" t="s">
        <v>8927</v>
      </c>
      <c r="I67" s="714">
        <f>IF($E67="","",(VLOOKUP($E67,所属・種目コード!$B$2:$D$152,2,0)))</f>
        <v>1178</v>
      </c>
      <c r="K67" s="32">
        <v>65</v>
      </c>
      <c r="L67" s="715">
        <v>92</v>
      </c>
      <c r="M67" s="716" t="s">
        <v>8927</v>
      </c>
      <c r="N67" s="709" t="s">
        <v>12017</v>
      </c>
      <c r="O67" s="709" t="s">
        <v>12018</v>
      </c>
      <c r="P67" s="709" t="s">
        <v>249</v>
      </c>
      <c r="Q67" s="709" t="s">
        <v>11902</v>
      </c>
      <c r="R67" s="709">
        <v>3</v>
      </c>
      <c r="S67" s="714" t="str">
        <f>IF($P67="","",(VLOOKUP($P67,所属・種目コード!$B$2:$D$152,3,0)))</f>
        <v>031154</v>
      </c>
      <c r="T67" s="714">
        <f>IF($P67="","",(VLOOKUP($P67,所属・種目コード!$B$2:$D$152,2,0)))</f>
        <v>1154</v>
      </c>
    </row>
    <row r="68" spans="1:20" ht="18" customHeight="1">
      <c r="A68" s="709">
        <v>66</v>
      </c>
      <c r="B68" s="709">
        <v>103</v>
      </c>
      <c r="C68" s="709" t="s">
        <v>9482</v>
      </c>
      <c r="D68" s="709" t="s">
        <v>9483</v>
      </c>
      <c r="E68" s="709" t="s">
        <v>339</v>
      </c>
      <c r="F68" s="709">
        <v>1</v>
      </c>
      <c r="G68" s="709">
        <v>2</v>
      </c>
      <c r="H68" s="710" t="s">
        <v>8927</v>
      </c>
      <c r="I68" s="714">
        <f>IF($E68="","",(VLOOKUP($E68,所属・種目コード!$B$2:$D$152,2,0)))</f>
        <v>1178</v>
      </c>
      <c r="K68" s="32">
        <v>66</v>
      </c>
      <c r="L68" s="715">
        <v>93</v>
      </c>
      <c r="M68" s="716" t="s">
        <v>8927</v>
      </c>
      <c r="N68" s="709" t="s">
        <v>12019</v>
      </c>
      <c r="O68" s="709" t="s">
        <v>8933</v>
      </c>
      <c r="P68" s="709" t="s">
        <v>249</v>
      </c>
      <c r="Q68" s="709" t="s">
        <v>11902</v>
      </c>
      <c r="R68" s="709">
        <v>3</v>
      </c>
      <c r="S68" s="714" t="str">
        <f>IF($P68="","",(VLOOKUP($P68,所属・種目コード!$B$2:$D$152,3,0)))</f>
        <v>031154</v>
      </c>
      <c r="T68" s="714">
        <f>IF($P68="","",(VLOOKUP($P68,所属・種目コード!$B$2:$D$152,2,0)))</f>
        <v>1154</v>
      </c>
    </row>
    <row r="69" spans="1:20" ht="18" customHeight="1">
      <c r="A69" s="709">
        <v>67</v>
      </c>
      <c r="B69" s="709">
        <v>104</v>
      </c>
      <c r="C69" s="709" t="s">
        <v>9484</v>
      </c>
      <c r="D69" s="709" t="s">
        <v>9485</v>
      </c>
      <c r="E69" s="709" t="s">
        <v>339</v>
      </c>
      <c r="F69" s="709">
        <v>1</v>
      </c>
      <c r="G69" s="709">
        <v>1</v>
      </c>
      <c r="H69" s="710" t="s">
        <v>8927</v>
      </c>
      <c r="I69" s="714">
        <f>IF($E69="","",(VLOOKUP($E69,所属・種目コード!$B$2:$D$152,2,0)))</f>
        <v>1178</v>
      </c>
      <c r="K69" s="32">
        <v>67</v>
      </c>
      <c r="L69" s="715">
        <v>94</v>
      </c>
      <c r="M69" s="716" t="s">
        <v>8961</v>
      </c>
      <c r="N69" s="709" t="s">
        <v>12020</v>
      </c>
      <c r="O69" s="709" t="s">
        <v>5571</v>
      </c>
      <c r="P69" s="709" t="s">
        <v>249</v>
      </c>
      <c r="Q69" s="709" t="s">
        <v>11902</v>
      </c>
      <c r="R69" s="709">
        <v>3</v>
      </c>
      <c r="S69" s="714" t="str">
        <f>IF($P69="","",(VLOOKUP($P69,所属・種目コード!$B$2:$D$152,3,0)))</f>
        <v>031154</v>
      </c>
      <c r="T69" s="714">
        <f>IF($P69="","",(VLOOKUP($P69,所属・種目コード!$B$2:$D$152,2,0)))</f>
        <v>1154</v>
      </c>
    </row>
    <row r="70" spans="1:20" ht="18" customHeight="1">
      <c r="A70" s="709">
        <v>68</v>
      </c>
      <c r="B70" s="709">
        <v>105</v>
      </c>
      <c r="C70" s="709" t="s">
        <v>9486</v>
      </c>
      <c r="D70" s="709" t="s">
        <v>9487</v>
      </c>
      <c r="E70" s="709" t="s">
        <v>8615</v>
      </c>
      <c r="F70" s="709">
        <v>1</v>
      </c>
      <c r="G70" s="709">
        <v>3</v>
      </c>
      <c r="H70" s="710" t="s">
        <v>8920</v>
      </c>
      <c r="I70" s="714">
        <f>IF($E70="","",(VLOOKUP($E70,所属・種目コード!$B$2:$D$152,2,0)))</f>
        <v>1225</v>
      </c>
      <c r="K70" s="32">
        <v>68</v>
      </c>
      <c r="L70" s="715">
        <v>95</v>
      </c>
      <c r="M70" s="716" t="s">
        <v>8961</v>
      </c>
      <c r="N70" s="709" t="s">
        <v>12021</v>
      </c>
      <c r="O70" s="709" t="s">
        <v>12022</v>
      </c>
      <c r="P70" s="709" t="s">
        <v>249</v>
      </c>
      <c r="Q70" s="709" t="s">
        <v>11902</v>
      </c>
      <c r="R70" s="709">
        <v>3</v>
      </c>
      <c r="S70" s="714" t="str">
        <f>IF($P70="","",(VLOOKUP($P70,所属・種目コード!$B$2:$D$152,3,0)))</f>
        <v>031154</v>
      </c>
      <c r="T70" s="714">
        <f>IF($P70="","",(VLOOKUP($P70,所属・種目コード!$B$2:$D$152,2,0)))</f>
        <v>1154</v>
      </c>
    </row>
    <row r="71" spans="1:20" ht="18" customHeight="1">
      <c r="A71" s="709">
        <v>69</v>
      </c>
      <c r="B71" s="709">
        <v>106</v>
      </c>
      <c r="C71" s="709" t="s">
        <v>9488</v>
      </c>
      <c r="D71" s="709" t="s">
        <v>9489</v>
      </c>
      <c r="E71" s="709" t="s">
        <v>8615</v>
      </c>
      <c r="F71" s="709">
        <v>1</v>
      </c>
      <c r="G71" s="709">
        <v>3</v>
      </c>
      <c r="H71" s="710" t="s">
        <v>8920</v>
      </c>
      <c r="I71" s="714">
        <f>IF($E71="","",(VLOOKUP($E71,所属・種目コード!$B$2:$D$152,2,0)))</f>
        <v>1225</v>
      </c>
      <c r="K71" s="32">
        <v>69</v>
      </c>
      <c r="L71" s="715">
        <v>96</v>
      </c>
      <c r="M71" s="716" t="s">
        <v>8961</v>
      </c>
      <c r="N71" s="709" t="s">
        <v>12023</v>
      </c>
      <c r="O71" s="709" t="s">
        <v>12024</v>
      </c>
      <c r="P71" s="709" t="s">
        <v>249</v>
      </c>
      <c r="Q71" s="709" t="s">
        <v>11902</v>
      </c>
      <c r="R71" s="709">
        <v>3</v>
      </c>
      <c r="S71" s="714" t="str">
        <f>IF($P71="","",(VLOOKUP($P71,所属・種目コード!$B$2:$D$152,3,0)))</f>
        <v>031154</v>
      </c>
      <c r="T71" s="714">
        <f>IF($P71="","",(VLOOKUP($P71,所属・種目コード!$B$2:$D$152,2,0)))</f>
        <v>1154</v>
      </c>
    </row>
    <row r="72" spans="1:20" ht="18" customHeight="1">
      <c r="A72" s="709">
        <v>70</v>
      </c>
      <c r="B72" s="709">
        <v>107</v>
      </c>
      <c r="C72" s="709" t="s">
        <v>9490</v>
      </c>
      <c r="D72" s="709" t="s">
        <v>9491</v>
      </c>
      <c r="E72" s="709" t="s">
        <v>8615</v>
      </c>
      <c r="F72" s="709">
        <v>1</v>
      </c>
      <c r="G72" s="709">
        <v>3</v>
      </c>
      <c r="H72" s="710" t="s">
        <v>8920</v>
      </c>
      <c r="I72" s="714">
        <f>IF($E72="","",(VLOOKUP($E72,所属・種目コード!$B$2:$D$152,2,0)))</f>
        <v>1225</v>
      </c>
      <c r="K72" s="32">
        <v>70</v>
      </c>
      <c r="L72" s="715">
        <v>97</v>
      </c>
      <c r="M72" s="716" t="s">
        <v>8961</v>
      </c>
      <c r="N72" s="709" t="s">
        <v>12025</v>
      </c>
      <c r="O72" s="709" t="s">
        <v>9223</v>
      </c>
      <c r="P72" s="709" t="s">
        <v>249</v>
      </c>
      <c r="Q72" s="709" t="s">
        <v>11902</v>
      </c>
      <c r="R72" s="709">
        <v>3</v>
      </c>
      <c r="S72" s="714" t="str">
        <f>IF($P72="","",(VLOOKUP($P72,所属・種目コード!$B$2:$D$152,3,0)))</f>
        <v>031154</v>
      </c>
      <c r="T72" s="714">
        <f>IF($P72="","",(VLOOKUP($P72,所属・種目コード!$B$2:$D$152,2,0)))</f>
        <v>1154</v>
      </c>
    </row>
    <row r="73" spans="1:20" ht="18" customHeight="1">
      <c r="A73" s="709">
        <v>71</v>
      </c>
      <c r="B73" s="709">
        <v>108</v>
      </c>
      <c r="C73" s="709" t="s">
        <v>9492</v>
      </c>
      <c r="D73" s="709" t="s">
        <v>9493</v>
      </c>
      <c r="E73" s="709" t="s">
        <v>8615</v>
      </c>
      <c r="F73" s="709">
        <v>1</v>
      </c>
      <c r="G73" s="709">
        <v>3</v>
      </c>
      <c r="H73" s="710" t="s">
        <v>8920</v>
      </c>
      <c r="I73" s="714">
        <f>IF($E73="","",(VLOOKUP($E73,所属・種目コード!$B$2:$D$152,2,0)))</f>
        <v>1225</v>
      </c>
      <c r="K73" s="32">
        <v>71</v>
      </c>
      <c r="L73" s="715">
        <v>98</v>
      </c>
      <c r="M73" s="716" t="s">
        <v>8961</v>
      </c>
      <c r="N73" s="709" t="s">
        <v>12026</v>
      </c>
      <c r="O73" s="709" t="s">
        <v>12027</v>
      </c>
      <c r="P73" s="709" t="s">
        <v>249</v>
      </c>
      <c r="Q73" s="709" t="s">
        <v>11902</v>
      </c>
      <c r="R73" s="709">
        <v>3</v>
      </c>
      <c r="S73" s="714" t="str">
        <f>IF($P73="","",(VLOOKUP($P73,所属・種目コード!$B$2:$D$152,3,0)))</f>
        <v>031154</v>
      </c>
      <c r="T73" s="714">
        <f>IF($P73="","",(VLOOKUP($P73,所属・種目コード!$B$2:$D$152,2,0)))</f>
        <v>1154</v>
      </c>
    </row>
    <row r="74" spans="1:20" ht="18" customHeight="1">
      <c r="A74" s="709">
        <v>72</v>
      </c>
      <c r="B74" s="709">
        <v>109</v>
      </c>
      <c r="C74" s="709" t="s">
        <v>9494</v>
      </c>
      <c r="D74" s="709" t="s">
        <v>9495</v>
      </c>
      <c r="E74" s="709" t="s">
        <v>8615</v>
      </c>
      <c r="F74" s="709">
        <v>1</v>
      </c>
      <c r="G74" s="709">
        <v>3</v>
      </c>
      <c r="H74" s="710" t="s">
        <v>8920</v>
      </c>
      <c r="I74" s="714">
        <f>IF($E74="","",(VLOOKUP($E74,所属・種目コード!$B$2:$D$152,2,0)))</f>
        <v>1225</v>
      </c>
      <c r="K74" s="32">
        <v>72</v>
      </c>
      <c r="L74" s="715">
        <v>99</v>
      </c>
      <c r="M74" s="716" t="s">
        <v>8961</v>
      </c>
      <c r="N74" s="709" t="s">
        <v>12028</v>
      </c>
      <c r="O74" s="709" t="s">
        <v>12029</v>
      </c>
      <c r="P74" s="709" t="s">
        <v>249</v>
      </c>
      <c r="Q74" s="709" t="s">
        <v>11902</v>
      </c>
      <c r="R74" s="709">
        <v>2</v>
      </c>
      <c r="S74" s="714" t="str">
        <f>IF($P74="","",(VLOOKUP($P74,所属・種目コード!$B$2:$D$152,3,0)))</f>
        <v>031154</v>
      </c>
      <c r="T74" s="714">
        <f>IF($P74="","",(VLOOKUP($P74,所属・種目コード!$B$2:$D$152,2,0)))</f>
        <v>1154</v>
      </c>
    </row>
    <row r="75" spans="1:20" ht="18" customHeight="1">
      <c r="A75" s="709">
        <v>73</v>
      </c>
      <c r="B75" s="709">
        <v>110</v>
      </c>
      <c r="C75" s="709" t="s">
        <v>9496</v>
      </c>
      <c r="D75" s="709" t="s">
        <v>9497</v>
      </c>
      <c r="E75" s="709" t="s">
        <v>8615</v>
      </c>
      <c r="F75" s="709">
        <v>1</v>
      </c>
      <c r="G75" s="709">
        <v>3</v>
      </c>
      <c r="H75" s="710" t="s">
        <v>8920</v>
      </c>
      <c r="I75" s="714">
        <f>IF($E75="","",(VLOOKUP($E75,所属・種目コード!$B$2:$D$152,2,0)))</f>
        <v>1225</v>
      </c>
      <c r="K75" s="32">
        <v>73</v>
      </c>
      <c r="L75" s="715">
        <v>100</v>
      </c>
      <c r="M75" s="716" t="s">
        <v>8961</v>
      </c>
      <c r="N75" s="709" t="s">
        <v>12030</v>
      </c>
      <c r="O75" s="709" t="s">
        <v>12031</v>
      </c>
      <c r="P75" s="709" t="s">
        <v>249</v>
      </c>
      <c r="Q75" s="709" t="s">
        <v>11902</v>
      </c>
      <c r="R75" s="709">
        <v>2</v>
      </c>
      <c r="S75" s="714" t="str">
        <f>IF($P75="","",(VLOOKUP($P75,所属・種目コード!$B$2:$D$152,3,0)))</f>
        <v>031154</v>
      </c>
      <c r="T75" s="714">
        <f>IF($P75="","",(VLOOKUP($P75,所属・種目コード!$B$2:$D$152,2,0)))</f>
        <v>1154</v>
      </c>
    </row>
    <row r="76" spans="1:20" ht="18" customHeight="1">
      <c r="A76" s="709">
        <v>74</v>
      </c>
      <c r="B76" s="709">
        <v>111</v>
      </c>
      <c r="C76" s="709" t="s">
        <v>9498</v>
      </c>
      <c r="D76" s="709" t="s">
        <v>9499</v>
      </c>
      <c r="E76" s="709" t="s">
        <v>8615</v>
      </c>
      <c r="F76" s="709">
        <v>1</v>
      </c>
      <c r="G76" s="709">
        <v>3</v>
      </c>
      <c r="H76" s="710" t="s">
        <v>8920</v>
      </c>
      <c r="I76" s="714">
        <f>IF($E76="","",(VLOOKUP($E76,所属・種目コード!$B$2:$D$152,2,0)))</f>
        <v>1225</v>
      </c>
      <c r="K76" s="32">
        <v>74</v>
      </c>
      <c r="L76" s="715">
        <v>101</v>
      </c>
      <c r="M76" s="716" t="s">
        <v>8961</v>
      </c>
      <c r="N76" s="709" t="s">
        <v>12032</v>
      </c>
      <c r="O76" s="709" t="s">
        <v>12033</v>
      </c>
      <c r="P76" s="709" t="s">
        <v>249</v>
      </c>
      <c r="Q76" s="709" t="s">
        <v>11902</v>
      </c>
      <c r="R76" s="709">
        <v>2</v>
      </c>
      <c r="S76" s="714" t="str">
        <f>IF($P76="","",(VLOOKUP($P76,所属・種目コード!$B$2:$D$152,3,0)))</f>
        <v>031154</v>
      </c>
      <c r="T76" s="714">
        <f>IF($P76="","",(VLOOKUP($P76,所属・種目コード!$B$2:$D$152,2,0)))</f>
        <v>1154</v>
      </c>
    </row>
    <row r="77" spans="1:20" ht="18" customHeight="1">
      <c r="A77" s="709">
        <v>75</v>
      </c>
      <c r="B77" s="709">
        <v>112</v>
      </c>
      <c r="C77" s="709" t="s">
        <v>9500</v>
      </c>
      <c r="D77" s="709" t="s">
        <v>9501</v>
      </c>
      <c r="E77" s="709" t="s">
        <v>8615</v>
      </c>
      <c r="F77" s="709">
        <v>1</v>
      </c>
      <c r="G77" s="709">
        <v>2</v>
      </c>
      <c r="H77" s="710" t="s">
        <v>8920</v>
      </c>
      <c r="I77" s="714">
        <f>IF($E77="","",(VLOOKUP($E77,所属・種目コード!$B$2:$D$152,2,0)))</f>
        <v>1225</v>
      </c>
      <c r="K77" s="32">
        <v>75</v>
      </c>
      <c r="L77" s="715">
        <v>102</v>
      </c>
      <c r="M77" s="716" t="s">
        <v>8961</v>
      </c>
      <c r="N77" s="709" t="s">
        <v>12034</v>
      </c>
      <c r="O77" s="709" t="s">
        <v>12035</v>
      </c>
      <c r="P77" s="709" t="s">
        <v>355</v>
      </c>
      <c r="Q77" s="709" t="s">
        <v>11902</v>
      </c>
      <c r="R77" s="709">
        <v>3</v>
      </c>
      <c r="S77" s="714" t="str">
        <f>IF($P77="","",(VLOOKUP($P77,所属・種目コード!$B$2:$D$152,3,0)))</f>
        <v>031191</v>
      </c>
      <c r="T77" s="714">
        <f>IF($P77="","",(VLOOKUP($P77,所属・種目コード!$B$2:$D$152,2,0)))</f>
        <v>1191</v>
      </c>
    </row>
    <row r="78" spans="1:20" ht="18" customHeight="1">
      <c r="A78" s="709">
        <v>76</v>
      </c>
      <c r="B78" s="709">
        <v>113</v>
      </c>
      <c r="C78" s="709" t="s">
        <v>9502</v>
      </c>
      <c r="D78" s="709" t="s">
        <v>9503</v>
      </c>
      <c r="E78" s="709" t="s">
        <v>249</v>
      </c>
      <c r="F78" s="709">
        <v>1</v>
      </c>
      <c r="G78" s="709">
        <v>3</v>
      </c>
      <c r="H78" s="710" t="s">
        <v>8939</v>
      </c>
      <c r="I78" s="714">
        <f>IF($E78="","",(VLOOKUP($E78,所属・種目コード!$B$2:$D$152,2,0)))</f>
        <v>1154</v>
      </c>
      <c r="K78" s="32">
        <v>76</v>
      </c>
      <c r="L78" s="715">
        <v>103</v>
      </c>
      <c r="M78" s="716" t="s">
        <v>8961</v>
      </c>
      <c r="N78" s="709" t="s">
        <v>12036</v>
      </c>
      <c r="O78" s="709" t="s">
        <v>12037</v>
      </c>
      <c r="P78" s="709" t="s">
        <v>355</v>
      </c>
      <c r="Q78" s="709" t="s">
        <v>11902</v>
      </c>
      <c r="R78" s="709">
        <v>3</v>
      </c>
      <c r="S78" s="714" t="str">
        <f>IF($P78="","",(VLOOKUP($P78,所属・種目コード!$B$2:$D$152,3,0)))</f>
        <v>031191</v>
      </c>
      <c r="T78" s="714">
        <f>IF($P78="","",(VLOOKUP($P78,所属・種目コード!$B$2:$D$152,2,0)))</f>
        <v>1191</v>
      </c>
    </row>
    <row r="79" spans="1:20" ht="18" customHeight="1">
      <c r="A79" s="709">
        <v>77</v>
      </c>
      <c r="B79" s="709">
        <v>114</v>
      </c>
      <c r="C79" s="709" t="s">
        <v>9504</v>
      </c>
      <c r="D79" s="709" t="s">
        <v>9505</v>
      </c>
      <c r="E79" s="709" t="s">
        <v>249</v>
      </c>
      <c r="F79" s="709">
        <v>1</v>
      </c>
      <c r="G79" s="709">
        <v>3</v>
      </c>
      <c r="H79" s="710" t="s">
        <v>8939</v>
      </c>
      <c r="I79" s="714">
        <f>IF($E79="","",(VLOOKUP($E79,所属・種目コード!$B$2:$D$152,2,0)))</f>
        <v>1154</v>
      </c>
      <c r="K79" s="32">
        <v>77</v>
      </c>
      <c r="L79" s="715">
        <v>104</v>
      </c>
      <c r="M79" s="716" t="s">
        <v>8961</v>
      </c>
      <c r="N79" s="709" t="s">
        <v>12038</v>
      </c>
      <c r="O79" s="709" t="s">
        <v>12039</v>
      </c>
      <c r="P79" s="709" t="s">
        <v>355</v>
      </c>
      <c r="Q79" s="709" t="s">
        <v>11902</v>
      </c>
      <c r="R79" s="709">
        <v>3</v>
      </c>
      <c r="S79" s="714" t="str">
        <f>IF($P79="","",(VLOOKUP($P79,所属・種目コード!$B$2:$D$152,3,0)))</f>
        <v>031191</v>
      </c>
      <c r="T79" s="714">
        <f>IF($P79="","",(VLOOKUP($P79,所属・種目コード!$B$2:$D$152,2,0)))</f>
        <v>1191</v>
      </c>
    </row>
    <row r="80" spans="1:20" ht="18" customHeight="1">
      <c r="A80" s="709">
        <v>78</v>
      </c>
      <c r="B80" s="709">
        <v>115</v>
      </c>
      <c r="C80" s="709" t="s">
        <v>9506</v>
      </c>
      <c r="D80" s="709" t="s">
        <v>9507</v>
      </c>
      <c r="E80" s="709" t="s">
        <v>249</v>
      </c>
      <c r="F80" s="709">
        <v>1</v>
      </c>
      <c r="G80" s="709">
        <v>3</v>
      </c>
      <c r="H80" s="710" t="s">
        <v>8939</v>
      </c>
      <c r="I80" s="714">
        <f>IF($E80="","",(VLOOKUP($E80,所属・種目コード!$B$2:$D$152,2,0)))</f>
        <v>1154</v>
      </c>
      <c r="K80" s="32">
        <v>78</v>
      </c>
      <c r="L80" s="715">
        <v>105</v>
      </c>
      <c r="M80" s="716" t="s">
        <v>8961</v>
      </c>
      <c r="N80" s="709" t="s">
        <v>12040</v>
      </c>
      <c r="O80" s="709" t="s">
        <v>12041</v>
      </c>
      <c r="P80" s="709" t="s">
        <v>355</v>
      </c>
      <c r="Q80" s="709" t="s">
        <v>11902</v>
      </c>
      <c r="R80" s="709">
        <v>3</v>
      </c>
      <c r="S80" s="714" t="str">
        <f>IF($P80="","",(VLOOKUP($P80,所属・種目コード!$B$2:$D$152,3,0)))</f>
        <v>031191</v>
      </c>
      <c r="T80" s="714">
        <f>IF($P80="","",(VLOOKUP($P80,所属・種目コード!$B$2:$D$152,2,0)))</f>
        <v>1191</v>
      </c>
    </row>
    <row r="81" spans="1:20" ht="18" customHeight="1">
      <c r="A81" s="709">
        <v>79</v>
      </c>
      <c r="B81" s="709">
        <v>116</v>
      </c>
      <c r="C81" s="709" t="s">
        <v>9508</v>
      </c>
      <c r="D81" s="709" t="s">
        <v>9509</v>
      </c>
      <c r="E81" s="709" t="s">
        <v>249</v>
      </c>
      <c r="F81" s="709">
        <v>1</v>
      </c>
      <c r="G81" s="709">
        <v>3</v>
      </c>
      <c r="H81" s="710" t="s">
        <v>8939</v>
      </c>
      <c r="I81" s="714">
        <f>IF($E81="","",(VLOOKUP($E81,所属・種目コード!$B$2:$D$152,2,0)))</f>
        <v>1154</v>
      </c>
      <c r="K81" s="32">
        <v>79</v>
      </c>
      <c r="L81" s="715">
        <v>106</v>
      </c>
      <c r="M81" s="716" t="s">
        <v>8961</v>
      </c>
      <c r="N81" s="709" t="s">
        <v>12042</v>
      </c>
      <c r="O81" s="709" t="s">
        <v>8448</v>
      </c>
      <c r="P81" s="709" t="s">
        <v>355</v>
      </c>
      <c r="Q81" s="709" t="s">
        <v>11902</v>
      </c>
      <c r="R81" s="709">
        <v>3</v>
      </c>
      <c r="S81" s="714" t="str">
        <f>IF($P81="","",(VLOOKUP($P81,所属・種目コード!$B$2:$D$152,3,0)))</f>
        <v>031191</v>
      </c>
      <c r="T81" s="714">
        <f>IF($P81="","",(VLOOKUP($P81,所属・種目コード!$B$2:$D$152,2,0)))</f>
        <v>1191</v>
      </c>
    </row>
    <row r="82" spans="1:20" ht="18" customHeight="1">
      <c r="A82" s="709">
        <v>80</v>
      </c>
      <c r="B82" s="709">
        <v>117</v>
      </c>
      <c r="C82" s="709" t="s">
        <v>9510</v>
      </c>
      <c r="D82" s="709" t="s">
        <v>7050</v>
      </c>
      <c r="E82" s="709" t="s">
        <v>249</v>
      </c>
      <c r="F82" s="709">
        <v>1</v>
      </c>
      <c r="G82" s="709">
        <v>3</v>
      </c>
      <c r="H82" s="710" t="s">
        <v>8939</v>
      </c>
      <c r="I82" s="714">
        <f>IF($E82="","",(VLOOKUP($E82,所属・種目コード!$B$2:$D$152,2,0)))</f>
        <v>1154</v>
      </c>
      <c r="K82" s="32">
        <v>80</v>
      </c>
      <c r="L82" s="715">
        <v>107</v>
      </c>
      <c r="M82" s="716" t="s">
        <v>8961</v>
      </c>
      <c r="N82" s="709" t="s">
        <v>12043</v>
      </c>
      <c r="O82" s="709" t="s">
        <v>12044</v>
      </c>
      <c r="P82" s="709" t="s">
        <v>355</v>
      </c>
      <c r="Q82" s="709" t="s">
        <v>11902</v>
      </c>
      <c r="R82" s="709">
        <v>3</v>
      </c>
      <c r="S82" s="714" t="str">
        <f>IF($P82="","",(VLOOKUP($P82,所属・種目コード!$B$2:$D$152,3,0)))</f>
        <v>031191</v>
      </c>
      <c r="T82" s="714">
        <f>IF($P82="","",(VLOOKUP($P82,所属・種目コード!$B$2:$D$152,2,0)))</f>
        <v>1191</v>
      </c>
    </row>
    <row r="83" spans="1:20" ht="18" customHeight="1">
      <c r="A83" s="709">
        <v>81</v>
      </c>
      <c r="B83" s="709">
        <v>118</v>
      </c>
      <c r="C83" s="709" t="s">
        <v>9511</v>
      </c>
      <c r="D83" s="709" t="s">
        <v>9512</v>
      </c>
      <c r="E83" s="709" t="s">
        <v>249</v>
      </c>
      <c r="F83" s="709">
        <v>1</v>
      </c>
      <c r="G83" s="709">
        <v>3</v>
      </c>
      <c r="H83" s="710" t="s">
        <v>8939</v>
      </c>
      <c r="I83" s="714">
        <f>IF($E83="","",(VLOOKUP($E83,所属・種目コード!$B$2:$D$152,2,0)))</f>
        <v>1154</v>
      </c>
      <c r="K83" s="32">
        <v>81</v>
      </c>
      <c r="L83" s="715">
        <v>108</v>
      </c>
      <c r="M83" s="716" t="s">
        <v>8961</v>
      </c>
      <c r="N83" s="709" t="s">
        <v>12045</v>
      </c>
      <c r="O83" s="709" t="s">
        <v>12046</v>
      </c>
      <c r="P83" s="709" t="s">
        <v>355</v>
      </c>
      <c r="Q83" s="709" t="s">
        <v>11902</v>
      </c>
      <c r="R83" s="709">
        <v>3</v>
      </c>
      <c r="S83" s="714" t="str">
        <f>IF($P83="","",(VLOOKUP($P83,所属・種目コード!$B$2:$D$152,3,0)))</f>
        <v>031191</v>
      </c>
      <c r="T83" s="714">
        <f>IF($P83="","",(VLOOKUP($P83,所属・種目コード!$B$2:$D$152,2,0)))</f>
        <v>1191</v>
      </c>
    </row>
    <row r="84" spans="1:20" ht="18" customHeight="1">
      <c r="A84" s="709">
        <v>82</v>
      </c>
      <c r="B84" s="709">
        <v>119</v>
      </c>
      <c r="C84" s="709" t="s">
        <v>9513</v>
      </c>
      <c r="D84" s="709" t="s">
        <v>9249</v>
      </c>
      <c r="E84" s="709" t="s">
        <v>249</v>
      </c>
      <c r="F84" s="709">
        <v>1</v>
      </c>
      <c r="G84" s="709">
        <v>3</v>
      </c>
      <c r="H84" s="710" t="s">
        <v>8939</v>
      </c>
      <c r="I84" s="714">
        <f>IF($E84="","",(VLOOKUP($E84,所属・種目コード!$B$2:$D$152,2,0)))</f>
        <v>1154</v>
      </c>
      <c r="K84" s="32">
        <v>82</v>
      </c>
      <c r="L84" s="715">
        <v>109</v>
      </c>
      <c r="M84" s="716" t="s">
        <v>8961</v>
      </c>
      <c r="N84" s="709" t="s">
        <v>12047</v>
      </c>
      <c r="O84" s="709" t="s">
        <v>12048</v>
      </c>
      <c r="P84" s="709" t="s">
        <v>355</v>
      </c>
      <c r="Q84" s="709" t="s">
        <v>11902</v>
      </c>
      <c r="R84" s="709">
        <v>2</v>
      </c>
      <c r="S84" s="714" t="str">
        <f>IF($P84="","",(VLOOKUP($P84,所属・種目コード!$B$2:$D$152,3,0)))</f>
        <v>031191</v>
      </c>
      <c r="T84" s="714">
        <f>IF($P84="","",(VLOOKUP($P84,所属・種目コード!$B$2:$D$152,2,0)))</f>
        <v>1191</v>
      </c>
    </row>
    <row r="85" spans="1:20" ht="18" customHeight="1">
      <c r="A85" s="709">
        <v>83</v>
      </c>
      <c r="B85" s="709">
        <v>120</v>
      </c>
      <c r="C85" s="709" t="s">
        <v>9514</v>
      </c>
      <c r="D85" s="709" t="s">
        <v>9515</v>
      </c>
      <c r="E85" s="709" t="s">
        <v>249</v>
      </c>
      <c r="F85" s="709">
        <v>1</v>
      </c>
      <c r="G85" s="709">
        <v>3</v>
      </c>
      <c r="H85" s="710" t="s">
        <v>8939</v>
      </c>
      <c r="I85" s="714">
        <f>IF($E85="","",(VLOOKUP($E85,所属・種目コード!$B$2:$D$152,2,0)))</f>
        <v>1154</v>
      </c>
      <c r="K85" s="32">
        <v>83</v>
      </c>
      <c r="L85" s="715">
        <v>110</v>
      </c>
      <c r="M85" s="716" t="s">
        <v>8961</v>
      </c>
      <c r="N85" s="709" t="s">
        <v>12049</v>
      </c>
      <c r="O85" s="709" t="s">
        <v>12050</v>
      </c>
      <c r="P85" s="709" t="s">
        <v>355</v>
      </c>
      <c r="Q85" s="709" t="s">
        <v>11902</v>
      </c>
      <c r="R85" s="709">
        <v>2</v>
      </c>
      <c r="S85" s="714" t="str">
        <f>IF($P85="","",(VLOOKUP($P85,所属・種目コード!$B$2:$D$152,3,0)))</f>
        <v>031191</v>
      </c>
      <c r="T85" s="714">
        <f>IF($P85="","",(VLOOKUP($P85,所属・種目コード!$B$2:$D$152,2,0)))</f>
        <v>1191</v>
      </c>
    </row>
    <row r="86" spans="1:20" ht="18" customHeight="1">
      <c r="A86" s="709">
        <v>84</v>
      </c>
      <c r="B86" s="709">
        <v>121</v>
      </c>
      <c r="C86" s="709" t="s">
        <v>9516</v>
      </c>
      <c r="D86" s="709" t="s">
        <v>9517</v>
      </c>
      <c r="E86" s="709" t="s">
        <v>249</v>
      </c>
      <c r="F86" s="709">
        <v>1</v>
      </c>
      <c r="G86" s="709">
        <v>3</v>
      </c>
      <c r="H86" s="710" t="s">
        <v>8939</v>
      </c>
      <c r="I86" s="714">
        <f>IF($E86="","",(VLOOKUP($E86,所属・種目コード!$B$2:$D$152,2,0)))</f>
        <v>1154</v>
      </c>
      <c r="K86" s="32">
        <v>84</v>
      </c>
      <c r="L86" s="715">
        <v>111</v>
      </c>
      <c r="M86" s="716" t="s">
        <v>8961</v>
      </c>
      <c r="N86" s="709" t="s">
        <v>12051</v>
      </c>
      <c r="O86" s="709" t="s">
        <v>12052</v>
      </c>
      <c r="P86" s="709" t="s">
        <v>355</v>
      </c>
      <c r="Q86" s="709" t="s">
        <v>11902</v>
      </c>
      <c r="R86" s="709">
        <v>2</v>
      </c>
      <c r="S86" s="714" t="str">
        <f>IF($P86="","",(VLOOKUP($P86,所属・種目コード!$B$2:$D$152,3,0)))</f>
        <v>031191</v>
      </c>
      <c r="T86" s="714">
        <f>IF($P86="","",(VLOOKUP($P86,所属・種目コード!$B$2:$D$152,2,0)))</f>
        <v>1191</v>
      </c>
    </row>
    <row r="87" spans="1:20" ht="18" customHeight="1">
      <c r="A87" s="709">
        <v>85</v>
      </c>
      <c r="B87" s="709">
        <v>122</v>
      </c>
      <c r="C87" s="709" t="s">
        <v>9518</v>
      </c>
      <c r="D87" s="709" t="s">
        <v>9519</v>
      </c>
      <c r="E87" s="709" t="s">
        <v>249</v>
      </c>
      <c r="F87" s="709">
        <v>1</v>
      </c>
      <c r="G87" s="709">
        <v>3</v>
      </c>
      <c r="H87" s="711" t="s">
        <v>8939</v>
      </c>
      <c r="I87" s="714">
        <f>IF($E87="","",(VLOOKUP($E87,所属・種目コード!$B$2:$D$152,2,0)))</f>
        <v>1154</v>
      </c>
      <c r="K87" s="32">
        <v>85</v>
      </c>
      <c r="L87" s="715">
        <v>112</v>
      </c>
      <c r="M87" s="716" t="s">
        <v>8961</v>
      </c>
      <c r="N87" s="709" t="s">
        <v>12053</v>
      </c>
      <c r="O87" s="709" t="s">
        <v>12054</v>
      </c>
      <c r="P87" s="709" t="s">
        <v>355</v>
      </c>
      <c r="Q87" s="709" t="s">
        <v>11902</v>
      </c>
      <c r="R87" s="709">
        <v>2</v>
      </c>
      <c r="S87" s="714" t="str">
        <f>IF($P87="","",(VLOOKUP($P87,所属・種目コード!$B$2:$D$152,3,0)))</f>
        <v>031191</v>
      </c>
      <c r="T87" s="714">
        <f>IF($P87="","",(VLOOKUP($P87,所属・種目コード!$B$2:$D$152,2,0)))</f>
        <v>1191</v>
      </c>
    </row>
    <row r="88" spans="1:20" ht="18" customHeight="1">
      <c r="A88" s="709">
        <v>86</v>
      </c>
      <c r="B88" s="709">
        <v>123</v>
      </c>
      <c r="C88" s="709" t="s">
        <v>9520</v>
      </c>
      <c r="D88" s="709" t="s">
        <v>9521</v>
      </c>
      <c r="E88" s="709" t="s">
        <v>249</v>
      </c>
      <c r="F88" s="709">
        <v>1</v>
      </c>
      <c r="G88" s="709">
        <v>3</v>
      </c>
      <c r="H88" s="710" t="s">
        <v>8939</v>
      </c>
      <c r="I88" s="714">
        <f>IF($E88="","",(VLOOKUP($E88,所属・種目コード!$B$2:$D$152,2,0)))</f>
        <v>1154</v>
      </c>
      <c r="K88" s="32">
        <v>86</v>
      </c>
      <c r="L88" s="715">
        <v>113</v>
      </c>
      <c r="M88" s="716" t="s">
        <v>8961</v>
      </c>
      <c r="N88" s="709" t="s">
        <v>12055</v>
      </c>
      <c r="O88" s="709" t="s">
        <v>12056</v>
      </c>
      <c r="P88" s="709" t="s">
        <v>328</v>
      </c>
      <c r="Q88" s="709" t="s">
        <v>11902</v>
      </c>
      <c r="R88" s="709">
        <v>3</v>
      </c>
      <c r="S88" s="714" t="str">
        <f>IF($P88="","",(VLOOKUP($P88,所属・種目コード!$B$2:$D$152,3,0)))</f>
        <v>031174</v>
      </c>
      <c r="T88" s="714">
        <f>IF($P88="","",(VLOOKUP($P88,所属・種目コード!$B$2:$D$152,2,0)))</f>
        <v>1174</v>
      </c>
    </row>
    <row r="89" spans="1:20" ht="18" customHeight="1">
      <c r="A89" s="709">
        <v>87</v>
      </c>
      <c r="B89" s="709">
        <v>124</v>
      </c>
      <c r="C89" s="709" t="s">
        <v>9522</v>
      </c>
      <c r="D89" s="709" t="s">
        <v>9523</v>
      </c>
      <c r="E89" s="709" t="s">
        <v>249</v>
      </c>
      <c r="F89" s="709">
        <v>1</v>
      </c>
      <c r="G89" s="709">
        <v>3</v>
      </c>
      <c r="H89" s="710" t="s">
        <v>8939</v>
      </c>
      <c r="I89" s="714">
        <f>IF($E89="","",(VLOOKUP($E89,所属・種目コード!$B$2:$D$152,2,0)))</f>
        <v>1154</v>
      </c>
      <c r="K89" s="32">
        <v>87</v>
      </c>
      <c r="L89" s="715">
        <v>114</v>
      </c>
      <c r="M89" s="716" t="s">
        <v>10432</v>
      </c>
      <c r="N89" s="709" t="s">
        <v>12057</v>
      </c>
      <c r="O89" s="709" t="s">
        <v>12058</v>
      </c>
      <c r="P89" s="709" t="s">
        <v>328</v>
      </c>
      <c r="Q89" s="709" t="s">
        <v>11902</v>
      </c>
      <c r="R89" s="709">
        <v>3</v>
      </c>
      <c r="S89" s="714" t="str">
        <f>IF($P89="","",(VLOOKUP($P89,所属・種目コード!$B$2:$D$152,3,0)))</f>
        <v>031174</v>
      </c>
      <c r="T89" s="714">
        <f>IF($P89="","",(VLOOKUP($P89,所属・種目コード!$B$2:$D$152,2,0)))</f>
        <v>1174</v>
      </c>
    </row>
    <row r="90" spans="1:20" ht="18" customHeight="1">
      <c r="A90" s="709">
        <v>88</v>
      </c>
      <c r="B90" s="709">
        <v>125</v>
      </c>
      <c r="C90" s="709" t="s">
        <v>9524</v>
      </c>
      <c r="D90" s="709" t="s">
        <v>9525</v>
      </c>
      <c r="E90" s="709" t="s">
        <v>249</v>
      </c>
      <c r="F90" s="709">
        <v>1</v>
      </c>
      <c r="G90" s="709">
        <v>3</v>
      </c>
      <c r="H90" s="710" t="s">
        <v>8939</v>
      </c>
      <c r="I90" s="714">
        <f>IF($E90="","",(VLOOKUP($E90,所属・種目コード!$B$2:$D$152,2,0)))</f>
        <v>1154</v>
      </c>
      <c r="K90" s="32">
        <v>88</v>
      </c>
      <c r="L90" s="715">
        <v>115</v>
      </c>
      <c r="M90" s="716" t="s">
        <v>10432</v>
      </c>
      <c r="N90" s="709" t="s">
        <v>12059</v>
      </c>
      <c r="O90" s="709" t="s">
        <v>12060</v>
      </c>
      <c r="P90" s="709" t="s">
        <v>328</v>
      </c>
      <c r="Q90" s="709" t="s">
        <v>11902</v>
      </c>
      <c r="R90" s="709">
        <v>3</v>
      </c>
      <c r="S90" s="714" t="str">
        <f>IF($P90="","",(VLOOKUP($P90,所属・種目コード!$B$2:$D$152,3,0)))</f>
        <v>031174</v>
      </c>
      <c r="T90" s="714">
        <f>IF($P90="","",(VLOOKUP($P90,所属・種目コード!$B$2:$D$152,2,0)))</f>
        <v>1174</v>
      </c>
    </row>
    <row r="91" spans="1:20" ht="18" customHeight="1">
      <c r="A91" s="709">
        <v>89</v>
      </c>
      <c r="B91" s="709">
        <v>126</v>
      </c>
      <c r="C91" s="709" t="s">
        <v>9526</v>
      </c>
      <c r="D91" s="709" t="s">
        <v>9527</v>
      </c>
      <c r="E91" s="709" t="s">
        <v>249</v>
      </c>
      <c r="F91" s="709">
        <v>1</v>
      </c>
      <c r="G91" s="709">
        <v>3</v>
      </c>
      <c r="H91" s="710" t="s">
        <v>8939</v>
      </c>
      <c r="I91" s="714">
        <f>IF($E91="","",(VLOOKUP($E91,所属・種目コード!$B$2:$D$152,2,0)))</f>
        <v>1154</v>
      </c>
      <c r="K91" s="32">
        <v>89</v>
      </c>
      <c r="L91" s="715">
        <v>116</v>
      </c>
      <c r="M91" s="716" t="s">
        <v>10432</v>
      </c>
      <c r="N91" s="709" t="s">
        <v>12061</v>
      </c>
      <c r="O91" s="709" t="s">
        <v>12062</v>
      </c>
      <c r="P91" s="709" t="s">
        <v>328</v>
      </c>
      <c r="Q91" s="709" t="s">
        <v>11902</v>
      </c>
      <c r="R91" s="709">
        <v>3</v>
      </c>
      <c r="S91" s="714" t="str">
        <f>IF($P91="","",(VLOOKUP($P91,所属・種目コード!$B$2:$D$152,3,0)))</f>
        <v>031174</v>
      </c>
      <c r="T91" s="714">
        <f>IF($P91="","",(VLOOKUP($P91,所属・種目コード!$B$2:$D$152,2,0)))</f>
        <v>1174</v>
      </c>
    </row>
    <row r="92" spans="1:20" ht="18" customHeight="1">
      <c r="A92" s="709">
        <v>90</v>
      </c>
      <c r="B92" s="709">
        <v>127</v>
      </c>
      <c r="C92" s="709" t="s">
        <v>9528</v>
      </c>
      <c r="D92" s="709" t="s">
        <v>9529</v>
      </c>
      <c r="E92" s="709" t="s">
        <v>249</v>
      </c>
      <c r="F92" s="709">
        <v>1</v>
      </c>
      <c r="G92" s="709">
        <v>2</v>
      </c>
      <c r="H92" s="710" t="s">
        <v>8939</v>
      </c>
      <c r="I92" s="714">
        <f>IF($E92="","",(VLOOKUP($E92,所属・種目コード!$B$2:$D$152,2,0)))</f>
        <v>1154</v>
      </c>
      <c r="K92" s="32">
        <v>90</v>
      </c>
      <c r="L92" s="715">
        <v>117</v>
      </c>
      <c r="M92" s="716" t="s">
        <v>10432</v>
      </c>
      <c r="N92" s="709" t="s">
        <v>12063</v>
      </c>
      <c r="O92" s="709" t="s">
        <v>12064</v>
      </c>
      <c r="P92" s="709" t="s">
        <v>328</v>
      </c>
      <c r="Q92" s="709" t="s">
        <v>11902</v>
      </c>
      <c r="R92" s="709">
        <v>3</v>
      </c>
      <c r="S92" s="714" t="str">
        <f>IF($P92="","",(VLOOKUP($P92,所属・種目コード!$B$2:$D$152,3,0)))</f>
        <v>031174</v>
      </c>
      <c r="T92" s="714">
        <f>IF($P92="","",(VLOOKUP($P92,所属・種目コード!$B$2:$D$152,2,0)))</f>
        <v>1174</v>
      </c>
    </row>
    <row r="93" spans="1:20" ht="18" customHeight="1">
      <c r="A93" s="709">
        <v>91</v>
      </c>
      <c r="B93" s="709">
        <v>128</v>
      </c>
      <c r="C93" s="709" t="s">
        <v>9530</v>
      </c>
      <c r="D93" s="709" t="s">
        <v>9531</v>
      </c>
      <c r="E93" s="709" t="s">
        <v>249</v>
      </c>
      <c r="F93" s="709">
        <v>1</v>
      </c>
      <c r="G93" s="709">
        <v>2</v>
      </c>
      <c r="H93" s="710" t="s">
        <v>8939</v>
      </c>
      <c r="I93" s="714">
        <f>IF($E93="","",(VLOOKUP($E93,所属・種目コード!$B$2:$D$152,2,0)))</f>
        <v>1154</v>
      </c>
      <c r="K93" s="32">
        <v>91</v>
      </c>
      <c r="L93" s="715">
        <v>118</v>
      </c>
      <c r="M93" s="716" t="s">
        <v>10432</v>
      </c>
      <c r="N93" s="709" t="s">
        <v>12065</v>
      </c>
      <c r="O93" s="709" t="s">
        <v>12066</v>
      </c>
      <c r="P93" s="709" t="s">
        <v>328</v>
      </c>
      <c r="Q93" s="709" t="s">
        <v>11902</v>
      </c>
      <c r="R93" s="709">
        <v>3</v>
      </c>
      <c r="S93" s="714" t="str">
        <f>IF($P93="","",(VLOOKUP($P93,所属・種目コード!$B$2:$D$152,3,0)))</f>
        <v>031174</v>
      </c>
      <c r="T93" s="714">
        <f>IF($P93="","",(VLOOKUP($P93,所属・種目コード!$B$2:$D$152,2,0)))</f>
        <v>1174</v>
      </c>
    </row>
    <row r="94" spans="1:20" ht="18" customHeight="1">
      <c r="A94" s="709">
        <v>92</v>
      </c>
      <c r="B94" s="709">
        <v>129</v>
      </c>
      <c r="C94" s="709" t="s">
        <v>9532</v>
      </c>
      <c r="D94" s="709" t="s">
        <v>9533</v>
      </c>
      <c r="E94" s="709" t="s">
        <v>249</v>
      </c>
      <c r="F94" s="709">
        <v>1</v>
      </c>
      <c r="G94" s="709">
        <v>2</v>
      </c>
      <c r="H94" s="710" t="s">
        <v>8939</v>
      </c>
      <c r="I94" s="714">
        <f>IF($E94="","",(VLOOKUP($E94,所属・種目コード!$B$2:$D$152,2,0)))</f>
        <v>1154</v>
      </c>
      <c r="K94" s="32">
        <v>92</v>
      </c>
      <c r="L94" s="715">
        <v>119</v>
      </c>
      <c r="M94" s="716" t="s">
        <v>10432</v>
      </c>
      <c r="N94" s="709" t="s">
        <v>12067</v>
      </c>
      <c r="O94" s="709" t="s">
        <v>12068</v>
      </c>
      <c r="P94" s="709" t="s">
        <v>328</v>
      </c>
      <c r="Q94" s="709" t="s">
        <v>11902</v>
      </c>
      <c r="R94" s="709">
        <v>3</v>
      </c>
      <c r="S94" s="714" t="str">
        <f>IF($P94="","",(VLOOKUP($P94,所属・種目コード!$B$2:$D$152,3,0)))</f>
        <v>031174</v>
      </c>
      <c r="T94" s="714">
        <f>IF($P94="","",(VLOOKUP($P94,所属・種目コード!$B$2:$D$152,2,0)))</f>
        <v>1174</v>
      </c>
    </row>
    <row r="95" spans="1:20" ht="18" customHeight="1">
      <c r="A95" s="709">
        <v>93</v>
      </c>
      <c r="B95" s="709">
        <v>130</v>
      </c>
      <c r="C95" s="709" t="s">
        <v>9534</v>
      </c>
      <c r="D95" s="709" t="s">
        <v>9535</v>
      </c>
      <c r="E95" s="709" t="s">
        <v>249</v>
      </c>
      <c r="F95" s="709">
        <v>1</v>
      </c>
      <c r="G95" s="709">
        <v>2</v>
      </c>
      <c r="H95" s="710" t="s">
        <v>8939</v>
      </c>
      <c r="I95" s="714">
        <f>IF($E95="","",(VLOOKUP($E95,所属・種目コード!$B$2:$D$152,2,0)))</f>
        <v>1154</v>
      </c>
      <c r="K95" s="32">
        <v>93</v>
      </c>
      <c r="L95" s="715">
        <v>120</v>
      </c>
      <c r="M95" s="716" t="s">
        <v>10432</v>
      </c>
      <c r="N95" s="709" t="s">
        <v>12069</v>
      </c>
      <c r="O95" s="709" t="s">
        <v>12070</v>
      </c>
      <c r="P95" s="709" t="s">
        <v>328</v>
      </c>
      <c r="Q95" s="709" t="s">
        <v>11902</v>
      </c>
      <c r="R95" s="709">
        <v>3</v>
      </c>
      <c r="S95" s="714" t="str">
        <f>IF($P95="","",(VLOOKUP($P95,所属・種目コード!$B$2:$D$152,3,0)))</f>
        <v>031174</v>
      </c>
      <c r="T95" s="714">
        <f>IF($P95="","",(VLOOKUP($P95,所属・種目コード!$B$2:$D$152,2,0)))</f>
        <v>1174</v>
      </c>
    </row>
    <row r="96" spans="1:20" ht="18" customHeight="1">
      <c r="A96" s="709">
        <v>94</v>
      </c>
      <c r="B96" s="709">
        <v>131</v>
      </c>
      <c r="C96" s="709" t="s">
        <v>9536</v>
      </c>
      <c r="D96" s="709" t="s">
        <v>9537</v>
      </c>
      <c r="E96" s="709" t="s">
        <v>249</v>
      </c>
      <c r="F96" s="709">
        <v>1</v>
      </c>
      <c r="G96" s="709">
        <v>2</v>
      </c>
      <c r="H96" s="710" t="s">
        <v>8939</v>
      </c>
      <c r="I96" s="714">
        <f>IF($E96="","",(VLOOKUP($E96,所属・種目コード!$B$2:$D$152,2,0)))</f>
        <v>1154</v>
      </c>
      <c r="K96" s="32">
        <v>94</v>
      </c>
      <c r="L96" s="715">
        <v>121</v>
      </c>
      <c r="M96" s="716" t="s">
        <v>10432</v>
      </c>
      <c r="N96" s="709" t="s">
        <v>12071</v>
      </c>
      <c r="O96" s="709" t="s">
        <v>12072</v>
      </c>
      <c r="P96" s="709" t="s">
        <v>328</v>
      </c>
      <c r="Q96" s="709" t="s">
        <v>11902</v>
      </c>
      <c r="R96" s="709">
        <v>3</v>
      </c>
      <c r="S96" s="714" t="str">
        <f>IF($P96="","",(VLOOKUP($P96,所属・種目コード!$B$2:$D$152,3,0)))</f>
        <v>031174</v>
      </c>
      <c r="T96" s="714">
        <f>IF($P96="","",(VLOOKUP($P96,所属・種目コード!$B$2:$D$152,2,0)))</f>
        <v>1174</v>
      </c>
    </row>
    <row r="97" spans="1:20" ht="18" customHeight="1">
      <c r="A97" s="709">
        <v>95</v>
      </c>
      <c r="B97" s="709">
        <v>132</v>
      </c>
      <c r="C97" s="709" t="s">
        <v>9538</v>
      </c>
      <c r="D97" s="709" t="s">
        <v>9539</v>
      </c>
      <c r="E97" s="709" t="s">
        <v>249</v>
      </c>
      <c r="F97" s="709">
        <v>1</v>
      </c>
      <c r="G97" s="709">
        <v>2</v>
      </c>
      <c r="H97" s="710" t="s">
        <v>8939</v>
      </c>
      <c r="I97" s="714">
        <f>IF($E97="","",(VLOOKUP($E97,所属・種目コード!$B$2:$D$152,2,0)))</f>
        <v>1154</v>
      </c>
      <c r="K97" s="32">
        <v>95</v>
      </c>
      <c r="L97" s="715">
        <v>122</v>
      </c>
      <c r="M97" s="716" t="s">
        <v>10432</v>
      </c>
      <c r="N97" s="709" t="s">
        <v>12073</v>
      </c>
      <c r="O97" s="709" t="s">
        <v>12074</v>
      </c>
      <c r="P97" s="709" t="s">
        <v>328</v>
      </c>
      <c r="Q97" s="709" t="s">
        <v>11902</v>
      </c>
      <c r="R97" s="709">
        <v>3</v>
      </c>
      <c r="S97" s="714" t="str">
        <f>IF($P97="","",(VLOOKUP($P97,所属・種目コード!$B$2:$D$152,3,0)))</f>
        <v>031174</v>
      </c>
      <c r="T97" s="714">
        <f>IF($P97="","",(VLOOKUP($P97,所属・種目コード!$B$2:$D$152,2,0)))</f>
        <v>1174</v>
      </c>
    </row>
    <row r="98" spans="1:20" ht="18" customHeight="1">
      <c r="A98" s="709">
        <v>96</v>
      </c>
      <c r="B98" s="709">
        <v>134</v>
      </c>
      <c r="C98" s="709" t="s">
        <v>9540</v>
      </c>
      <c r="D98" s="709" t="s">
        <v>9541</v>
      </c>
      <c r="E98" s="709" t="s">
        <v>316</v>
      </c>
      <c r="F98" s="709">
        <v>1</v>
      </c>
      <c r="G98" s="709">
        <v>3</v>
      </c>
      <c r="H98" s="710" t="s">
        <v>9040</v>
      </c>
      <c r="I98" s="714">
        <f>IF($E98="","",(VLOOKUP($E98,所属・種目コード!$B$2:$D$152,2,0)))</f>
        <v>1171</v>
      </c>
      <c r="K98" s="32">
        <v>96</v>
      </c>
      <c r="L98" s="715">
        <v>123</v>
      </c>
      <c r="M98" s="716" t="s">
        <v>11862</v>
      </c>
      <c r="N98" s="709" t="s">
        <v>12075</v>
      </c>
      <c r="O98" s="709" t="s">
        <v>12076</v>
      </c>
      <c r="P98" s="709" t="s">
        <v>328</v>
      </c>
      <c r="Q98" s="709" t="s">
        <v>11902</v>
      </c>
      <c r="R98" s="709">
        <v>3</v>
      </c>
      <c r="S98" s="714" t="str">
        <f>IF($P98="","",(VLOOKUP($P98,所属・種目コード!$B$2:$D$152,3,0)))</f>
        <v>031174</v>
      </c>
      <c r="T98" s="714">
        <f>IF($P98="","",(VLOOKUP($P98,所属・種目コード!$B$2:$D$152,2,0)))</f>
        <v>1174</v>
      </c>
    </row>
    <row r="99" spans="1:20" ht="18" customHeight="1">
      <c r="A99" s="709">
        <v>97</v>
      </c>
      <c r="B99" s="709">
        <v>135</v>
      </c>
      <c r="C99" s="709" t="s">
        <v>9542</v>
      </c>
      <c r="D99" s="709" t="s">
        <v>9543</v>
      </c>
      <c r="E99" s="709" t="s">
        <v>316</v>
      </c>
      <c r="F99" s="709">
        <v>1</v>
      </c>
      <c r="G99" s="709">
        <v>3</v>
      </c>
      <c r="H99" s="710" t="s">
        <v>9040</v>
      </c>
      <c r="I99" s="714">
        <f>IF($E99="","",(VLOOKUP($E99,所属・種目コード!$B$2:$D$152,2,0)))</f>
        <v>1171</v>
      </c>
      <c r="K99" s="32">
        <v>97</v>
      </c>
      <c r="L99" s="715">
        <v>124</v>
      </c>
      <c r="M99" s="716" t="s">
        <v>8920</v>
      </c>
      <c r="N99" s="709" t="s">
        <v>12077</v>
      </c>
      <c r="O99" s="709" t="s">
        <v>12078</v>
      </c>
      <c r="P99" s="709" t="s">
        <v>328</v>
      </c>
      <c r="Q99" s="709" t="s">
        <v>11902</v>
      </c>
      <c r="R99" s="709">
        <v>3</v>
      </c>
      <c r="S99" s="714" t="str">
        <f>IF($P99="","",(VLOOKUP($P99,所属・種目コード!$B$2:$D$152,3,0)))</f>
        <v>031174</v>
      </c>
      <c r="T99" s="714">
        <f>IF($P99="","",(VLOOKUP($P99,所属・種目コード!$B$2:$D$152,2,0)))</f>
        <v>1174</v>
      </c>
    </row>
    <row r="100" spans="1:20" ht="18" customHeight="1">
      <c r="A100" s="709">
        <v>98</v>
      </c>
      <c r="B100" s="709">
        <v>136</v>
      </c>
      <c r="C100" s="709" t="s">
        <v>9544</v>
      </c>
      <c r="D100" s="709" t="s">
        <v>9545</v>
      </c>
      <c r="E100" s="709" t="s">
        <v>316</v>
      </c>
      <c r="F100" s="709">
        <v>1</v>
      </c>
      <c r="G100" s="709">
        <v>2</v>
      </c>
      <c r="H100" s="710" t="s">
        <v>9040</v>
      </c>
      <c r="I100" s="714">
        <f>IF($E100="","",(VLOOKUP($E100,所属・種目コード!$B$2:$D$152,2,0)))</f>
        <v>1171</v>
      </c>
      <c r="K100" s="32">
        <v>98</v>
      </c>
      <c r="L100" s="715">
        <v>125</v>
      </c>
      <c r="M100" s="716" t="s">
        <v>8920</v>
      </c>
      <c r="N100" s="709" t="s">
        <v>12079</v>
      </c>
      <c r="O100" s="709" t="s">
        <v>12080</v>
      </c>
      <c r="P100" s="709" t="s">
        <v>328</v>
      </c>
      <c r="Q100" s="709" t="s">
        <v>11902</v>
      </c>
      <c r="R100" s="709">
        <v>3</v>
      </c>
      <c r="S100" s="714" t="str">
        <f>IF($P100="","",(VLOOKUP($P100,所属・種目コード!$B$2:$D$152,3,0)))</f>
        <v>031174</v>
      </c>
      <c r="T100" s="714">
        <f>IF($P100="","",(VLOOKUP($P100,所属・種目コード!$B$2:$D$152,2,0)))</f>
        <v>1174</v>
      </c>
    </row>
    <row r="101" spans="1:20" ht="18" customHeight="1">
      <c r="A101" s="709">
        <v>99</v>
      </c>
      <c r="B101" s="709">
        <v>137</v>
      </c>
      <c r="C101" s="709" t="s">
        <v>3242</v>
      </c>
      <c r="D101" s="709" t="s">
        <v>3243</v>
      </c>
      <c r="E101" s="709" t="s">
        <v>316</v>
      </c>
      <c r="F101" s="709">
        <v>1</v>
      </c>
      <c r="G101" s="709">
        <v>2</v>
      </c>
      <c r="H101" s="710" t="s">
        <v>9040</v>
      </c>
      <c r="I101" s="714">
        <f>IF($E101="","",(VLOOKUP($E101,所属・種目コード!$B$2:$D$152,2,0)))</f>
        <v>1171</v>
      </c>
      <c r="K101" s="32">
        <v>99</v>
      </c>
      <c r="L101" s="715">
        <v>126</v>
      </c>
      <c r="M101" s="716" t="s">
        <v>8920</v>
      </c>
      <c r="N101" s="709" t="s">
        <v>12081</v>
      </c>
      <c r="O101" s="709" t="s">
        <v>12082</v>
      </c>
      <c r="P101" s="709" t="s">
        <v>328</v>
      </c>
      <c r="Q101" s="709" t="s">
        <v>11902</v>
      </c>
      <c r="R101" s="709">
        <v>2</v>
      </c>
      <c r="S101" s="714" t="str">
        <f>IF($P101="","",(VLOOKUP($P101,所属・種目コード!$B$2:$D$152,3,0)))</f>
        <v>031174</v>
      </c>
      <c r="T101" s="714">
        <f>IF($P101="","",(VLOOKUP($P101,所属・種目コード!$B$2:$D$152,2,0)))</f>
        <v>1174</v>
      </c>
    </row>
    <row r="102" spans="1:20" ht="18" customHeight="1">
      <c r="A102" s="709">
        <v>100</v>
      </c>
      <c r="B102" s="709">
        <v>138</v>
      </c>
      <c r="C102" s="709" t="s">
        <v>9546</v>
      </c>
      <c r="D102" s="709" t="s">
        <v>9547</v>
      </c>
      <c r="E102" s="709" t="s">
        <v>316</v>
      </c>
      <c r="F102" s="709">
        <v>1</v>
      </c>
      <c r="G102" s="709">
        <v>2</v>
      </c>
      <c r="H102" s="710" t="s">
        <v>9040</v>
      </c>
      <c r="I102" s="714">
        <f>IF($E102="","",(VLOOKUP($E102,所属・種目コード!$B$2:$D$152,2,0)))</f>
        <v>1171</v>
      </c>
      <c r="K102" s="32">
        <v>100</v>
      </c>
      <c r="L102" s="715">
        <v>127</v>
      </c>
      <c r="M102" s="716" t="s">
        <v>8920</v>
      </c>
      <c r="N102" s="709" t="s">
        <v>12083</v>
      </c>
      <c r="O102" s="709" t="s">
        <v>9281</v>
      </c>
      <c r="P102" s="709" t="s">
        <v>328</v>
      </c>
      <c r="Q102" s="709" t="s">
        <v>11902</v>
      </c>
      <c r="R102" s="709">
        <v>2</v>
      </c>
      <c r="S102" s="714" t="str">
        <f>IF($P102="","",(VLOOKUP($P102,所属・種目コード!$B$2:$D$152,3,0)))</f>
        <v>031174</v>
      </c>
      <c r="T102" s="714">
        <f>IF($P102="","",(VLOOKUP($P102,所属・種目コード!$B$2:$D$152,2,0)))</f>
        <v>1174</v>
      </c>
    </row>
    <row r="103" spans="1:20" ht="18" customHeight="1">
      <c r="A103" s="709">
        <v>101</v>
      </c>
      <c r="B103" s="709">
        <v>139</v>
      </c>
      <c r="C103" s="709" t="s">
        <v>9548</v>
      </c>
      <c r="D103" s="709" t="s">
        <v>9549</v>
      </c>
      <c r="E103" s="709" t="s">
        <v>316</v>
      </c>
      <c r="F103" s="709">
        <v>1</v>
      </c>
      <c r="G103" s="709">
        <v>2</v>
      </c>
      <c r="H103" s="710" t="s">
        <v>9040</v>
      </c>
      <c r="I103" s="714">
        <f>IF($E103="","",(VLOOKUP($E103,所属・種目コード!$B$2:$D$152,2,0)))</f>
        <v>1171</v>
      </c>
      <c r="K103" s="32">
        <v>101</v>
      </c>
      <c r="L103" s="715">
        <v>128</v>
      </c>
      <c r="M103" s="716" t="s">
        <v>8920</v>
      </c>
      <c r="N103" s="709" t="s">
        <v>12084</v>
      </c>
      <c r="O103" s="709" t="s">
        <v>12085</v>
      </c>
      <c r="P103" s="709" t="s">
        <v>328</v>
      </c>
      <c r="Q103" s="709" t="s">
        <v>11902</v>
      </c>
      <c r="R103" s="709">
        <v>2</v>
      </c>
      <c r="S103" s="714" t="str">
        <f>IF($P103="","",(VLOOKUP($P103,所属・種目コード!$B$2:$D$152,3,0)))</f>
        <v>031174</v>
      </c>
      <c r="T103" s="714">
        <f>IF($P103="","",(VLOOKUP($P103,所属・種目コード!$B$2:$D$152,2,0)))</f>
        <v>1174</v>
      </c>
    </row>
    <row r="104" spans="1:20" ht="18" customHeight="1">
      <c r="A104" s="709">
        <v>102</v>
      </c>
      <c r="B104" s="709">
        <v>140</v>
      </c>
      <c r="C104" s="709" t="s">
        <v>9550</v>
      </c>
      <c r="D104" s="709" t="s">
        <v>9551</v>
      </c>
      <c r="E104" s="709" t="s">
        <v>316</v>
      </c>
      <c r="F104" s="709">
        <v>1</v>
      </c>
      <c r="G104" s="709">
        <v>2</v>
      </c>
      <c r="H104" s="710" t="s">
        <v>9040</v>
      </c>
      <c r="I104" s="714">
        <f>IF($E104="","",(VLOOKUP($E104,所属・種目コード!$B$2:$D$152,2,0)))</f>
        <v>1171</v>
      </c>
      <c r="K104" s="32">
        <v>102</v>
      </c>
      <c r="L104" s="715">
        <v>129</v>
      </c>
      <c r="M104" s="716" t="s">
        <v>8920</v>
      </c>
      <c r="N104" s="709" t="s">
        <v>3822</v>
      </c>
      <c r="O104" s="709" t="s">
        <v>3823</v>
      </c>
      <c r="P104" s="709" t="s">
        <v>328</v>
      </c>
      <c r="Q104" s="709" t="s">
        <v>11902</v>
      </c>
      <c r="R104" s="709">
        <v>2</v>
      </c>
      <c r="S104" s="714" t="str">
        <f>IF($P104="","",(VLOOKUP($P104,所属・種目コード!$B$2:$D$152,3,0)))</f>
        <v>031174</v>
      </c>
      <c r="T104" s="714">
        <f>IF($P104="","",(VLOOKUP($P104,所属・種目コード!$B$2:$D$152,2,0)))</f>
        <v>1174</v>
      </c>
    </row>
    <row r="105" spans="1:20" ht="18" customHeight="1">
      <c r="A105" s="709">
        <v>103</v>
      </c>
      <c r="B105" s="709">
        <v>141</v>
      </c>
      <c r="C105" s="709" t="s">
        <v>9552</v>
      </c>
      <c r="D105" s="709" t="s">
        <v>9553</v>
      </c>
      <c r="E105" s="709" t="s">
        <v>229</v>
      </c>
      <c r="F105" s="709">
        <v>1</v>
      </c>
      <c r="G105" s="709">
        <v>3</v>
      </c>
      <c r="H105" s="710" t="s">
        <v>9014</v>
      </c>
      <c r="I105" s="714">
        <f>IF($E105="","",(VLOOKUP($E105,所属・種目コード!$B$2:$D$152,2,0)))</f>
        <v>1149</v>
      </c>
      <c r="K105" s="32">
        <v>103</v>
      </c>
      <c r="L105" s="715">
        <v>130</v>
      </c>
      <c r="M105" s="716" t="s">
        <v>8920</v>
      </c>
      <c r="N105" s="709" t="s">
        <v>12086</v>
      </c>
      <c r="O105" s="709" t="s">
        <v>12087</v>
      </c>
      <c r="P105" s="709" t="s">
        <v>328</v>
      </c>
      <c r="Q105" s="709" t="s">
        <v>11902</v>
      </c>
      <c r="R105" s="709">
        <v>2</v>
      </c>
      <c r="S105" s="714" t="str">
        <f>IF($P105="","",(VLOOKUP($P105,所属・種目コード!$B$2:$D$152,3,0)))</f>
        <v>031174</v>
      </c>
      <c r="T105" s="714">
        <f>IF($P105="","",(VLOOKUP($P105,所属・種目コード!$B$2:$D$152,2,0)))</f>
        <v>1174</v>
      </c>
    </row>
    <row r="106" spans="1:20" ht="18" customHeight="1">
      <c r="A106" s="709">
        <v>104</v>
      </c>
      <c r="B106" s="709">
        <v>142</v>
      </c>
      <c r="C106" s="709" t="s">
        <v>9554</v>
      </c>
      <c r="D106" s="709" t="s">
        <v>9555</v>
      </c>
      <c r="E106" s="709" t="s">
        <v>229</v>
      </c>
      <c r="F106" s="709">
        <v>1</v>
      </c>
      <c r="G106" s="709">
        <v>2</v>
      </c>
      <c r="H106" s="710" t="s">
        <v>9014</v>
      </c>
      <c r="I106" s="714">
        <f>IF($E106="","",(VLOOKUP($E106,所属・種目コード!$B$2:$D$152,2,0)))</f>
        <v>1149</v>
      </c>
      <c r="K106" s="32">
        <v>104</v>
      </c>
      <c r="L106" s="715">
        <v>131</v>
      </c>
      <c r="M106" s="716" t="s">
        <v>8920</v>
      </c>
      <c r="N106" s="709" t="s">
        <v>12088</v>
      </c>
      <c r="O106" s="709" t="s">
        <v>12089</v>
      </c>
      <c r="P106" s="709" t="s">
        <v>328</v>
      </c>
      <c r="Q106" s="709" t="s">
        <v>11902</v>
      </c>
      <c r="R106" s="709">
        <v>2</v>
      </c>
      <c r="S106" s="714" t="str">
        <f>IF($P106="","",(VLOOKUP($P106,所属・種目コード!$B$2:$D$152,3,0)))</f>
        <v>031174</v>
      </c>
      <c r="T106" s="714">
        <f>IF($P106="","",(VLOOKUP($P106,所属・種目コード!$B$2:$D$152,2,0)))</f>
        <v>1174</v>
      </c>
    </row>
    <row r="107" spans="1:20" ht="18" customHeight="1">
      <c r="A107" s="709">
        <v>105</v>
      </c>
      <c r="B107" s="709">
        <v>143</v>
      </c>
      <c r="C107" s="709" t="s">
        <v>9556</v>
      </c>
      <c r="D107" s="709" t="s">
        <v>9557</v>
      </c>
      <c r="E107" s="709" t="s">
        <v>355</v>
      </c>
      <c r="F107" s="709">
        <v>1</v>
      </c>
      <c r="G107" s="709">
        <v>3</v>
      </c>
      <c r="H107" s="710" t="s">
        <v>8964</v>
      </c>
      <c r="I107" s="714">
        <f>IF($E107="","",(VLOOKUP($E107,所属・種目コード!$B$2:$D$152,2,0)))</f>
        <v>1191</v>
      </c>
      <c r="K107" s="32">
        <v>105</v>
      </c>
      <c r="L107" s="715">
        <v>132</v>
      </c>
      <c r="M107" s="716" t="s">
        <v>8920</v>
      </c>
      <c r="N107" s="709" t="s">
        <v>12090</v>
      </c>
      <c r="O107" s="709" t="s">
        <v>12091</v>
      </c>
      <c r="P107" s="709" t="s">
        <v>328</v>
      </c>
      <c r="Q107" s="709" t="s">
        <v>11902</v>
      </c>
      <c r="R107" s="709">
        <v>2</v>
      </c>
      <c r="S107" s="714" t="str">
        <f>IF($P107="","",(VLOOKUP($P107,所属・種目コード!$B$2:$D$152,3,0)))</f>
        <v>031174</v>
      </c>
      <c r="T107" s="714">
        <f>IF($P107="","",(VLOOKUP($P107,所属・種目コード!$B$2:$D$152,2,0)))</f>
        <v>1174</v>
      </c>
    </row>
    <row r="108" spans="1:20" ht="18" customHeight="1">
      <c r="A108" s="709">
        <v>106</v>
      </c>
      <c r="B108" s="709">
        <v>144</v>
      </c>
      <c r="C108" s="709" t="s">
        <v>9558</v>
      </c>
      <c r="D108" s="709" t="s">
        <v>9559</v>
      </c>
      <c r="E108" s="709" t="s">
        <v>355</v>
      </c>
      <c r="F108" s="709">
        <v>1</v>
      </c>
      <c r="G108" s="709">
        <v>3</v>
      </c>
      <c r="H108" s="710" t="s">
        <v>8964</v>
      </c>
      <c r="I108" s="714">
        <f>IF($E108="","",(VLOOKUP($E108,所属・種目コード!$B$2:$D$152,2,0)))</f>
        <v>1191</v>
      </c>
      <c r="K108" s="32">
        <v>106</v>
      </c>
      <c r="L108" s="715">
        <v>133</v>
      </c>
      <c r="M108" s="716" t="s">
        <v>8920</v>
      </c>
      <c r="N108" s="709" t="s">
        <v>12092</v>
      </c>
      <c r="O108" s="709" t="s">
        <v>12093</v>
      </c>
      <c r="P108" s="709" t="s">
        <v>328</v>
      </c>
      <c r="Q108" s="709" t="s">
        <v>11902</v>
      </c>
      <c r="R108" s="709">
        <v>2</v>
      </c>
      <c r="S108" s="714" t="str">
        <f>IF($P108="","",(VLOOKUP($P108,所属・種目コード!$B$2:$D$152,3,0)))</f>
        <v>031174</v>
      </c>
      <c r="T108" s="714">
        <f>IF($P108="","",(VLOOKUP($P108,所属・種目コード!$B$2:$D$152,2,0)))</f>
        <v>1174</v>
      </c>
    </row>
    <row r="109" spans="1:20" ht="18" customHeight="1">
      <c r="A109" s="709">
        <v>107</v>
      </c>
      <c r="B109" s="709">
        <v>145</v>
      </c>
      <c r="C109" s="709" t="s">
        <v>9560</v>
      </c>
      <c r="D109" s="709" t="s">
        <v>4951</v>
      </c>
      <c r="E109" s="709" t="s">
        <v>355</v>
      </c>
      <c r="F109" s="709">
        <v>1</v>
      </c>
      <c r="G109" s="709">
        <v>3</v>
      </c>
      <c r="H109" s="710" t="s">
        <v>8964</v>
      </c>
      <c r="I109" s="714">
        <f>IF($E109="","",(VLOOKUP($E109,所属・種目コード!$B$2:$D$152,2,0)))</f>
        <v>1191</v>
      </c>
      <c r="K109" s="32">
        <v>107</v>
      </c>
      <c r="L109" s="715">
        <v>134</v>
      </c>
      <c r="M109" s="716" t="s">
        <v>8920</v>
      </c>
      <c r="N109" s="709" t="s">
        <v>9332</v>
      </c>
      <c r="O109" s="709" t="s">
        <v>8980</v>
      </c>
      <c r="P109" s="709" t="s">
        <v>328</v>
      </c>
      <c r="Q109" s="709" t="s">
        <v>11902</v>
      </c>
      <c r="R109" s="709">
        <v>2</v>
      </c>
      <c r="S109" s="714" t="str">
        <f>IF($P109="","",(VLOOKUP($P109,所属・種目コード!$B$2:$D$152,3,0)))</f>
        <v>031174</v>
      </c>
      <c r="T109" s="714">
        <f>IF($P109="","",(VLOOKUP($P109,所属・種目コード!$B$2:$D$152,2,0)))</f>
        <v>1174</v>
      </c>
    </row>
    <row r="110" spans="1:20" ht="18" customHeight="1">
      <c r="A110" s="709">
        <v>108</v>
      </c>
      <c r="B110" s="709">
        <v>146</v>
      </c>
      <c r="C110" s="709" t="s">
        <v>2976</v>
      </c>
      <c r="D110" s="709" t="s">
        <v>2977</v>
      </c>
      <c r="E110" s="709" t="s">
        <v>355</v>
      </c>
      <c r="F110" s="709">
        <v>1</v>
      </c>
      <c r="G110" s="709">
        <v>3</v>
      </c>
      <c r="H110" s="710" t="s">
        <v>8964</v>
      </c>
      <c r="I110" s="714">
        <f>IF($E110="","",(VLOOKUP($E110,所属・種目コード!$B$2:$D$152,2,0)))</f>
        <v>1191</v>
      </c>
      <c r="K110" s="32">
        <v>108</v>
      </c>
      <c r="L110" s="715">
        <v>135</v>
      </c>
      <c r="M110" s="716" t="s">
        <v>8920</v>
      </c>
      <c r="N110" s="709" t="s">
        <v>12094</v>
      </c>
      <c r="O110" s="709" t="s">
        <v>12095</v>
      </c>
      <c r="P110" s="709" t="s">
        <v>328</v>
      </c>
      <c r="Q110" s="709" t="s">
        <v>11902</v>
      </c>
      <c r="R110" s="709">
        <v>2</v>
      </c>
      <c r="S110" s="714" t="str">
        <f>IF($P110="","",(VLOOKUP($P110,所属・種目コード!$B$2:$D$152,3,0)))</f>
        <v>031174</v>
      </c>
      <c r="T110" s="714">
        <f>IF($P110="","",(VLOOKUP($P110,所属・種目コード!$B$2:$D$152,2,0)))</f>
        <v>1174</v>
      </c>
    </row>
    <row r="111" spans="1:20" ht="18" customHeight="1">
      <c r="A111" s="709">
        <v>109</v>
      </c>
      <c r="B111" s="709">
        <v>147</v>
      </c>
      <c r="C111" s="709" t="s">
        <v>9561</v>
      </c>
      <c r="D111" s="709" t="s">
        <v>9562</v>
      </c>
      <c r="E111" s="709" t="s">
        <v>355</v>
      </c>
      <c r="F111" s="709">
        <v>1</v>
      </c>
      <c r="G111" s="709">
        <v>3</v>
      </c>
      <c r="H111" s="710" t="s">
        <v>8964</v>
      </c>
      <c r="I111" s="714">
        <f>IF($E111="","",(VLOOKUP($E111,所属・種目コード!$B$2:$D$152,2,0)))</f>
        <v>1191</v>
      </c>
      <c r="K111" s="32">
        <v>109</v>
      </c>
      <c r="L111" s="715">
        <v>136</v>
      </c>
      <c r="M111" s="716" t="s">
        <v>8920</v>
      </c>
      <c r="N111" s="709" t="s">
        <v>12096</v>
      </c>
      <c r="O111" s="709" t="s">
        <v>12097</v>
      </c>
      <c r="P111" s="709" t="s">
        <v>328</v>
      </c>
      <c r="Q111" s="709" t="s">
        <v>11902</v>
      </c>
      <c r="R111" s="709">
        <v>2</v>
      </c>
      <c r="S111" s="714" t="str">
        <f>IF($P111="","",(VLOOKUP($P111,所属・種目コード!$B$2:$D$152,3,0)))</f>
        <v>031174</v>
      </c>
      <c r="T111" s="714">
        <f>IF($P111="","",(VLOOKUP($P111,所属・種目コード!$B$2:$D$152,2,0)))</f>
        <v>1174</v>
      </c>
    </row>
    <row r="112" spans="1:20" ht="18" customHeight="1">
      <c r="A112" s="709">
        <v>110</v>
      </c>
      <c r="B112" s="709">
        <v>148</v>
      </c>
      <c r="C112" s="709" t="s">
        <v>9563</v>
      </c>
      <c r="D112" s="709" t="s">
        <v>9564</v>
      </c>
      <c r="E112" s="709" t="s">
        <v>355</v>
      </c>
      <c r="F112" s="709">
        <v>1</v>
      </c>
      <c r="G112" s="709">
        <v>3</v>
      </c>
      <c r="H112" s="710" t="s">
        <v>8964</v>
      </c>
      <c r="I112" s="714">
        <f>IF($E112="","",(VLOOKUP($E112,所属・種目コード!$B$2:$D$152,2,0)))</f>
        <v>1191</v>
      </c>
      <c r="K112" s="32">
        <v>110</v>
      </c>
      <c r="L112" s="715">
        <v>137</v>
      </c>
      <c r="M112" s="716" t="s">
        <v>8920</v>
      </c>
      <c r="N112" s="709" t="s">
        <v>12098</v>
      </c>
      <c r="O112" s="709" t="s">
        <v>12099</v>
      </c>
      <c r="P112" s="709" t="s">
        <v>328</v>
      </c>
      <c r="Q112" s="709" t="s">
        <v>11902</v>
      </c>
      <c r="R112" s="709">
        <v>2</v>
      </c>
      <c r="S112" s="714" t="str">
        <f>IF($P112="","",(VLOOKUP($P112,所属・種目コード!$B$2:$D$152,3,0)))</f>
        <v>031174</v>
      </c>
      <c r="T112" s="714">
        <f>IF($P112="","",(VLOOKUP($P112,所属・種目コード!$B$2:$D$152,2,0)))</f>
        <v>1174</v>
      </c>
    </row>
    <row r="113" spans="1:20" ht="18" customHeight="1">
      <c r="A113" s="709">
        <v>111</v>
      </c>
      <c r="B113" s="709">
        <v>149</v>
      </c>
      <c r="C113" s="709" t="s">
        <v>9565</v>
      </c>
      <c r="D113" s="709" t="s">
        <v>9566</v>
      </c>
      <c r="E113" s="709" t="s">
        <v>355</v>
      </c>
      <c r="F113" s="709">
        <v>1</v>
      </c>
      <c r="G113" s="709">
        <v>3</v>
      </c>
      <c r="H113" s="710" t="s">
        <v>8964</v>
      </c>
      <c r="I113" s="714">
        <f>IF($E113="","",(VLOOKUP($E113,所属・種目コード!$B$2:$D$152,2,0)))</f>
        <v>1191</v>
      </c>
      <c r="K113" s="32">
        <v>111</v>
      </c>
      <c r="L113" s="715">
        <v>138</v>
      </c>
      <c r="M113" s="716" t="s">
        <v>9050</v>
      </c>
      <c r="N113" s="709" t="s">
        <v>12100</v>
      </c>
      <c r="O113" s="709" t="s">
        <v>12101</v>
      </c>
      <c r="P113" s="709" t="s">
        <v>328</v>
      </c>
      <c r="Q113" s="709" t="s">
        <v>11902</v>
      </c>
      <c r="R113" s="709">
        <v>2</v>
      </c>
      <c r="S113" s="714" t="str">
        <f>IF($P113="","",(VLOOKUP($P113,所属・種目コード!$B$2:$D$152,3,0)))</f>
        <v>031174</v>
      </c>
      <c r="T113" s="714">
        <f>IF($P113="","",(VLOOKUP($P113,所属・種目コード!$B$2:$D$152,2,0)))</f>
        <v>1174</v>
      </c>
    </row>
    <row r="114" spans="1:20" ht="18" customHeight="1">
      <c r="A114" s="709">
        <v>112</v>
      </c>
      <c r="B114" s="709">
        <v>150</v>
      </c>
      <c r="C114" s="709" t="s">
        <v>9567</v>
      </c>
      <c r="D114" s="709" t="s">
        <v>9568</v>
      </c>
      <c r="E114" s="709" t="s">
        <v>355</v>
      </c>
      <c r="F114" s="709">
        <v>1</v>
      </c>
      <c r="G114" s="709">
        <v>3</v>
      </c>
      <c r="H114" s="710" t="s">
        <v>8964</v>
      </c>
      <c r="I114" s="714">
        <f>IF($E114="","",(VLOOKUP($E114,所属・種目コード!$B$2:$D$152,2,0)))</f>
        <v>1191</v>
      </c>
      <c r="K114" s="32">
        <v>112</v>
      </c>
      <c r="L114" s="715">
        <v>139</v>
      </c>
      <c r="M114" s="716" t="s">
        <v>9050</v>
      </c>
      <c r="N114" s="717" t="s">
        <v>12102</v>
      </c>
      <c r="O114" s="709" t="s">
        <v>12103</v>
      </c>
      <c r="P114" s="709" t="s">
        <v>328</v>
      </c>
      <c r="Q114" s="709" t="s">
        <v>11902</v>
      </c>
      <c r="R114" s="709">
        <v>2</v>
      </c>
      <c r="S114" s="714" t="str">
        <f>IF($P114="","",(VLOOKUP($P114,所属・種目コード!$B$2:$D$152,3,0)))</f>
        <v>031174</v>
      </c>
      <c r="T114" s="714">
        <f>IF($P114="","",(VLOOKUP($P114,所属・種目コード!$B$2:$D$152,2,0)))</f>
        <v>1174</v>
      </c>
    </row>
    <row r="115" spans="1:20" ht="18" customHeight="1">
      <c r="A115" s="709">
        <v>113</v>
      </c>
      <c r="B115" s="709">
        <v>151</v>
      </c>
      <c r="C115" s="709" t="s">
        <v>9569</v>
      </c>
      <c r="D115" s="709" t="s">
        <v>9570</v>
      </c>
      <c r="E115" s="709" t="s">
        <v>355</v>
      </c>
      <c r="F115" s="709">
        <v>1</v>
      </c>
      <c r="G115" s="709">
        <v>3</v>
      </c>
      <c r="H115" s="710" t="s">
        <v>8964</v>
      </c>
      <c r="I115" s="714">
        <f>IF($E115="","",(VLOOKUP($E115,所属・種目コード!$B$2:$D$152,2,0)))</f>
        <v>1191</v>
      </c>
      <c r="K115" s="32">
        <v>113</v>
      </c>
      <c r="L115" s="715">
        <v>140</v>
      </c>
      <c r="M115" s="716" t="s">
        <v>9050</v>
      </c>
      <c r="N115" s="709" t="s">
        <v>12104</v>
      </c>
      <c r="O115" s="709" t="s">
        <v>12105</v>
      </c>
      <c r="P115" s="709" t="s">
        <v>8621</v>
      </c>
      <c r="Q115" s="709" t="s">
        <v>11902</v>
      </c>
      <c r="R115" s="709">
        <v>3</v>
      </c>
      <c r="S115" s="714" t="str">
        <f>IF($P115="","",(VLOOKUP($P115,所属・種目コード!$B$2:$D$152,3,0)))</f>
        <v>031232</v>
      </c>
      <c r="T115" s="714">
        <f>IF($P115="","",(VLOOKUP($P115,所属・種目コード!$B$2:$D$152,2,0)))</f>
        <v>1232</v>
      </c>
    </row>
    <row r="116" spans="1:20" ht="18" customHeight="1">
      <c r="A116" s="709">
        <v>114</v>
      </c>
      <c r="B116" s="709">
        <v>152</v>
      </c>
      <c r="C116" s="709" t="s">
        <v>9571</v>
      </c>
      <c r="D116" s="709" t="s">
        <v>9572</v>
      </c>
      <c r="E116" s="709" t="s">
        <v>355</v>
      </c>
      <c r="F116" s="709">
        <v>1</v>
      </c>
      <c r="G116" s="709">
        <v>3</v>
      </c>
      <c r="H116" s="710" t="s">
        <v>8964</v>
      </c>
      <c r="I116" s="714">
        <f>IF($E116="","",(VLOOKUP($E116,所属・種目コード!$B$2:$D$152,2,0)))</f>
        <v>1191</v>
      </c>
      <c r="K116" s="32">
        <v>114</v>
      </c>
      <c r="L116" s="715">
        <v>141</v>
      </c>
      <c r="M116" s="716" t="s">
        <v>9050</v>
      </c>
      <c r="N116" s="709" t="s">
        <v>12106</v>
      </c>
      <c r="O116" s="709" t="s">
        <v>12107</v>
      </c>
      <c r="P116" s="709" t="s">
        <v>8621</v>
      </c>
      <c r="Q116" s="709" t="s">
        <v>11902</v>
      </c>
      <c r="R116" s="709">
        <v>3</v>
      </c>
      <c r="S116" s="714" t="str">
        <f>IF($P116="","",(VLOOKUP($P116,所属・種目コード!$B$2:$D$152,3,0)))</f>
        <v>031232</v>
      </c>
      <c r="T116" s="714">
        <f>IF($P116="","",(VLOOKUP($P116,所属・種目コード!$B$2:$D$152,2,0)))</f>
        <v>1232</v>
      </c>
    </row>
    <row r="117" spans="1:20" ht="18" customHeight="1">
      <c r="A117" s="709">
        <v>115</v>
      </c>
      <c r="B117" s="709">
        <v>153</v>
      </c>
      <c r="C117" s="709" t="s">
        <v>9573</v>
      </c>
      <c r="D117" s="709" t="s">
        <v>9574</v>
      </c>
      <c r="E117" s="709" t="s">
        <v>355</v>
      </c>
      <c r="F117" s="709">
        <v>1</v>
      </c>
      <c r="G117" s="709">
        <v>3</v>
      </c>
      <c r="H117" s="710" t="s">
        <v>8964</v>
      </c>
      <c r="I117" s="714">
        <f>IF($E117="","",(VLOOKUP($E117,所属・種目コード!$B$2:$D$152,2,0)))</f>
        <v>1191</v>
      </c>
      <c r="K117" s="32">
        <v>115</v>
      </c>
      <c r="L117" s="715">
        <v>142</v>
      </c>
      <c r="M117" s="716" t="s">
        <v>9050</v>
      </c>
      <c r="N117" s="709" t="s">
        <v>12108</v>
      </c>
      <c r="O117" s="709" t="s">
        <v>12109</v>
      </c>
      <c r="P117" s="709" t="s">
        <v>8621</v>
      </c>
      <c r="Q117" s="709" t="s">
        <v>11902</v>
      </c>
      <c r="R117" s="709">
        <v>3</v>
      </c>
      <c r="S117" s="714" t="str">
        <f>IF($P117="","",(VLOOKUP($P117,所属・種目コード!$B$2:$D$152,3,0)))</f>
        <v>031232</v>
      </c>
      <c r="T117" s="714">
        <f>IF($P117="","",(VLOOKUP($P117,所属・種目コード!$B$2:$D$152,2,0)))</f>
        <v>1232</v>
      </c>
    </row>
    <row r="118" spans="1:20" ht="18" customHeight="1">
      <c r="A118" s="709">
        <v>116</v>
      </c>
      <c r="B118" s="709">
        <v>154</v>
      </c>
      <c r="C118" s="709" t="s">
        <v>9575</v>
      </c>
      <c r="D118" s="709" t="s">
        <v>9576</v>
      </c>
      <c r="E118" s="709" t="s">
        <v>355</v>
      </c>
      <c r="F118" s="709">
        <v>1</v>
      </c>
      <c r="G118" s="709">
        <v>3</v>
      </c>
      <c r="H118" s="710" t="s">
        <v>8964</v>
      </c>
      <c r="I118" s="714">
        <f>IF($E118="","",(VLOOKUP($E118,所属・種目コード!$B$2:$D$152,2,0)))</f>
        <v>1191</v>
      </c>
      <c r="K118" s="32">
        <v>116</v>
      </c>
      <c r="L118" s="715">
        <v>143</v>
      </c>
      <c r="M118" s="716" t="s">
        <v>9050</v>
      </c>
      <c r="N118" s="709" t="s">
        <v>12110</v>
      </c>
      <c r="O118" s="709" t="s">
        <v>12111</v>
      </c>
      <c r="P118" s="709" t="s">
        <v>8621</v>
      </c>
      <c r="Q118" s="709" t="s">
        <v>11902</v>
      </c>
      <c r="R118" s="709">
        <v>3</v>
      </c>
      <c r="S118" s="714" t="str">
        <f>IF($P118="","",(VLOOKUP($P118,所属・種目コード!$B$2:$D$152,3,0)))</f>
        <v>031232</v>
      </c>
      <c r="T118" s="714">
        <f>IF($P118="","",(VLOOKUP($P118,所属・種目コード!$B$2:$D$152,2,0)))</f>
        <v>1232</v>
      </c>
    </row>
    <row r="119" spans="1:20" ht="18" customHeight="1">
      <c r="A119" s="709">
        <v>117</v>
      </c>
      <c r="B119" s="709">
        <v>155</v>
      </c>
      <c r="C119" s="709" t="s">
        <v>9577</v>
      </c>
      <c r="D119" s="709" t="s">
        <v>9578</v>
      </c>
      <c r="E119" s="709" t="s">
        <v>355</v>
      </c>
      <c r="F119" s="709">
        <v>1</v>
      </c>
      <c r="G119" s="709">
        <v>2</v>
      </c>
      <c r="H119" s="710" t="s">
        <v>8964</v>
      </c>
      <c r="I119" s="714">
        <f>IF($E119="","",(VLOOKUP($E119,所属・種目コード!$B$2:$D$152,2,0)))</f>
        <v>1191</v>
      </c>
      <c r="K119" s="32">
        <v>117</v>
      </c>
      <c r="L119" s="715">
        <v>144</v>
      </c>
      <c r="M119" s="716" t="s">
        <v>9050</v>
      </c>
      <c r="N119" s="709" t="s">
        <v>12112</v>
      </c>
      <c r="O119" s="709" t="s">
        <v>12113</v>
      </c>
      <c r="P119" s="709" t="s">
        <v>8621</v>
      </c>
      <c r="Q119" s="709" t="s">
        <v>11902</v>
      </c>
      <c r="R119" s="709">
        <v>3</v>
      </c>
      <c r="S119" s="714" t="str">
        <f>IF($P119="","",(VLOOKUP($P119,所属・種目コード!$B$2:$D$152,3,0)))</f>
        <v>031232</v>
      </c>
      <c r="T119" s="714">
        <f>IF($P119="","",(VLOOKUP($P119,所属・種目コード!$B$2:$D$152,2,0)))</f>
        <v>1232</v>
      </c>
    </row>
    <row r="120" spans="1:20" ht="18" customHeight="1">
      <c r="A120" s="709">
        <v>118</v>
      </c>
      <c r="B120" s="709">
        <v>156</v>
      </c>
      <c r="C120" s="709" t="s">
        <v>9579</v>
      </c>
      <c r="D120" s="709" t="s">
        <v>9580</v>
      </c>
      <c r="E120" s="709" t="s">
        <v>355</v>
      </c>
      <c r="F120" s="709">
        <v>1</v>
      </c>
      <c r="G120" s="709">
        <v>2</v>
      </c>
      <c r="H120" s="710" t="s">
        <v>8964</v>
      </c>
      <c r="I120" s="714">
        <f>IF($E120="","",(VLOOKUP($E120,所属・種目コード!$B$2:$D$152,2,0)))</f>
        <v>1191</v>
      </c>
      <c r="K120" s="32">
        <v>118</v>
      </c>
      <c r="L120" s="715">
        <v>145</v>
      </c>
      <c r="M120" s="716" t="s">
        <v>9050</v>
      </c>
      <c r="N120" s="709" t="s">
        <v>12114</v>
      </c>
      <c r="O120" s="709" t="s">
        <v>12115</v>
      </c>
      <c r="P120" s="709" t="s">
        <v>8621</v>
      </c>
      <c r="Q120" s="709" t="s">
        <v>11902</v>
      </c>
      <c r="R120" s="709">
        <v>3</v>
      </c>
      <c r="S120" s="714" t="str">
        <f>IF($P120="","",(VLOOKUP($P120,所属・種目コード!$B$2:$D$152,3,0)))</f>
        <v>031232</v>
      </c>
      <c r="T120" s="714">
        <f>IF($P120="","",(VLOOKUP($P120,所属・種目コード!$B$2:$D$152,2,0)))</f>
        <v>1232</v>
      </c>
    </row>
    <row r="121" spans="1:20" ht="18" customHeight="1">
      <c r="A121" s="709">
        <v>119</v>
      </c>
      <c r="B121" s="709">
        <v>157</v>
      </c>
      <c r="C121" s="709" t="s">
        <v>9581</v>
      </c>
      <c r="D121" s="709" t="s">
        <v>9251</v>
      </c>
      <c r="E121" s="709" t="s">
        <v>355</v>
      </c>
      <c r="F121" s="709">
        <v>1</v>
      </c>
      <c r="G121" s="709">
        <v>2</v>
      </c>
      <c r="H121" s="710" t="s">
        <v>8964</v>
      </c>
      <c r="I121" s="714">
        <f>IF($E121="","",(VLOOKUP($E121,所属・種目コード!$B$2:$D$152,2,0)))</f>
        <v>1191</v>
      </c>
      <c r="K121" s="32">
        <v>119</v>
      </c>
      <c r="L121" s="715">
        <v>146</v>
      </c>
      <c r="M121" s="716" t="s">
        <v>9050</v>
      </c>
      <c r="N121" s="709" t="s">
        <v>12116</v>
      </c>
      <c r="O121" s="709" t="s">
        <v>12117</v>
      </c>
      <c r="P121" s="709" t="s">
        <v>8621</v>
      </c>
      <c r="Q121" s="709" t="s">
        <v>11902</v>
      </c>
      <c r="R121" s="709">
        <v>3</v>
      </c>
      <c r="S121" s="714" t="str">
        <f>IF($P121="","",(VLOOKUP($P121,所属・種目コード!$B$2:$D$152,3,0)))</f>
        <v>031232</v>
      </c>
      <c r="T121" s="714">
        <f>IF($P121="","",(VLOOKUP($P121,所属・種目コード!$B$2:$D$152,2,0)))</f>
        <v>1232</v>
      </c>
    </row>
    <row r="122" spans="1:20" ht="18" customHeight="1">
      <c r="A122" s="709">
        <v>120</v>
      </c>
      <c r="B122" s="709">
        <v>158</v>
      </c>
      <c r="C122" s="709" t="s">
        <v>9582</v>
      </c>
      <c r="D122" s="709" t="s">
        <v>9583</v>
      </c>
      <c r="E122" s="709" t="s">
        <v>355</v>
      </c>
      <c r="F122" s="709">
        <v>1</v>
      </c>
      <c r="G122" s="709">
        <v>2</v>
      </c>
      <c r="H122" s="710" t="s">
        <v>8964</v>
      </c>
      <c r="I122" s="714">
        <f>IF($E122="","",(VLOOKUP($E122,所属・種目コード!$B$2:$D$152,2,0)))</f>
        <v>1191</v>
      </c>
      <c r="K122" s="32">
        <v>120</v>
      </c>
      <c r="L122" s="715">
        <v>147</v>
      </c>
      <c r="M122" s="716" t="s">
        <v>9050</v>
      </c>
      <c r="N122" s="709" t="s">
        <v>12118</v>
      </c>
      <c r="O122" s="709" t="s">
        <v>12119</v>
      </c>
      <c r="P122" s="709" t="s">
        <v>8621</v>
      </c>
      <c r="Q122" s="709" t="s">
        <v>11902</v>
      </c>
      <c r="R122" s="709">
        <v>3</v>
      </c>
      <c r="S122" s="714" t="str">
        <f>IF($P122="","",(VLOOKUP($P122,所属・種目コード!$B$2:$D$152,3,0)))</f>
        <v>031232</v>
      </c>
      <c r="T122" s="714">
        <f>IF($P122="","",(VLOOKUP($P122,所属・種目コード!$B$2:$D$152,2,0)))</f>
        <v>1232</v>
      </c>
    </row>
    <row r="123" spans="1:20" ht="18" customHeight="1">
      <c r="A123" s="709">
        <v>121</v>
      </c>
      <c r="B123" s="709">
        <v>159</v>
      </c>
      <c r="C123" s="709" t="s">
        <v>9584</v>
      </c>
      <c r="D123" s="709" t="s">
        <v>9585</v>
      </c>
      <c r="E123" s="709" t="s">
        <v>355</v>
      </c>
      <c r="F123" s="709">
        <v>1</v>
      </c>
      <c r="G123" s="709">
        <v>2</v>
      </c>
      <c r="H123" s="710" t="s">
        <v>8964</v>
      </c>
      <c r="I123" s="714">
        <f>IF($E123="","",(VLOOKUP($E123,所属・種目コード!$B$2:$D$152,2,0)))</f>
        <v>1191</v>
      </c>
      <c r="K123" s="32">
        <v>121</v>
      </c>
      <c r="L123" s="715">
        <v>148</v>
      </c>
      <c r="M123" s="716" t="s">
        <v>8932</v>
      </c>
      <c r="N123" s="709" t="s">
        <v>12120</v>
      </c>
      <c r="O123" s="709" t="s">
        <v>12121</v>
      </c>
      <c r="P123" s="709" t="s">
        <v>8621</v>
      </c>
      <c r="Q123" s="709" t="s">
        <v>11902</v>
      </c>
      <c r="R123" s="709">
        <v>3</v>
      </c>
      <c r="S123" s="714" t="str">
        <f>IF($P123="","",(VLOOKUP($P123,所属・種目コード!$B$2:$D$152,3,0)))</f>
        <v>031232</v>
      </c>
      <c r="T123" s="714">
        <f>IF($P123="","",(VLOOKUP($P123,所属・種目コード!$B$2:$D$152,2,0)))</f>
        <v>1232</v>
      </c>
    </row>
    <row r="124" spans="1:20" ht="18" customHeight="1">
      <c r="A124" s="709">
        <v>122</v>
      </c>
      <c r="B124" s="709">
        <v>160</v>
      </c>
      <c r="C124" s="709" t="s">
        <v>9586</v>
      </c>
      <c r="D124" s="709" t="s">
        <v>9587</v>
      </c>
      <c r="E124" s="709" t="s">
        <v>355</v>
      </c>
      <c r="F124" s="709">
        <v>1</v>
      </c>
      <c r="G124" s="709">
        <v>2</v>
      </c>
      <c r="H124" s="710" t="s">
        <v>8964</v>
      </c>
      <c r="I124" s="714">
        <f>IF($E124="","",(VLOOKUP($E124,所属・種目コード!$B$2:$D$152,2,0)))</f>
        <v>1191</v>
      </c>
      <c r="K124" s="32">
        <v>122</v>
      </c>
      <c r="L124" s="715">
        <v>149</v>
      </c>
      <c r="M124" s="716" t="s">
        <v>8932</v>
      </c>
      <c r="N124" s="709" t="s">
        <v>12122</v>
      </c>
      <c r="O124" s="709" t="s">
        <v>12123</v>
      </c>
      <c r="P124" s="709" t="s">
        <v>8621</v>
      </c>
      <c r="Q124" s="709" t="s">
        <v>11902</v>
      </c>
      <c r="R124" s="709">
        <v>2</v>
      </c>
      <c r="S124" s="714" t="str">
        <f>IF($P124="","",(VLOOKUP($P124,所属・種目コード!$B$2:$D$152,3,0)))</f>
        <v>031232</v>
      </c>
      <c r="T124" s="714">
        <f>IF($P124="","",(VLOOKUP($P124,所属・種目コード!$B$2:$D$152,2,0)))</f>
        <v>1232</v>
      </c>
    </row>
    <row r="125" spans="1:20" ht="18" customHeight="1">
      <c r="A125" s="709">
        <v>123</v>
      </c>
      <c r="B125" s="709">
        <v>161</v>
      </c>
      <c r="C125" s="709" t="s">
        <v>9588</v>
      </c>
      <c r="D125" s="709" t="s">
        <v>9589</v>
      </c>
      <c r="E125" s="709" t="s">
        <v>9590</v>
      </c>
      <c r="F125" s="709">
        <v>1</v>
      </c>
      <c r="G125" s="709">
        <v>3</v>
      </c>
      <c r="H125" s="710" t="s">
        <v>8958</v>
      </c>
      <c r="I125" s="714">
        <f>IF($E125="","",(VLOOKUP($E125,所属・種目コード!$B$2:$D$152,2,0)))</f>
        <v>1182</v>
      </c>
      <c r="K125" s="32">
        <v>123</v>
      </c>
      <c r="L125" s="715">
        <v>150</v>
      </c>
      <c r="M125" s="716" t="s">
        <v>8932</v>
      </c>
      <c r="N125" s="709" t="s">
        <v>12124</v>
      </c>
      <c r="O125" s="709" t="s">
        <v>12125</v>
      </c>
      <c r="P125" s="709" t="s">
        <v>8621</v>
      </c>
      <c r="Q125" s="709" t="s">
        <v>11902</v>
      </c>
      <c r="R125" s="709">
        <v>2</v>
      </c>
      <c r="S125" s="714" t="str">
        <f>IF($P125="","",(VLOOKUP($P125,所属・種目コード!$B$2:$D$152,3,0)))</f>
        <v>031232</v>
      </c>
      <c r="T125" s="714">
        <f>IF($P125="","",(VLOOKUP($P125,所属・種目コード!$B$2:$D$152,2,0)))</f>
        <v>1232</v>
      </c>
    </row>
    <row r="126" spans="1:20" ht="18" customHeight="1">
      <c r="A126" s="709">
        <v>124</v>
      </c>
      <c r="B126" s="709">
        <v>162</v>
      </c>
      <c r="C126" s="709" t="s">
        <v>9591</v>
      </c>
      <c r="D126" s="709" t="s">
        <v>9592</v>
      </c>
      <c r="E126" s="709" t="s">
        <v>9590</v>
      </c>
      <c r="F126" s="709">
        <v>1</v>
      </c>
      <c r="G126" s="709">
        <v>3</v>
      </c>
      <c r="H126" s="710" t="s">
        <v>8958</v>
      </c>
      <c r="I126" s="714">
        <f>IF($E126="","",(VLOOKUP($E126,所属・種目コード!$B$2:$D$152,2,0)))</f>
        <v>1182</v>
      </c>
      <c r="K126" s="32">
        <v>124</v>
      </c>
      <c r="L126" s="715">
        <v>151</v>
      </c>
      <c r="M126" s="716" t="s">
        <v>8932</v>
      </c>
      <c r="N126" s="709" t="s">
        <v>12126</v>
      </c>
      <c r="O126" s="709" t="s">
        <v>12127</v>
      </c>
      <c r="P126" s="709" t="s">
        <v>8621</v>
      </c>
      <c r="Q126" s="709" t="s">
        <v>11902</v>
      </c>
      <c r="R126" s="709">
        <v>2</v>
      </c>
      <c r="S126" s="714" t="str">
        <f>IF($P126="","",(VLOOKUP($P126,所属・種目コード!$B$2:$D$152,3,0)))</f>
        <v>031232</v>
      </c>
      <c r="T126" s="714">
        <f>IF($P126="","",(VLOOKUP($P126,所属・種目コード!$B$2:$D$152,2,0)))</f>
        <v>1232</v>
      </c>
    </row>
    <row r="127" spans="1:20" ht="18" customHeight="1">
      <c r="A127" s="709">
        <v>125</v>
      </c>
      <c r="B127" s="709">
        <v>163</v>
      </c>
      <c r="C127" s="709" t="s">
        <v>9593</v>
      </c>
      <c r="D127" s="709" t="s">
        <v>9594</v>
      </c>
      <c r="E127" s="709" t="s">
        <v>9590</v>
      </c>
      <c r="F127" s="709">
        <v>1</v>
      </c>
      <c r="G127" s="709">
        <v>3</v>
      </c>
      <c r="H127" s="710" t="s">
        <v>8958</v>
      </c>
      <c r="I127" s="714">
        <f>IF($E127="","",(VLOOKUP($E127,所属・種目コード!$B$2:$D$152,2,0)))</f>
        <v>1182</v>
      </c>
      <c r="K127" s="32">
        <v>125</v>
      </c>
      <c r="L127" s="715">
        <v>152</v>
      </c>
      <c r="M127" s="716" t="s">
        <v>8932</v>
      </c>
      <c r="N127" s="709" t="s">
        <v>12128</v>
      </c>
      <c r="O127" s="709" t="s">
        <v>12129</v>
      </c>
      <c r="P127" s="709" t="s">
        <v>292</v>
      </c>
      <c r="Q127" s="709" t="s">
        <v>11902</v>
      </c>
      <c r="R127" s="709">
        <v>3</v>
      </c>
      <c r="S127" s="714" t="str">
        <f>IF($P127="","",(VLOOKUP($P127,所属・種目コード!$B$2:$D$152,3,0)))</f>
        <v>031165</v>
      </c>
      <c r="T127" s="714">
        <f>IF($P127="","",(VLOOKUP($P127,所属・種目コード!$B$2:$D$152,2,0)))</f>
        <v>1165</v>
      </c>
    </row>
    <row r="128" spans="1:20" ht="18" customHeight="1">
      <c r="A128" s="709">
        <v>126</v>
      </c>
      <c r="B128" s="709">
        <v>164</v>
      </c>
      <c r="C128" s="709" t="s">
        <v>9595</v>
      </c>
      <c r="D128" s="709" t="s">
        <v>9596</v>
      </c>
      <c r="E128" s="709" t="s">
        <v>9590</v>
      </c>
      <c r="F128" s="709">
        <v>1</v>
      </c>
      <c r="G128" s="709">
        <v>2</v>
      </c>
      <c r="H128" s="710" t="s">
        <v>8958</v>
      </c>
      <c r="I128" s="714">
        <f>IF($E128="","",(VLOOKUP($E128,所属・種目コード!$B$2:$D$152,2,0)))</f>
        <v>1182</v>
      </c>
      <c r="K128" s="32">
        <v>126</v>
      </c>
      <c r="L128" s="715">
        <v>153</v>
      </c>
      <c r="M128" s="716" t="s">
        <v>8932</v>
      </c>
      <c r="N128" s="709" t="s">
        <v>4423</v>
      </c>
      <c r="O128" s="709" t="s">
        <v>9328</v>
      </c>
      <c r="P128" s="709" t="s">
        <v>292</v>
      </c>
      <c r="Q128" s="709" t="s">
        <v>11902</v>
      </c>
      <c r="R128" s="709">
        <v>3</v>
      </c>
      <c r="S128" s="714" t="str">
        <f>IF($P128="","",(VLOOKUP($P128,所属・種目コード!$B$2:$D$152,3,0)))</f>
        <v>031165</v>
      </c>
      <c r="T128" s="714">
        <f>IF($P128="","",(VLOOKUP($P128,所属・種目コード!$B$2:$D$152,2,0)))</f>
        <v>1165</v>
      </c>
    </row>
    <row r="129" spans="1:20" ht="18" customHeight="1">
      <c r="A129" s="709">
        <v>127</v>
      </c>
      <c r="B129" s="709">
        <v>165</v>
      </c>
      <c r="C129" s="709" t="s">
        <v>9597</v>
      </c>
      <c r="D129" s="709" t="s">
        <v>9598</v>
      </c>
      <c r="E129" s="709" t="s">
        <v>9590</v>
      </c>
      <c r="F129" s="709">
        <v>1</v>
      </c>
      <c r="G129" s="709">
        <v>2</v>
      </c>
      <c r="H129" s="710" t="s">
        <v>8958</v>
      </c>
      <c r="I129" s="714">
        <f>IF($E129="","",(VLOOKUP($E129,所属・種目コード!$B$2:$D$152,2,0)))</f>
        <v>1182</v>
      </c>
      <c r="K129" s="32">
        <v>127</v>
      </c>
      <c r="L129" s="715">
        <v>154</v>
      </c>
      <c r="M129" s="716" t="s">
        <v>8932</v>
      </c>
      <c r="N129" s="709" t="s">
        <v>12130</v>
      </c>
      <c r="O129" s="709" t="s">
        <v>12131</v>
      </c>
      <c r="P129" s="709" t="s">
        <v>292</v>
      </c>
      <c r="Q129" s="709" t="s">
        <v>11902</v>
      </c>
      <c r="R129" s="709">
        <v>3</v>
      </c>
      <c r="S129" s="714" t="str">
        <f>IF($P129="","",(VLOOKUP($P129,所属・種目コード!$B$2:$D$152,3,0)))</f>
        <v>031165</v>
      </c>
      <c r="T129" s="714">
        <f>IF($P129="","",(VLOOKUP($P129,所属・種目コード!$B$2:$D$152,2,0)))</f>
        <v>1165</v>
      </c>
    </row>
    <row r="130" spans="1:20" ht="18" customHeight="1">
      <c r="A130" s="709">
        <v>128</v>
      </c>
      <c r="B130" s="709">
        <v>166</v>
      </c>
      <c r="C130" s="709" t="s">
        <v>9599</v>
      </c>
      <c r="D130" s="709" t="s">
        <v>9600</v>
      </c>
      <c r="E130" s="709" t="s">
        <v>9590</v>
      </c>
      <c r="F130" s="709">
        <v>1</v>
      </c>
      <c r="G130" s="709">
        <v>2</v>
      </c>
      <c r="H130" s="710" t="s">
        <v>8958</v>
      </c>
      <c r="I130" s="714">
        <f>IF($E130="","",(VLOOKUP($E130,所属・種目コード!$B$2:$D$152,2,0)))</f>
        <v>1182</v>
      </c>
      <c r="K130" s="32">
        <v>128</v>
      </c>
      <c r="L130" s="715">
        <v>155</v>
      </c>
      <c r="M130" s="716" t="s">
        <v>8932</v>
      </c>
      <c r="N130" s="709" t="s">
        <v>12132</v>
      </c>
      <c r="O130" s="709" t="s">
        <v>12133</v>
      </c>
      <c r="P130" s="709" t="s">
        <v>292</v>
      </c>
      <c r="Q130" s="709" t="s">
        <v>11902</v>
      </c>
      <c r="R130" s="709">
        <v>3</v>
      </c>
      <c r="S130" s="714" t="str">
        <f>IF($P130="","",(VLOOKUP($P130,所属・種目コード!$B$2:$D$152,3,0)))</f>
        <v>031165</v>
      </c>
      <c r="T130" s="714">
        <f>IF($P130="","",(VLOOKUP($P130,所属・種目コード!$B$2:$D$152,2,0)))</f>
        <v>1165</v>
      </c>
    </row>
    <row r="131" spans="1:20" ht="18" customHeight="1">
      <c r="A131" s="709">
        <v>129</v>
      </c>
      <c r="B131" s="709">
        <v>167</v>
      </c>
      <c r="C131" s="709" t="s">
        <v>9601</v>
      </c>
      <c r="D131" s="709" t="s">
        <v>9602</v>
      </c>
      <c r="E131" s="709" t="s">
        <v>9590</v>
      </c>
      <c r="F131" s="709">
        <v>1</v>
      </c>
      <c r="G131" s="709">
        <v>2</v>
      </c>
      <c r="H131" s="710" t="s">
        <v>8958</v>
      </c>
      <c r="I131" s="714">
        <f>IF($E131="","",(VLOOKUP($E131,所属・種目コード!$B$2:$D$152,2,0)))</f>
        <v>1182</v>
      </c>
      <c r="K131" s="32">
        <v>129</v>
      </c>
      <c r="L131" s="715">
        <v>156</v>
      </c>
      <c r="M131" s="716" t="s">
        <v>8932</v>
      </c>
      <c r="N131" s="709" t="s">
        <v>12134</v>
      </c>
      <c r="O131" s="709" t="s">
        <v>12135</v>
      </c>
      <c r="P131" s="709" t="s">
        <v>292</v>
      </c>
      <c r="Q131" s="709" t="s">
        <v>11902</v>
      </c>
      <c r="R131" s="709">
        <v>2</v>
      </c>
      <c r="S131" s="714" t="str">
        <f>IF($P131="","",(VLOOKUP($P131,所属・種目コード!$B$2:$D$152,3,0)))</f>
        <v>031165</v>
      </c>
      <c r="T131" s="714">
        <f>IF($P131="","",(VLOOKUP($P131,所属・種目コード!$B$2:$D$152,2,0)))</f>
        <v>1165</v>
      </c>
    </row>
    <row r="132" spans="1:20" ht="18" customHeight="1">
      <c r="A132" s="709">
        <v>130</v>
      </c>
      <c r="B132" s="709">
        <v>168</v>
      </c>
      <c r="C132" s="709" t="s">
        <v>9603</v>
      </c>
      <c r="D132" s="709" t="s">
        <v>9604</v>
      </c>
      <c r="E132" s="709" t="s">
        <v>328</v>
      </c>
      <c r="F132" s="709">
        <v>1</v>
      </c>
      <c r="G132" s="709">
        <v>3</v>
      </c>
      <c r="H132" s="710" t="s">
        <v>9043</v>
      </c>
      <c r="I132" s="714">
        <f>IF($E132="","",(VLOOKUP($E132,所属・種目コード!$B$2:$D$152,2,0)))</f>
        <v>1174</v>
      </c>
      <c r="K132" s="32">
        <v>130</v>
      </c>
      <c r="L132" s="715">
        <v>157</v>
      </c>
      <c r="M132" s="716" t="s">
        <v>8932</v>
      </c>
      <c r="N132" s="709" t="s">
        <v>12136</v>
      </c>
      <c r="O132" s="709" t="s">
        <v>12137</v>
      </c>
      <c r="P132" s="709" t="s">
        <v>292</v>
      </c>
      <c r="Q132" s="709" t="s">
        <v>11902</v>
      </c>
      <c r="R132" s="709">
        <v>2</v>
      </c>
      <c r="S132" s="714" t="str">
        <f>IF($P132="","",(VLOOKUP($P132,所属・種目コード!$B$2:$D$152,3,0)))</f>
        <v>031165</v>
      </c>
      <c r="T132" s="714">
        <f>IF($P132="","",(VLOOKUP($P132,所属・種目コード!$B$2:$D$152,2,0)))</f>
        <v>1165</v>
      </c>
    </row>
    <row r="133" spans="1:20" ht="18" customHeight="1">
      <c r="A133" s="709">
        <v>131</v>
      </c>
      <c r="B133" s="709">
        <v>169</v>
      </c>
      <c r="C133" s="709" t="s">
        <v>9605</v>
      </c>
      <c r="D133" s="709" t="s">
        <v>9606</v>
      </c>
      <c r="E133" s="709" t="s">
        <v>328</v>
      </c>
      <c r="F133" s="709">
        <v>1</v>
      </c>
      <c r="G133" s="709">
        <v>3</v>
      </c>
      <c r="H133" s="710" t="s">
        <v>9043</v>
      </c>
      <c r="I133" s="714">
        <f>IF($E133="","",(VLOOKUP($E133,所属・種目コード!$B$2:$D$152,2,0)))</f>
        <v>1174</v>
      </c>
      <c r="K133" s="32">
        <v>131</v>
      </c>
      <c r="L133" s="715">
        <v>158</v>
      </c>
      <c r="M133" s="716" t="s">
        <v>8975</v>
      </c>
      <c r="N133" s="709" t="s">
        <v>12138</v>
      </c>
      <c r="O133" s="709" t="s">
        <v>12139</v>
      </c>
      <c r="P133" s="709" t="s">
        <v>378</v>
      </c>
      <c r="Q133" s="709" t="s">
        <v>11902</v>
      </c>
      <c r="R133" s="709">
        <v>3</v>
      </c>
      <c r="S133" s="714" t="str">
        <f>IF($P133="","",(VLOOKUP($P133,所属・種目コード!$B$2:$D$152,3,0)))</f>
        <v>031215</v>
      </c>
      <c r="T133" s="714">
        <f>IF($P133="","",(VLOOKUP($P133,所属・種目コード!$B$2:$D$152,2,0)))</f>
        <v>1215</v>
      </c>
    </row>
    <row r="134" spans="1:20" ht="18" customHeight="1">
      <c r="A134" s="709">
        <v>132</v>
      </c>
      <c r="B134" s="709">
        <v>170</v>
      </c>
      <c r="C134" s="709" t="s">
        <v>9607</v>
      </c>
      <c r="D134" s="709" t="s">
        <v>9608</v>
      </c>
      <c r="E134" s="709" t="s">
        <v>328</v>
      </c>
      <c r="F134" s="709">
        <v>1</v>
      </c>
      <c r="G134" s="709">
        <v>3</v>
      </c>
      <c r="H134" s="710" t="s">
        <v>9043</v>
      </c>
      <c r="I134" s="714">
        <f>IF($E134="","",(VLOOKUP($E134,所属・種目コード!$B$2:$D$152,2,0)))</f>
        <v>1174</v>
      </c>
      <c r="K134" s="32">
        <v>132</v>
      </c>
      <c r="L134" s="715">
        <v>159</v>
      </c>
      <c r="M134" s="716" t="s">
        <v>8975</v>
      </c>
      <c r="N134" s="709" t="s">
        <v>12140</v>
      </c>
      <c r="O134" s="709" t="s">
        <v>12141</v>
      </c>
      <c r="P134" s="709" t="s">
        <v>378</v>
      </c>
      <c r="Q134" s="709" t="s">
        <v>11902</v>
      </c>
      <c r="R134" s="709">
        <v>3</v>
      </c>
      <c r="S134" s="714" t="str">
        <f>IF($P134="","",(VLOOKUP($P134,所属・種目コード!$B$2:$D$152,3,0)))</f>
        <v>031215</v>
      </c>
      <c r="T134" s="714">
        <f>IF($P134="","",(VLOOKUP($P134,所属・種目コード!$B$2:$D$152,2,0)))</f>
        <v>1215</v>
      </c>
    </row>
    <row r="135" spans="1:20" ht="18" customHeight="1">
      <c r="A135" s="709">
        <v>133</v>
      </c>
      <c r="B135" s="709">
        <v>171</v>
      </c>
      <c r="C135" s="709" t="s">
        <v>9609</v>
      </c>
      <c r="D135" s="709" t="s">
        <v>9610</v>
      </c>
      <c r="E135" s="709" t="s">
        <v>328</v>
      </c>
      <c r="F135" s="709">
        <v>1</v>
      </c>
      <c r="G135" s="709">
        <v>3</v>
      </c>
      <c r="H135" s="710" t="s">
        <v>9043</v>
      </c>
      <c r="I135" s="714">
        <f>IF($E135="","",(VLOOKUP($E135,所属・種目コード!$B$2:$D$152,2,0)))</f>
        <v>1174</v>
      </c>
      <c r="K135" s="32">
        <v>133</v>
      </c>
      <c r="L135" s="715">
        <v>160</v>
      </c>
      <c r="M135" s="716" t="s">
        <v>8975</v>
      </c>
      <c r="N135" s="709" t="s">
        <v>12142</v>
      </c>
      <c r="O135" s="709" t="s">
        <v>12143</v>
      </c>
      <c r="P135" s="709" t="s">
        <v>378</v>
      </c>
      <c r="Q135" s="709" t="s">
        <v>11902</v>
      </c>
      <c r="R135" s="709">
        <v>3</v>
      </c>
      <c r="S135" s="714" t="str">
        <f>IF($P135="","",(VLOOKUP($P135,所属・種目コード!$B$2:$D$152,3,0)))</f>
        <v>031215</v>
      </c>
      <c r="T135" s="714">
        <f>IF($P135="","",(VLOOKUP($P135,所属・種目コード!$B$2:$D$152,2,0)))</f>
        <v>1215</v>
      </c>
    </row>
    <row r="136" spans="1:20" ht="18" customHeight="1">
      <c r="A136" s="709">
        <v>134</v>
      </c>
      <c r="B136" s="709">
        <v>172</v>
      </c>
      <c r="C136" s="709" t="s">
        <v>9611</v>
      </c>
      <c r="D136" s="709" t="s">
        <v>9612</v>
      </c>
      <c r="E136" s="709" t="s">
        <v>328</v>
      </c>
      <c r="F136" s="709">
        <v>1</v>
      </c>
      <c r="G136" s="709">
        <v>3</v>
      </c>
      <c r="H136" s="710" t="s">
        <v>9043</v>
      </c>
      <c r="I136" s="714">
        <f>IF($E136="","",(VLOOKUP($E136,所属・種目コード!$B$2:$D$152,2,0)))</f>
        <v>1174</v>
      </c>
      <c r="K136" s="32">
        <v>134</v>
      </c>
      <c r="L136" s="715">
        <v>161</v>
      </c>
      <c r="M136" s="716" t="s">
        <v>8975</v>
      </c>
      <c r="N136" s="709" t="s">
        <v>12144</v>
      </c>
      <c r="O136" s="709" t="s">
        <v>12145</v>
      </c>
      <c r="P136" s="709" t="s">
        <v>378</v>
      </c>
      <c r="Q136" s="709" t="s">
        <v>11902</v>
      </c>
      <c r="R136" s="709">
        <v>2</v>
      </c>
      <c r="S136" s="714" t="str">
        <f>IF($P136="","",(VLOOKUP($P136,所属・種目コード!$B$2:$D$152,3,0)))</f>
        <v>031215</v>
      </c>
      <c r="T136" s="714">
        <f>IF($P136="","",(VLOOKUP($P136,所属・種目コード!$B$2:$D$152,2,0)))</f>
        <v>1215</v>
      </c>
    </row>
    <row r="137" spans="1:20" ht="18" customHeight="1">
      <c r="A137" s="709">
        <v>135</v>
      </c>
      <c r="B137" s="709">
        <v>173</v>
      </c>
      <c r="C137" s="709" t="s">
        <v>9613</v>
      </c>
      <c r="D137" s="709" t="s">
        <v>9614</v>
      </c>
      <c r="E137" s="709" t="s">
        <v>328</v>
      </c>
      <c r="F137" s="709">
        <v>1</v>
      </c>
      <c r="G137" s="709">
        <v>3</v>
      </c>
      <c r="H137" s="710" t="s">
        <v>9043</v>
      </c>
      <c r="I137" s="714">
        <f>IF($E137="","",(VLOOKUP($E137,所属・種目コード!$B$2:$D$152,2,0)))</f>
        <v>1174</v>
      </c>
      <c r="K137" s="32">
        <v>135</v>
      </c>
      <c r="L137" s="715">
        <v>162</v>
      </c>
      <c r="M137" s="716" t="s">
        <v>8975</v>
      </c>
      <c r="N137" s="709" t="s">
        <v>12146</v>
      </c>
      <c r="O137" s="709" t="s">
        <v>12147</v>
      </c>
      <c r="P137" s="709" t="s">
        <v>378</v>
      </c>
      <c r="Q137" s="709" t="s">
        <v>11902</v>
      </c>
      <c r="R137" s="709">
        <v>2</v>
      </c>
      <c r="S137" s="714" t="str">
        <f>IF($P137="","",(VLOOKUP($P137,所属・種目コード!$B$2:$D$152,3,0)))</f>
        <v>031215</v>
      </c>
      <c r="T137" s="714">
        <f>IF($P137="","",(VLOOKUP($P137,所属・種目コード!$B$2:$D$152,2,0)))</f>
        <v>1215</v>
      </c>
    </row>
    <row r="138" spans="1:20" ht="18" customHeight="1">
      <c r="A138" s="709">
        <v>136</v>
      </c>
      <c r="B138" s="709">
        <v>174</v>
      </c>
      <c r="C138" s="709" t="s">
        <v>9615</v>
      </c>
      <c r="D138" s="709" t="s">
        <v>9616</v>
      </c>
      <c r="E138" s="709" t="s">
        <v>328</v>
      </c>
      <c r="F138" s="709">
        <v>1</v>
      </c>
      <c r="G138" s="709">
        <v>3</v>
      </c>
      <c r="H138" s="710" t="s">
        <v>9043</v>
      </c>
      <c r="I138" s="714">
        <f>IF($E138="","",(VLOOKUP($E138,所属・種目コード!$B$2:$D$152,2,0)))</f>
        <v>1174</v>
      </c>
      <c r="K138" s="32">
        <v>136</v>
      </c>
      <c r="L138" s="715">
        <v>163</v>
      </c>
      <c r="M138" s="716" t="s">
        <v>8975</v>
      </c>
      <c r="N138" s="709" t="s">
        <v>12148</v>
      </c>
      <c r="O138" s="709" t="s">
        <v>12149</v>
      </c>
      <c r="P138" s="709" t="s">
        <v>378</v>
      </c>
      <c r="Q138" s="709" t="s">
        <v>11902</v>
      </c>
      <c r="R138" s="709">
        <v>2</v>
      </c>
      <c r="S138" s="714" t="str">
        <f>IF($P138="","",(VLOOKUP($P138,所属・種目コード!$B$2:$D$152,3,0)))</f>
        <v>031215</v>
      </c>
      <c r="T138" s="714">
        <f>IF($P138="","",(VLOOKUP($P138,所属・種目コード!$B$2:$D$152,2,0)))</f>
        <v>1215</v>
      </c>
    </row>
    <row r="139" spans="1:20" ht="18" customHeight="1">
      <c r="A139" s="709">
        <v>137</v>
      </c>
      <c r="B139" s="709">
        <v>175</v>
      </c>
      <c r="C139" s="709" t="s">
        <v>9617</v>
      </c>
      <c r="D139" s="709" t="s">
        <v>9618</v>
      </c>
      <c r="E139" s="709" t="s">
        <v>328</v>
      </c>
      <c r="F139" s="709">
        <v>1</v>
      </c>
      <c r="G139" s="709">
        <v>3</v>
      </c>
      <c r="H139" s="710" t="s">
        <v>9043</v>
      </c>
      <c r="I139" s="714">
        <f>IF($E139="","",(VLOOKUP($E139,所属・種目コード!$B$2:$D$152,2,0)))</f>
        <v>1174</v>
      </c>
      <c r="K139" s="32">
        <v>137</v>
      </c>
      <c r="L139" s="715">
        <v>164</v>
      </c>
      <c r="M139" s="716" t="s">
        <v>8975</v>
      </c>
      <c r="N139" s="709" t="s">
        <v>12150</v>
      </c>
      <c r="O139" s="709" t="s">
        <v>12151</v>
      </c>
      <c r="P139" s="709" t="s">
        <v>378</v>
      </c>
      <c r="Q139" s="709" t="s">
        <v>11902</v>
      </c>
      <c r="R139" s="709">
        <v>2</v>
      </c>
      <c r="S139" s="714" t="str">
        <f>IF($P139="","",(VLOOKUP($P139,所属・種目コード!$B$2:$D$152,3,0)))</f>
        <v>031215</v>
      </c>
      <c r="T139" s="714">
        <f>IF($P139="","",(VLOOKUP($P139,所属・種目コード!$B$2:$D$152,2,0)))</f>
        <v>1215</v>
      </c>
    </row>
    <row r="140" spans="1:20" ht="18" customHeight="1">
      <c r="A140" s="709">
        <v>138</v>
      </c>
      <c r="B140" s="709">
        <v>176</v>
      </c>
      <c r="C140" s="709" t="s">
        <v>9619</v>
      </c>
      <c r="D140" s="709" t="s">
        <v>9620</v>
      </c>
      <c r="E140" s="709" t="s">
        <v>328</v>
      </c>
      <c r="F140" s="709">
        <v>1</v>
      </c>
      <c r="G140" s="709">
        <v>3</v>
      </c>
      <c r="H140" s="710" t="s">
        <v>9043</v>
      </c>
      <c r="I140" s="714">
        <f>IF($E140="","",(VLOOKUP($E140,所属・種目コード!$B$2:$D$152,2,0)))</f>
        <v>1174</v>
      </c>
      <c r="K140" s="32">
        <v>138</v>
      </c>
      <c r="L140" s="715">
        <v>165</v>
      </c>
      <c r="M140" s="716" t="s">
        <v>8975</v>
      </c>
      <c r="N140" s="709" t="s">
        <v>12152</v>
      </c>
      <c r="O140" s="709" t="s">
        <v>12153</v>
      </c>
      <c r="P140" s="709" t="s">
        <v>304</v>
      </c>
      <c r="Q140" s="709" t="s">
        <v>11902</v>
      </c>
      <c r="R140" s="709">
        <v>3</v>
      </c>
      <c r="S140" s="714" t="str">
        <f>IF($P140="","",(VLOOKUP($P140,所属・種目コード!$B$2:$D$152,3,0)))</f>
        <v>031168</v>
      </c>
      <c r="T140" s="714">
        <f>IF($P140="","",(VLOOKUP($P140,所属・種目コード!$B$2:$D$152,2,0)))</f>
        <v>1168</v>
      </c>
    </row>
    <row r="141" spans="1:20" ht="18" customHeight="1">
      <c r="A141" s="709">
        <v>139</v>
      </c>
      <c r="B141" s="709">
        <v>177</v>
      </c>
      <c r="C141" s="709" t="s">
        <v>9621</v>
      </c>
      <c r="D141" s="709" t="s">
        <v>9622</v>
      </c>
      <c r="E141" s="709" t="s">
        <v>328</v>
      </c>
      <c r="F141" s="709">
        <v>1</v>
      </c>
      <c r="G141" s="709">
        <v>3</v>
      </c>
      <c r="H141" s="710" t="s">
        <v>9043</v>
      </c>
      <c r="I141" s="714">
        <f>IF($E141="","",(VLOOKUP($E141,所属・種目コード!$B$2:$D$152,2,0)))</f>
        <v>1174</v>
      </c>
      <c r="K141" s="32">
        <v>139</v>
      </c>
      <c r="L141" s="715">
        <v>166</v>
      </c>
      <c r="M141" s="716" t="s">
        <v>8975</v>
      </c>
      <c r="N141" s="709" t="s">
        <v>12154</v>
      </c>
      <c r="O141" s="709" t="s">
        <v>3925</v>
      </c>
      <c r="P141" s="709" t="s">
        <v>304</v>
      </c>
      <c r="Q141" s="709" t="s">
        <v>11902</v>
      </c>
      <c r="R141" s="709">
        <v>3</v>
      </c>
      <c r="S141" s="714" t="str">
        <f>IF($P141="","",(VLOOKUP($P141,所属・種目コード!$B$2:$D$152,3,0)))</f>
        <v>031168</v>
      </c>
      <c r="T141" s="714">
        <f>IF($P141="","",(VLOOKUP($P141,所属・種目コード!$B$2:$D$152,2,0)))</f>
        <v>1168</v>
      </c>
    </row>
    <row r="142" spans="1:20" ht="18" customHeight="1">
      <c r="A142" s="709">
        <v>140</v>
      </c>
      <c r="B142" s="709">
        <v>178</v>
      </c>
      <c r="C142" s="709" t="s">
        <v>9623</v>
      </c>
      <c r="D142" s="709" t="s">
        <v>9624</v>
      </c>
      <c r="E142" s="709" t="s">
        <v>328</v>
      </c>
      <c r="F142" s="709">
        <v>1</v>
      </c>
      <c r="G142" s="709">
        <v>3</v>
      </c>
      <c r="H142" s="710" t="s">
        <v>9043</v>
      </c>
      <c r="I142" s="714">
        <f>IF($E142="","",(VLOOKUP($E142,所属・種目コード!$B$2:$D$152,2,0)))</f>
        <v>1174</v>
      </c>
      <c r="K142" s="32">
        <v>140</v>
      </c>
      <c r="L142" s="715">
        <v>167</v>
      </c>
      <c r="M142" s="716" t="s">
        <v>8975</v>
      </c>
      <c r="N142" s="709" t="s">
        <v>12155</v>
      </c>
      <c r="O142" s="709" t="s">
        <v>9017</v>
      </c>
      <c r="P142" s="709" t="s">
        <v>304</v>
      </c>
      <c r="Q142" s="709" t="s">
        <v>11902</v>
      </c>
      <c r="R142" s="709">
        <v>3</v>
      </c>
      <c r="S142" s="714" t="str">
        <f>IF($P142="","",(VLOOKUP($P142,所属・種目コード!$B$2:$D$152,3,0)))</f>
        <v>031168</v>
      </c>
      <c r="T142" s="714">
        <f>IF($P142="","",(VLOOKUP($P142,所属・種目コード!$B$2:$D$152,2,0)))</f>
        <v>1168</v>
      </c>
    </row>
    <row r="143" spans="1:20" ht="18" customHeight="1">
      <c r="A143" s="709">
        <v>141</v>
      </c>
      <c r="B143" s="709">
        <v>179</v>
      </c>
      <c r="C143" s="709" t="s">
        <v>9625</v>
      </c>
      <c r="D143" s="709" t="s">
        <v>9626</v>
      </c>
      <c r="E143" s="709" t="s">
        <v>328</v>
      </c>
      <c r="F143" s="709">
        <v>1</v>
      </c>
      <c r="G143" s="709">
        <v>3</v>
      </c>
      <c r="H143" s="710" t="s">
        <v>9043</v>
      </c>
      <c r="I143" s="714">
        <f>IF($E143="","",(VLOOKUP($E143,所属・種目コード!$B$2:$D$152,2,0)))</f>
        <v>1174</v>
      </c>
      <c r="K143" s="32">
        <v>141</v>
      </c>
      <c r="L143" s="715">
        <v>168</v>
      </c>
      <c r="M143" s="716" t="s">
        <v>8975</v>
      </c>
      <c r="N143" s="709" t="s">
        <v>12156</v>
      </c>
      <c r="O143" s="709" t="s">
        <v>12157</v>
      </c>
      <c r="P143" s="709" t="s">
        <v>304</v>
      </c>
      <c r="Q143" s="709" t="s">
        <v>11902</v>
      </c>
      <c r="R143" s="709">
        <v>3</v>
      </c>
      <c r="S143" s="714" t="str">
        <f>IF($P143="","",(VLOOKUP($P143,所属・種目コード!$B$2:$D$152,3,0)))</f>
        <v>031168</v>
      </c>
      <c r="T143" s="714">
        <f>IF($P143="","",(VLOOKUP($P143,所属・種目コード!$B$2:$D$152,2,0)))</f>
        <v>1168</v>
      </c>
    </row>
    <row r="144" spans="1:20" ht="18" customHeight="1">
      <c r="A144" s="709">
        <v>142</v>
      </c>
      <c r="B144" s="709">
        <v>180</v>
      </c>
      <c r="C144" s="709" t="s">
        <v>9627</v>
      </c>
      <c r="D144" s="709" t="s">
        <v>9628</v>
      </c>
      <c r="E144" s="709" t="s">
        <v>328</v>
      </c>
      <c r="F144" s="709">
        <v>1</v>
      </c>
      <c r="G144" s="709">
        <v>3</v>
      </c>
      <c r="H144" s="710" t="s">
        <v>9043</v>
      </c>
      <c r="I144" s="714">
        <f>IF($E144="","",(VLOOKUP($E144,所属・種目コード!$B$2:$D$152,2,0)))</f>
        <v>1174</v>
      </c>
      <c r="K144" s="32">
        <v>142</v>
      </c>
      <c r="L144" s="715">
        <v>169</v>
      </c>
      <c r="M144" s="716" t="s">
        <v>8975</v>
      </c>
      <c r="N144" s="709" t="s">
        <v>12158</v>
      </c>
      <c r="O144" s="709" t="s">
        <v>12159</v>
      </c>
      <c r="P144" s="709" t="s">
        <v>304</v>
      </c>
      <c r="Q144" s="709" t="s">
        <v>11902</v>
      </c>
      <c r="R144" s="709">
        <v>2</v>
      </c>
      <c r="S144" s="714" t="str">
        <f>IF($P144="","",(VLOOKUP($P144,所属・種目コード!$B$2:$D$152,3,0)))</f>
        <v>031168</v>
      </c>
      <c r="T144" s="714">
        <f>IF($P144="","",(VLOOKUP($P144,所属・種目コード!$B$2:$D$152,2,0)))</f>
        <v>1168</v>
      </c>
    </row>
    <row r="145" spans="1:20" ht="18" customHeight="1">
      <c r="A145" s="709">
        <v>143</v>
      </c>
      <c r="B145" s="709">
        <v>181</v>
      </c>
      <c r="C145" s="709" t="s">
        <v>9629</v>
      </c>
      <c r="D145" s="709" t="s">
        <v>9630</v>
      </c>
      <c r="E145" s="709" t="s">
        <v>328</v>
      </c>
      <c r="F145" s="709">
        <v>1</v>
      </c>
      <c r="G145" s="709">
        <v>3</v>
      </c>
      <c r="H145" s="710" t="s">
        <v>9043</v>
      </c>
      <c r="I145" s="714">
        <f>IF($E145="","",(VLOOKUP($E145,所属・種目コード!$B$2:$D$152,2,0)))</f>
        <v>1174</v>
      </c>
      <c r="K145" s="32">
        <v>143</v>
      </c>
      <c r="L145" s="715">
        <v>170</v>
      </c>
      <c r="M145" s="716" t="s">
        <v>8935</v>
      </c>
      <c r="N145" s="709" t="s">
        <v>12160</v>
      </c>
      <c r="O145" s="709" t="s">
        <v>12161</v>
      </c>
      <c r="P145" s="709" t="s">
        <v>304</v>
      </c>
      <c r="Q145" s="709" t="s">
        <v>11902</v>
      </c>
      <c r="R145" s="709">
        <v>2</v>
      </c>
      <c r="S145" s="714" t="str">
        <f>IF($P145="","",(VLOOKUP($P145,所属・種目コード!$B$2:$D$152,3,0)))</f>
        <v>031168</v>
      </c>
      <c r="T145" s="714">
        <f>IF($P145="","",(VLOOKUP($P145,所属・種目コード!$B$2:$D$152,2,0)))</f>
        <v>1168</v>
      </c>
    </row>
    <row r="146" spans="1:20" ht="18" customHeight="1">
      <c r="A146" s="709">
        <v>144</v>
      </c>
      <c r="B146" s="709">
        <v>182</v>
      </c>
      <c r="C146" s="709" t="s">
        <v>9631</v>
      </c>
      <c r="D146" s="709" t="s">
        <v>9632</v>
      </c>
      <c r="E146" s="709" t="s">
        <v>328</v>
      </c>
      <c r="F146" s="709">
        <v>1</v>
      </c>
      <c r="G146" s="709">
        <v>2</v>
      </c>
      <c r="H146" s="710" t="s">
        <v>9043</v>
      </c>
      <c r="I146" s="714">
        <f>IF($E146="","",(VLOOKUP($E146,所属・種目コード!$B$2:$D$152,2,0)))</f>
        <v>1174</v>
      </c>
      <c r="K146" s="32">
        <v>144</v>
      </c>
      <c r="L146" s="715">
        <v>171</v>
      </c>
      <c r="M146" s="716" t="s">
        <v>8935</v>
      </c>
      <c r="N146" s="709" t="s">
        <v>12162</v>
      </c>
      <c r="O146" s="709" t="s">
        <v>12163</v>
      </c>
      <c r="P146" s="709" t="s">
        <v>8617</v>
      </c>
      <c r="Q146" s="709" t="s">
        <v>11902</v>
      </c>
      <c r="R146" s="709">
        <v>3</v>
      </c>
      <c r="S146" s="714" t="str">
        <f>IF($P146="","",(VLOOKUP($P146,所属・種目コード!$B$2:$D$152,3,0)))</f>
        <v>031227</v>
      </c>
      <c r="T146" s="714">
        <f>IF($P146="","",(VLOOKUP($P146,所属・種目コード!$B$2:$D$152,2,0)))</f>
        <v>1227</v>
      </c>
    </row>
    <row r="147" spans="1:20" ht="18" customHeight="1">
      <c r="A147" s="709">
        <v>145</v>
      </c>
      <c r="B147" s="709">
        <v>183</v>
      </c>
      <c r="C147" s="709" t="s">
        <v>9633</v>
      </c>
      <c r="D147" s="709" t="s">
        <v>9634</v>
      </c>
      <c r="E147" s="709" t="s">
        <v>328</v>
      </c>
      <c r="F147" s="709">
        <v>1</v>
      </c>
      <c r="G147" s="709">
        <v>2</v>
      </c>
      <c r="H147" s="710" t="s">
        <v>9043</v>
      </c>
      <c r="I147" s="714">
        <f>IF($E147="","",(VLOOKUP($E147,所属・種目コード!$B$2:$D$152,2,0)))</f>
        <v>1174</v>
      </c>
      <c r="K147" s="32">
        <v>145</v>
      </c>
      <c r="L147" s="715">
        <v>172</v>
      </c>
      <c r="M147" s="716" t="s">
        <v>8935</v>
      </c>
      <c r="N147" s="709" t="s">
        <v>12164</v>
      </c>
      <c r="O147" s="709" t="s">
        <v>12165</v>
      </c>
      <c r="P147" s="709" t="s">
        <v>8617</v>
      </c>
      <c r="Q147" s="709" t="s">
        <v>11902</v>
      </c>
      <c r="R147" s="709">
        <v>3</v>
      </c>
      <c r="S147" s="714" t="str">
        <f>IF($P147="","",(VLOOKUP($P147,所属・種目コード!$B$2:$D$152,3,0)))</f>
        <v>031227</v>
      </c>
      <c r="T147" s="714">
        <f>IF($P147="","",(VLOOKUP($P147,所属・種目コード!$B$2:$D$152,2,0)))</f>
        <v>1227</v>
      </c>
    </row>
    <row r="148" spans="1:20" ht="18" customHeight="1">
      <c r="A148" s="709">
        <v>146</v>
      </c>
      <c r="B148" s="709">
        <v>184</v>
      </c>
      <c r="C148" s="709" t="s">
        <v>9635</v>
      </c>
      <c r="D148" s="709" t="s">
        <v>9636</v>
      </c>
      <c r="E148" s="709" t="s">
        <v>328</v>
      </c>
      <c r="F148" s="709">
        <v>1</v>
      </c>
      <c r="G148" s="709">
        <v>2</v>
      </c>
      <c r="H148" s="710" t="s">
        <v>9043</v>
      </c>
      <c r="I148" s="714">
        <f>IF($E148="","",(VLOOKUP($E148,所属・種目コード!$B$2:$D$152,2,0)))</f>
        <v>1174</v>
      </c>
      <c r="K148" s="32">
        <v>146</v>
      </c>
      <c r="L148" s="715">
        <v>173</v>
      </c>
      <c r="M148" s="716" t="s">
        <v>8935</v>
      </c>
      <c r="N148" s="709" t="s">
        <v>12166</v>
      </c>
      <c r="O148" s="709" t="s">
        <v>12167</v>
      </c>
      <c r="P148" s="709" t="s">
        <v>8617</v>
      </c>
      <c r="Q148" s="709" t="s">
        <v>11902</v>
      </c>
      <c r="R148" s="709">
        <v>3</v>
      </c>
      <c r="S148" s="714" t="str">
        <f>IF($P148="","",(VLOOKUP($P148,所属・種目コード!$B$2:$D$152,3,0)))</f>
        <v>031227</v>
      </c>
      <c r="T148" s="714">
        <f>IF($P148="","",(VLOOKUP($P148,所属・種目コード!$B$2:$D$152,2,0)))</f>
        <v>1227</v>
      </c>
    </row>
    <row r="149" spans="1:20" ht="18" customHeight="1">
      <c r="A149" s="709">
        <v>147</v>
      </c>
      <c r="B149" s="709">
        <v>185</v>
      </c>
      <c r="C149" s="709" t="s">
        <v>9637</v>
      </c>
      <c r="D149" s="709" t="s">
        <v>9638</v>
      </c>
      <c r="E149" s="709" t="s">
        <v>328</v>
      </c>
      <c r="F149" s="709">
        <v>1</v>
      </c>
      <c r="G149" s="709">
        <v>2</v>
      </c>
      <c r="H149" s="710" t="s">
        <v>9043</v>
      </c>
      <c r="I149" s="714">
        <f>IF($E149="","",(VLOOKUP($E149,所属・種目コード!$B$2:$D$152,2,0)))</f>
        <v>1174</v>
      </c>
      <c r="K149" s="32">
        <v>147</v>
      </c>
      <c r="L149" s="715">
        <v>174</v>
      </c>
      <c r="M149" s="716" t="s">
        <v>8935</v>
      </c>
      <c r="N149" s="709" t="s">
        <v>12168</v>
      </c>
      <c r="O149" s="709" t="s">
        <v>9334</v>
      </c>
      <c r="P149" s="709" t="s">
        <v>8617</v>
      </c>
      <c r="Q149" s="709" t="s">
        <v>11902</v>
      </c>
      <c r="R149" s="709">
        <v>3</v>
      </c>
      <c r="S149" s="714" t="str">
        <f>IF($P149="","",(VLOOKUP($P149,所属・種目コード!$B$2:$D$152,3,0)))</f>
        <v>031227</v>
      </c>
      <c r="T149" s="714">
        <f>IF($P149="","",(VLOOKUP($P149,所属・種目コード!$B$2:$D$152,2,0)))</f>
        <v>1227</v>
      </c>
    </row>
    <row r="150" spans="1:20" ht="18" customHeight="1">
      <c r="A150" s="709">
        <v>148</v>
      </c>
      <c r="B150" s="709">
        <v>186</v>
      </c>
      <c r="C150" s="709" t="s">
        <v>9639</v>
      </c>
      <c r="D150" s="709" t="s">
        <v>9640</v>
      </c>
      <c r="E150" s="709" t="s">
        <v>328</v>
      </c>
      <c r="F150" s="709">
        <v>1</v>
      </c>
      <c r="G150" s="709">
        <v>2</v>
      </c>
      <c r="H150" s="710" t="s">
        <v>9043</v>
      </c>
      <c r="I150" s="714">
        <f>IF($E150="","",(VLOOKUP($E150,所属・種目コード!$B$2:$D$152,2,0)))</f>
        <v>1174</v>
      </c>
      <c r="K150" s="32">
        <v>148</v>
      </c>
      <c r="L150" s="715">
        <v>175</v>
      </c>
      <c r="M150" s="716" t="s">
        <v>8935</v>
      </c>
      <c r="N150" s="709" t="s">
        <v>12169</v>
      </c>
      <c r="O150" s="709" t="s">
        <v>12170</v>
      </c>
      <c r="P150" s="709" t="s">
        <v>8617</v>
      </c>
      <c r="Q150" s="709" t="s">
        <v>11902</v>
      </c>
      <c r="R150" s="709">
        <v>3</v>
      </c>
      <c r="S150" s="714" t="str">
        <f>IF($P150="","",(VLOOKUP($P150,所属・種目コード!$B$2:$D$152,3,0)))</f>
        <v>031227</v>
      </c>
      <c r="T150" s="714">
        <f>IF($P150="","",(VLOOKUP($P150,所属・種目コード!$B$2:$D$152,2,0)))</f>
        <v>1227</v>
      </c>
    </row>
    <row r="151" spans="1:20" ht="18" customHeight="1">
      <c r="A151" s="709">
        <v>149</v>
      </c>
      <c r="B151" s="709">
        <v>187</v>
      </c>
      <c r="C151" s="709" t="s">
        <v>9641</v>
      </c>
      <c r="D151" s="709" t="s">
        <v>9058</v>
      </c>
      <c r="E151" s="709" t="s">
        <v>328</v>
      </c>
      <c r="F151" s="709">
        <v>1</v>
      </c>
      <c r="G151" s="709">
        <v>2</v>
      </c>
      <c r="H151" s="710" t="s">
        <v>9043</v>
      </c>
      <c r="I151" s="714">
        <f>IF($E151="","",(VLOOKUP($E151,所属・種目コード!$B$2:$D$152,2,0)))</f>
        <v>1174</v>
      </c>
      <c r="K151" s="32">
        <v>149</v>
      </c>
      <c r="L151" s="715">
        <v>176</v>
      </c>
      <c r="M151" s="716" t="s">
        <v>8935</v>
      </c>
      <c r="N151" s="709" t="s">
        <v>12171</v>
      </c>
      <c r="O151" s="709" t="s">
        <v>12172</v>
      </c>
      <c r="P151" s="709" t="s">
        <v>8617</v>
      </c>
      <c r="Q151" s="709" t="s">
        <v>11902</v>
      </c>
      <c r="R151" s="709">
        <v>3</v>
      </c>
      <c r="S151" s="714" t="str">
        <f>IF($P151="","",(VLOOKUP($P151,所属・種目コード!$B$2:$D$152,3,0)))</f>
        <v>031227</v>
      </c>
      <c r="T151" s="714">
        <f>IF($P151="","",(VLOOKUP($P151,所属・種目コード!$B$2:$D$152,2,0)))</f>
        <v>1227</v>
      </c>
    </row>
    <row r="152" spans="1:20" ht="18" customHeight="1">
      <c r="A152" s="709">
        <v>150</v>
      </c>
      <c r="B152" s="709">
        <v>188</v>
      </c>
      <c r="C152" s="709" t="s">
        <v>9642</v>
      </c>
      <c r="D152" s="709" t="s">
        <v>9643</v>
      </c>
      <c r="E152" s="709" t="s">
        <v>328</v>
      </c>
      <c r="F152" s="709">
        <v>1</v>
      </c>
      <c r="G152" s="709">
        <v>2</v>
      </c>
      <c r="H152" s="710" t="s">
        <v>9043</v>
      </c>
      <c r="I152" s="714">
        <f>IF($E152="","",(VLOOKUP($E152,所属・種目コード!$B$2:$D$152,2,0)))</f>
        <v>1174</v>
      </c>
      <c r="K152" s="32">
        <v>150</v>
      </c>
      <c r="L152" s="715">
        <v>177</v>
      </c>
      <c r="M152" s="716" t="s">
        <v>8935</v>
      </c>
      <c r="N152" s="709" t="s">
        <v>12173</v>
      </c>
      <c r="O152" s="709" t="s">
        <v>12174</v>
      </c>
      <c r="P152" s="709" t="s">
        <v>8617</v>
      </c>
      <c r="Q152" s="709" t="s">
        <v>11902</v>
      </c>
      <c r="R152" s="709">
        <v>3</v>
      </c>
      <c r="S152" s="714" t="str">
        <f>IF($P152="","",(VLOOKUP($P152,所属・種目コード!$B$2:$D$152,3,0)))</f>
        <v>031227</v>
      </c>
      <c r="T152" s="714">
        <f>IF($P152="","",(VLOOKUP($P152,所属・種目コード!$B$2:$D$152,2,0)))</f>
        <v>1227</v>
      </c>
    </row>
    <row r="153" spans="1:20" ht="18" customHeight="1">
      <c r="A153" s="709">
        <v>151</v>
      </c>
      <c r="B153" s="709">
        <v>189</v>
      </c>
      <c r="C153" s="709" t="s">
        <v>9644</v>
      </c>
      <c r="D153" s="709" t="s">
        <v>9645</v>
      </c>
      <c r="E153" s="709" t="s">
        <v>328</v>
      </c>
      <c r="F153" s="709">
        <v>1</v>
      </c>
      <c r="G153" s="709">
        <v>2</v>
      </c>
      <c r="H153" s="710" t="s">
        <v>9043</v>
      </c>
      <c r="I153" s="714">
        <f>IF($E153="","",(VLOOKUP($E153,所属・種目コード!$B$2:$D$152,2,0)))</f>
        <v>1174</v>
      </c>
      <c r="K153" s="32">
        <v>151</v>
      </c>
      <c r="L153" s="715">
        <v>178</v>
      </c>
      <c r="M153" s="716" t="s">
        <v>8935</v>
      </c>
      <c r="N153" s="709" t="s">
        <v>9312</v>
      </c>
      <c r="O153" s="709" t="s">
        <v>9313</v>
      </c>
      <c r="P153" s="709" t="s">
        <v>8617</v>
      </c>
      <c r="Q153" s="709" t="s">
        <v>11902</v>
      </c>
      <c r="R153" s="709">
        <v>3</v>
      </c>
      <c r="S153" s="714" t="str">
        <f>IF($P153="","",(VLOOKUP($P153,所属・種目コード!$B$2:$D$152,3,0)))</f>
        <v>031227</v>
      </c>
      <c r="T153" s="714">
        <f>IF($P153="","",(VLOOKUP($P153,所属・種目コード!$B$2:$D$152,2,0)))</f>
        <v>1227</v>
      </c>
    </row>
    <row r="154" spans="1:20" ht="18" customHeight="1">
      <c r="A154" s="709">
        <v>152</v>
      </c>
      <c r="B154" s="709">
        <v>190</v>
      </c>
      <c r="C154" s="709" t="s">
        <v>9646</v>
      </c>
      <c r="D154" s="709" t="s">
        <v>9647</v>
      </c>
      <c r="E154" s="709" t="s">
        <v>328</v>
      </c>
      <c r="F154" s="709">
        <v>1</v>
      </c>
      <c r="G154" s="709">
        <v>2</v>
      </c>
      <c r="H154" s="710" t="s">
        <v>9043</v>
      </c>
      <c r="I154" s="714">
        <f>IF($E154="","",(VLOOKUP($E154,所属・種目コード!$B$2:$D$152,2,0)))</f>
        <v>1174</v>
      </c>
      <c r="K154" s="32">
        <v>152</v>
      </c>
      <c r="L154" s="715">
        <v>179</v>
      </c>
      <c r="M154" s="716" t="s">
        <v>8935</v>
      </c>
      <c r="N154" s="709" t="s">
        <v>12175</v>
      </c>
      <c r="O154" s="709" t="s">
        <v>12176</v>
      </c>
      <c r="P154" s="709" t="s">
        <v>8617</v>
      </c>
      <c r="Q154" s="709" t="s">
        <v>11902</v>
      </c>
      <c r="R154" s="709">
        <v>3</v>
      </c>
      <c r="S154" s="714" t="str">
        <f>IF($P154="","",(VLOOKUP($P154,所属・種目コード!$B$2:$D$152,3,0)))</f>
        <v>031227</v>
      </c>
      <c r="T154" s="714">
        <f>IF($P154="","",(VLOOKUP($P154,所属・種目コード!$B$2:$D$152,2,0)))</f>
        <v>1227</v>
      </c>
    </row>
    <row r="155" spans="1:20" ht="18" customHeight="1">
      <c r="A155" s="709">
        <v>153</v>
      </c>
      <c r="B155" s="709">
        <v>191</v>
      </c>
      <c r="C155" s="709" t="s">
        <v>9648</v>
      </c>
      <c r="D155" s="709" t="s">
        <v>9649</v>
      </c>
      <c r="E155" s="709" t="s">
        <v>328</v>
      </c>
      <c r="F155" s="709">
        <v>1</v>
      </c>
      <c r="G155" s="709">
        <v>2</v>
      </c>
      <c r="H155" s="710" t="s">
        <v>9043</v>
      </c>
      <c r="I155" s="714">
        <f>IF($E155="","",(VLOOKUP($E155,所属・種目コード!$B$2:$D$152,2,0)))</f>
        <v>1174</v>
      </c>
      <c r="K155" s="32">
        <v>153</v>
      </c>
      <c r="L155" s="715">
        <v>180</v>
      </c>
      <c r="M155" s="716" t="s">
        <v>8935</v>
      </c>
      <c r="N155" s="709" t="s">
        <v>12177</v>
      </c>
      <c r="O155" s="709" t="s">
        <v>12178</v>
      </c>
      <c r="P155" s="709" t="s">
        <v>8617</v>
      </c>
      <c r="Q155" s="709" t="s">
        <v>11902</v>
      </c>
      <c r="R155" s="709">
        <v>2</v>
      </c>
      <c r="S155" s="714" t="str">
        <f>IF($P155="","",(VLOOKUP($P155,所属・種目コード!$B$2:$D$152,3,0)))</f>
        <v>031227</v>
      </c>
      <c r="T155" s="714">
        <f>IF($P155="","",(VLOOKUP($P155,所属・種目コード!$B$2:$D$152,2,0)))</f>
        <v>1227</v>
      </c>
    </row>
    <row r="156" spans="1:20" ht="18" customHeight="1">
      <c r="A156" s="709">
        <v>154</v>
      </c>
      <c r="B156" s="709">
        <v>192</v>
      </c>
      <c r="C156" s="709" t="s">
        <v>9650</v>
      </c>
      <c r="D156" s="709" t="s">
        <v>9651</v>
      </c>
      <c r="E156" s="709" t="s">
        <v>328</v>
      </c>
      <c r="F156" s="709">
        <v>1</v>
      </c>
      <c r="G156" s="709">
        <v>2</v>
      </c>
      <c r="H156" s="710" t="s">
        <v>9043</v>
      </c>
      <c r="I156" s="714">
        <f>IF($E156="","",(VLOOKUP($E156,所属・種目コード!$B$2:$D$152,2,0)))</f>
        <v>1174</v>
      </c>
      <c r="K156" s="32">
        <v>154</v>
      </c>
      <c r="L156" s="715">
        <v>181</v>
      </c>
      <c r="M156" s="716" t="s">
        <v>8935</v>
      </c>
      <c r="N156" s="709" t="s">
        <v>12179</v>
      </c>
      <c r="O156" s="709" t="s">
        <v>12180</v>
      </c>
      <c r="P156" s="709" t="s">
        <v>8617</v>
      </c>
      <c r="Q156" s="709" t="s">
        <v>11902</v>
      </c>
      <c r="R156" s="709">
        <v>2</v>
      </c>
      <c r="S156" s="714" t="str">
        <f>IF($P156="","",(VLOOKUP($P156,所属・種目コード!$B$2:$D$152,3,0)))</f>
        <v>031227</v>
      </c>
      <c r="T156" s="714">
        <f>IF($P156="","",(VLOOKUP($P156,所属・種目コード!$B$2:$D$152,2,0)))</f>
        <v>1227</v>
      </c>
    </row>
    <row r="157" spans="1:20" ht="18" customHeight="1">
      <c r="A157" s="709">
        <v>155</v>
      </c>
      <c r="B157" s="709">
        <v>193</v>
      </c>
      <c r="C157" s="709" t="s">
        <v>9652</v>
      </c>
      <c r="D157" s="709" t="s">
        <v>9653</v>
      </c>
      <c r="E157" s="709" t="s">
        <v>328</v>
      </c>
      <c r="F157" s="709">
        <v>1</v>
      </c>
      <c r="G157" s="709">
        <v>2</v>
      </c>
      <c r="H157" s="710" t="s">
        <v>9043</v>
      </c>
      <c r="I157" s="714">
        <f>IF($E157="","",(VLOOKUP($E157,所属・種目コード!$B$2:$D$152,2,0)))</f>
        <v>1174</v>
      </c>
      <c r="K157" s="32">
        <v>155</v>
      </c>
      <c r="L157" s="715">
        <v>182</v>
      </c>
      <c r="M157" s="716" t="s">
        <v>8935</v>
      </c>
      <c r="N157" s="709" t="s">
        <v>12181</v>
      </c>
      <c r="O157" s="709" t="s">
        <v>12182</v>
      </c>
      <c r="P157" s="709" t="s">
        <v>8617</v>
      </c>
      <c r="Q157" s="709" t="s">
        <v>11902</v>
      </c>
      <c r="R157" s="709">
        <v>2</v>
      </c>
      <c r="S157" s="714" t="str">
        <f>IF($P157="","",(VLOOKUP($P157,所属・種目コード!$B$2:$D$152,3,0)))</f>
        <v>031227</v>
      </c>
      <c r="T157" s="714">
        <f>IF($P157="","",(VLOOKUP($P157,所属・種目コード!$B$2:$D$152,2,0)))</f>
        <v>1227</v>
      </c>
    </row>
    <row r="158" spans="1:20" ht="18" customHeight="1">
      <c r="A158" s="709">
        <v>156</v>
      </c>
      <c r="B158" s="709">
        <v>194</v>
      </c>
      <c r="C158" s="709" t="s">
        <v>9654</v>
      </c>
      <c r="D158" s="709" t="s">
        <v>9655</v>
      </c>
      <c r="E158" s="709" t="s">
        <v>328</v>
      </c>
      <c r="F158" s="709">
        <v>1</v>
      </c>
      <c r="G158" s="709">
        <v>2</v>
      </c>
      <c r="H158" s="710" t="s">
        <v>9043</v>
      </c>
      <c r="I158" s="714">
        <f>IF($E158="","",(VLOOKUP($E158,所属・種目コード!$B$2:$D$152,2,0)))</f>
        <v>1174</v>
      </c>
      <c r="K158" s="32">
        <v>156</v>
      </c>
      <c r="L158" s="715">
        <v>183</v>
      </c>
      <c r="M158" s="716" t="s">
        <v>8935</v>
      </c>
      <c r="N158" s="709" t="s">
        <v>12183</v>
      </c>
      <c r="O158" s="709" t="s">
        <v>12184</v>
      </c>
      <c r="P158" s="709" t="s">
        <v>8617</v>
      </c>
      <c r="Q158" s="709" t="s">
        <v>11902</v>
      </c>
      <c r="R158" s="709">
        <v>2</v>
      </c>
      <c r="S158" s="714" t="str">
        <f>IF($P158="","",(VLOOKUP($P158,所属・種目コード!$B$2:$D$152,3,0)))</f>
        <v>031227</v>
      </c>
      <c r="T158" s="714">
        <f>IF($P158="","",(VLOOKUP($P158,所属・種目コード!$B$2:$D$152,2,0)))</f>
        <v>1227</v>
      </c>
    </row>
    <row r="159" spans="1:20" ht="18" customHeight="1">
      <c r="A159" s="709">
        <v>157</v>
      </c>
      <c r="B159" s="709">
        <v>195</v>
      </c>
      <c r="C159" s="709" t="s">
        <v>9656</v>
      </c>
      <c r="D159" s="709" t="s">
        <v>9657</v>
      </c>
      <c r="E159" s="709" t="s">
        <v>328</v>
      </c>
      <c r="F159" s="709">
        <v>1</v>
      </c>
      <c r="G159" s="709">
        <v>2</v>
      </c>
      <c r="H159" s="710" t="s">
        <v>9043</v>
      </c>
      <c r="I159" s="714">
        <f>IF($E159="","",(VLOOKUP($E159,所属・種目コード!$B$2:$D$152,2,0)))</f>
        <v>1174</v>
      </c>
      <c r="K159" s="32">
        <v>157</v>
      </c>
      <c r="L159" s="715">
        <v>184</v>
      </c>
      <c r="M159" s="716" t="s">
        <v>8935</v>
      </c>
      <c r="N159" s="709" t="s">
        <v>12185</v>
      </c>
      <c r="O159" s="709" t="s">
        <v>12186</v>
      </c>
      <c r="P159" s="709" t="s">
        <v>8617</v>
      </c>
      <c r="Q159" s="709" t="s">
        <v>11902</v>
      </c>
      <c r="R159" s="709">
        <v>2</v>
      </c>
      <c r="S159" s="714" t="str">
        <f>IF($P159="","",(VLOOKUP($P159,所属・種目コード!$B$2:$D$152,3,0)))</f>
        <v>031227</v>
      </c>
      <c r="T159" s="714">
        <f>IF($P159="","",(VLOOKUP($P159,所属・種目コード!$B$2:$D$152,2,0)))</f>
        <v>1227</v>
      </c>
    </row>
    <row r="160" spans="1:20" ht="18" customHeight="1">
      <c r="A160" s="709">
        <v>158</v>
      </c>
      <c r="B160" s="709">
        <v>196</v>
      </c>
      <c r="C160" s="709" t="s">
        <v>9658</v>
      </c>
      <c r="D160" s="709" t="s">
        <v>9659</v>
      </c>
      <c r="E160" s="709" t="s">
        <v>328</v>
      </c>
      <c r="F160" s="709">
        <v>1</v>
      </c>
      <c r="G160" s="709">
        <v>2</v>
      </c>
      <c r="H160" s="710" t="s">
        <v>9043</v>
      </c>
      <c r="I160" s="714">
        <f>IF($E160="","",(VLOOKUP($E160,所属・種目コード!$B$2:$D$152,2,0)))</f>
        <v>1174</v>
      </c>
      <c r="K160" s="32">
        <v>158</v>
      </c>
      <c r="L160" s="715">
        <v>185</v>
      </c>
      <c r="M160" s="716" t="s">
        <v>8935</v>
      </c>
      <c r="N160" s="709" t="s">
        <v>12187</v>
      </c>
      <c r="O160" s="709" t="s">
        <v>12188</v>
      </c>
      <c r="P160" s="709" t="s">
        <v>8617</v>
      </c>
      <c r="Q160" s="709" t="s">
        <v>11902</v>
      </c>
      <c r="R160" s="709">
        <v>2</v>
      </c>
      <c r="S160" s="714" t="str">
        <f>IF($P160="","",(VLOOKUP($P160,所属・種目コード!$B$2:$D$152,3,0)))</f>
        <v>031227</v>
      </c>
      <c r="T160" s="714">
        <f>IF($P160="","",(VLOOKUP($P160,所属・種目コード!$B$2:$D$152,2,0)))</f>
        <v>1227</v>
      </c>
    </row>
    <row r="161" spans="1:20" ht="18" customHeight="1">
      <c r="A161" s="709">
        <v>159</v>
      </c>
      <c r="B161" s="709">
        <v>197</v>
      </c>
      <c r="C161" s="709" t="s">
        <v>9660</v>
      </c>
      <c r="D161" s="709" t="s">
        <v>9661</v>
      </c>
      <c r="E161" s="709" t="s">
        <v>328</v>
      </c>
      <c r="F161" s="709">
        <v>1</v>
      </c>
      <c r="G161" s="709">
        <v>2</v>
      </c>
      <c r="H161" s="710" t="s">
        <v>9043</v>
      </c>
      <c r="I161" s="714">
        <f>IF($E161="","",(VLOOKUP($E161,所属・種目コード!$B$2:$D$152,2,0)))</f>
        <v>1174</v>
      </c>
      <c r="K161" s="32">
        <v>159</v>
      </c>
      <c r="L161" s="715">
        <v>186</v>
      </c>
      <c r="M161" s="716" t="s">
        <v>8964</v>
      </c>
      <c r="N161" s="709" t="s">
        <v>12189</v>
      </c>
      <c r="O161" s="709" t="s">
        <v>12190</v>
      </c>
      <c r="P161" s="709" t="s">
        <v>8617</v>
      </c>
      <c r="Q161" s="709" t="s">
        <v>11902</v>
      </c>
      <c r="R161" s="709">
        <v>2</v>
      </c>
      <c r="S161" s="714" t="str">
        <f>IF($P161="","",(VLOOKUP($P161,所属・種目コード!$B$2:$D$152,3,0)))</f>
        <v>031227</v>
      </c>
      <c r="T161" s="714">
        <f>IF($P161="","",(VLOOKUP($P161,所属・種目コード!$B$2:$D$152,2,0)))</f>
        <v>1227</v>
      </c>
    </row>
    <row r="162" spans="1:20" ht="18" customHeight="1">
      <c r="A162" s="709">
        <v>160</v>
      </c>
      <c r="B162" s="709">
        <v>198</v>
      </c>
      <c r="C162" s="709" t="s">
        <v>9662</v>
      </c>
      <c r="D162" s="709" t="s">
        <v>9663</v>
      </c>
      <c r="E162" s="709" t="s">
        <v>328</v>
      </c>
      <c r="F162" s="709">
        <v>1</v>
      </c>
      <c r="G162" s="709">
        <v>2</v>
      </c>
      <c r="H162" s="710" t="s">
        <v>9043</v>
      </c>
      <c r="I162" s="714">
        <f>IF($E162="","",(VLOOKUP($E162,所属・種目コード!$B$2:$D$152,2,0)))</f>
        <v>1174</v>
      </c>
      <c r="K162" s="32">
        <v>160</v>
      </c>
      <c r="L162" s="715">
        <v>187</v>
      </c>
      <c r="M162" s="716" t="s">
        <v>8964</v>
      </c>
      <c r="N162" s="709" t="s">
        <v>12191</v>
      </c>
      <c r="O162" s="709" t="s">
        <v>12192</v>
      </c>
      <c r="P162" s="709" t="s">
        <v>8617</v>
      </c>
      <c r="Q162" s="709" t="s">
        <v>11902</v>
      </c>
      <c r="R162" s="709">
        <v>2</v>
      </c>
      <c r="S162" s="714" t="str">
        <f>IF($P162="","",(VLOOKUP($P162,所属・種目コード!$B$2:$D$152,3,0)))</f>
        <v>031227</v>
      </c>
      <c r="T162" s="714">
        <f>IF($P162="","",(VLOOKUP($P162,所属・種目コード!$B$2:$D$152,2,0)))</f>
        <v>1227</v>
      </c>
    </row>
    <row r="163" spans="1:20" ht="18" customHeight="1">
      <c r="A163" s="709">
        <v>161</v>
      </c>
      <c r="B163" s="709">
        <v>199</v>
      </c>
      <c r="C163" s="709" t="s">
        <v>9664</v>
      </c>
      <c r="D163" s="709" t="s">
        <v>9665</v>
      </c>
      <c r="E163" s="709" t="s">
        <v>8621</v>
      </c>
      <c r="F163" s="709">
        <v>1</v>
      </c>
      <c r="G163" s="709">
        <v>3</v>
      </c>
      <c r="H163" s="710" t="s">
        <v>8950</v>
      </c>
      <c r="I163" s="714">
        <f>IF($E163="","",(VLOOKUP($E163,所属・種目コード!$B$2:$D$152,2,0)))</f>
        <v>1232</v>
      </c>
      <c r="K163" s="32">
        <v>161</v>
      </c>
      <c r="L163" s="715">
        <v>188</v>
      </c>
      <c r="M163" s="716" t="s">
        <v>8964</v>
      </c>
      <c r="N163" s="709" t="s">
        <v>12193</v>
      </c>
      <c r="O163" s="709" t="s">
        <v>12194</v>
      </c>
      <c r="P163" s="709" t="s">
        <v>300</v>
      </c>
      <c r="Q163" s="709" t="s">
        <v>11902</v>
      </c>
      <c r="R163" s="709">
        <v>3</v>
      </c>
      <c r="S163" s="714" t="str">
        <f>IF($P163="","",(VLOOKUP($P163,所属・種目コード!$B$2:$D$152,3,0)))</f>
        <v>031167</v>
      </c>
      <c r="T163" s="714">
        <f>IF($P163="","",(VLOOKUP($P163,所属・種目コード!$B$2:$D$152,2,0)))</f>
        <v>1167</v>
      </c>
    </row>
    <row r="164" spans="1:20" ht="18" customHeight="1">
      <c r="A164" s="709">
        <v>162</v>
      </c>
      <c r="B164" s="709">
        <v>200</v>
      </c>
      <c r="C164" s="709" t="s">
        <v>9666</v>
      </c>
      <c r="D164" s="709" t="s">
        <v>9667</v>
      </c>
      <c r="E164" s="709" t="s">
        <v>8621</v>
      </c>
      <c r="F164" s="709">
        <v>1</v>
      </c>
      <c r="G164" s="709">
        <v>3</v>
      </c>
      <c r="H164" s="710" t="s">
        <v>8950</v>
      </c>
      <c r="I164" s="714">
        <f>IF($E164="","",(VLOOKUP($E164,所属・種目コード!$B$2:$D$152,2,0)))</f>
        <v>1232</v>
      </c>
      <c r="K164" s="32">
        <v>162</v>
      </c>
      <c r="L164" s="715">
        <v>189</v>
      </c>
      <c r="M164" s="716" t="s">
        <v>8964</v>
      </c>
      <c r="N164" s="709" t="s">
        <v>12195</v>
      </c>
      <c r="O164" s="709" t="s">
        <v>12196</v>
      </c>
      <c r="P164" s="709" t="s">
        <v>300</v>
      </c>
      <c r="Q164" s="709" t="s">
        <v>11902</v>
      </c>
      <c r="R164" s="709">
        <v>3</v>
      </c>
      <c r="S164" s="714" t="str">
        <f>IF($P164="","",(VLOOKUP($P164,所属・種目コード!$B$2:$D$152,3,0)))</f>
        <v>031167</v>
      </c>
      <c r="T164" s="714">
        <f>IF($P164="","",(VLOOKUP($P164,所属・種目コード!$B$2:$D$152,2,0)))</f>
        <v>1167</v>
      </c>
    </row>
    <row r="165" spans="1:20" ht="18" customHeight="1">
      <c r="A165" s="709">
        <v>163</v>
      </c>
      <c r="B165" s="709">
        <v>201</v>
      </c>
      <c r="C165" s="709" t="s">
        <v>9668</v>
      </c>
      <c r="D165" s="709" t="s">
        <v>9669</v>
      </c>
      <c r="E165" s="709" t="s">
        <v>8621</v>
      </c>
      <c r="F165" s="709">
        <v>1</v>
      </c>
      <c r="G165" s="709">
        <v>3</v>
      </c>
      <c r="H165" s="710" t="s">
        <v>8950</v>
      </c>
      <c r="I165" s="714">
        <f>IF($E165="","",(VLOOKUP($E165,所属・種目コード!$B$2:$D$152,2,0)))</f>
        <v>1232</v>
      </c>
      <c r="K165" s="32">
        <v>163</v>
      </c>
      <c r="L165" s="715">
        <v>190</v>
      </c>
      <c r="M165" s="716" t="s">
        <v>8964</v>
      </c>
      <c r="N165" s="709" t="s">
        <v>12197</v>
      </c>
      <c r="O165" s="709" t="s">
        <v>12198</v>
      </c>
      <c r="P165" s="709" t="s">
        <v>300</v>
      </c>
      <c r="Q165" s="709" t="s">
        <v>11902</v>
      </c>
      <c r="R165" s="709">
        <v>3</v>
      </c>
      <c r="S165" s="714" t="str">
        <f>IF($P165="","",(VLOOKUP($P165,所属・種目コード!$B$2:$D$152,3,0)))</f>
        <v>031167</v>
      </c>
      <c r="T165" s="714">
        <f>IF($P165="","",(VLOOKUP($P165,所属・種目コード!$B$2:$D$152,2,0)))</f>
        <v>1167</v>
      </c>
    </row>
    <row r="166" spans="1:20" ht="18" customHeight="1">
      <c r="A166" s="709">
        <v>164</v>
      </c>
      <c r="B166" s="709">
        <v>202</v>
      </c>
      <c r="C166" s="709" t="s">
        <v>9670</v>
      </c>
      <c r="D166" s="709" t="s">
        <v>9671</v>
      </c>
      <c r="E166" s="709" t="s">
        <v>8621</v>
      </c>
      <c r="F166" s="709">
        <v>1</v>
      </c>
      <c r="G166" s="709">
        <v>3</v>
      </c>
      <c r="H166" s="710" t="s">
        <v>8950</v>
      </c>
      <c r="I166" s="714">
        <f>IF($E166="","",(VLOOKUP($E166,所属・種目コード!$B$2:$D$152,2,0)))</f>
        <v>1232</v>
      </c>
      <c r="K166" s="32">
        <v>164</v>
      </c>
      <c r="L166" s="715">
        <v>191</v>
      </c>
      <c r="M166" s="716" t="s">
        <v>8964</v>
      </c>
      <c r="N166" s="709" t="s">
        <v>12199</v>
      </c>
      <c r="O166" s="709" t="s">
        <v>12200</v>
      </c>
      <c r="P166" s="709" t="s">
        <v>300</v>
      </c>
      <c r="Q166" s="709" t="s">
        <v>11902</v>
      </c>
      <c r="R166" s="709">
        <v>3</v>
      </c>
      <c r="S166" s="714" t="str">
        <f>IF($P166="","",(VLOOKUP($P166,所属・種目コード!$B$2:$D$152,3,0)))</f>
        <v>031167</v>
      </c>
      <c r="T166" s="714">
        <f>IF($P166="","",(VLOOKUP($P166,所属・種目コード!$B$2:$D$152,2,0)))</f>
        <v>1167</v>
      </c>
    </row>
    <row r="167" spans="1:20" ht="18" customHeight="1">
      <c r="A167" s="709">
        <v>165</v>
      </c>
      <c r="B167" s="709">
        <v>203</v>
      </c>
      <c r="C167" s="709" t="s">
        <v>9672</v>
      </c>
      <c r="D167" s="709" t="s">
        <v>9673</v>
      </c>
      <c r="E167" s="709" t="s">
        <v>8621</v>
      </c>
      <c r="F167" s="709">
        <v>1</v>
      </c>
      <c r="G167" s="709">
        <v>3</v>
      </c>
      <c r="H167" s="710" t="s">
        <v>8950</v>
      </c>
      <c r="I167" s="714">
        <f>IF($E167="","",(VLOOKUP($E167,所属・種目コード!$B$2:$D$152,2,0)))</f>
        <v>1232</v>
      </c>
      <c r="K167" s="32">
        <v>165</v>
      </c>
      <c r="L167" s="715">
        <v>192</v>
      </c>
      <c r="M167" s="716" t="s">
        <v>8964</v>
      </c>
      <c r="N167" s="709" t="s">
        <v>12201</v>
      </c>
      <c r="O167" s="709" t="s">
        <v>12202</v>
      </c>
      <c r="P167" s="709" t="s">
        <v>300</v>
      </c>
      <c r="Q167" s="709" t="s">
        <v>11902</v>
      </c>
      <c r="R167" s="709">
        <v>3</v>
      </c>
      <c r="S167" s="714" t="str">
        <f>IF($P167="","",(VLOOKUP($P167,所属・種目コード!$B$2:$D$152,3,0)))</f>
        <v>031167</v>
      </c>
      <c r="T167" s="714">
        <f>IF($P167="","",(VLOOKUP($P167,所属・種目コード!$B$2:$D$152,2,0)))</f>
        <v>1167</v>
      </c>
    </row>
    <row r="168" spans="1:20" ht="18" customHeight="1">
      <c r="A168" s="709">
        <v>166</v>
      </c>
      <c r="B168" s="709">
        <v>204</v>
      </c>
      <c r="C168" s="709" t="s">
        <v>9674</v>
      </c>
      <c r="D168" s="709" t="s">
        <v>9675</v>
      </c>
      <c r="E168" s="709" t="s">
        <v>8621</v>
      </c>
      <c r="F168" s="709">
        <v>1</v>
      </c>
      <c r="G168" s="709">
        <v>3</v>
      </c>
      <c r="H168" s="710" t="s">
        <v>8950</v>
      </c>
      <c r="I168" s="714">
        <f>IF($E168="","",(VLOOKUP($E168,所属・種目コード!$B$2:$D$152,2,0)))</f>
        <v>1232</v>
      </c>
      <c r="K168" s="32">
        <v>166</v>
      </c>
      <c r="L168" s="715">
        <v>193</v>
      </c>
      <c r="M168" s="716" t="s">
        <v>8964</v>
      </c>
      <c r="N168" s="709" t="s">
        <v>9290</v>
      </c>
      <c r="O168" s="709" t="s">
        <v>9291</v>
      </c>
      <c r="P168" s="709" t="s">
        <v>300</v>
      </c>
      <c r="Q168" s="709" t="s">
        <v>11902</v>
      </c>
      <c r="R168" s="709">
        <v>3</v>
      </c>
      <c r="S168" s="714" t="str">
        <f>IF($P168="","",(VLOOKUP($P168,所属・種目コード!$B$2:$D$152,3,0)))</f>
        <v>031167</v>
      </c>
      <c r="T168" s="714">
        <f>IF($P168="","",(VLOOKUP($P168,所属・種目コード!$B$2:$D$152,2,0)))</f>
        <v>1167</v>
      </c>
    </row>
    <row r="169" spans="1:20" ht="18" customHeight="1">
      <c r="A169" s="709">
        <v>167</v>
      </c>
      <c r="B169" s="709">
        <v>205</v>
      </c>
      <c r="C169" s="709" t="s">
        <v>4746</v>
      </c>
      <c r="D169" s="709" t="s">
        <v>4051</v>
      </c>
      <c r="E169" s="709" t="s">
        <v>8621</v>
      </c>
      <c r="F169" s="709">
        <v>1</v>
      </c>
      <c r="G169" s="709">
        <v>3</v>
      </c>
      <c r="H169" s="710" t="s">
        <v>8950</v>
      </c>
      <c r="I169" s="714">
        <f>IF($E169="","",(VLOOKUP($E169,所属・種目コード!$B$2:$D$152,2,0)))</f>
        <v>1232</v>
      </c>
      <c r="K169" s="32">
        <v>167</v>
      </c>
      <c r="L169" s="715">
        <v>194</v>
      </c>
      <c r="M169" s="716" t="s">
        <v>9033</v>
      </c>
      <c r="N169" s="709" t="s">
        <v>9292</v>
      </c>
      <c r="O169" s="709" t="s">
        <v>9293</v>
      </c>
      <c r="P169" s="709" t="s">
        <v>300</v>
      </c>
      <c r="Q169" s="709" t="s">
        <v>11902</v>
      </c>
      <c r="R169" s="709">
        <v>3</v>
      </c>
      <c r="S169" s="714" t="str">
        <f>IF($P169="","",(VLOOKUP($P169,所属・種目コード!$B$2:$D$152,3,0)))</f>
        <v>031167</v>
      </c>
      <c r="T169" s="714">
        <f>IF($P169="","",(VLOOKUP($P169,所属・種目コード!$B$2:$D$152,2,0)))</f>
        <v>1167</v>
      </c>
    </row>
    <row r="170" spans="1:20" ht="18" customHeight="1">
      <c r="A170" s="709">
        <v>168</v>
      </c>
      <c r="B170" s="709">
        <v>206</v>
      </c>
      <c r="C170" s="709" t="s">
        <v>9676</v>
      </c>
      <c r="D170" s="709" t="s">
        <v>9677</v>
      </c>
      <c r="E170" s="709" t="s">
        <v>8621</v>
      </c>
      <c r="F170" s="709">
        <v>1</v>
      </c>
      <c r="G170" s="709">
        <v>3</v>
      </c>
      <c r="H170" s="710" t="s">
        <v>8950</v>
      </c>
      <c r="I170" s="714">
        <f>IF($E170="","",(VLOOKUP($E170,所属・種目コード!$B$2:$D$152,2,0)))</f>
        <v>1232</v>
      </c>
      <c r="K170" s="32">
        <v>168</v>
      </c>
      <c r="L170" s="715">
        <v>195</v>
      </c>
      <c r="M170" s="716" t="s">
        <v>8945</v>
      </c>
      <c r="N170" s="709" t="s">
        <v>12203</v>
      </c>
      <c r="O170" s="709" t="s">
        <v>12204</v>
      </c>
      <c r="P170" s="709" t="s">
        <v>300</v>
      </c>
      <c r="Q170" s="709" t="s">
        <v>11902</v>
      </c>
      <c r="R170" s="709">
        <v>3</v>
      </c>
      <c r="S170" s="714" t="str">
        <f>IF($P170="","",(VLOOKUP($P170,所属・種目コード!$B$2:$D$152,3,0)))</f>
        <v>031167</v>
      </c>
      <c r="T170" s="714">
        <f>IF($P170="","",(VLOOKUP($P170,所属・種目コード!$B$2:$D$152,2,0)))</f>
        <v>1167</v>
      </c>
    </row>
    <row r="171" spans="1:20" ht="18" customHeight="1">
      <c r="A171" s="709">
        <v>169</v>
      </c>
      <c r="B171" s="709">
        <v>207</v>
      </c>
      <c r="C171" s="709" t="s">
        <v>9678</v>
      </c>
      <c r="D171" s="709" t="s">
        <v>9679</v>
      </c>
      <c r="E171" s="709" t="s">
        <v>8621</v>
      </c>
      <c r="F171" s="709">
        <v>1</v>
      </c>
      <c r="G171" s="709">
        <v>3</v>
      </c>
      <c r="H171" s="710" t="s">
        <v>8950</v>
      </c>
      <c r="I171" s="714">
        <f>IF($E171="","",(VLOOKUP($E171,所属・種目コード!$B$2:$D$152,2,0)))</f>
        <v>1232</v>
      </c>
      <c r="K171" s="32">
        <v>169</v>
      </c>
      <c r="L171" s="715">
        <v>196</v>
      </c>
      <c r="M171" s="716" t="s">
        <v>8945</v>
      </c>
      <c r="N171" s="709" t="s">
        <v>12205</v>
      </c>
      <c r="O171" s="709" t="s">
        <v>12206</v>
      </c>
      <c r="P171" s="709" t="s">
        <v>300</v>
      </c>
      <c r="Q171" s="709" t="s">
        <v>11902</v>
      </c>
      <c r="R171" s="709">
        <v>2</v>
      </c>
      <c r="S171" s="714" t="str">
        <f>IF($P171="","",(VLOOKUP($P171,所属・種目コード!$B$2:$D$152,3,0)))</f>
        <v>031167</v>
      </c>
      <c r="T171" s="714">
        <f>IF($P171="","",(VLOOKUP($P171,所属・種目コード!$B$2:$D$152,2,0)))</f>
        <v>1167</v>
      </c>
    </row>
    <row r="172" spans="1:20" ht="18" customHeight="1">
      <c r="A172" s="709">
        <v>170</v>
      </c>
      <c r="B172" s="709">
        <v>208</v>
      </c>
      <c r="C172" s="709" t="s">
        <v>9680</v>
      </c>
      <c r="D172" s="709" t="s">
        <v>9681</v>
      </c>
      <c r="E172" s="709" t="s">
        <v>8621</v>
      </c>
      <c r="F172" s="709">
        <v>1</v>
      </c>
      <c r="G172" s="709">
        <v>3</v>
      </c>
      <c r="H172" s="710" t="s">
        <v>8950</v>
      </c>
      <c r="I172" s="714">
        <f>IF($E172="","",(VLOOKUP($E172,所属・種目コード!$B$2:$D$152,2,0)))</f>
        <v>1232</v>
      </c>
      <c r="K172" s="32">
        <v>170</v>
      </c>
      <c r="L172" s="715">
        <v>197</v>
      </c>
      <c r="M172" s="716" t="s">
        <v>8945</v>
      </c>
      <c r="N172" s="709" t="s">
        <v>12207</v>
      </c>
      <c r="O172" s="709" t="s">
        <v>12208</v>
      </c>
      <c r="P172" s="709" t="s">
        <v>300</v>
      </c>
      <c r="Q172" s="709" t="s">
        <v>11902</v>
      </c>
      <c r="R172" s="709">
        <v>2</v>
      </c>
      <c r="S172" s="714" t="str">
        <f>IF($P172="","",(VLOOKUP($P172,所属・種目コード!$B$2:$D$152,3,0)))</f>
        <v>031167</v>
      </c>
      <c r="T172" s="714">
        <f>IF($P172="","",(VLOOKUP($P172,所属・種目コード!$B$2:$D$152,2,0)))</f>
        <v>1167</v>
      </c>
    </row>
    <row r="173" spans="1:20" ht="18" customHeight="1">
      <c r="A173" s="709">
        <v>171</v>
      </c>
      <c r="B173" s="709">
        <v>209</v>
      </c>
      <c r="C173" s="709" t="s">
        <v>9682</v>
      </c>
      <c r="D173" s="709" t="s">
        <v>9683</v>
      </c>
      <c r="E173" s="709" t="s">
        <v>8621</v>
      </c>
      <c r="F173" s="709">
        <v>1</v>
      </c>
      <c r="G173" s="709">
        <v>3</v>
      </c>
      <c r="H173" s="710" t="s">
        <v>8950</v>
      </c>
      <c r="I173" s="714">
        <f>IF($E173="","",(VLOOKUP($E173,所属・種目コード!$B$2:$D$152,2,0)))</f>
        <v>1232</v>
      </c>
      <c r="K173" s="32">
        <v>171</v>
      </c>
      <c r="L173" s="715">
        <v>198</v>
      </c>
      <c r="M173" s="716" t="s">
        <v>8945</v>
      </c>
      <c r="N173" s="709" t="s">
        <v>12209</v>
      </c>
      <c r="O173" s="709" t="s">
        <v>12210</v>
      </c>
      <c r="P173" s="709" t="s">
        <v>300</v>
      </c>
      <c r="Q173" s="709" t="s">
        <v>11902</v>
      </c>
      <c r="R173" s="709">
        <v>2</v>
      </c>
      <c r="S173" s="714" t="str">
        <f>IF($P173="","",(VLOOKUP($P173,所属・種目コード!$B$2:$D$152,3,0)))</f>
        <v>031167</v>
      </c>
      <c r="T173" s="714">
        <f>IF($P173="","",(VLOOKUP($P173,所属・種目コード!$B$2:$D$152,2,0)))</f>
        <v>1167</v>
      </c>
    </row>
    <row r="174" spans="1:20" ht="18" customHeight="1">
      <c r="A174" s="709">
        <v>172</v>
      </c>
      <c r="B174" s="709">
        <v>210</v>
      </c>
      <c r="C174" s="709" t="s">
        <v>9684</v>
      </c>
      <c r="D174" s="709" t="s">
        <v>9685</v>
      </c>
      <c r="E174" s="709" t="s">
        <v>8621</v>
      </c>
      <c r="F174" s="709">
        <v>1</v>
      </c>
      <c r="G174" s="709">
        <v>3</v>
      </c>
      <c r="H174" s="710" t="s">
        <v>8950</v>
      </c>
      <c r="I174" s="714">
        <f>IF($E174="","",(VLOOKUP($E174,所属・種目コード!$B$2:$D$152,2,0)))</f>
        <v>1232</v>
      </c>
      <c r="K174" s="32">
        <v>172</v>
      </c>
      <c r="L174" s="715">
        <v>199</v>
      </c>
      <c r="M174" s="716" t="s">
        <v>8945</v>
      </c>
      <c r="N174" s="709" t="s">
        <v>12211</v>
      </c>
      <c r="O174" s="709" t="s">
        <v>12212</v>
      </c>
      <c r="P174" s="709" t="s">
        <v>300</v>
      </c>
      <c r="Q174" s="709" t="s">
        <v>11902</v>
      </c>
      <c r="R174" s="709">
        <v>2</v>
      </c>
      <c r="S174" s="714" t="str">
        <f>IF($P174="","",(VLOOKUP($P174,所属・種目コード!$B$2:$D$152,3,0)))</f>
        <v>031167</v>
      </c>
      <c r="T174" s="714">
        <f>IF($P174="","",(VLOOKUP($P174,所属・種目コード!$B$2:$D$152,2,0)))</f>
        <v>1167</v>
      </c>
    </row>
    <row r="175" spans="1:20" ht="18" customHeight="1">
      <c r="A175" s="709">
        <v>173</v>
      </c>
      <c r="B175" s="709">
        <v>211</v>
      </c>
      <c r="C175" s="709" t="s">
        <v>9686</v>
      </c>
      <c r="D175" s="709" t="s">
        <v>9687</v>
      </c>
      <c r="E175" s="709" t="s">
        <v>8621</v>
      </c>
      <c r="F175" s="709">
        <v>1</v>
      </c>
      <c r="G175" s="709">
        <v>3</v>
      </c>
      <c r="H175" s="710" t="s">
        <v>8950</v>
      </c>
      <c r="I175" s="714">
        <f>IF($E175="","",(VLOOKUP($E175,所属・種目コード!$B$2:$D$152,2,0)))</f>
        <v>1232</v>
      </c>
      <c r="K175" s="32">
        <v>173</v>
      </c>
      <c r="L175" s="715">
        <v>200</v>
      </c>
      <c r="M175" s="716" t="s">
        <v>8945</v>
      </c>
      <c r="N175" s="709" t="s">
        <v>12213</v>
      </c>
      <c r="O175" s="709" t="s">
        <v>12214</v>
      </c>
      <c r="P175" s="709" t="s">
        <v>300</v>
      </c>
      <c r="Q175" s="709" t="s">
        <v>11902</v>
      </c>
      <c r="R175" s="709">
        <v>2</v>
      </c>
      <c r="S175" s="714" t="str">
        <f>IF($P175="","",(VLOOKUP($P175,所属・種目コード!$B$2:$D$152,3,0)))</f>
        <v>031167</v>
      </c>
      <c r="T175" s="714">
        <f>IF($P175="","",(VLOOKUP($P175,所属・種目コード!$B$2:$D$152,2,0)))</f>
        <v>1167</v>
      </c>
    </row>
    <row r="176" spans="1:20" ht="18" customHeight="1">
      <c r="A176" s="709">
        <v>174</v>
      </c>
      <c r="B176" s="709">
        <v>212</v>
      </c>
      <c r="C176" s="709" t="s">
        <v>9688</v>
      </c>
      <c r="D176" s="709" t="s">
        <v>9689</v>
      </c>
      <c r="E176" s="709" t="s">
        <v>8621</v>
      </c>
      <c r="F176" s="709">
        <v>1</v>
      </c>
      <c r="G176" s="709">
        <v>2</v>
      </c>
      <c r="H176" s="710" t="s">
        <v>8950</v>
      </c>
      <c r="I176" s="714">
        <f>IF($E176="","",(VLOOKUP($E176,所属・種目コード!$B$2:$D$152,2,0)))</f>
        <v>1232</v>
      </c>
      <c r="K176" s="32">
        <v>174</v>
      </c>
      <c r="L176" s="715">
        <v>201</v>
      </c>
      <c r="M176" s="716" t="s">
        <v>8945</v>
      </c>
      <c r="N176" s="709" t="s">
        <v>12215</v>
      </c>
      <c r="O176" s="709" t="s">
        <v>12216</v>
      </c>
      <c r="P176" s="709" t="s">
        <v>300</v>
      </c>
      <c r="Q176" s="709" t="s">
        <v>11902</v>
      </c>
      <c r="R176" s="709">
        <v>2</v>
      </c>
      <c r="S176" s="714" t="str">
        <f>IF($P176="","",(VLOOKUP($P176,所属・種目コード!$B$2:$D$152,3,0)))</f>
        <v>031167</v>
      </c>
      <c r="T176" s="714">
        <f>IF($P176="","",(VLOOKUP($P176,所属・種目コード!$B$2:$D$152,2,0)))</f>
        <v>1167</v>
      </c>
    </row>
    <row r="177" spans="1:20" ht="18" customHeight="1">
      <c r="A177" s="709">
        <v>175</v>
      </c>
      <c r="B177" s="709">
        <v>213</v>
      </c>
      <c r="C177" s="709" t="s">
        <v>9690</v>
      </c>
      <c r="D177" s="709" t="s">
        <v>9691</v>
      </c>
      <c r="E177" s="709" t="s">
        <v>8621</v>
      </c>
      <c r="F177" s="709">
        <v>1</v>
      </c>
      <c r="G177" s="709">
        <v>2</v>
      </c>
      <c r="H177" s="710" t="s">
        <v>8950</v>
      </c>
      <c r="I177" s="714">
        <f>IF($E177="","",(VLOOKUP($E177,所属・種目コード!$B$2:$D$152,2,0)))</f>
        <v>1232</v>
      </c>
      <c r="K177" s="32">
        <v>175</v>
      </c>
      <c r="L177" s="715">
        <v>202</v>
      </c>
      <c r="M177" s="716" t="s">
        <v>8945</v>
      </c>
      <c r="N177" s="709" t="s">
        <v>12217</v>
      </c>
      <c r="O177" s="709" t="s">
        <v>12218</v>
      </c>
      <c r="P177" s="709" t="s">
        <v>300</v>
      </c>
      <c r="Q177" s="709" t="s">
        <v>11902</v>
      </c>
      <c r="R177" s="709">
        <v>2</v>
      </c>
      <c r="S177" s="714" t="str">
        <f>IF($P177="","",(VLOOKUP($P177,所属・種目コード!$B$2:$D$152,3,0)))</f>
        <v>031167</v>
      </c>
      <c r="T177" s="714">
        <f>IF($P177="","",(VLOOKUP($P177,所属・種目コード!$B$2:$D$152,2,0)))</f>
        <v>1167</v>
      </c>
    </row>
    <row r="178" spans="1:20" ht="18" customHeight="1">
      <c r="A178" s="709">
        <v>176</v>
      </c>
      <c r="B178" s="709">
        <v>214</v>
      </c>
      <c r="C178" s="709" t="s">
        <v>9692</v>
      </c>
      <c r="D178" s="709" t="s">
        <v>9693</v>
      </c>
      <c r="E178" s="709" t="s">
        <v>8621</v>
      </c>
      <c r="F178" s="709">
        <v>1</v>
      </c>
      <c r="G178" s="709">
        <v>2</v>
      </c>
      <c r="H178" s="710" t="s">
        <v>8950</v>
      </c>
      <c r="I178" s="714">
        <f>IF($E178="","",(VLOOKUP($E178,所属・種目コード!$B$2:$D$152,2,0)))</f>
        <v>1232</v>
      </c>
      <c r="K178" s="32">
        <v>176</v>
      </c>
      <c r="L178" s="715">
        <v>203</v>
      </c>
      <c r="M178" s="716" t="s">
        <v>8924</v>
      </c>
      <c r="N178" s="709" t="s">
        <v>12219</v>
      </c>
      <c r="O178" s="709" t="s">
        <v>12220</v>
      </c>
      <c r="P178" s="709" t="s">
        <v>241</v>
      </c>
      <c r="Q178" s="709" t="s">
        <v>11902</v>
      </c>
      <c r="R178" s="709">
        <v>3</v>
      </c>
      <c r="S178" s="714" t="str">
        <f>IF($P178="","",(VLOOKUP($P178,所属・種目コード!$B$2:$D$152,3,0)))</f>
        <v>031152</v>
      </c>
      <c r="T178" s="714">
        <f>IF($P178="","",(VLOOKUP($P178,所属・種目コード!$B$2:$D$152,2,0)))</f>
        <v>1152</v>
      </c>
    </row>
    <row r="179" spans="1:20" ht="18" customHeight="1">
      <c r="A179" s="709">
        <v>177</v>
      </c>
      <c r="B179" s="709">
        <v>215</v>
      </c>
      <c r="C179" s="709" t="s">
        <v>9694</v>
      </c>
      <c r="D179" s="709" t="s">
        <v>9695</v>
      </c>
      <c r="E179" s="709" t="s">
        <v>8621</v>
      </c>
      <c r="F179" s="709">
        <v>1</v>
      </c>
      <c r="G179" s="709">
        <v>2</v>
      </c>
      <c r="H179" s="710" t="s">
        <v>8950</v>
      </c>
      <c r="I179" s="714">
        <f>IF($E179="","",(VLOOKUP($E179,所属・種目コード!$B$2:$D$152,2,0)))</f>
        <v>1232</v>
      </c>
      <c r="K179" s="32">
        <v>177</v>
      </c>
      <c r="L179" s="715">
        <v>204</v>
      </c>
      <c r="M179" s="716" t="s">
        <v>8924</v>
      </c>
      <c r="N179" s="709" t="s">
        <v>12221</v>
      </c>
      <c r="O179" s="709" t="s">
        <v>12222</v>
      </c>
      <c r="P179" s="709" t="s">
        <v>241</v>
      </c>
      <c r="Q179" s="709" t="s">
        <v>11902</v>
      </c>
      <c r="R179" s="709">
        <v>3</v>
      </c>
      <c r="S179" s="714" t="str">
        <f>IF($P179="","",(VLOOKUP($P179,所属・種目コード!$B$2:$D$152,3,0)))</f>
        <v>031152</v>
      </c>
      <c r="T179" s="714">
        <f>IF($P179="","",(VLOOKUP($P179,所属・種目コード!$B$2:$D$152,2,0)))</f>
        <v>1152</v>
      </c>
    </row>
    <row r="180" spans="1:20" ht="18" customHeight="1">
      <c r="A180" s="709">
        <v>178</v>
      </c>
      <c r="B180" s="709">
        <v>216</v>
      </c>
      <c r="C180" s="709" t="s">
        <v>1415</v>
      </c>
      <c r="D180" s="709" t="s">
        <v>1416</v>
      </c>
      <c r="E180" s="709" t="s">
        <v>8621</v>
      </c>
      <c r="F180" s="709">
        <v>1</v>
      </c>
      <c r="G180" s="709">
        <v>2</v>
      </c>
      <c r="H180" s="710" t="s">
        <v>8950</v>
      </c>
      <c r="I180" s="714">
        <f>IF($E180="","",(VLOOKUP($E180,所属・種目コード!$B$2:$D$152,2,0)))</f>
        <v>1232</v>
      </c>
      <c r="K180" s="32">
        <v>178</v>
      </c>
      <c r="L180" s="715">
        <v>205</v>
      </c>
      <c r="M180" s="716" t="s">
        <v>8924</v>
      </c>
      <c r="N180" s="709" t="s">
        <v>12223</v>
      </c>
      <c r="O180" s="709" t="s">
        <v>12224</v>
      </c>
      <c r="P180" s="709" t="s">
        <v>241</v>
      </c>
      <c r="Q180" s="709" t="s">
        <v>11902</v>
      </c>
      <c r="R180" s="709">
        <v>3</v>
      </c>
      <c r="S180" s="714" t="str">
        <f>IF($P180="","",(VLOOKUP($P180,所属・種目コード!$B$2:$D$152,3,0)))</f>
        <v>031152</v>
      </c>
      <c r="T180" s="714">
        <f>IF($P180="","",(VLOOKUP($P180,所属・種目コード!$B$2:$D$152,2,0)))</f>
        <v>1152</v>
      </c>
    </row>
    <row r="181" spans="1:20" ht="18" customHeight="1">
      <c r="A181" s="709">
        <v>179</v>
      </c>
      <c r="B181" s="709">
        <v>217</v>
      </c>
      <c r="C181" s="709" t="s">
        <v>9696</v>
      </c>
      <c r="D181" s="709" t="s">
        <v>2194</v>
      </c>
      <c r="E181" s="709" t="s">
        <v>8621</v>
      </c>
      <c r="F181" s="709">
        <v>1</v>
      </c>
      <c r="G181" s="709">
        <v>2</v>
      </c>
      <c r="H181" s="710" t="s">
        <v>8950</v>
      </c>
      <c r="I181" s="714">
        <f>IF($E181="","",(VLOOKUP($E181,所属・種目コード!$B$2:$D$152,2,0)))</f>
        <v>1232</v>
      </c>
      <c r="K181" s="32">
        <v>179</v>
      </c>
      <c r="L181" s="715">
        <v>206</v>
      </c>
      <c r="M181" s="716" t="s">
        <v>8924</v>
      </c>
      <c r="N181" s="709" t="s">
        <v>12225</v>
      </c>
      <c r="O181" s="709" t="s">
        <v>12226</v>
      </c>
      <c r="P181" s="709" t="s">
        <v>241</v>
      </c>
      <c r="Q181" s="709" t="s">
        <v>11902</v>
      </c>
      <c r="R181" s="709">
        <v>3</v>
      </c>
      <c r="S181" s="714" t="str">
        <f>IF($P181="","",(VLOOKUP($P181,所属・種目コード!$B$2:$D$152,3,0)))</f>
        <v>031152</v>
      </c>
      <c r="T181" s="714">
        <f>IF($P181="","",(VLOOKUP($P181,所属・種目コード!$B$2:$D$152,2,0)))</f>
        <v>1152</v>
      </c>
    </row>
    <row r="182" spans="1:20" ht="18" customHeight="1">
      <c r="A182" s="709">
        <v>180</v>
      </c>
      <c r="B182" s="709">
        <v>218</v>
      </c>
      <c r="C182" s="709" t="s">
        <v>9697</v>
      </c>
      <c r="D182" s="709" t="s">
        <v>9698</v>
      </c>
      <c r="E182" s="709" t="s">
        <v>8621</v>
      </c>
      <c r="F182" s="709">
        <v>1</v>
      </c>
      <c r="G182" s="709">
        <v>2</v>
      </c>
      <c r="H182" s="710" t="s">
        <v>8950</v>
      </c>
      <c r="I182" s="714">
        <f>IF($E182="","",(VLOOKUP($E182,所属・種目コード!$B$2:$D$152,2,0)))</f>
        <v>1232</v>
      </c>
      <c r="K182" s="32">
        <v>180</v>
      </c>
      <c r="L182" s="715">
        <v>207</v>
      </c>
      <c r="M182" s="716" t="s">
        <v>8924</v>
      </c>
      <c r="N182" s="709" t="s">
        <v>12227</v>
      </c>
      <c r="O182" s="709" t="s">
        <v>12228</v>
      </c>
      <c r="P182" s="709" t="s">
        <v>241</v>
      </c>
      <c r="Q182" s="709" t="s">
        <v>11902</v>
      </c>
      <c r="R182" s="709">
        <v>3</v>
      </c>
      <c r="S182" s="714" t="str">
        <f>IF($P182="","",(VLOOKUP($P182,所属・種目コード!$B$2:$D$152,3,0)))</f>
        <v>031152</v>
      </c>
      <c r="T182" s="714">
        <f>IF($P182="","",(VLOOKUP($P182,所属・種目コード!$B$2:$D$152,2,0)))</f>
        <v>1152</v>
      </c>
    </row>
    <row r="183" spans="1:20" ht="18" customHeight="1">
      <c r="A183" s="709">
        <v>181</v>
      </c>
      <c r="B183" s="709">
        <v>219</v>
      </c>
      <c r="C183" s="709" t="s">
        <v>9699</v>
      </c>
      <c r="D183" s="709" t="s">
        <v>9700</v>
      </c>
      <c r="E183" s="709" t="s">
        <v>8621</v>
      </c>
      <c r="F183" s="709">
        <v>1</v>
      </c>
      <c r="G183" s="709">
        <v>2</v>
      </c>
      <c r="H183" s="710" t="s">
        <v>8950</v>
      </c>
      <c r="I183" s="714">
        <f>IF($E183="","",(VLOOKUP($E183,所属・種目コード!$B$2:$D$152,2,0)))</f>
        <v>1232</v>
      </c>
      <c r="K183" s="32">
        <v>181</v>
      </c>
      <c r="L183" s="715">
        <v>208</v>
      </c>
      <c r="M183" s="716" t="s">
        <v>8924</v>
      </c>
      <c r="N183" s="709" t="s">
        <v>12229</v>
      </c>
      <c r="O183" s="709" t="s">
        <v>12230</v>
      </c>
      <c r="P183" s="709" t="s">
        <v>241</v>
      </c>
      <c r="Q183" s="709" t="s">
        <v>11902</v>
      </c>
      <c r="R183" s="709">
        <v>3</v>
      </c>
      <c r="S183" s="714" t="str">
        <f>IF($P183="","",(VLOOKUP($P183,所属・種目コード!$B$2:$D$152,3,0)))</f>
        <v>031152</v>
      </c>
      <c r="T183" s="714">
        <f>IF($P183="","",(VLOOKUP($P183,所属・種目コード!$B$2:$D$152,2,0)))</f>
        <v>1152</v>
      </c>
    </row>
    <row r="184" spans="1:20" ht="18" customHeight="1">
      <c r="A184" s="709">
        <v>182</v>
      </c>
      <c r="B184" s="709">
        <v>220</v>
      </c>
      <c r="C184" s="709" t="s">
        <v>9701</v>
      </c>
      <c r="D184" s="709" t="s">
        <v>9702</v>
      </c>
      <c r="E184" s="709" t="s">
        <v>8621</v>
      </c>
      <c r="F184" s="709">
        <v>1</v>
      </c>
      <c r="G184" s="709">
        <v>2</v>
      </c>
      <c r="H184" s="710" t="s">
        <v>8950</v>
      </c>
      <c r="I184" s="714">
        <f>IF($E184="","",(VLOOKUP($E184,所属・種目コード!$B$2:$D$152,2,0)))</f>
        <v>1232</v>
      </c>
      <c r="K184" s="32">
        <v>182</v>
      </c>
      <c r="L184" s="715">
        <v>209</v>
      </c>
      <c r="M184" s="716" t="s">
        <v>8924</v>
      </c>
      <c r="N184" s="709" t="s">
        <v>12231</v>
      </c>
      <c r="O184" s="709" t="s">
        <v>12232</v>
      </c>
      <c r="P184" s="709" t="s">
        <v>241</v>
      </c>
      <c r="Q184" s="709" t="s">
        <v>11902</v>
      </c>
      <c r="R184" s="709">
        <v>3</v>
      </c>
      <c r="S184" s="714" t="str">
        <f>IF($P184="","",(VLOOKUP($P184,所属・種目コード!$B$2:$D$152,3,0)))</f>
        <v>031152</v>
      </c>
      <c r="T184" s="714">
        <f>IF($P184="","",(VLOOKUP($P184,所属・種目コード!$B$2:$D$152,2,0)))</f>
        <v>1152</v>
      </c>
    </row>
    <row r="185" spans="1:20" ht="18" customHeight="1">
      <c r="A185" s="709">
        <v>183</v>
      </c>
      <c r="B185" s="709">
        <v>221</v>
      </c>
      <c r="C185" s="709" t="s">
        <v>9703</v>
      </c>
      <c r="D185" s="709" t="s">
        <v>9704</v>
      </c>
      <c r="E185" s="709" t="s">
        <v>8621</v>
      </c>
      <c r="F185" s="709">
        <v>1</v>
      </c>
      <c r="G185" s="709">
        <v>3</v>
      </c>
      <c r="H185" s="710" t="s">
        <v>8950</v>
      </c>
      <c r="I185" s="714">
        <f>IF($E185="","",(VLOOKUP($E185,所属・種目コード!$B$2:$D$152,2,0)))</f>
        <v>1232</v>
      </c>
      <c r="K185" s="32">
        <v>183</v>
      </c>
      <c r="L185" s="715">
        <v>210</v>
      </c>
      <c r="M185" s="716" t="s">
        <v>8924</v>
      </c>
      <c r="N185" s="709" t="s">
        <v>12233</v>
      </c>
      <c r="O185" s="709" t="s">
        <v>12234</v>
      </c>
      <c r="P185" s="709" t="s">
        <v>241</v>
      </c>
      <c r="Q185" s="709" t="s">
        <v>11902</v>
      </c>
      <c r="R185" s="709">
        <v>3</v>
      </c>
      <c r="S185" s="714" t="str">
        <f>IF($P185="","",(VLOOKUP($P185,所属・種目コード!$B$2:$D$152,3,0)))</f>
        <v>031152</v>
      </c>
      <c r="T185" s="714">
        <f>IF($P185="","",(VLOOKUP($P185,所属・種目コード!$B$2:$D$152,2,0)))</f>
        <v>1152</v>
      </c>
    </row>
    <row r="186" spans="1:20" ht="18" customHeight="1">
      <c r="A186" s="709">
        <v>184</v>
      </c>
      <c r="B186" s="709">
        <v>222</v>
      </c>
      <c r="C186" s="709" t="s">
        <v>9705</v>
      </c>
      <c r="D186" s="709" t="s">
        <v>9706</v>
      </c>
      <c r="E186" s="709" t="s">
        <v>378</v>
      </c>
      <c r="F186" s="709">
        <v>1</v>
      </c>
      <c r="G186" s="709">
        <v>3</v>
      </c>
      <c r="H186" s="710" t="s">
        <v>8937</v>
      </c>
      <c r="I186" s="714">
        <f>IF($E186="","",(VLOOKUP($E186,所属・種目コード!$B$2:$D$152,2,0)))</f>
        <v>1215</v>
      </c>
      <c r="K186" s="32">
        <v>184</v>
      </c>
      <c r="L186" s="715">
        <v>211</v>
      </c>
      <c r="M186" s="716" t="s">
        <v>8924</v>
      </c>
      <c r="N186" s="709" t="s">
        <v>9310</v>
      </c>
      <c r="O186" s="709" t="s">
        <v>9311</v>
      </c>
      <c r="P186" s="709" t="s">
        <v>241</v>
      </c>
      <c r="Q186" s="709" t="s">
        <v>11902</v>
      </c>
      <c r="R186" s="709">
        <v>3</v>
      </c>
      <c r="S186" s="714" t="str">
        <f>IF($P186="","",(VLOOKUP($P186,所属・種目コード!$B$2:$D$152,3,0)))</f>
        <v>031152</v>
      </c>
      <c r="T186" s="714">
        <f>IF($P186="","",(VLOOKUP($P186,所属・種目コード!$B$2:$D$152,2,0)))</f>
        <v>1152</v>
      </c>
    </row>
    <row r="187" spans="1:20" ht="18" customHeight="1">
      <c r="A187" s="709">
        <v>185</v>
      </c>
      <c r="B187" s="709">
        <v>223</v>
      </c>
      <c r="C187" s="709" t="s">
        <v>9707</v>
      </c>
      <c r="D187" s="709" t="s">
        <v>9708</v>
      </c>
      <c r="E187" s="709" t="s">
        <v>378</v>
      </c>
      <c r="F187" s="709">
        <v>1</v>
      </c>
      <c r="G187" s="709">
        <v>3</v>
      </c>
      <c r="H187" s="710" t="s">
        <v>8937</v>
      </c>
      <c r="I187" s="714">
        <f>IF($E187="","",(VLOOKUP($E187,所属・種目コード!$B$2:$D$152,2,0)))</f>
        <v>1215</v>
      </c>
      <c r="K187" s="32">
        <v>185</v>
      </c>
      <c r="L187" s="715">
        <v>212</v>
      </c>
      <c r="M187" s="716" t="s">
        <v>8924</v>
      </c>
      <c r="N187" s="709" t="s">
        <v>12235</v>
      </c>
      <c r="O187" s="709" t="s">
        <v>12236</v>
      </c>
      <c r="P187" s="709" t="s">
        <v>241</v>
      </c>
      <c r="Q187" s="709" t="s">
        <v>11902</v>
      </c>
      <c r="R187" s="709">
        <v>3</v>
      </c>
      <c r="S187" s="714" t="str">
        <f>IF($P187="","",(VLOOKUP($P187,所属・種目コード!$B$2:$D$152,3,0)))</f>
        <v>031152</v>
      </c>
      <c r="T187" s="714">
        <f>IF($P187="","",(VLOOKUP($P187,所属・種目コード!$B$2:$D$152,2,0)))</f>
        <v>1152</v>
      </c>
    </row>
    <row r="188" spans="1:20" ht="18" customHeight="1">
      <c r="A188" s="709">
        <v>186</v>
      </c>
      <c r="B188" s="709">
        <v>224</v>
      </c>
      <c r="C188" s="709" t="s">
        <v>9709</v>
      </c>
      <c r="D188" s="709" t="s">
        <v>9710</v>
      </c>
      <c r="E188" s="709" t="s">
        <v>378</v>
      </c>
      <c r="F188" s="709">
        <v>1</v>
      </c>
      <c r="G188" s="709">
        <v>3</v>
      </c>
      <c r="H188" s="710" t="s">
        <v>8937</v>
      </c>
      <c r="I188" s="714">
        <f>IF($E188="","",(VLOOKUP($E188,所属・種目コード!$B$2:$D$152,2,0)))</f>
        <v>1215</v>
      </c>
      <c r="K188" s="32">
        <v>186</v>
      </c>
      <c r="L188" s="715">
        <v>213</v>
      </c>
      <c r="M188" s="716" t="s">
        <v>8924</v>
      </c>
      <c r="N188" s="709" t="s">
        <v>12237</v>
      </c>
      <c r="O188" s="709" t="s">
        <v>12238</v>
      </c>
      <c r="P188" s="709" t="s">
        <v>241</v>
      </c>
      <c r="Q188" s="709" t="s">
        <v>11902</v>
      </c>
      <c r="R188" s="709">
        <v>2</v>
      </c>
      <c r="S188" s="714" t="str">
        <f>IF($P188="","",(VLOOKUP($P188,所属・種目コード!$B$2:$D$152,3,0)))</f>
        <v>031152</v>
      </c>
      <c r="T188" s="714">
        <f>IF($P188="","",(VLOOKUP($P188,所属・種目コード!$B$2:$D$152,2,0)))</f>
        <v>1152</v>
      </c>
    </row>
    <row r="189" spans="1:20" ht="18" customHeight="1">
      <c r="A189" s="709">
        <v>187</v>
      </c>
      <c r="B189" s="709">
        <v>225</v>
      </c>
      <c r="C189" s="709" t="s">
        <v>9711</v>
      </c>
      <c r="D189" s="709" t="s">
        <v>9712</v>
      </c>
      <c r="E189" s="709" t="s">
        <v>378</v>
      </c>
      <c r="F189" s="709">
        <v>1</v>
      </c>
      <c r="G189" s="709">
        <v>3</v>
      </c>
      <c r="H189" s="710" t="s">
        <v>8937</v>
      </c>
      <c r="I189" s="714">
        <f>IF($E189="","",(VLOOKUP($E189,所属・種目コード!$B$2:$D$152,2,0)))</f>
        <v>1215</v>
      </c>
      <c r="K189" s="32">
        <v>187</v>
      </c>
      <c r="L189" s="715">
        <v>214</v>
      </c>
      <c r="M189" s="716" t="s">
        <v>8924</v>
      </c>
      <c r="N189" s="709" t="s">
        <v>12239</v>
      </c>
      <c r="O189" s="709" t="s">
        <v>12240</v>
      </c>
      <c r="P189" s="709" t="s">
        <v>241</v>
      </c>
      <c r="Q189" s="709" t="s">
        <v>11902</v>
      </c>
      <c r="R189" s="709">
        <v>2</v>
      </c>
      <c r="S189" s="714" t="str">
        <f>IF($P189="","",(VLOOKUP($P189,所属・種目コード!$B$2:$D$152,3,0)))</f>
        <v>031152</v>
      </c>
      <c r="T189" s="714">
        <f>IF($P189="","",(VLOOKUP($P189,所属・種目コード!$B$2:$D$152,2,0)))</f>
        <v>1152</v>
      </c>
    </row>
    <row r="190" spans="1:20" ht="18" customHeight="1">
      <c r="A190" s="709">
        <v>188</v>
      </c>
      <c r="B190" s="709">
        <v>226</v>
      </c>
      <c r="C190" s="709" t="s">
        <v>9713</v>
      </c>
      <c r="D190" s="709" t="s">
        <v>9714</v>
      </c>
      <c r="E190" s="709" t="s">
        <v>378</v>
      </c>
      <c r="F190" s="709">
        <v>1</v>
      </c>
      <c r="G190" s="709">
        <v>3</v>
      </c>
      <c r="H190" s="710" t="s">
        <v>8937</v>
      </c>
      <c r="I190" s="714">
        <f>IF($E190="","",(VLOOKUP($E190,所属・種目コード!$B$2:$D$152,2,0)))</f>
        <v>1215</v>
      </c>
      <c r="K190" s="32">
        <v>188</v>
      </c>
      <c r="L190" s="715">
        <v>215</v>
      </c>
      <c r="M190" s="716" t="s">
        <v>8924</v>
      </c>
      <c r="N190" s="709" t="s">
        <v>12241</v>
      </c>
      <c r="O190" s="709" t="s">
        <v>12242</v>
      </c>
      <c r="P190" s="709" t="s">
        <v>241</v>
      </c>
      <c r="Q190" s="709" t="s">
        <v>11902</v>
      </c>
      <c r="R190" s="709">
        <v>2</v>
      </c>
      <c r="S190" s="714" t="str">
        <f>IF($P190="","",(VLOOKUP($P190,所属・種目コード!$B$2:$D$152,3,0)))</f>
        <v>031152</v>
      </c>
      <c r="T190" s="714">
        <f>IF($P190="","",(VLOOKUP($P190,所属・種目コード!$B$2:$D$152,2,0)))</f>
        <v>1152</v>
      </c>
    </row>
    <row r="191" spans="1:20" ht="18" customHeight="1">
      <c r="A191" s="709">
        <v>189</v>
      </c>
      <c r="B191" s="709">
        <v>227</v>
      </c>
      <c r="C191" s="709" t="s">
        <v>9715</v>
      </c>
      <c r="D191" s="709" t="s">
        <v>9716</v>
      </c>
      <c r="E191" s="709" t="s">
        <v>378</v>
      </c>
      <c r="F191" s="709">
        <v>1</v>
      </c>
      <c r="G191" s="709">
        <v>2</v>
      </c>
      <c r="H191" s="710" t="s">
        <v>8937</v>
      </c>
      <c r="I191" s="714">
        <f>IF($E191="","",(VLOOKUP($E191,所属・種目コード!$B$2:$D$152,2,0)))</f>
        <v>1215</v>
      </c>
      <c r="K191" s="32">
        <v>189</v>
      </c>
      <c r="L191" s="715">
        <v>216</v>
      </c>
      <c r="M191" s="716" t="s">
        <v>9038</v>
      </c>
      <c r="N191" s="709" t="s">
        <v>12243</v>
      </c>
      <c r="O191" s="709" t="s">
        <v>12244</v>
      </c>
      <c r="P191" s="709" t="s">
        <v>241</v>
      </c>
      <c r="Q191" s="709" t="s">
        <v>11902</v>
      </c>
      <c r="R191" s="709">
        <v>2</v>
      </c>
      <c r="S191" s="714" t="str">
        <f>IF($P191="","",(VLOOKUP($P191,所属・種目コード!$B$2:$D$152,3,0)))</f>
        <v>031152</v>
      </c>
      <c r="T191" s="714">
        <f>IF($P191="","",(VLOOKUP($P191,所属・種目コード!$B$2:$D$152,2,0)))</f>
        <v>1152</v>
      </c>
    </row>
    <row r="192" spans="1:20" ht="18" customHeight="1">
      <c r="A192" s="709">
        <v>190</v>
      </c>
      <c r="B192" s="709">
        <v>228</v>
      </c>
      <c r="C192" s="709" t="s">
        <v>9717</v>
      </c>
      <c r="D192" s="709" t="s">
        <v>9718</v>
      </c>
      <c r="E192" s="709" t="s">
        <v>378</v>
      </c>
      <c r="F192" s="709">
        <v>1</v>
      </c>
      <c r="G192" s="709">
        <v>2</v>
      </c>
      <c r="H192" s="710" t="s">
        <v>8937</v>
      </c>
      <c r="I192" s="714">
        <f>IF($E192="","",(VLOOKUP($E192,所属・種目コード!$B$2:$D$152,2,0)))</f>
        <v>1215</v>
      </c>
      <c r="K192" s="32">
        <v>190</v>
      </c>
      <c r="L192" s="715">
        <v>217</v>
      </c>
      <c r="M192" s="716" t="s">
        <v>9038</v>
      </c>
      <c r="N192" s="709" t="s">
        <v>12245</v>
      </c>
      <c r="O192" s="709" t="s">
        <v>12246</v>
      </c>
      <c r="P192" s="709" t="s">
        <v>241</v>
      </c>
      <c r="Q192" s="709" t="s">
        <v>11902</v>
      </c>
      <c r="R192" s="709">
        <v>2</v>
      </c>
      <c r="S192" s="714" t="str">
        <f>IF($P192="","",(VLOOKUP($P192,所属・種目コード!$B$2:$D$152,3,0)))</f>
        <v>031152</v>
      </c>
      <c r="T192" s="714">
        <f>IF($P192="","",(VLOOKUP($P192,所属・種目コード!$B$2:$D$152,2,0)))</f>
        <v>1152</v>
      </c>
    </row>
    <row r="193" spans="1:20" ht="18" customHeight="1">
      <c r="A193" s="709">
        <v>191</v>
      </c>
      <c r="B193" s="709">
        <v>230</v>
      </c>
      <c r="C193" s="709" t="s">
        <v>9719</v>
      </c>
      <c r="D193" s="709" t="s">
        <v>9720</v>
      </c>
      <c r="E193" s="709" t="s">
        <v>378</v>
      </c>
      <c r="F193" s="709">
        <v>1</v>
      </c>
      <c r="G193" s="709">
        <v>2</v>
      </c>
      <c r="H193" s="710" t="s">
        <v>8937</v>
      </c>
      <c r="I193" s="714">
        <f>IF($E193="","",(VLOOKUP($E193,所属・種目コード!$B$2:$D$152,2,0)))</f>
        <v>1215</v>
      </c>
      <c r="K193" s="32">
        <v>191</v>
      </c>
      <c r="L193" s="715">
        <v>218</v>
      </c>
      <c r="M193" s="716" t="s">
        <v>8949</v>
      </c>
      <c r="N193" s="709" t="s">
        <v>12247</v>
      </c>
      <c r="O193" s="709" t="s">
        <v>12248</v>
      </c>
      <c r="P193" s="709" t="s">
        <v>241</v>
      </c>
      <c r="Q193" s="709" t="s">
        <v>11902</v>
      </c>
      <c r="R193" s="709">
        <v>2</v>
      </c>
      <c r="S193" s="714" t="str">
        <f>IF($P193="","",(VLOOKUP($P193,所属・種目コード!$B$2:$D$152,3,0)))</f>
        <v>031152</v>
      </c>
      <c r="T193" s="714">
        <f>IF($P193="","",(VLOOKUP($P193,所属・種目コード!$B$2:$D$152,2,0)))</f>
        <v>1152</v>
      </c>
    </row>
    <row r="194" spans="1:20" ht="18" customHeight="1">
      <c r="A194" s="709">
        <v>192</v>
      </c>
      <c r="B194" s="709">
        <v>231</v>
      </c>
      <c r="C194" s="709" t="s">
        <v>9721</v>
      </c>
      <c r="D194" s="709" t="s">
        <v>9722</v>
      </c>
      <c r="E194" s="709" t="s">
        <v>304</v>
      </c>
      <c r="F194" s="709">
        <v>1</v>
      </c>
      <c r="G194" s="709">
        <v>3</v>
      </c>
      <c r="H194" s="710" t="s">
        <v>8991</v>
      </c>
      <c r="I194" s="714">
        <f>IF($E194="","",(VLOOKUP($E194,所属・種目コード!$B$2:$D$152,2,0)))</f>
        <v>1168</v>
      </c>
      <c r="K194" s="32">
        <v>192</v>
      </c>
      <c r="L194" s="715">
        <v>219</v>
      </c>
      <c r="M194" s="716" t="s">
        <v>8949</v>
      </c>
      <c r="N194" s="709" t="s">
        <v>12249</v>
      </c>
      <c r="O194" s="709" t="s">
        <v>12250</v>
      </c>
      <c r="P194" s="709" t="s">
        <v>241</v>
      </c>
      <c r="Q194" s="709" t="s">
        <v>11902</v>
      </c>
      <c r="R194" s="709">
        <v>2</v>
      </c>
      <c r="S194" s="714" t="str">
        <f>IF($P194="","",(VLOOKUP($P194,所属・種目コード!$B$2:$D$152,3,0)))</f>
        <v>031152</v>
      </c>
      <c r="T194" s="714">
        <f>IF($P194="","",(VLOOKUP($P194,所属・種目コード!$B$2:$D$152,2,0)))</f>
        <v>1152</v>
      </c>
    </row>
    <row r="195" spans="1:20" ht="18" customHeight="1">
      <c r="A195" s="709">
        <v>193</v>
      </c>
      <c r="B195" s="709">
        <v>232</v>
      </c>
      <c r="C195" s="709" t="s">
        <v>9723</v>
      </c>
      <c r="D195" s="709" t="s">
        <v>9724</v>
      </c>
      <c r="E195" s="709" t="s">
        <v>304</v>
      </c>
      <c r="F195" s="709">
        <v>1</v>
      </c>
      <c r="G195" s="709">
        <v>3</v>
      </c>
      <c r="H195" s="710" t="s">
        <v>8991</v>
      </c>
      <c r="I195" s="714">
        <f>IF($E195="","",(VLOOKUP($E195,所属・種目コード!$B$2:$D$152,2,0)))</f>
        <v>1168</v>
      </c>
      <c r="K195" s="32">
        <v>193</v>
      </c>
      <c r="L195" s="715">
        <v>220</v>
      </c>
      <c r="M195" s="716" t="s">
        <v>8926</v>
      </c>
      <c r="N195" s="709" t="s">
        <v>12251</v>
      </c>
      <c r="O195" s="709" t="s">
        <v>12252</v>
      </c>
      <c r="P195" s="709" t="s">
        <v>241</v>
      </c>
      <c r="Q195" s="709" t="s">
        <v>11902</v>
      </c>
      <c r="R195" s="709">
        <v>2</v>
      </c>
      <c r="S195" s="714" t="str">
        <f>IF($P195="","",(VLOOKUP($P195,所属・種目コード!$B$2:$D$152,3,0)))</f>
        <v>031152</v>
      </c>
      <c r="T195" s="714">
        <f>IF($P195="","",(VLOOKUP($P195,所属・種目コード!$B$2:$D$152,2,0)))</f>
        <v>1152</v>
      </c>
    </row>
    <row r="196" spans="1:20" ht="18" customHeight="1">
      <c r="A196" s="709">
        <v>194</v>
      </c>
      <c r="B196" s="709">
        <v>233</v>
      </c>
      <c r="C196" s="709" t="s">
        <v>9725</v>
      </c>
      <c r="D196" s="709" t="s">
        <v>9726</v>
      </c>
      <c r="E196" s="709" t="s">
        <v>304</v>
      </c>
      <c r="F196" s="709">
        <v>1</v>
      </c>
      <c r="G196" s="709">
        <v>3</v>
      </c>
      <c r="H196" s="710" t="s">
        <v>8991</v>
      </c>
      <c r="I196" s="714">
        <f>IF($E196="","",(VLOOKUP($E196,所属・種目コード!$B$2:$D$152,2,0)))</f>
        <v>1168</v>
      </c>
      <c r="K196" s="32">
        <v>194</v>
      </c>
      <c r="L196" s="715">
        <v>221</v>
      </c>
      <c r="M196" s="716" t="s">
        <v>8926</v>
      </c>
      <c r="N196" s="709" t="s">
        <v>12253</v>
      </c>
      <c r="O196" s="709" t="s">
        <v>12254</v>
      </c>
      <c r="P196" s="709" t="s">
        <v>241</v>
      </c>
      <c r="Q196" s="709" t="s">
        <v>11902</v>
      </c>
      <c r="R196" s="709">
        <v>2</v>
      </c>
      <c r="S196" s="714" t="str">
        <f>IF($P196="","",(VLOOKUP($P196,所属・種目コード!$B$2:$D$152,3,0)))</f>
        <v>031152</v>
      </c>
      <c r="T196" s="714">
        <f>IF($P196="","",(VLOOKUP($P196,所属・種目コード!$B$2:$D$152,2,0)))</f>
        <v>1152</v>
      </c>
    </row>
    <row r="197" spans="1:20" ht="18" customHeight="1">
      <c r="A197" s="709">
        <v>195</v>
      </c>
      <c r="B197" s="709">
        <v>234</v>
      </c>
      <c r="C197" s="709" t="s">
        <v>9727</v>
      </c>
      <c r="D197" s="709" t="s">
        <v>9728</v>
      </c>
      <c r="E197" s="709" t="s">
        <v>304</v>
      </c>
      <c r="F197" s="709">
        <v>1</v>
      </c>
      <c r="G197" s="709">
        <v>2</v>
      </c>
      <c r="H197" s="710" t="s">
        <v>8991</v>
      </c>
      <c r="I197" s="714">
        <f>IF($E197="","",(VLOOKUP($E197,所属・種目コード!$B$2:$D$152,2,0)))</f>
        <v>1168</v>
      </c>
      <c r="K197" s="32">
        <v>195</v>
      </c>
      <c r="L197" s="715">
        <v>222</v>
      </c>
      <c r="M197" s="716" t="s">
        <v>8926</v>
      </c>
      <c r="N197" s="709" t="s">
        <v>12255</v>
      </c>
      <c r="O197" s="709" t="s">
        <v>12256</v>
      </c>
      <c r="P197" s="709" t="s">
        <v>241</v>
      </c>
      <c r="Q197" s="709" t="s">
        <v>11902</v>
      </c>
      <c r="R197" s="709">
        <v>2</v>
      </c>
      <c r="S197" s="714" t="str">
        <f>IF($P197="","",(VLOOKUP($P197,所属・種目コード!$B$2:$D$152,3,0)))</f>
        <v>031152</v>
      </c>
      <c r="T197" s="714">
        <f>IF($P197="","",(VLOOKUP($P197,所属・種目コード!$B$2:$D$152,2,0)))</f>
        <v>1152</v>
      </c>
    </row>
    <row r="198" spans="1:20" ht="18" customHeight="1">
      <c r="A198" s="709">
        <v>196</v>
      </c>
      <c r="B198" s="709">
        <v>235</v>
      </c>
      <c r="C198" s="709" t="s">
        <v>9729</v>
      </c>
      <c r="D198" s="709" t="s">
        <v>9730</v>
      </c>
      <c r="E198" s="709" t="s">
        <v>304</v>
      </c>
      <c r="F198" s="709">
        <v>1</v>
      </c>
      <c r="G198" s="709">
        <v>2</v>
      </c>
      <c r="H198" s="710" t="s">
        <v>8991</v>
      </c>
      <c r="I198" s="714">
        <f>IF($E198="","",(VLOOKUP($E198,所属・種目コード!$B$2:$D$152,2,0)))</f>
        <v>1168</v>
      </c>
      <c r="K198" s="32">
        <v>196</v>
      </c>
      <c r="L198" s="715">
        <v>223</v>
      </c>
      <c r="M198" s="716" t="s">
        <v>8926</v>
      </c>
      <c r="N198" s="709" t="s">
        <v>12257</v>
      </c>
      <c r="O198" s="709" t="s">
        <v>12258</v>
      </c>
      <c r="P198" s="709" t="s">
        <v>241</v>
      </c>
      <c r="Q198" s="709" t="s">
        <v>11902</v>
      </c>
      <c r="R198" s="709">
        <v>2</v>
      </c>
      <c r="S198" s="714" t="str">
        <f>IF($P198="","",(VLOOKUP($P198,所属・種目コード!$B$2:$D$152,3,0)))</f>
        <v>031152</v>
      </c>
      <c r="T198" s="714">
        <f>IF($P198="","",(VLOOKUP($P198,所属・種目コード!$B$2:$D$152,2,0)))</f>
        <v>1152</v>
      </c>
    </row>
    <row r="199" spans="1:20" ht="18" customHeight="1">
      <c r="A199" s="709">
        <v>197</v>
      </c>
      <c r="B199" s="709">
        <v>236</v>
      </c>
      <c r="C199" s="709" t="s">
        <v>9731</v>
      </c>
      <c r="D199" s="709" t="s">
        <v>1061</v>
      </c>
      <c r="E199" s="709" t="s">
        <v>304</v>
      </c>
      <c r="F199" s="709">
        <v>1</v>
      </c>
      <c r="G199" s="709">
        <v>2</v>
      </c>
      <c r="H199" s="710" t="s">
        <v>8991</v>
      </c>
      <c r="I199" s="714">
        <f>IF($E199="","",(VLOOKUP($E199,所属・種目コード!$B$2:$D$152,2,0)))</f>
        <v>1168</v>
      </c>
      <c r="K199" s="32">
        <v>197</v>
      </c>
      <c r="L199" s="715">
        <v>224</v>
      </c>
      <c r="M199" s="716" t="s">
        <v>8926</v>
      </c>
      <c r="N199" s="709" t="s">
        <v>12259</v>
      </c>
      <c r="O199" s="709" t="s">
        <v>12260</v>
      </c>
      <c r="P199" s="709" t="s">
        <v>241</v>
      </c>
      <c r="Q199" s="709" t="s">
        <v>11902</v>
      </c>
      <c r="R199" s="709">
        <v>3</v>
      </c>
      <c r="S199" s="714" t="str">
        <f>IF($P199="","",(VLOOKUP($P199,所属・種目コード!$B$2:$D$152,3,0)))</f>
        <v>031152</v>
      </c>
      <c r="T199" s="714">
        <f>IF($P199="","",(VLOOKUP($P199,所属・種目コード!$B$2:$D$152,2,0)))</f>
        <v>1152</v>
      </c>
    </row>
    <row r="200" spans="1:20" ht="18" customHeight="1">
      <c r="A200" s="709">
        <v>198</v>
      </c>
      <c r="B200" s="709">
        <v>237</v>
      </c>
      <c r="C200" s="709" t="s">
        <v>9732</v>
      </c>
      <c r="D200" s="709" t="s">
        <v>9733</v>
      </c>
      <c r="E200" s="709" t="s">
        <v>304</v>
      </c>
      <c r="F200" s="709">
        <v>1</v>
      </c>
      <c r="G200" s="709">
        <v>2</v>
      </c>
      <c r="H200" s="710" t="s">
        <v>8991</v>
      </c>
      <c r="I200" s="714">
        <f>IF($E200="","",(VLOOKUP($E200,所属・種目コード!$B$2:$D$152,2,0)))</f>
        <v>1168</v>
      </c>
      <c r="K200" s="32">
        <v>198</v>
      </c>
      <c r="L200" s="715">
        <v>225</v>
      </c>
      <c r="M200" s="716" t="s">
        <v>8926</v>
      </c>
      <c r="N200" s="709" t="s">
        <v>12261</v>
      </c>
      <c r="O200" s="709" t="s">
        <v>12262</v>
      </c>
      <c r="P200" s="709" t="s">
        <v>241</v>
      </c>
      <c r="Q200" s="709" t="s">
        <v>11902</v>
      </c>
      <c r="R200" s="709">
        <v>3</v>
      </c>
      <c r="S200" s="714" t="str">
        <f>IF($P200="","",(VLOOKUP($P200,所属・種目コード!$B$2:$D$152,3,0)))</f>
        <v>031152</v>
      </c>
      <c r="T200" s="714">
        <f>IF($P200="","",(VLOOKUP($P200,所属・種目コード!$B$2:$D$152,2,0)))</f>
        <v>1152</v>
      </c>
    </row>
    <row r="201" spans="1:20" ht="18" customHeight="1">
      <c r="A201" s="709">
        <v>199</v>
      </c>
      <c r="B201" s="709">
        <v>238</v>
      </c>
      <c r="C201" s="709" t="s">
        <v>9734</v>
      </c>
      <c r="D201" s="709" t="s">
        <v>9735</v>
      </c>
      <c r="E201" s="709" t="s">
        <v>8617</v>
      </c>
      <c r="F201" s="709">
        <v>1</v>
      </c>
      <c r="G201" s="709">
        <v>3</v>
      </c>
      <c r="H201" s="710" t="s">
        <v>8949</v>
      </c>
      <c r="I201" s="714">
        <f>IF($E201="","",(VLOOKUP($E201,所属・種目コード!$B$2:$D$152,2,0)))</f>
        <v>1227</v>
      </c>
      <c r="K201" s="32">
        <v>199</v>
      </c>
      <c r="L201" s="715">
        <v>226</v>
      </c>
      <c r="M201" s="716" t="s">
        <v>8926</v>
      </c>
      <c r="N201" s="709" t="s">
        <v>12263</v>
      </c>
      <c r="O201" s="709" t="s">
        <v>12264</v>
      </c>
      <c r="P201" s="709" t="s">
        <v>241</v>
      </c>
      <c r="Q201" s="709" t="s">
        <v>11902</v>
      </c>
      <c r="R201" s="709">
        <v>3</v>
      </c>
      <c r="S201" s="714" t="str">
        <f>IF($P201="","",(VLOOKUP($P201,所属・種目コード!$B$2:$D$152,3,0)))</f>
        <v>031152</v>
      </c>
      <c r="T201" s="714">
        <f>IF($P201="","",(VLOOKUP($P201,所属・種目コード!$B$2:$D$152,2,0)))</f>
        <v>1152</v>
      </c>
    </row>
    <row r="202" spans="1:20" ht="18" customHeight="1">
      <c r="A202" s="709">
        <v>200</v>
      </c>
      <c r="B202" s="709">
        <v>239</v>
      </c>
      <c r="C202" s="709" t="s">
        <v>9736</v>
      </c>
      <c r="D202" s="709" t="s">
        <v>9737</v>
      </c>
      <c r="E202" s="709" t="s">
        <v>8617</v>
      </c>
      <c r="F202" s="709">
        <v>1</v>
      </c>
      <c r="G202" s="709">
        <v>3</v>
      </c>
      <c r="H202" s="710" t="s">
        <v>8949</v>
      </c>
      <c r="I202" s="714">
        <f>IF($E202="","",(VLOOKUP($E202,所属・種目コード!$B$2:$D$152,2,0)))</f>
        <v>1227</v>
      </c>
      <c r="K202" s="32">
        <v>200</v>
      </c>
      <c r="L202" s="715">
        <v>227</v>
      </c>
      <c r="M202" s="716" t="s">
        <v>8926</v>
      </c>
      <c r="N202" s="709" t="s">
        <v>12265</v>
      </c>
      <c r="O202" s="709" t="s">
        <v>12266</v>
      </c>
      <c r="P202" s="709" t="s">
        <v>241</v>
      </c>
      <c r="Q202" s="709" t="s">
        <v>11902</v>
      </c>
      <c r="R202" s="709">
        <v>3</v>
      </c>
      <c r="S202" s="714" t="str">
        <f>IF($P202="","",(VLOOKUP($P202,所属・種目コード!$B$2:$D$152,3,0)))</f>
        <v>031152</v>
      </c>
      <c r="T202" s="714">
        <f>IF($P202="","",(VLOOKUP($P202,所属・種目コード!$B$2:$D$152,2,0)))</f>
        <v>1152</v>
      </c>
    </row>
    <row r="203" spans="1:20" ht="18" customHeight="1">
      <c r="A203" s="709">
        <v>201</v>
      </c>
      <c r="B203" s="709">
        <v>240</v>
      </c>
      <c r="C203" s="709" t="s">
        <v>9738</v>
      </c>
      <c r="D203" s="709" t="s">
        <v>9739</v>
      </c>
      <c r="E203" s="709" t="s">
        <v>8617</v>
      </c>
      <c r="F203" s="709">
        <v>1</v>
      </c>
      <c r="G203" s="709">
        <v>3</v>
      </c>
      <c r="H203" s="710" t="s">
        <v>8949</v>
      </c>
      <c r="I203" s="714">
        <f>IF($E203="","",(VLOOKUP($E203,所属・種目コード!$B$2:$D$152,2,0)))</f>
        <v>1227</v>
      </c>
      <c r="K203" s="32">
        <v>201</v>
      </c>
      <c r="L203" s="715">
        <v>228</v>
      </c>
      <c r="M203" s="716" t="s">
        <v>8926</v>
      </c>
      <c r="N203" s="709" t="s">
        <v>12267</v>
      </c>
      <c r="O203" s="709" t="s">
        <v>12268</v>
      </c>
      <c r="P203" s="709" t="s">
        <v>241</v>
      </c>
      <c r="Q203" s="709" t="s">
        <v>11902</v>
      </c>
      <c r="R203" s="709">
        <v>3</v>
      </c>
      <c r="S203" s="714" t="str">
        <f>IF($P203="","",(VLOOKUP($P203,所属・種目コード!$B$2:$D$152,3,0)))</f>
        <v>031152</v>
      </c>
      <c r="T203" s="714">
        <f>IF($P203="","",(VLOOKUP($P203,所属・種目コード!$B$2:$D$152,2,0)))</f>
        <v>1152</v>
      </c>
    </row>
    <row r="204" spans="1:20" ht="18" customHeight="1">
      <c r="A204" s="709">
        <v>202</v>
      </c>
      <c r="B204" s="709">
        <v>241</v>
      </c>
      <c r="C204" s="709" t="s">
        <v>9740</v>
      </c>
      <c r="D204" s="709" t="s">
        <v>9741</v>
      </c>
      <c r="E204" s="709" t="s">
        <v>8617</v>
      </c>
      <c r="F204" s="709">
        <v>1</v>
      </c>
      <c r="G204" s="709">
        <v>3</v>
      </c>
      <c r="H204" s="710" t="s">
        <v>8949</v>
      </c>
      <c r="I204" s="714">
        <f>IF($E204="","",(VLOOKUP($E204,所属・種目コード!$B$2:$D$152,2,0)))</f>
        <v>1227</v>
      </c>
      <c r="K204" s="32">
        <v>202</v>
      </c>
      <c r="L204" s="715">
        <v>229</v>
      </c>
      <c r="M204" s="716" t="e">
        <v>#N/A</v>
      </c>
      <c r="N204" s="709" t="s">
        <v>12269</v>
      </c>
      <c r="O204" s="709" t="s">
        <v>12270</v>
      </c>
      <c r="P204" s="709" t="s">
        <v>241</v>
      </c>
      <c r="Q204" s="709" t="s">
        <v>11902</v>
      </c>
      <c r="R204" s="709">
        <v>3</v>
      </c>
      <c r="S204" s="714" t="str">
        <f>IF($P204="","",(VLOOKUP($P204,所属・種目コード!$B$2:$D$152,3,0)))</f>
        <v>031152</v>
      </c>
      <c r="T204" s="714">
        <f>IF($P204="","",(VLOOKUP($P204,所属・種目コード!$B$2:$D$152,2,0)))</f>
        <v>1152</v>
      </c>
    </row>
    <row r="205" spans="1:20" ht="18" customHeight="1">
      <c r="A205" s="709">
        <v>203</v>
      </c>
      <c r="B205" s="709">
        <v>242</v>
      </c>
      <c r="C205" s="709" t="s">
        <v>9742</v>
      </c>
      <c r="D205" s="709" t="s">
        <v>9743</v>
      </c>
      <c r="E205" s="709" t="s">
        <v>8617</v>
      </c>
      <c r="F205" s="709">
        <v>1</v>
      </c>
      <c r="G205" s="709">
        <v>3</v>
      </c>
      <c r="H205" s="710" t="s">
        <v>8949</v>
      </c>
      <c r="I205" s="714">
        <f>IF($E205="","",(VLOOKUP($E205,所属・種目コード!$B$2:$D$152,2,0)))</f>
        <v>1227</v>
      </c>
      <c r="K205" s="32">
        <v>203</v>
      </c>
      <c r="L205" s="715">
        <v>230</v>
      </c>
      <c r="M205" s="716" t="s">
        <v>8975</v>
      </c>
      <c r="N205" s="709" t="s">
        <v>12271</v>
      </c>
      <c r="O205" s="709" t="s">
        <v>12272</v>
      </c>
      <c r="P205" s="709" t="s">
        <v>241</v>
      </c>
      <c r="Q205" s="709" t="s">
        <v>11902</v>
      </c>
      <c r="R205" s="709">
        <v>3</v>
      </c>
      <c r="S205" s="714" t="str">
        <f>IF($P205="","",(VLOOKUP($P205,所属・種目コード!$B$2:$D$152,3,0)))</f>
        <v>031152</v>
      </c>
      <c r="T205" s="714">
        <f>IF($P205="","",(VLOOKUP($P205,所属・種目コード!$B$2:$D$152,2,0)))</f>
        <v>1152</v>
      </c>
    </row>
    <row r="206" spans="1:20" ht="18" customHeight="1">
      <c r="A206" s="709">
        <v>204</v>
      </c>
      <c r="B206" s="709">
        <v>243</v>
      </c>
      <c r="C206" s="709" t="s">
        <v>9744</v>
      </c>
      <c r="D206" s="709" t="s">
        <v>9745</v>
      </c>
      <c r="E206" s="709" t="s">
        <v>8617</v>
      </c>
      <c r="F206" s="709">
        <v>1</v>
      </c>
      <c r="G206" s="709">
        <v>3</v>
      </c>
      <c r="H206" s="710" t="s">
        <v>8949</v>
      </c>
      <c r="I206" s="714">
        <f>IF($E206="","",(VLOOKUP($E206,所属・種目コード!$B$2:$D$152,2,0)))</f>
        <v>1227</v>
      </c>
      <c r="K206" s="32">
        <v>204</v>
      </c>
      <c r="L206" s="715">
        <v>231</v>
      </c>
      <c r="M206" s="716" t="s">
        <v>8975</v>
      </c>
      <c r="N206" s="709" t="s">
        <v>12273</v>
      </c>
      <c r="O206" s="709" t="s">
        <v>12274</v>
      </c>
      <c r="P206" s="709" t="s">
        <v>241</v>
      </c>
      <c r="Q206" s="709" t="s">
        <v>11902</v>
      </c>
      <c r="R206" s="709">
        <v>2</v>
      </c>
      <c r="S206" s="714" t="str">
        <f>IF($P206="","",(VLOOKUP($P206,所属・種目コード!$B$2:$D$152,3,0)))</f>
        <v>031152</v>
      </c>
      <c r="T206" s="714">
        <f>IF($P206="","",(VLOOKUP($P206,所属・種目コード!$B$2:$D$152,2,0)))</f>
        <v>1152</v>
      </c>
    </row>
    <row r="207" spans="1:20" ht="18" customHeight="1">
      <c r="A207" s="709">
        <v>205</v>
      </c>
      <c r="B207" s="709">
        <v>244</v>
      </c>
      <c r="C207" s="709" t="s">
        <v>9746</v>
      </c>
      <c r="D207" s="709" t="s">
        <v>9747</v>
      </c>
      <c r="E207" s="709" t="s">
        <v>8617</v>
      </c>
      <c r="F207" s="709">
        <v>1</v>
      </c>
      <c r="G207" s="709">
        <v>3</v>
      </c>
      <c r="H207" s="710" t="s">
        <v>8949</v>
      </c>
      <c r="I207" s="714">
        <f>IF($E207="","",(VLOOKUP($E207,所属・種目コード!$B$2:$D$152,2,0)))</f>
        <v>1227</v>
      </c>
      <c r="K207" s="32">
        <v>205</v>
      </c>
      <c r="L207" s="715">
        <v>232</v>
      </c>
      <c r="M207" s="716" t="s">
        <v>8975</v>
      </c>
      <c r="N207" s="709" t="s">
        <v>12275</v>
      </c>
      <c r="O207" s="709" t="s">
        <v>12276</v>
      </c>
      <c r="P207" s="709" t="s">
        <v>353</v>
      </c>
      <c r="Q207" s="709" t="s">
        <v>11902</v>
      </c>
      <c r="R207" s="709">
        <v>3</v>
      </c>
      <c r="S207" s="714" t="str">
        <f>IF($P207="","",(VLOOKUP($P207,所属・種目コード!$B$2:$D$152,3,0)))</f>
        <v>031189</v>
      </c>
      <c r="T207" s="714">
        <f>IF($P207="","",(VLOOKUP($P207,所属・種目コード!$B$2:$D$152,2,0)))</f>
        <v>1189</v>
      </c>
    </row>
    <row r="208" spans="1:20" ht="18" customHeight="1">
      <c r="A208" s="709">
        <v>206</v>
      </c>
      <c r="B208" s="709">
        <v>245</v>
      </c>
      <c r="C208" s="709" t="s">
        <v>9748</v>
      </c>
      <c r="D208" s="709" t="s">
        <v>9749</v>
      </c>
      <c r="E208" s="709" t="s">
        <v>8617</v>
      </c>
      <c r="F208" s="709">
        <v>1</v>
      </c>
      <c r="G208" s="709">
        <v>3</v>
      </c>
      <c r="H208" s="710" t="s">
        <v>8949</v>
      </c>
      <c r="I208" s="714">
        <f>IF($E208="","",(VLOOKUP($E208,所属・種目コード!$B$2:$D$152,2,0)))</f>
        <v>1227</v>
      </c>
      <c r="K208" s="32">
        <v>206</v>
      </c>
      <c r="L208" s="715">
        <v>233</v>
      </c>
      <c r="M208" s="716" t="s">
        <v>8975</v>
      </c>
      <c r="N208" s="709" t="s">
        <v>12277</v>
      </c>
      <c r="O208" s="709" t="s">
        <v>12278</v>
      </c>
      <c r="P208" s="709" t="s">
        <v>353</v>
      </c>
      <c r="Q208" s="709" t="s">
        <v>11902</v>
      </c>
      <c r="R208" s="709">
        <v>3</v>
      </c>
      <c r="S208" s="714" t="str">
        <f>IF($P208="","",(VLOOKUP($P208,所属・種目コード!$B$2:$D$152,3,0)))</f>
        <v>031189</v>
      </c>
      <c r="T208" s="714">
        <f>IF($P208="","",(VLOOKUP($P208,所属・種目コード!$B$2:$D$152,2,0)))</f>
        <v>1189</v>
      </c>
    </row>
    <row r="209" spans="1:20" ht="18" customHeight="1">
      <c r="A209" s="709">
        <v>207</v>
      </c>
      <c r="B209" s="709">
        <v>246</v>
      </c>
      <c r="C209" s="709" t="s">
        <v>9750</v>
      </c>
      <c r="D209" s="709" t="s">
        <v>9751</v>
      </c>
      <c r="E209" s="709" t="s">
        <v>8617</v>
      </c>
      <c r="F209" s="709">
        <v>1</v>
      </c>
      <c r="G209" s="709">
        <v>3</v>
      </c>
      <c r="H209" s="710" t="s">
        <v>8949</v>
      </c>
      <c r="I209" s="714">
        <f>IF($E209="","",(VLOOKUP($E209,所属・種目コード!$B$2:$D$152,2,0)))</f>
        <v>1227</v>
      </c>
      <c r="K209" s="32">
        <v>207</v>
      </c>
      <c r="L209" s="715">
        <v>234</v>
      </c>
      <c r="M209" s="716" t="s">
        <v>8975</v>
      </c>
      <c r="N209" s="709" t="s">
        <v>12279</v>
      </c>
      <c r="O209" s="709" t="s">
        <v>12280</v>
      </c>
      <c r="P209" s="709" t="s">
        <v>353</v>
      </c>
      <c r="Q209" s="709" t="s">
        <v>11902</v>
      </c>
      <c r="R209" s="709">
        <v>3</v>
      </c>
      <c r="S209" s="714" t="str">
        <f>IF($P209="","",(VLOOKUP($P209,所属・種目コード!$B$2:$D$152,3,0)))</f>
        <v>031189</v>
      </c>
      <c r="T209" s="714">
        <f>IF($P209="","",(VLOOKUP($P209,所属・種目コード!$B$2:$D$152,2,0)))</f>
        <v>1189</v>
      </c>
    </row>
    <row r="210" spans="1:20" ht="18" customHeight="1">
      <c r="A210" s="709">
        <v>208</v>
      </c>
      <c r="B210" s="709">
        <v>247</v>
      </c>
      <c r="C210" s="709" t="s">
        <v>9752</v>
      </c>
      <c r="D210" s="709" t="s">
        <v>9753</v>
      </c>
      <c r="E210" s="709" t="s">
        <v>8617</v>
      </c>
      <c r="F210" s="709">
        <v>1</v>
      </c>
      <c r="G210" s="709">
        <v>2</v>
      </c>
      <c r="H210" s="710" t="s">
        <v>8949</v>
      </c>
      <c r="I210" s="714">
        <f>IF($E210="","",(VLOOKUP($E210,所属・種目コード!$B$2:$D$152,2,0)))</f>
        <v>1227</v>
      </c>
      <c r="K210" s="32">
        <v>208</v>
      </c>
      <c r="L210" s="715">
        <v>235</v>
      </c>
      <c r="M210" s="716" t="s">
        <v>8975</v>
      </c>
      <c r="N210" s="709" t="s">
        <v>12281</v>
      </c>
      <c r="O210" s="709" t="s">
        <v>12282</v>
      </c>
      <c r="P210" s="709" t="s">
        <v>353</v>
      </c>
      <c r="Q210" s="709" t="s">
        <v>11902</v>
      </c>
      <c r="R210" s="709">
        <v>3</v>
      </c>
      <c r="S210" s="714" t="str">
        <f>IF($P210="","",(VLOOKUP($P210,所属・種目コード!$B$2:$D$152,3,0)))</f>
        <v>031189</v>
      </c>
      <c r="T210" s="714">
        <f>IF($P210="","",(VLOOKUP($P210,所属・種目コード!$B$2:$D$152,2,0)))</f>
        <v>1189</v>
      </c>
    </row>
    <row r="211" spans="1:20" ht="18" customHeight="1">
      <c r="A211" s="709">
        <v>209</v>
      </c>
      <c r="B211" s="709">
        <v>248</v>
      </c>
      <c r="C211" s="709" t="s">
        <v>9754</v>
      </c>
      <c r="D211" s="709" t="s">
        <v>9755</v>
      </c>
      <c r="E211" s="709" t="s">
        <v>8617</v>
      </c>
      <c r="F211" s="709">
        <v>1</v>
      </c>
      <c r="G211" s="709">
        <v>2</v>
      </c>
      <c r="H211" s="710" t="s">
        <v>8949</v>
      </c>
      <c r="I211" s="714">
        <f>IF($E211="","",(VLOOKUP($E211,所属・種目コード!$B$2:$D$152,2,0)))</f>
        <v>1227</v>
      </c>
      <c r="K211" s="32">
        <v>209</v>
      </c>
      <c r="L211" s="715">
        <v>236</v>
      </c>
      <c r="M211" s="716" t="s">
        <v>8975</v>
      </c>
      <c r="N211" s="709" t="s">
        <v>12283</v>
      </c>
      <c r="O211" s="709" t="s">
        <v>12284</v>
      </c>
      <c r="P211" s="709" t="s">
        <v>353</v>
      </c>
      <c r="Q211" s="709" t="s">
        <v>11902</v>
      </c>
      <c r="R211" s="709">
        <v>3</v>
      </c>
      <c r="S211" s="714" t="str">
        <f>IF($P211="","",(VLOOKUP($P211,所属・種目コード!$B$2:$D$152,3,0)))</f>
        <v>031189</v>
      </c>
      <c r="T211" s="714">
        <f>IF($P211="","",(VLOOKUP($P211,所属・種目コード!$B$2:$D$152,2,0)))</f>
        <v>1189</v>
      </c>
    </row>
    <row r="212" spans="1:20" ht="18" customHeight="1">
      <c r="A212" s="709">
        <v>210</v>
      </c>
      <c r="B212" s="709">
        <v>249</v>
      </c>
      <c r="C212" s="709" t="s">
        <v>9756</v>
      </c>
      <c r="D212" s="709" t="s">
        <v>930</v>
      </c>
      <c r="E212" s="709" t="s">
        <v>8617</v>
      </c>
      <c r="F212" s="709">
        <v>1</v>
      </c>
      <c r="G212" s="709">
        <v>2</v>
      </c>
      <c r="H212" s="710" t="s">
        <v>8949</v>
      </c>
      <c r="I212" s="714">
        <f>IF($E212="","",(VLOOKUP($E212,所属・種目コード!$B$2:$D$152,2,0)))</f>
        <v>1227</v>
      </c>
      <c r="K212" s="32">
        <v>210</v>
      </c>
      <c r="L212" s="715">
        <v>237</v>
      </c>
      <c r="M212" s="716" t="s">
        <v>8975</v>
      </c>
      <c r="N212" s="709" t="s">
        <v>12285</v>
      </c>
      <c r="O212" s="709" t="s">
        <v>12286</v>
      </c>
      <c r="P212" s="709" t="s">
        <v>353</v>
      </c>
      <c r="Q212" s="709" t="s">
        <v>11902</v>
      </c>
      <c r="R212" s="709">
        <v>3</v>
      </c>
      <c r="S212" s="714" t="str">
        <f>IF($P212="","",(VLOOKUP($P212,所属・種目コード!$B$2:$D$152,3,0)))</f>
        <v>031189</v>
      </c>
      <c r="T212" s="714">
        <f>IF($P212="","",(VLOOKUP($P212,所属・種目コード!$B$2:$D$152,2,0)))</f>
        <v>1189</v>
      </c>
    </row>
    <row r="213" spans="1:20" ht="18" customHeight="1">
      <c r="A213" s="709">
        <v>211</v>
      </c>
      <c r="B213" s="709">
        <v>250</v>
      </c>
      <c r="C213" s="709" t="s">
        <v>9757</v>
      </c>
      <c r="D213" s="709" t="s">
        <v>9758</v>
      </c>
      <c r="E213" s="709" t="s">
        <v>8617</v>
      </c>
      <c r="F213" s="709">
        <v>1</v>
      </c>
      <c r="G213" s="709">
        <v>2</v>
      </c>
      <c r="H213" s="710" t="s">
        <v>8949</v>
      </c>
      <c r="I213" s="714">
        <f>IF($E213="","",(VLOOKUP($E213,所属・種目コード!$B$2:$D$152,2,0)))</f>
        <v>1227</v>
      </c>
      <c r="K213" s="32">
        <v>211</v>
      </c>
      <c r="L213" s="715">
        <v>238</v>
      </c>
      <c r="M213" s="716" t="s">
        <v>8975</v>
      </c>
      <c r="N213" s="709" t="s">
        <v>12287</v>
      </c>
      <c r="O213" s="709" t="s">
        <v>12288</v>
      </c>
      <c r="P213" s="709" t="s">
        <v>353</v>
      </c>
      <c r="Q213" s="709" t="s">
        <v>11902</v>
      </c>
      <c r="R213" s="709">
        <v>2</v>
      </c>
      <c r="S213" s="714" t="str">
        <f>IF($P213="","",(VLOOKUP($P213,所属・種目コード!$B$2:$D$152,3,0)))</f>
        <v>031189</v>
      </c>
      <c r="T213" s="714">
        <f>IF($P213="","",(VLOOKUP($P213,所属・種目コード!$B$2:$D$152,2,0)))</f>
        <v>1189</v>
      </c>
    </row>
    <row r="214" spans="1:20" ht="18" customHeight="1">
      <c r="A214" s="709">
        <v>212</v>
      </c>
      <c r="B214" s="709">
        <v>251</v>
      </c>
      <c r="C214" s="709" t="s">
        <v>9759</v>
      </c>
      <c r="D214" s="709" t="s">
        <v>9065</v>
      </c>
      <c r="E214" s="709" t="s">
        <v>300</v>
      </c>
      <c r="F214" s="709">
        <v>1</v>
      </c>
      <c r="G214" s="709">
        <v>3</v>
      </c>
      <c r="H214" s="710" t="s">
        <v>8935</v>
      </c>
      <c r="I214" s="714">
        <f>IF($E214="","",(VLOOKUP($E214,所属・種目コード!$B$2:$D$152,2,0)))</f>
        <v>1167</v>
      </c>
      <c r="K214" s="32">
        <v>212</v>
      </c>
      <c r="L214" s="715">
        <v>239</v>
      </c>
      <c r="M214" s="716" t="s">
        <v>8952</v>
      </c>
      <c r="N214" s="709" t="s">
        <v>12289</v>
      </c>
      <c r="O214" s="709" t="s">
        <v>12290</v>
      </c>
      <c r="P214" s="709" t="s">
        <v>353</v>
      </c>
      <c r="Q214" s="709" t="s">
        <v>11902</v>
      </c>
      <c r="R214" s="709">
        <v>2</v>
      </c>
      <c r="S214" s="714" t="str">
        <f>IF($P214="","",(VLOOKUP($P214,所属・種目コード!$B$2:$D$152,3,0)))</f>
        <v>031189</v>
      </c>
      <c r="T214" s="714">
        <f>IF($P214="","",(VLOOKUP($P214,所属・種目コード!$B$2:$D$152,2,0)))</f>
        <v>1189</v>
      </c>
    </row>
    <row r="215" spans="1:20" ht="18" customHeight="1">
      <c r="A215" s="709">
        <v>213</v>
      </c>
      <c r="B215" s="709">
        <v>252</v>
      </c>
      <c r="C215" s="709" t="s">
        <v>9760</v>
      </c>
      <c r="D215" s="709" t="s">
        <v>9761</v>
      </c>
      <c r="E215" s="709" t="s">
        <v>300</v>
      </c>
      <c r="F215" s="709">
        <v>1</v>
      </c>
      <c r="G215" s="709">
        <v>3</v>
      </c>
      <c r="H215" s="710" t="s">
        <v>8935</v>
      </c>
      <c r="I215" s="714">
        <f>IF($E215="","",(VLOOKUP($E215,所属・種目コード!$B$2:$D$152,2,0)))</f>
        <v>1167</v>
      </c>
      <c r="K215" s="32">
        <v>213</v>
      </c>
      <c r="L215" s="715">
        <v>240</v>
      </c>
      <c r="M215" s="716" t="s">
        <v>8952</v>
      </c>
      <c r="N215" s="709" t="s">
        <v>12291</v>
      </c>
      <c r="O215" s="709" t="s">
        <v>12292</v>
      </c>
      <c r="P215" s="709" t="s">
        <v>353</v>
      </c>
      <c r="Q215" s="709" t="s">
        <v>11902</v>
      </c>
      <c r="R215" s="709">
        <v>2</v>
      </c>
      <c r="S215" s="714" t="str">
        <f>IF($P215="","",(VLOOKUP($P215,所属・種目コード!$B$2:$D$152,3,0)))</f>
        <v>031189</v>
      </c>
      <c r="T215" s="714">
        <f>IF($P215="","",(VLOOKUP($P215,所属・種目コード!$B$2:$D$152,2,0)))</f>
        <v>1189</v>
      </c>
    </row>
    <row r="216" spans="1:20" ht="18" customHeight="1">
      <c r="A216" s="709">
        <v>214</v>
      </c>
      <c r="B216" s="709">
        <v>253</v>
      </c>
      <c r="C216" s="709" t="s">
        <v>9762</v>
      </c>
      <c r="D216" s="709" t="s">
        <v>9763</v>
      </c>
      <c r="E216" s="709" t="s">
        <v>300</v>
      </c>
      <c r="F216" s="709">
        <v>1</v>
      </c>
      <c r="G216" s="709">
        <v>3</v>
      </c>
      <c r="H216" s="710" t="s">
        <v>8935</v>
      </c>
      <c r="I216" s="714">
        <f>IF($E216="","",(VLOOKUP($E216,所属・種目コード!$B$2:$D$152,2,0)))</f>
        <v>1167</v>
      </c>
      <c r="K216" s="32">
        <v>214</v>
      </c>
      <c r="L216" s="715">
        <v>241</v>
      </c>
      <c r="M216" s="716" t="s">
        <v>8952</v>
      </c>
      <c r="N216" s="709" t="s">
        <v>12293</v>
      </c>
      <c r="O216" s="709" t="s">
        <v>12062</v>
      </c>
      <c r="P216" s="709" t="s">
        <v>353</v>
      </c>
      <c r="Q216" s="709" t="s">
        <v>11902</v>
      </c>
      <c r="R216" s="709">
        <v>2</v>
      </c>
      <c r="S216" s="714" t="str">
        <f>IF($P216="","",(VLOOKUP($P216,所属・種目コード!$B$2:$D$152,3,0)))</f>
        <v>031189</v>
      </c>
      <c r="T216" s="714">
        <f>IF($P216="","",(VLOOKUP($P216,所属・種目コード!$B$2:$D$152,2,0)))</f>
        <v>1189</v>
      </c>
    </row>
    <row r="217" spans="1:20" ht="18" customHeight="1">
      <c r="A217" s="709">
        <v>215</v>
      </c>
      <c r="B217" s="709">
        <v>254</v>
      </c>
      <c r="C217" s="709" t="s">
        <v>9764</v>
      </c>
      <c r="D217" s="709" t="s">
        <v>9765</v>
      </c>
      <c r="E217" s="709" t="s">
        <v>300</v>
      </c>
      <c r="F217" s="709">
        <v>1</v>
      </c>
      <c r="G217" s="709">
        <v>3</v>
      </c>
      <c r="H217" s="710" t="s">
        <v>8935</v>
      </c>
      <c r="I217" s="714">
        <f>IF($E217="","",(VLOOKUP($E217,所属・種目コード!$B$2:$D$152,2,0)))</f>
        <v>1167</v>
      </c>
      <c r="K217" s="32">
        <v>215</v>
      </c>
      <c r="L217" s="715">
        <v>242</v>
      </c>
      <c r="M217" s="716" t="s">
        <v>8952</v>
      </c>
      <c r="N217" s="709" t="s">
        <v>12294</v>
      </c>
      <c r="O217" s="709" t="s">
        <v>12295</v>
      </c>
      <c r="P217" s="709" t="s">
        <v>361</v>
      </c>
      <c r="Q217" s="709" t="s">
        <v>11902</v>
      </c>
      <c r="R217" s="709">
        <v>3</v>
      </c>
      <c r="S217" s="714" t="str">
        <f>IF($P217="","",(VLOOKUP($P217,所属・種目コード!$B$2:$D$152,3,0)))</f>
        <v>031197</v>
      </c>
      <c r="T217" s="714">
        <f>IF($P217="","",(VLOOKUP($P217,所属・種目コード!$B$2:$D$152,2,0)))</f>
        <v>1197</v>
      </c>
    </row>
    <row r="218" spans="1:20" ht="18" customHeight="1">
      <c r="A218" s="709">
        <v>216</v>
      </c>
      <c r="B218" s="709">
        <v>255</v>
      </c>
      <c r="C218" s="709" t="s">
        <v>9766</v>
      </c>
      <c r="D218" s="709" t="s">
        <v>9767</v>
      </c>
      <c r="E218" s="709" t="s">
        <v>300</v>
      </c>
      <c r="F218" s="709">
        <v>1</v>
      </c>
      <c r="G218" s="709">
        <v>3</v>
      </c>
      <c r="H218" s="710" t="s">
        <v>8935</v>
      </c>
      <c r="I218" s="714">
        <f>IF($E218="","",(VLOOKUP($E218,所属・種目コード!$B$2:$D$152,2,0)))</f>
        <v>1167</v>
      </c>
      <c r="K218" s="32">
        <v>216</v>
      </c>
      <c r="L218" s="715">
        <v>243</v>
      </c>
      <c r="M218" s="716" t="s">
        <v>8952</v>
      </c>
      <c r="N218" s="709" t="s">
        <v>12296</v>
      </c>
      <c r="O218" s="709" t="s">
        <v>12297</v>
      </c>
      <c r="P218" s="709" t="s">
        <v>361</v>
      </c>
      <c r="Q218" s="709" t="s">
        <v>11902</v>
      </c>
      <c r="R218" s="709">
        <v>3</v>
      </c>
      <c r="S218" s="714" t="str">
        <f>IF($P218="","",(VLOOKUP($P218,所属・種目コード!$B$2:$D$152,3,0)))</f>
        <v>031197</v>
      </c>
      <c r="T218" s="714">
        <f>IF($P218="","",(VLOOKUP($P218,所属・種目コード!$B$2:$D$152,2,0)))</f>
        <v>1197</v>
      </c>
    </row>
    <row r="219" spans="1:20" ht="18" customHeight="1">
      <c r="A219" s="709">
        <v>217</v>
      </c>
      <c r="B219" s="709">
        <v>256</v>
      </c>
      <c r="C219" s="709" t="s">
        <v>9768</v>
      </c>
      <c r="D219" s="709" t="s">
        <v>9769</v>
      </c>
      <c r="E219" s="709" t="s">
        <v>300</v>
      </c>
      <c r="F219" s="709">
        <v>1</v>
      </c>
      <c r="G219" s="709">
        <v>3</v>
      </c>
      <c r="H219" s="710" t="s">
        <v>8935</v>
      </c>
      <c r="I219" s="714">
        <f>IF($E219="","",(VLOOKUP($E219,所属・種目コード!$B$2:$D$152,2,0)))</f>
        <v>1167</v>
      </c>
      <c r="K219" s="32">
        <v>217</v>
      </c>
      <c r="L219" s="715">
        <v>244</v>
      </c>
      <c r="M219" s="716" t="s">
        <v>8952</v>
      </c>
      <c r="N219" s="709" t="s">
        <v>12298</v>
      </c>
      <c r="O219" s="709" t="s">
        <v>12299</v>
      </c>
      <c r="P219" s="709" t="s">
        <v>361</v>
      </c>
      <c r="Q219" s="709" t="s">
        <v>11902</v>
      </c>
      <c r="R219" s="709">
        <v>2</v>
      </c>
      <c r="S219" s="714" t="str">
        <f>IF($P219="","",(VLOOKUP($P219,所属・種目コード!$B$2:$D$152,3,0)))</f>
        <v>031197</v>
      </c>
      <c r="T219" s="714">
        <f>IF($P219="","",(VLOOKUP($P219,所属・種目コード!$B$2:$D$152,2,0)))</f>
        <v>1197</v>
      </c>
    </row>
    <row r="220" spans="1:20" ht="18" customHeight="1">
      <c r="A220" s="709">
        <v>218</v>
      </c>
      <c r="B220" s="709">
        <v>257</v>
      </c>
      <c r="C220" s="709" t="s">
        <v>9770</v>
      </c>
      <c r="D220" s="709" t="s">
        <v>9457</v>
      </c>
      <c r="E220" s="709" t="s">
        <v>300</v>
      </c>
      <c r="F220" s="709">
        <v>1</v>
      </c>
      <c r="G220" s="709">
        <v>3</v>
      </c>
      <c r="H220" s="710" t="s">
        <v>8935</v>
      </c>
      <c r="I220" s="714">
        <f>IF($E220="","",(VLOOKUP($E220,所属・種目コード!$B$2:$D$152,2,0)))</f>
        <v>1167</v>
      </c>
      <c r="K220" s="32">
        <v>218</v>
      </c>
      <c r="L220" s="715">
        <v>245</v>
      </c>
      <c r="M220" s="716" t="s">
        <v>8952</v>
      </c>
      <c r="N220" s="709" t="s">
        <v>12300</v>
      </c>
      <c r="O220" s="709" t="s">
        <v>12301</v>
      </c>
      <c r="P220" s="709" t="s">
        <v>361</v>
      </c>
      <c r="Q220" s="709" t="s">
        <v>11902</v>
      </c>
      <c r="R220" s="709">
        <v>3</v>
      </c>
      <c r="S220" s="714" t="str">
        <f>IF($P220="","",(VLOOKUP($P220,所属・種目コード!$B$2:$D$152,3,0)))</f>
        <v>031197</v>
      </c>
      <c r="T220" s="714">
        <f>IF($P220="","",(VLOOKUP($P220,所属・種目コード!$B$2:$D$152,2,0)))</f>
        <v>1197</v>
      </c>
    </row>
    <row r="221" spans="1:20" ht="18" customHeight="1">
      <c r="A221" s="709">
        <v>219</v>
      </c>
      <c r="B221" s="709">
        <v>258</v>
      </c>
      <c r="C221" s="709" t="s">
        <v>9771</v>
      </c>
      <c r="D221" s="709" t="s">
        <v>9772</v>
      </c>
      <c r="E221" s="709" t="s">
        <v>300</v>
      </c>
      <c r="F221" s="709">
        <v>1</v>
      </c>
      <c r="G221" s="709">
        <v>3</v>
      </c>
      <c r="H221" s="710" t="s">
        <v>8935</v>
      </c>
      <c r="I221" s="714">
        <f>IF($E221="","",(VLOOKUP($E221,所属・種目コード!$B$2:$D$152,2,0)))</f>
        <v>1167</v>
      </c>
      <c r="K221" s="32">
        <v>219</v>
      </c>
      <c r="L221" s="715">
        <v>246</v>
      </c>
      <c r="M221" s="716" t="s">
        <v>8952</v>
      </c>
      <c r="N221" s="709" t="s">
        <v>12302</v>
      </c>
      <c r="O221" s="709" t="s">
        <v>12303</v>
      </c>
      <c r="P221" s="709" t="s">
        <v>361</v>
      </c>
      <c r="Q221" s="709" t="s">
        <v>11902</v>
      </c>
      <c r="R221" s="709">
        <v>3</v>
      </c>
      <c r="S221" s="714" t="str">
        <f>IF($P221="","",(VLOOKUP($P221,所属・種目コード!$B$2:$D$152,3,0)))</f>
        <v>031197</v>
      </c>
      <c r="T221" s="714">
        <f>IF($P221="","",(VLOOKUP($P221,所属・種目コード!$B$2:$D$152,2,0)))</f>
        <v>1197</v>
      </c>
    </row>
    <row r="222" spans="1:20" ht="18" customHeight="1">
      <c r="A222" s="709">
        <v>220</v>
      </c>
      <c r="B222" s="709">
        <v>259</v>
      </c>
      <c r="C222" s="709" t="s">
        <v>9773</v>
      </c>
      <c r="D222" s="709" t="s">
        <v>9774</v>
      </c>
      <c r="E222" s="709" t="s">
        <v>300</v>
      </c>
      <c r="F222" s="709">
        <v>1</v>
      </c>
      <c r="G222" s="709">
        <v>3</v>
      </c>
      <c r="H222" s="710" t="s">
        <v>8935</v>
      </c>
      <c r="I222" s="714">
        <f>IF($E222="","",(VLOOKUP($E222,所属・種目コード!$B$2:$D$152,2,0)))</f>
        <v>1167</v>
      </c>
      <c r="K222" s="32">
        <v>220</v>
      </c>
      <c r="L222" s="715">
        <v>247</v>
      </c>
      <c r="M222" s="716" t="s">
        <v>8952</v>
      </c>
      <c r="N222" s="709" t="s">
        <v>12304</v>
      </c>
      <c r="O222" s="709" t="s">
        <v>12305</v>
      </c>
      <c r="P222" s="709" t="s">
        <v>361</v>
      </c>
      <c r="Q222" s="709" t="s">
        <v>11902</v>
      </c>
      <c r="R222" s="709">
        <v>3</v>
      </c>
      <c r="S222" s="714" t="str">
        <f>IF($P222="","",(VLOOKUP($P222,所属・種目コード!$B$2:$D$152,3,0)))</f>
        <v>031197</v>
      </c>
      <c r="T222" s="714">
        <f>IF($P222="","",(VLOOKUP($P222,所属・種目コード!$B$2:$D$152,2,0)))</f>
        <v>1197</v>
      </c>
    </row>
    <row r="223" spans="1:20" ht="18" customHeight="1">
      <c r="A223" s="709">
        <v>221</v>
      </c>
      <c r="B223" s="709">
        <v>260</v>
      </c>
      <c r="C223" s="709" t="s">
        <v>9775</v>
      </c>
      <c r="D223" s="709" t="s">
        <v>9248</v>
      </c>
      <c r="E223" s="709" t="s">
        <v>300</v>
      </c>
      <c r="F223" s="709">
        <v>1</v>
      </c>
      <c r="G223" s="709">
        <v>2</v>
      </c>
      <c r="H223" s="710" t="s">
        <v>8935</v>
      </c>
      <c r="I223" s="714">
        <f>IF($E223="","",(VLOOKUP($E223,所属・種目コード!$B$2:$D$152,2,0)))</f>
        <v>1167</v>
      </c>
      <c r="K223" s="32">
        <v>221</v>
      </c>
      <c r="L223" s="715">
        <v>248</v>
      </c>
      <c r="M223" s="716" t="s">
        <v>8952</v>
      </c>
      <c r="N223" s="709" t="s">
        <v>12306</v>
      </c>
      <c r="O223" s="709" t="s">
        <v>12307</v>
      </c>
      <c r="P223" s="709" t="s">
        <v>361</v>
      </c>
      <c r="Q223" s="709" t="s">
        <v>11902</v>
      </c>
      <c r="R223" s="709">
        <v>3</v>
      </c>
      <c r="S223" s="714" t="str">
        <f>IF($P223="","",(VLOOKUP($P223,所属・種目コード!$B$2:$D$152,3,0)))</f>
        <v>031197</v>
      </c>
      <c r="T223" s="714">
        <f>IF($P223="","",(VLOOKUP($P223,所属・種目コード!$B$2:$D$152,2,0)))</f>
        <v>1197</v>
      </c>
    </row>
    <row r="224" spans="1:20" ht="18" customHeight="1">
      <c r="A224" s="709">
        <v>222</v>
      </c>
      <c r="B224" s="709">
        <v>261</v>
      </c>
      <c r="C224" s="709" t="s">
        <v>9776</v>
      </c>
      <c r="D224" s="709" t="s">
        <v>9777</v>
      </c>
      <c r="E224" s="709" t="s">
        <v>300</v>
      </c>
      <c r="F224" s="709">
        <v>1</v>
      </c>
      <c r="G224" s="709">
        <v>2</v>
      </c>
      <c r="H224" s="710" t="s">
        <v>8935</v>
      </c>
      <c r="I224" s="714">
        <f>IF($E224="","",(VLOOKUP($E224,所属・種目コード!$B$2:$D$152,2,0)))</f>
        <v>1167</v>
      </c>
      <c r="K224" s="32">
        <v>222</v>
      </c>
      <c r="L224" s="715">
        <v>249</v>
      </c>
      <c r="M224" s="716" t="s">
        <v>8952</v>
      </c>
      <c r="N224" s="709" t="s">
        <v>12308</v>
      </c>
      <c r="O224" s="709" t="s">
        <v>8980</v>
      </c>
      <c r="P224" s="709" t="s">
        <v>361</v>
      </c>
      <c r="Q224" s="709" t="s">
        <v>11902</v>
      </c>
      <c r="R224" s="709">
        <v>3</v>
      </c>
      <c r="S224" s="714" t="str">
        <f>IF($P224="","",(VLOOKUP($P224,所属・種目コード!$B$2:$D$152,3,0)))</f>
        <v>031197</v>
      </c>
      <c r="T224" s="714">
        <f>IF($P224="","",(VLOOKUP($P224,所属・種目コード!$B$2:$D$152,2,0)))</f>
        <v>1197</v>
      </c>
    </row>
    <row r="225" spans="1:20" ht="18" customHeight="1">
      <c r="A225" s="709">
        <v>223</v>
      </c>
      <c r="B225" s="709">
        <v>262</v>
      </c>
      <c r="C225" s="709" t="s">
        <v>9778</v>
      </c>
      <c r="D225" s="709" t="s">
        <v>9779</v>
      </c>
      <c r="E225" s="709" t="s">
        <v>300</v>
      </c>
      <c r="F225" s="709">
        <v>1</v>
      </c>
      <c r="G225" s="709">
        <v>2</v>
      </c>
      <c r="H225" s="710" t="s">
        <v>8935</v>
      </c>
      <c r="I225" s="714">
        <f>IF($E225="","",(VLOOKUP($E225,所属・種目コード!$B$2:$D$152,2,0)))</f>
        <v>1167</v>
      </c>
      <c r="K225" s="32">
        <v>223</v>
      </c>
      <c r="L225" s="715">
        <v>250</v>
      </c>
      <c r="M225" s="716" t="s">
        <v>8952</v>
      </c>
      <c r="N225" s="709" t="s">
        <v>12309</v>
      </c>
      <c r="O225" s="709" t="s">
        <v>12310</v>
      </c>
      <c r="P225" s="709" t="s">
        <v>361</v>
      </c>
      <c r="Q225" s="709" t="s">
        <v>11902</v>
      </c>
      <c r="R225" s="709">
        <v>3</v>
      </c>
      <c r="S225" s="714" t="str">
        <f>IF($P225="","",(VLOOKUP($P225,所属・種目コード!$B$2:$D$152,3,0)))</f>
        <v>031197</v>
      </c>
      <c r="T225" s="714">
        <f>IF($P225="","",(VLOOKUP($P225,所属・種目コード!$B$2:$D$152,2,0)))</f>
        <v>1197</v>
      </c>
    </row>
    <row r="226" spans="1:20" ht="18" customHeight="1">
      <c r="A226" s="709">
        <v>224</v>
      </c>
      <c r="B226" s="709">
        <v>263</v>
      </c>
      <c r="C226" s="709" t="s">
        <v>9780</v>
      </c>
      <c r="D226" s="709" t="s">
        <v>9781</v>
      </c>
      <c r="E226" s="709" t="s">
        <v>300</v>
      </c>
      <c r="F226" s="709">
        <v>1</v>
      </c>
      <c r="G226" s="709">
        <v>2</v>
      </c>
      <c r="H226" s="710" t="s">
        <v>8935</v>
      </c>
      <c r="I226" s="714">
        <f>IF($E226="","",(VLOOKUP($E226,所属・種目コード!$B$2:$D$152,2,0)))</f>
        <v>1167</v>
      </c>
      <c r="K226" s="32">
        <v>224</v>
      </c>
      <c r="L226" s="715">
        <v>251</v>
      </c>
      <c r="M226" s="716" t="s">
        <v>8952</v>
      </c>
      <c r="N226" s="709" t="s">
        <v>12311</v>
      </c>
      <c r="O226" s="709" t="s">
        <v>12312</v>
      </c>
      <c r="P226" s="709" t="s">
        <v>361</v>
      </c>
      <c r="Q226" s="709" t="s">
        <v>11902</v>
      </c>
      <c r="R226" s="709">
        <v>2</v>
      </c>
      <c r="S226" s="714" t="str">
        <f>IF($P226="","",(VLOOKUP($P226,所属・種目コード!$B$2:$D$152,3,0)))</f>
        <v>031197</v>
      </c>
      <c r="T226" s="714">
        <f>IF($P226="","",(VLOOKUP($P226,所属・種目コード!$B$2:$D$152,2,0)))</f>
        <v>1197</v>
      </c>
    </row>
    <row r="227" spans="1:20" ht="18" customHeight="1">
      <c r="A227" s="709">
        <v>225</v>
      </c>
      <c r="B227" s="709">
        <v>264</v>
      </c>
      <c r="C227" s="709" t="s">
        <v>9782</v>
      </c>
      <c r="D227" s="709" t="s">
        <v>9783</v>
      </c>
      <c r="E227" s="709" t="s">
        <v>300</v>
      </c>
      <c r="F227" s="709">
        <v>1</v>
      </c>
      <c r="G227" s="709">
        <v>2</v>
      </c>
      <c r="H227" s="710" t="s">
        <v>8935</v>
      </c>
      <c r="I227" s="714">
        <f>IF($E227="","",(VLOOKUP($E227,所属・種目コード!$B$2:$D$152,2,0)))</f>
        <v>1167</v>
      </c>
      <c r="K227" s="32">
        <v>225</v>
      </c>
      <c r="L227" s="715">
        <v>252</v>
      </c>
      <c r="M227" s="716" t="s">
        <v>8952</v>
      </c>
      <c r="N227" s="709" t="s">
        <v>12313</v>
      </c>
      <c r="O227" s="709" t="s">
        <v>12314</v>
      </c>
      <c r="P227" s="709" t="s">
        <v>361</v>
      </c>
      <c r="Q227" s="709" t="s">
        <v>11902</v>
      </c>
      <c r="R227" s="709">
        <v>2</v>
      </c>
      <c r="S227" s="714" t="str">
        <f>IF($P227="","",(VLOOKUP($P227,所属・種目コード!$B$2:$D$152,3,0)))</f>
        <v>031197</v>
      </c>
      <c r="T227" s="714">
        <f>IF($P227="","",(VLOOKUP($P227,所属・種目コード!$B$2:$D$152,2,0)))</f>
        <v>1197</v>
      </c>
    </row>
    <row r="228" spans="1:20" ht="18" customHeight="1">
      <c r="A228" s="709">
        <v>226</v>
      </c>
      <c r="B228" s="709">
        <v>265</v>
      </c>
      <c r="C228" s="709" t="s">
        <v>9784</v>
      </c>
      <c r="D228" s="709" t="s">
        <v>9785</v>
      </c>
      <c r="E228" s="709" t="s">
        <v>300</v>
      </c>
      <c r="F228" s="709">
        <v>1</v>
      </c>
      <c r="G228" s="709">
        <v>2</v>
      </c>
      <c r="H228" s="710" t="s">
        <v>8935</v>
      </c>
      <c r="I228" s="714">
        <f>IF($E228="","",(VLOOKUP($E228,所属・種目コード!$B$2:$D$152,2,0)))</f>
        <v>1167</v>
      </c>
      <c r="K228" s="32">
        <v>226</v>
      </c>
      <c r="L228" s="715">
        <v>253</v>
      </c>
      <c r="M228" s="716" t="s">
        <v>8952</v>
      </c>
      <c r="N228" s="709" t="s">
        <v>12315</v>
      </c>
      <c r="O228" s="709" t="s">
        <v>12316</v>
      </c>
      <c r="P228" s="709" t="s">
        <v>361</v>
      </c>
      <c r="Q228" s="709" t="s">
        <v>11902</v>
      </c>
      <c r="R228" s="709">
        <v>2</v>
      </c>
      <c r="S228" s="714" t="str">
        <f>IF($P228="","",(VLOOKUP($P228,所属・種目コード!$B$2:$D$152,3,0)))</f>
        <v>031197</v>
      </c>
      <c r="T228" s="714">
        <f>IF($P228="","",(VLOOKUP($P228,所属・種目コード!$B$2:$D$152,2,0)))</f>
        <v>1197</v>
      </c>
    </row>
    <row r="229" spans="1:20" ht="18" customHeight="1">
      <c r="A229" s="709">
        <v>227</v>
      </c>
      <c r="B229" s="709">
        <v>266</v>
      </c>
      <c r="C229" s="709" t="s">
        <v>9786</v>
      </c>
      <c r="D229" s="709" t="s">
        <v>9787</v>
      </c>
      <c r="E229" s="709" t="s">
        <v>300</v>
      </c>
      <c r="F229" s="709">
        <v>1</v>
      </c>
      <c r="G229" s="709">
        <v>2</v>
      </c>
      <c r="H229" s="710" t="s">
        <v>8935</v>
      </c>
      <c r="I229" s="714">
        <f>IF($E229="","",(VLOOKUP($E229,所属・種目コード!$B$2:$D$152,2,0)))</f>
        <v>1167</v>
      </c>
      <c r="K229" s="32">
        <v>227</v>
      </c>
      <c r="L229" s="715">
        <v>254</v>
      </c>
      <c r="M229" s="716" t="s">
        <v>8952</v>
      </c>
      <c r="N229" s="709" t="s">
        <v>12317</v>
      </c>
      <c r="O229" s="709" t="s">
        <v>12318</v>
      </c>
      <c r="P229" s="709" t="s">
        <v>361</v>
      </c>
      <c r="Q229" s="709" t="s">
        <v>11902</v>
      </c>
      <c r="R229" s="709">
        <v>2</v>
      </c>
      <c r="S229" s="714" t="str">
        <f>IF($P229="","",(VLOOKUP($P229,所属・種目コード!$B$2:$D$152,3,0)))</f>
        <v>031197</v>
      </c>
      <c r="T229" s="714">
        <f>IF($P229="","",(VLOOKUP($P229,所属・種目コード!$B$2:$D$152,2,0)))</f>
        <v>1197</v>
      </c>
    </row>
    <row r="230" spans="1:20" ht="18" customHeight="1">
      <c r="A230" s="709">
        <v>228</v>
      </c>
      <c r="B230" s="709">
        <v>267</v>
      </c>
      <c r="C230" s="709" t="s">
        <v>9788</v>
      </c>
      <c r="D230" s="709" t="s">
        <v>9789</v>
      </c>
      <c r="E230" s="709" t="s">
        <v>300</v>
      </c>
      <c r="F230" s="709">
        <v>1</v>
      </c>
      <c r="G230" s="709">
        <v>2</v>
      </c>
      <c r="H230" s="710" t="s">
        <v>8935</v>
      </c>
      <c r="I230" s="714">
        <f>IF($E230="","",(VLOOKUP($E230,所属・種目コード!$B$2:$D$152,2,0)))</f>
        <v>1167</v>
      </c>
      <c r="K230" s="32">
        <v>228</v>
      </c>
      <c r="L230" s="715">
        <v>262</v>
      </c>
      <c r="M230" s="716" t="s">
        <v>8952</v>
      </c>
      <c r="N230" s="709" t="s">
        <v>12319</v>
      </c>
      <c r="O230" s="709" t="s">
        <v>12320</v>
      </c>
      <c r="P230" s="709" t="s">
        <v>288</v>
      </c>
      <c r="Q230" s="709" t="s">
        <v>11902</v>
      </c>
      <c r="R230" s="709">
        <v>3</v>
      </c>
      <c r="S230" s="714" t="str">
        <f>IF($P230="","",(VLOOKUP($P230,所属・種目コード!$B$2:$D$152,3,0)))</f>
        <v>031164</v>
      </c>
      <c r="T230" s="714">
        <f>IF($P230="","",(VLOOKUP($P230,所属・種目コード!$B$2:$D$152,2,0)))</f>
        <v>1164</v>
      </c>
    </row>
    <row r="231" spans="1:20" ht="18" customHeight="1">
      <c r="A231" s="709">
        <v>229</v>
      </c>
      <c r="B231" s="709">
        <v>268</v>
      </c>
      <c r="C231" s="709" t="s">
        <v>9790</v>
      </c>
      <c r="D231" s="709" t="s">
        <v>9791</v>
      </c>
      <c r="E231" s="709" t="s">
        <v>300</v>
      </c>
      <c r="F231" s="709">
        <v>1</v>
      </c>
      <c r="G231" s="709">
        <v>2</v>
      </c>
      <c r="H231" s="710" t="s">
        <v>8935</v>
      </c>
      <c r="I231" s="714">
        <f>IF($E231="","",(VLOOKUP($E231,所属・種目コード!$B$2:$D$152,2,0)))</f>
        <v>1167</v>
      </c>
      <c r="K231" s="32">
        <v>229</v>
      </c>
      <c r="L231" s="715">
        <v>263</v>
      </c>
      <c r="M231" s="716" t="s">
        <v>8952</v>
      </c>
      <c r="N231" s="709" t="s">
        <v>12321</v>
      </c>
      <c r="O231" s="709" t="s">
        <v>12322</v>
      </c>
      <c r="P231" s="709" t="s">
        <v>288</v>
      </c>
      <c r="Q231" s="709" t="s">
        <v>11902</v>
      </c>
      <c r="R231" s="709">
        <v>3</v>
      </c>
      <c r="S231" s="714" t="str">
        <f>IF($P231="","",(VLOOKUP($P231,所属・種目コード!$B$2:$D$152,3,0)))</f>
        <v>031164</v>
      </c>
      <c r="T231" s="714">
        <f>IF($P231="","",(VLOOKUP($P231,所属・種目コード!$B$2:$D$152,2,0)))</f>
        <v>1164</v>
      </c>
    </row>
    <row r="232" spans="1:20" ht="18" customHeight="1">
      <c r="A232" s="709">
        <v>230</v>
      </c>
      <c r="B232" s="709">
        <v>269</v>
      </c>
      <c r="C232" s="709" t="s">
        <v>9792</v>
      </c>
      <c r="D232" s="709" t="s">
        <v>9793</v>
      </c>
      <c r="E232" s="709" t="s">
        <v>300</v>
      </c>
      <c r="F232" s="709">
        <v>1</v>
      </c>
      <c r="G232" s="709">
        <v>2</v>
      </c>
      <c r="H232" s="710" t="s">
        <v>8935</v>
      </c>
      <c r="I232" s="714">
        <f>IF($E232="","",(VLOOKUP($E232,所属・種目コード!$B$2:$D$152,2,0)))</f>
        <v>1167</v>
      </c>
      <c r="K232" s="32">
        <v>230</v>
      </c>
      <c r="L232" s="715">
        <v>264</v>
      </c>
      <c r="M232" s="716" t="s">
        <v>8952</v>
      </c>
      <c r="N232" s="709" t="s">
        <v>12323</v>
      </c>
      <c r="O232" s="709" t="s">
        <v>12324</v>
      </c>
      <c r="P232" s="709" t="s">
        <v>288</v>
      </c>
      <c r="Q232" s="709" t="s">
        <v>11902</v>
      </c>
      <c r="R232" s="709">
        <v>3</v>
      </c>
      <c r="S232" s="714" t="str">
        <f>IF($P232="","",(VLOOKUP($P232,所属・種目コード!$B$2:$D$152,3,0)))</f>
        <v>031164</v>
      </c>
      <c r="T232" s="714">
        <f>IF($P232="","",(VLOOKUP($P232,所属・種目コード!$B$2:$D$152,2,0)))</f>
        <v>1164</v>
      </c>
    </row>
    <row r="233" spans="1:20" ht="18" customHeight="1">
      <c r="A233" s="709">
        <v>231</v>
      </c>
      <c r="B233" s="709">
        <v>270</v>
      </c>
      <c r="C233" s="709" t="s">
        <v>9794</v>
      </c>
      <c r="D233" s="709" t="s">
        <v>9795</v>
      </c>
      <c r="E233" s="709" t="s">
        <v>241</v>
      </c>
      <c r="F233" s="709">
        <v>1</v>
      </c>
      <c r="G233" s="709">
        <v>3</v>
      </c>
      <c r="H233" s="710" t="s">
        <v>8952</v>
      </c>
      <c r="I233" s="714">
        <f>IF($E233="","",(VLOOKUP($E233,所属・種目コード!$B$2:$D$152,2,0)))</f>
        <v>1152</v>
      </c>
      <c r="K233" s="32">
        <v>231</v>
      </c>
      <c r="L233" s="715">
        <v>265</v>
      </c>
      <c r="M233" s="716" t="s">
        <v>8952</v>
      </c>
      <c r="N233" s="709" t="s">
        <v>12325</v>
      </c>
      <c r="O233" s="709" t="s">
        <v>12326</v>
      </c>
      <c r="P233" s="709" t="s">
        <v>288</v>
      </c>
      <c r="Q233" s="709" t="s">
        <v>11902</v>
      </c>
      <c r="R233" s="709">
        <v>2</v>
      </c>
      <c r="S233" s="714" t="str">
        <f>IF($P233="","",(VLOOKUP($P233,所属・種目コード!$B$2:$D$152,3,0)))</f>
        <v>031164</v>
      </c>
      <c r="T233" s="714">
        <f>IF($P233="","",(VLOOKUP($P233,所属・種目コード!$B$2:$D$152,2,0)))</f>
        <v>1164</v>
      </c>
    </row>
    <row r="234" spans="1:20" ht="18" customHeight="1">
      <c r="A234" s="709">
        <v>232</v>
      </c>
      <c r="B234" s="709">
        <v>271</v>
      </c>
      <c r="C234" s="709" t="s">
        <v>9796</v>
      </c>
      <c r="D234" s="709" t="s">
        <v>9797</v>
      </c>
      <c r="E234" s="709" t="s">
        <v>241</v>
      </c>
      <c r="F234" s="709">
        <v>1</v>
      </c>
      <c r="G234" s="709">
        <v>3</v>
      </c>
      <c r="H234" s="710" t="s">
        <v>8952</v>
      </c>
      <c r="I234" s="714">
        <f>IF($E234="","",(VLOOKUP($E234,所属・種目コード!$B$2:$D$152,2,0)))</f>
        <v>1152</v>
      </c>
      <c r="K234" s="32">
        <v>232</v>
      </c>
      <c r="L234" s="715">
        <v>266</v>
      </c>
      <c r="M234" s="716" t="s">
        <v>8952</v>
      </c>
      <c r="N234" s="709" t="s">
        <v>12327</v>
      </c>
      <c r="O234" s="709" t="s">
        <v>12328</v>
      </c>
      <c r="P234" s="709" t="s">
        <v>288</v>
      </c>
      <c r="Q234" s="709" t="s">
        <v>11902</v>
      </c>
      <c r="R234" s="709">
        <v>2</v>
      </c>
      <c r="S234" s="714" t="str">
        <f>IF($P234="","",(VLOOKUP($P234,所属・種目コード!$B$2:$D$152,3,0)))</f>
        <v>031164</v>
      </c>
      <c r="T234" s="714">
        <f>IF($P234="","",(VLOOKUP($P234,所属・種目コード!$B$2:$D$152,2,0)))</f>
        <v>1164</v>
      </c>
    </row>
    <row r="235" spans="1:20" ht="18" customHeight="1">
      <c r="A235" s="709">
        <v>233</v>
      </c>
      <c r="B235" s="709">
        <v>272</v>
      </c>
      <c r="C235" s="709" t="s">
        <v>9798</v>
      </c>
      <c r="D235" s="709" t="s">
        <v>4405</v>
      </c>
      <c r="E235" s="709" t="s">
        <v>241</v>
      </c>
      <c r="F235" s="709">
        <v>1</v>
      </c>
      <c r="G235" s="709">
        <v>2</v>
      </c>
      <c r="H235" s="710" t="s">
        <v>8952</v>
      </c>
      <c r="I235" s="714">
        <f>IF($E235="","",(VLOOKUP($E235,所属・種目コード!$B$2:$D$152,2,0)))</f>
        <v>1152</v>
      </c>
      <c r="K235" s="32">
        <v>233</v>
      </c>
      <c r="L235" s="715">
        <v>267</v>
      </c>
      <c r="M235" s="716" t="s">
        <v>8952</v>
      </c>
      <c r="N235" s="709" t="s">
        <v>12329</v>
      </c>
      <c r="O235" s="709" t="s">
        <v>12330</v>
      </c>
      <c r="P235" s="709" t="s">
        <v>288</v>
      </c>
      <c r="Q235" s="709" t="s">
        <v>11902</v>
      </c>
      <c r="R235" s="709">
        <v>2</v>
      </c>
      <c r="S235" s="714" t="str">
        <f>IF($P235="","",(VLOOKUP($P235,所属・種目コード!$B$2:$D$152,3,0)))</f>
        <v>031164</v>
      </c>
      <c r="T235" s="714">
        <f>IF($P235="","",(VLOOKUP($P235,所属・種目コード!$B$2:$D$152,2,0)))</f>
        <v>1164</v>
      </c>
    </row>
    <row r="236" spans="1:20" ht="18" customHeight="1">
      <c r="A236" s="709">
        <v>234</v>
      </c>
      <c r="B236" s="709">
        <v>273</v>
      </c>
      <c r="C236" s="709" t="s">
        <v>9799</v>
      </c>
      <c r="D236" s="709" t="s">
        <v>9800</v>
      </c>
      <c r="E236" s="709" t="s">
        <v>241</v>
      </c>
      <c r="F236" s="709">
        <v>1</v>
      </c>
      <c r="G236" s="709">
        <v>2</v>
      </c>
      <c r="H236" s="710" t="s">
        <v>8952</v>
      </c>
      <c r="I236" s="714">
        <f>IF($E236="","",(VLOOKUP($E236,所属・種目コード!$B$2:$D$152,2,0)))</f>
        <v>1152</v>
      </c>
      <c r="K236" s="32">
        <v>234</v>
      </c>
      <c r="L236" s="715">
        <v>268</v>
      </c>
      <c r="M236" s="716" t="s">
        <v>8952</v>
      </c>
      <c r="N236" s="709" t="s">
        <v>12331</v>
      </c>
      <c r="O236" s="709" t="s">
        <v>9243</v>
      </c>
      <c r="P236" s="709" t="s">
        <v>288</v>
      </c>
      <c r="Q236" s="709" t="s">
        <v>11902</v>
      </c>
      <c r="R236" s="709">
        <v>2</v>
      </c>
      <c r="S236" s="714" t="str">
        <f>IF($P236="","",(VLOOKUP($P236,所属・種目コード!$B$2:$D$152,3,0)))</f>
        <v>031164</v>
      </c>
      <c r="T236" s="714">
        <f>IF($P236="","",(VLOOKUP($P236,所属・種目コード!$B$2:$D$152,2,0)))</f>
        <v>1164</v>
      </c>
    </row>
    <row r="237" spans="1:20" ht="18" customHeight="1">
      <c r="A237" s="709">
        <v>235</v>
      </c>
      <c r="B237" s="709">
        <v>274</v>
      </c>
      <c r="C237" s="709" t="s">
        <v>9801</v>
      </c>
      <c r="D237" s="709" t="s">
        <v>9802</v>
      </c>
      <c r="E237" s="709" t="s">
        <v>241</v>
      </c>
      <c r="F237" s="709">
        <v>1</v>
      </c>
      <c r="G237" s="709">
        <v>3</v>
      </c>
      <c r="H237" s="710" t="s">
        <v>8952</v>
      </c>
      <c r="I237" s="714">
        <f>IF($E237="","",(VLOOKUP($E237,所属・種目コード!$B$2:$D$152,2,0)))</f>
        <v>1152</v>
      </c>
      <c r="K237" s="32">
        <v>235</v>
      </c>
      <c r="L237" s="715">
        <v>269</v>
      </c>
      <c r="M237" s="716" t="s">
        <v>8952</v>
      </c>
      <c r="N237" s="709" t="s">
        <v>12332</v>
      </c>
      <c r="O237" s="709" t="s">
        <v>12333</v>
      </c>
      <c r="P237" s="709" t="s">
        <v>373</v>
      </c>
      <c r="Q237" s="709" t="s">
        <v>11902</v>
      </c>
      <c r="R237" s="709">
        <v>3</v>
      </c>
      <c r="S237" s="714" t="str">
        <f>IF($P237="","",(VLOOKUP($P237,所属・種目コード!$B$2:$D$152,3,0)))</f>
        <v>031210</v>
      </c>
      <c r="T237" s="714">
        <f>IF($P237="","",(VLOOKUP($P237,所属・種目コード!$B$2:$D$152,2,0)))</f>
        <v>1210</v>
      </c>
    </row>
    <row r="238" spans="1:20" ht="18" customHeight="1">
      <c r="A238" s="709">
        <v>236</v>
      </c>
      <c r="B238" s="709">
        <v>275</v>
      </c>
      <c r="C238" s="709" t="s">
        <v>9803</v>
      </c>
      <c r="D238" s="709" t="s">
        <v>9804</v>
      </c>
      <c r="E238" s="709" t="s">
        <v>241</v>
      </c>
      <c r="F238" s="709">
        <v>1</v>
      </c>
      <c r="G238" s="709">
        <v>3</v>
      </c>
      <c r="H238" s="710" t="s">
        <v>8952</v>
      </c>
      <c r="I238" s="714">
        <f>IF($E238="","",(VLOOKUP($E238,所属・種目コード!$B$2:$D$152,2,0)))</f>
        <v>1152</v>
      </c>
      <c r="K238" s="32">
        <v>236</v>
      </c>
      <c r="L238" s="715">
        <v>270</v>
      </c>
      <c r="M238" s="716" t="s">
        <v>8952</v>
      </c>
      <c r="N238" s="709" t="s">
        <v>12334</v>
      </c>
      <c r="O238" s="709" t="s">
        <v>12335</v>
      </c>
      <c r="P238" s="709" t="s">
        <v>373</v>
      </c>
      <c r="Q238" s="709" t="s">
        <v>11902</v>
      </c>
      <c r="R238" s="709">
        <v>3</v>
      </c>
      <c r="S238" s="714" t="str">
        <f>IF($P238="","",(VLOOKUP($P238,所属・種目コード!$B$2:$D$152,3,0)))</f>
        <v>031210</v>
      </c>
      <c r="T238" s="714">
        <f>IF($P238="","",(VLOOKUP($P238,所属・種目コード!$B$2:$D$152,2,0)))</f>
        <v>1210</v>
      </c>
    </row>
    <row r="239" spans="1:20" ht="18" customHeight="1">
      <c r="A239" s="709">
        <v>237</v>
      </c>
      <c r="B239" s="709">
        <v>276</v>
      </c>
      <c r="C239" s="709" t="s">
        <v>9805</v>
      </c>
      <c r="D239" s="709" t="s">
        <v>9806</v>
      </c>
      <c r="E239" s="709" t="s">
        <v>241</v>
      </c>
      <c r="F239" s="709">
        <v>1</v>
      </c>
      <c r="G239" s="709">
        <v>3</v>
      </c>
      <c r="H239" s="710" t="s">
        <v>8952</v>
      </c>
      <c r="I239" s="714">
        <f>IF($E239="","",(VLOOKUP($E239,所属・種目コード!$B$2:$D$152,2,0)))</f>
        <v>1152</v>
      </c>
      <c r="K239" s="32">
        <v>237</v>
      </c>
      <c r="L239" s="715">
        <v>271</v>
      </c>
      <c r="M239" s="716" t="s">
        <v>8952</v>
      </c>
      <c r="N239" s="709" t="s">
        <v>12336</v>
      </c>
      <c r="O239" s="709" t="s">
        <v>12337</v>
      </c>
      <c r="P239" s="709" t="s">
        <v>373</v>
      </c>
      <c r="Q239" s="709" t="s">
        <v>11902</v>
      </c>
      <c r="R239" s="709">
        <v>2</v>
      </c>
      <c r="S239" s="714" t="str">
        <f>IF($P239="","",(VLOOKUP($P239,所属・種目コード!$B$2:$D$152,3,0)))</f>
        <v>031210</v>
      </c>
      <c r="T239" s="714">
        <f>IF($P239="","",(VLOOKUP($P239,所属・種目コード!$B$2:$D$152,2,0)))</f>
        <v>1210</v>
      </c>
    </row>
    <row r="240" spans="1:20" ht="18" customHeight="1">
      <c r="A240" s="709">
        <v>238</v>
      </c>
      <c r="B240" s="709">
        <v>277</v>
      </c>
      <c r="C240" s="709" t="s">
        <v>9807</v>
      </c>
      <c r="D240" s="709" t="s">
        <v>9808</v>
      </c>
      <c r="E240" s="709" t="s">
        <v>241</v>
      </c>
      <c r="F240" s="709">
        <v>1</v>
      </c>
      <c r="G240" s="709">
        <v>3</v>
      </c>
      <c r="H240" s="710" t="s">
        <v>8952</v>
      </c>
      <c r="I240" s="714">
        <f>IF($E240="","",(VLOOKUP($E240,所属・種目コード!$B$2:$D$152,2,0)))</f>
        <v>1152</v>
      </c>
      <c r="K240" s="32">
        <v>238</v>
      </c>
      <c r="L240" s="715">
        <v>272</v>
      </c>
      <c r="M240" s="716" t="s">
        <v>8952</v>
      </c>
      <c r="N240" s="709" t="s">
        <v>12338</v>
      </c>
      <c r="O240" s="709" t="s">
        <v>12339</v>
      </c>
      <c r="P240" s="709" t="s">
        <v>373</v>
      </c>
      <c r="Q240" s="709" t="s">
        <v>11902</v>
      </c>
      <c r="R240" s="709">
        <v>2</v>
      </c>
      <c r="S240" s="714" t="str">
        <f>IF($P240="","",(VLOOKUP($P240,所属・種目コード!$B$2:$D$152,3,0)))</f>
        <v>031210</v>
      </c>
      <c r="T240" s="714">
        <f>IF($P240="","",(VLOOKUP($P240,所属・種目コード!$B$2:$D$152,2,0)))</f>
        <v>1210</v>
      </c>
    </row>
    <row r="241" spans="1:20" ht="18" customHeight="1">
      <c r="A241" s="709">
        <v>239</v>
      </c>
      <c r="B241" s="709">
        <v>278</v>
      </c>
      <c r="C241" s="709" t="s">
        <v>9809</v>
      </c>
      <c r="D241" s="709" t="s">
        <v>9810</v>
      </c>
      <c r="E241" s="709" t="s">
        <v>241</v>
      </c>
      <c r="F241" s="709">
        <v>1</v>
      </c>
      <c r="G241" s="709">
        <v>3</v>
      </c>
      <c r="H241" s="710" t="s">
        <v>8952</v>
      </c>
      <c r="I241" s="714">
        <f>IF($E241="","",(VLOOKUP($E241,所属・種目コード!$B$2:$D$152,2,0)))</f>
        <v>1152</v>
      </c>
      <c r="K241" s="32">
        <v>239</v>
      </c>
      <c r="L241" s="715">
        <v>273</v>
      </c>
      <c r="M241" s="716" t="s">
        <v>8952</v>
      </c>
      <c r="N241" s="709" t="s">
        <v>12340</v>
      </c>
      <c r="O241" s="709" t="s">
        <v>12341</v>
      </c>
      <c r="P241" s="709" t="s">
        <v>373</v>
      </c>
      <c r="Q241" s="709" t="s">
        <v>11902</v>
      </c>
      <c r="R241" s="709">
        <v>2</v>
      </c>
      <c r="S241" s="714" t="str">
        <f>IF($P241="","",(VLOOKUP($P241,所属・種目コード!$B$2:$D$152,3,0)))</f>
        <v>031210</v>
      </c>
      <c r="T241" s="714">
        <f>IF($P241="","",(VLOOKUP($P241,所属・種目コード!$B$2:$D$152,2,0)))</f>
        <v>1210</v>
      </c>
    </row>
    <row r="242" spans="1:20" ht="18" customHeight="1">
      <c r="A242" s="709">
        <v>240</v>
      </c>
      <c r="B242" s="709">
        <v>279</v>
      </c>
      <c r="C242" s="709" t="s">
        <v>9811</v>
      </c>
      <c r="D242" s="709" t="s">
        <v>3275</v>
      </c>
      <c r="E242" s="709" t="s">
        <v>241</v>
      </c>
      <c r="F242" s="709">
        <v>1</v>
      </c>
      <c r="G242" s="709">
        <v>3</v>
      </c>
      <c r="H242" s="710" t="s">
        <v>8952</v>
      </c>
      <c r="I242" s="714">
        <f>IF($E242="","",(VLOOKUP($E242,所属・種目コード!$B$2:$D$152,2,0)))</f>
        <v>1152</v>
      </c>
      <c r="K242" s="32">
        <v>240</v>
      </c>
      <c r="L242" s="715">
        <v>274</v>
      </c>
      <c r="M242" s="716" t="s">
        <v>8952</v>
      </c>
      <c r="N242" s="709" t="s">
        <v>12342</v>
      </c>
      <c r="O242" s="709" t="s">
        <v>12343</v>
      </c>
      <c r="P242" s="709" t="s">
        <v>373</v>
      </c>
      <c r="Q242" s="709" t="s">
        <v>11902</v>
      </c>
      <c r="R242" s="709">
        <v>3</v>
      </c>
      <c r="S242" s="714" t="str">
        <f>IF($P242="","",(VLOOKUP($P242,所属・種目コード!$B$2:$D$152,3,0)))</f>
        <v>031210</v>
      </c>
      <c r="T242" s="714">
        <f>IF($P242="","",(VLOOKUP($P242,所属・種目コード!$B$2:$D$152,2,0)))</f>
        <v>1210</v>
      </c>
    </row>
    <row r="243" spans="1:20" ht="18" customHeight="1">
      <c r="A243" s="709">
        <v>241</v>
      </c>
      <c r="B243" s="709">
        <v>280</v>
      </c>
      <c r="C243" s="709" t="s">
        <v>9812</v>
      </c>
      <c r="D243" s="709" t="s">
        <v>9813</v>
      </c>
      <c r="E243" s="709" t="s">
        <v>241</v>
      </c>
      <c r="F243" s="709">
        <v>1</v>
      </c>
      <c r="G243" s="709">
        <v>3</v>
      </c>
      <c r="H243" s="710" t="s">
        <v>8952</v>
      </c>
      <c r="I243" s="714">
        <f>IF($E243="","",(VLOOKUP($E243,所属・種目コード!$B$2:$D$152,2,0)))</f>
        <v>1152</v>
      </c>
      <c r="K243" s="32">
        <v>241</v>
      </c>
      <c r="L243" s="715">
        <v>275</v>
      </c>
      <c r="M243" s="716" t="s">
        <v>8952</v>
      </c>
      <c r="N243" s="709" t="s">
        <v>12344</v>
      </c>
      <c r="O243" s="709" t="s">
        <v>12345</v>
      </c>
      <c r="P243" s="709" t="s">
        <v>373</v>
      </c>
      <c r="Q243" s="709" t="s">
        <v>11902</v>
      </c>
      <c r="R243" s="709">
        <v>2</v>
      </c>
      <c r="S243" s="714" t="str">
        <f>IF($P243="","",(VLOOKUP($P243,所属・種目コード!$B$2:$D$152,3,0)))</f>
        <v>031210</v>
      </c>
      <c r="T243" s="714">
        <f>IF($P243="","",(VLOOKUP($P243,所属・種目コード!$B$2:$D$152,2,0)))</f>
        <v>1210</v>
      </c>
    </row>
    <row r="244" spans="1:20" ht="18" customHeight="1">
      <c r="A244" s="709">
        <v>242</v>
      </c>
      <c r="B244" s="709">
        <v>281</v>
      </c>
      <c r="C244" s="709" t="s">
        <v>9814</v>
      </c>
      <c r="D244" s="709" t="s">
        <v>9815</v>
      </c>
      <c r="E244" s="709" t="s">
        <v>241</v>
      </c>
      <c r="F244" s="709">
        <v>1</v>
      </c>
      <c r="G244" s="709">
        <v>3</v>
      </c>
      <c r="H244" s="710" t="s">
        <v>8952</v>
      </c>
      <c r="I244" s="714">
        <f>IF($E244="","",(VLOOKUP($E244,所属・種目コード!$B$2:$D$152,2,0)))</f>
        <v>1152</v>
      </c>
      <c r="K244" s="32">
        <v>242</v>
      </c>
      <c r="L244" s="715">
        <v>276</v>
      </c>
      <c r="M244" s="716" t="s">
        <v>8952</v>
      </c>
      <c r="N244" s="709" t="s">
        <v>12346</v>
      </c>
      <c r="O244" s="709" t="s">
        <v>12347</v>
      </c>
      <c r="P244" s="709" t="s">
        <v>172</v>
      </c>
      <c r="Q244" s="709" t="s">
        <v>11902</v>
      </c>
      <c r="R244" s="709">
        <v>3</v>
      </c>
      <c r="S244" s="714" t="str">
        <f>IF($P244="","",(VLOOKUP($P244,所属・種目コード!$B$2:$D$152,3,0)))</f>
        <v>031136</v>
      </c>
      <c r="T244" s="714">
        <f>IF($P244="","",(VLOOKUP($P244,所属・種目コード!$B$2:$D$152,2,0)))</f>
        <v>1136</v>
      </c>
    </row>
    <row r="245" spans="1:20" ht="18" customHeight="1">
      <c r="A245" s="709">
        <v>243</v>
      </c>
      <c r="B245" s="709">
        <v>282</v>
      </c>
      <c r="C245" s="709" t="s">
        <v>9816</v>
      </c>
      <c r="D245" s="709" t="s">
        <v>9817</v>
      </c>
      <c r="E245" s="709" t="s">
        <v>241</v>
      </c>
      <c r="F245" s="709">
        <v>1</v>
      </c>
      <c r="G245" s="709">
        <v>2</v>
      </c>
      <c r="H245" s="710" t="s">
        <v>8952</v>
      </c>
      <c r="I245" s="714">
        <f>IF($E245="","",(VLOOKUP($E245,所属・種目コード!$B$2:$D$152,2,0)))</f>
        <v>1152</v>
      </c>
      <c r="K245" s="32">
        <v>243</v>
      </c>
      <c r="L245" s="715">
        <v>277</v>
      </c>
      <c r="M245" s="716" t="s">
        <v>8952</v>
      </c>
      <c r="N245" s="709" t="s">
        <v>12348</v>
      </c>
      <c r="O245" s="709" t="s">
        <v>12349</v>
      </c>
      <c r="P245" s="709" t="s">
        <v>172</v>
      </c>
      <c r="Q245" s="709" t="s">
        <v>11902</v>
      </c>
      <c r="R245" s="709">
        <v>3</v>
      </c>
      <c r="S245" s="714" t="str">
        <f>IF($P245="","",(VLOOKUP($P245,所属・種目コード!$B$2:$D$152,3,0)))</f>
        <v>031136</v>
      </c>
      <c r="T245" s="714">
        <f>IF($P245="","",(VLOOKUP($P245,所属・種目コード!$B$2:$D$152,2,0)))</f>
        <v>1136</v>
      </c>
    </row>
    <row r="246" spans="1:20" ht="18" customHeight="1">
      <c r="A246" s="709">
        <v>244</v>
      </c>
      <c r="B246" s="709">
        <v>283</v>
      </c>
      <c r="C246" s="709" t="s">
        <v>3026</v>
      </c>
      <c r="D246" s="709" t="s">
        <v>9818</v>
      </c>
      <c r="E246" s="709" t="s">
        <v>241</v>
      </c>
      <c r="F246" s="709">
        <v>1</v>
      </c>
      <c r="G246" s="709">
        <v>2</v>
      </c>
      <c r="H246" s="710" t="s">
        <v>8952</v>
      </c>
      <c r="I246" s="714">
        <f>IF($E246="","",(VLOOKUP($E246,所属・種目コード!$B$2:$D$152,2,0)))</f>
        <v>1152</v>
      </c>
      <c r="K246" s="32">
        <v>244</v>
      </c>
      <c r="L246" s="715">
        <v>278</v>
      </c>
      <c r="M246" s="716" t="s">
        <v>8952</v>
      </c>
      <c r="N246" s="709" t="s">
        <v>12350</v>
      </c>
      <c r="O246" s="709" t="s">
        <v>12351</v>
      </c>
      <c r="P246" s="709" t="s">
        <v>172</v>
      </c>
      <c r="Q246" s="709" t="s">
        <v>11902</v>
      </c>
      <c r="R246" s="709">
        <v>3</v>
      </c>
      <c r="S246" s="714" t="str">
        <f>IF($P246="","",(VLOOKUP($P246,所属・種目コード!$B$2:$D$152,3,0)))</f>
        <v>031136</v>
      </c>
      <c r="T246" s="714">
        <f>IF($P246="","",(VLOOKUP($P246,所属・種目コード!$B$2:$D$152,2,0)))</f>
        <v>1136</v>
      </c>
    </row>
    <row r="247" spans="1:20" ht="18" customHeight="1">
      <c r="A247" s="709">
        <v>245</v>
      </c>
      <c r="B247" s="709">
        <v>284</v>
      </c>
      <c r="C247" s="709" t="s">
        <v>9819</v>
      </c>
      <c r="D247" s="709" t="s">
        <v>4543</v>
      </c>
      <c r="E247" s="709" t="s">
        <v>241</v>
      </c>
      <c r="F247" s="709">
        <v>1</v>
      </c>
      <c r="G247" s="709">
        <v>2</v>
      </c>
      <c r="H247" s="710" t="s">
        <v>8952</v>
      </c>
      <c r="I247" s="714">
        <f>IF($E247="","",(VLOOKUP($E247,所属・種目コード!$B$2:$D$152,2,0)))</f>
        <v>1152</v>
      </c>
      <c r="K247" s="32">
        <v>245</v>
      </c>
      <c r="L247" s="715">
        <v>279</v>
      </c>
      <c r="M247" s="716" t="s">
        <v>8952</v>
      </c>
      <c r="N247" s="709" t="s">
        <v>12352</v>
      </c>
      <c r="O247" s="709" t="s">
        <v>12353</v>
      </c>
      <c r="P247" s="709" t="s">
        <v>172</v>
      </c>
      <c r="Q247" s="709" t="s">
        <v>11902</v>
      </c>
      <c r="R247" s="709">
        <v>2</v>
      </c>
      <c r="S247" s="714" t="str">
        <f>IF($P247="","",(VLOOKUP($P247,所属・種目コード!$B$2:$D$152,3,0)))</f>
        <v>031136</v>
      </c>
      <c r="T247" s="714">
        <f>IF($P247="","",(VLOOKUP($P247,所属・種目コード!$B$2:$D$152,2,0)))</f>
        <v>1136</v>
      </c>
    </row>
    <row r="248" spans="1:20" ht="18" customHeight="1">
      <c r="A248" s="709">
        <v>246</v>
      </c>
      <c r="B248" s="709">
        <v>285</v>
      </c>
      <c r="C248" s="709" t="s">
        <v>9820</v>
      </c>
      <c r="D248" s="709" t="s">
        <v>9821</v>
      </c>
      <c r="E248" s="709" t="s">
        <v>241</v>
      </c>
      <c r="F248" s="709">
        <v>1</v>
      </c>
      <c r="G248" s="709">
        <v>2</v>
      </c>
      <c r="H248" s="710" t="s">
        <v>8952</v>
      </c>
      <c r="I248" s="714">
        <f>IF($E248="","",(VLOOKUP($E248,所属・種目コード!$B$2:$D$152,2,0)))</f>
        <v>1152</v>
      </c>
      <c r="K248" s="32">
        <v>246</v>
      </c>
      <c r="L248" s="715">
        <v>280</v>
      </c>
      <c r="M248" s="716" t="s">
        <v>8952</v>
      </c>
      <c r="N248" s="709" t="s">
        <v>12354</v>
      </c>
      <c r="O248" s="709" t="s">
        <v>12355</v>
      </c>
      <c r="P248" s="709" t="s">
        <v>172</v>
      </c>
      <c r="Q248" s="709" t="s">
        <v>11902</v>
      </c>
      <c r="R248" s="709">
        <v>2</v>
      </c>
      <c r="S248" s="714" t="str">
        <f>IF($P248="","",(VLOOKUP($P248,所属・種目コード!$B$2:$D$152,3,0)))</f>
        <v>031136</v>
      </c>
      <c r="T248" s="714">
        <f>IF($P248="","",(VLOOKUP($P248,所属・種目コード!$B$2:$D$152,2,0)))</f>
        <v>1136</v>
      </c>
    </row>
    <row r="249" spans="1:20" ht="18" customHeight="1">
      <c r="A249" s="709">
        <v>247</v>
      </c>
      <c r="B249" s="709">
        <v>286</v>
      </c>
      <c r="C249" s="709" t="s">
        <v>9822</v>
      </c>
      <c r="D249" s="709" t="s">
        <v>9823</v>
      </c>
      <c r="E249" s="709" t="s">
        <v>241</v>
      </c>
      <c r="F249" s="709">
        <v>1</v>
      </c>
      <c r="G249" s="709">
        <v>2</v>
      </c>
      <c r="H249" s="710" t="s">
        <v>8952</v>
      </c>
      <c r="I249" s="714">
        <f>IF($E249="","",(VLOOKUP($E249,所属・種目コード!$B$2:$D$152,2,0)))</f>
        <v>1152</v>
      </c>
      <c r="K249" s="32">
        <v>247</v>
      </c>
      <c r="L249" s="715">
        <v>281</v>
      </c>
      <c r="M249" s="716" t="s">
        <v>8952</v>
      </c>
      <c r="N249" s="709" t="s">
        <v>12356</v>
      </c>
      <c r="O249" s="709" t="s">
        <v>12357</v>
      </c>
      <c r="P249" s="709" t="s">
        <v>9938</v>
      </c>
      <c r="Q249" s="709" t="s">
        <v>11902</v>
      </c>
      <c r="R249" s="709">
        <v>2</v>
      </c>
      <c r="S249" s="714" t="e">
        <f>IF($P249="","",(VLOOKUP($P249,所属・種目コード!$B$2:$D$152,3,0)))</f>
        <v>#N/A</v>
      </c>
      <c r="T249" s="714" t="e">
        <f>IF($P249="","",(VLOOKUP($P249,所属・種目コード!$B$2:$D$152,2,0)))</f>
        <v>#N/A</v>
      </c>
    </row>
    <row r="250" spans="1:20" ht="18" customHeight="1">
      <c r="A250" s="709">
        <v>248</v>
      </c>
      <c r="B250" s="709">
        <v>287</v>
      </c>
      <c r="C250" s="709" t="s">
        <v>9824</v>
      </c>
      <c r="D250" s="709" t="s">
        <v>9825</v>
      </c>
      <c r="E250" s="709" t="s">
        <v>241</v>
      </c>
      <c r="F250" s="709">
        <v>1</v>
      </c>
      <c r="G250" s="709">
        <v>2</v>
      </c>
      <c r="H250" s="710" t="s">
        <v>8952</v>
      </c>
      <c r="I250" s="714">
        <f>IF($E250="","",(VLOOKUP($E250,所属・種目コード!$B$2:$D$152,2,0)))</f>
        <v>1152</v>
      </c>
      <c r="K250" s="32">
        <v>248</v>
      </c>
      <c r="L250" s="715">
        <v>282</v>
      </c>
      <c r="M250" s="716" t="s">
        <v>8939</v>
      </c>
      <c r="N250" s="709" t="s">
        <v>12358</v>
      </c>
      <c r="O250" s="709" t="s">
        <v>12359</v>
      </c>
      <c r="P250" s="709" t="s">
        <v>9938</v>
      </c>
      <c r="Q250" s="709" t="s">
        <v>11902</v>
      </c>
      <c r="R250" s="709">
        <v>2</v>
      </c>
      <c r="S250" s="714" t="e">
        <f>IF($P250="","",(VLOOKUP($P250,所属・種目コード!$B$2:$D$152,3,0)))</f>
        <v>#N/A</v>
      </c>
      <c r="T250" s="714" t="e">
        <f>IF($P250="","",(VLOOKUP($P250,所属・種目コード!$B$2:$D$152,2,0)))</f>
        <v>#N/A</v>
      </c>
    </row>
    <row r="251" spans="1:20" ht="18" customHeight="1">
      <c r="A251" s="709">
        <v>249</v>
      </c>
      <c r="B251" s="709">
        <v>288</v>
      </c>
      <c r="C251" s="709" t="s">
        <v>9826</v>
      </c>
      <c r="D251" s="709" t="s">
        <v>9827</v>
      </c>
      <c r="E251" s="709" t="s">
        <v>241</v>
      </c>
      <c r="F251" s="709">
        <v>1</v>
      </c>
      <c r="G251" s="709">
        <v>2</v>
      </c>
      <c r="H251" s="710" t="s">
        <v>8952</v>
      </c>
      <c r="I251" s="714">
        <f>IF($E251="","",(VLOOKUP($E251,所属・種目コード!$B$2:$D$152,2,0)))</f>
        <v>1152</v>
      </c>
      <c r="K251" s="32">
        <v>249</v>
      </c>
      <c r="L251" s="715">
        <v>283</v>
      </c>
      <c r="M251" s="716" t="s">
        <v>8939</v>
      </c>
      <c r="N251" s="709" t="s">
        <v>12360</v>
      </c>
      <c r="O251" s="709" t="s">
        <v>12361</v>
      </c>
      <c r="P251" s="709" t="s">
        <v>9938</v>
      </c>
      <c r="Q251" s="709" t="s">
        <v>11902</v>
      </c>
      <c r="R251" s="709">
        <v>2</v>
      </c>
      <c r="S251" s="714" t="e">
        <f>IF($P251="","",(VLOOKUP($P251,所属・種目コード!$B$2:$D$152,3,0)))</f>
        <v>#N/A</v>
      </c>
      <c r="T251" s="714" t="e">
        <f>IF($P251="","",(VLOOKUP($P251,所属・種目コード!$B$2:$D$152,2,0)))</f>
        <v>#N/A</v>
      </c>
    </row>
    <row r="252" spans="1:20" ht="18" customHeight="1">
      <c r="A252" s="709">
        <v>250</v>
      </c>
      <c r="B252" s="709">
        <v>289</v>
      </c>
      <c r="C252" s="709" t="s">
        <v>9828</v>
      </c>
      <c r="D252" s="709" t="s">
        <v>9829</v>
      </c>
      <c r="E252" s="709" t="s">
        <v>241</v>
      </c>
      <c r="F252" s="709">
        <v>1</v>
      </c>
      <c r="G252" s="709">
        <v>2</v>
      </c>
      <c r="H252" s="710" t="s">
        <v>8952</v>
      </c>
      <c r="I252" s="714">
        <f>IF($E252="","",(VLOOKUP($E252,所属・種目コード!$B$2:$D$152,2,0)))</f>
        <v>1152</v>
      </c>
      <c r="K252" s="32">
        <v>250</v>
      </c>
      <c r="L252" s="715">
        <v>284</v>
      </c>
      <c r="M252" s="716" t="s">
        <v>8939</v>
      </c>
      <c r="N252" s="709" t="s">
        <v>12362</v>
      </c>
      <c r="O252" s="709" t="s">
        <v>12363</v>
      </c>
      <c r="P252" s="709" t="s">
        <v>9938</v>
      </c>
      <c r="Q252" s="709" t="s">
        <v>11902</v>
      </c>
      <c r="R252" s="709">
        <v>2</v>
      </c>
      <c r="S252" s="714" t="e">
        <f>IF($P252="","",(VLOOKUP($P252,所属・種目コード!$B$2:$D$152,3,0)))</f>
        <v>#N/A</v>
      </c>
      <c r="T252" s="714" t="e">
        <f>IF($P252="","",(VLOOKUP($P252,所属・種目コード!$B$2:$D$152,2,0)))</f>
        <v>#N/A</v>
      </c>
    </row>
    <row r="253" spans="1:20" ht="18" customHeight="1">
      <c r="A253" s="709">
        <v>251</v>
      </c>
      <c r="B253" s="709">
        <v>290</v>
      </c>
      <c r="C253" s="709" t="s">
        <v>9830</v>
      </c>
      <c r="D253" s="709" t="s">
        <v>9831</v>
      </c>
      <c r="E253" s="709" t="s">
        <v>353</v>
      </c>
      <c r="F253" s="709">
        <v>1</v>
      </c>
      <c r="G253" s="709">
        <v>3</v>
      </c>
      <c r="H253" s="710" t="s">
        <v>8974</v>
      </c>
      <c r="I253" s="714">
        <f>IF($E253="","",(VLOOKUP($E253,所属・種目コード!$B$2:$D$152,2,0)))</f>
        <v>1189</v>
      </c>
      <c r="K253" s="32">
        <v>251</v>
      </c>
      <c r="L253" s="715">
        <v>285</v>
      </c>
      <c r="M253" s="716" t="s">
        <v>8949</v>
      </c>
      <c r="N253" s="709" t="s">
        <v>12364</v>
      </c>
      <c r="O253" s="709" t="s">
        <v>12365</v>
      </c>
      <c r="P253" s="709" t="s">
        <v>261</v>
      </c>
      <c r="Q253" s="709" t="s">
        <v>11902</v>
      </c>
      <c r="R253" s="709">
        <v>3</v>
      </c>
      <c r="S253" s="714" t="str">
        <f>IF($P253="","",(VLOOKUP($P253,所属・種目コード!$B$2:$D$152,3,0)))</f>
        <v>031157</v>
      </c>
      <c r="T253" s="714">
        <f>IF($P253="","",(VLOOKUP($P253,所属・種目コード!$B$2:$D$152,2,0)))</f>
        <v>1157</v>
      </c>
    </row>
    <row r="254" spans="1:20" ht="18" customHeight="1">
      <c r="A254" s="709">
        <v>252</v>
      </c>
      <c r="B254" s="709">
        <v>291</v>
      </c>
      <c r="C254" s="709" t="s">
        <v>9832</v>
      </c>
      <c r="D254" s="709" t="s">
        <v>9229</v>
      </c>
      <c r="E254" s="709" t="s">
        <v>353</v>
      </c>
      <c r="F254" s="709">
        <v>1</v>
      </c>
      <c r="G254" s="709">
        <v>3</v>
      </c>
      <c r="H254" s="710" t="s">
        <v>8974</v>
      </c>
      <c r="I254" s="714">
        <f>IF($E254="","",(VLOOKUP($E254,所属・種目コード!$B$2:$D$152,2,0)))</f>
        <v>1189</v>
      </c>
      <c r="K254" s="32">
        <v>252</v>
      </c>
      <c r="L254" s="715">
        <v>286</v>
      </c>
      <c r="M254" s="716" t="s">
        <v>8936</v>
      </c>
      <c r="N254" s="709" t="s">
        <v>12366</v>
      </c>
      <c r="O254" s="709" t="s">
        <v>12367</v>
      </c>
      <c r="P254" s="709" t="s">
        <v>261</v>
      </c>
      <c r="Q254" s="709" t="s">
        <v>11902</v>
      </c>
      <c r="R254" s="709">
        <v>3</v>
      </c>
      <c r="S254" s="714" t="str">
        <f>IF($P254="","",(VLOOKUP($P254,所属・種目コード!$B$2:$D$152,3,0)))</f>
        <v>031157</v>
      </c>
      <c r="T254" s="714">
        <f>IF($P254="","",(VLOOKUP($P254,所属・種目コード!$B$2:$D$152,2,0)))</f>
        <v>1157</v>
      </c>
    </row>
    <row r="255" spans="1:20" ht="18" customHeight="1">
      <c r="A255" s="709">
        <v>253</v>
      </c>
      <c r="B255" s="709">
        <v>292</v>
      </c>
      <c r="C255" s="709" t="s">
        <v>9833</v>
      </c>
      <c r="D255" s="709" t="s">
        <v>9834</v>
      </c>
      <c r="E255" s="709" t="s">
        <v>353</v>
      </c>
      <c r="F255" s="709">
        <v>1</v>
      </c>
      <c r="G255" s="709">
        <v>2</v>
      </c>
      <c r="H255" s="710" t="s">
        <v>8974</v>
      </c>
      <c r="I255" s="714">
        <f>IF($E255="","",(VLOOKUP($E255,所属・種目コード!$B$2:$D$152,2,0)))</f>
        <v>1189</v>
      </c>
      <c r="K255" s="32">
        <v>253</v>
      </c>
      <c r="L255" s="715">
        <v>287</v>
      </c>
      <c r="M255" s="716" t="s">
        <v>8936</v>
      </c>
      <c r="N255" s="709" t="s">
        <v>12368</v>
      </c>
      <c r="O255" s="709" t="s">
        <v>12369</v>
      </c>
      <c r="P255" s="709" t="s">
        <v>261</v>
      </c>
      <c r="Q255" s="709" t="s">
        <v>11902</v>
      </c>
      <c r="R255" s="709">
        <v>3</v>
      </c>
      <c r="S255" s="714" t="str">
        <f>IF($P255="","",(VLOOKUP($P255,所属・種目コード!$B$2:$D$152,3,0)))</f>
        <v>031157</v>
      </c>
      <c r="T255" s="714">
        <f>IF($P255="","",(VLOOKUP($P255,所属・種目コード!$B$2:$D$152,2,0)))</f>
        <v>1157</v>
      </c>
    </row>
    <row r="256" spans="1:20" ht="18" customHeight="1">
      <c r="A256" s="709">
        <v>254</v>
      </c>
      <c r="B256" s="709">
        <v>293</v>
      </c>
      <c r="C256" s="709" t="s">
        <v>9835</v>
      </c>
      <c r="D256" s="709" t="s">
        <v>9836</v>
      </c>
      <c r="E256" s="709" t="s">
        <v>353</v>
      </c>
      <c r="F256" s="709">
        <v>1</v>
      </c>
      <c r="G256" s="709">
        <v>2</v>
      </c>
      <c r="H256" s="710" t="s">
        <v>8974</v>
      </c>
      <c r="I256" s="714">
        <f>IF($E256="","",(VLOOKUP($E256,所属・種目コード!$B$2:$D$152,2,0)))</f>
        <v>1189</v>
      </c>
      <c r="K256" s="32">
        <v>254</v>
      </c>
      <c r="L256" s="715">
        <v>288</v>
      </c>
      <c r="M256" s="716" t="s">
        <v>8936</v>
      </c>
      <c r="N256" s="709" t="s">
        <v>12370</v>
      </c>
      <c r="O256" s="709" t="s">
        <v>12371</v>
      </c>
      <c r="P256" s="709" t="s">
        <v>261</v>
      </c>
      <c r="Q256" s="709" t="s">
        <v>11902</v>
      </c>
      <c r="R256" s="709">
        <v>3</v>
      </c>
      <c r="S256" s="714" t="str">
        <f>IF($P256="","",(VLOOKUP($P256,所属・種目コード!$B$2:$D$152,3,0)))</f>
        <v>031157</v>
      </c>
      <c r="T256" s="714">
        <f>IF($P256="","",(VLOOKUP($P256,所属・種目コード!$B$2:$D$152,2,0)))</f>
        <v>1157</v>
      </c>
    </row>
    <row r="257" spans="1:20" ht="18" customHeight="1">
      <c r="A257" s="709">
        <v>255</v>
      </c>
      <c r="B257" s="709">
        <v>294</v>
      </c>
      <c r="C257" s="709" t="s">
        <v>9837</v>
      </c>
      <c r="D257" s="709" t="s">
        <v>9838</v>
      </c>
      <c r="E257" s="709" t="s">
        <v>353</v>
      </c>
      <c r="F257" s="709">
        <v>1</v>
      </c>
      <c r="G257" s="709">
        <v>2</v>
      </c>
      <c r="H257" s="710" t="s">
        <v>8974</v>
      </c>
      <c r="I257" s="714">
        <f>IF($E257="","",(VLOOKUP($E257,所属・種目コード!$B$2:$D$152,2,0)))</f>
        <v>1189</v>
      </c>
      <c r="K257" s="32">
        <v>255</v>
      </c>
      <c r="L257" s="715">
        <v>289</v>
      </c>
      <c r="M257" s="716" t="s">
        <v>8936</v>
      </c>
      <c r="N257" s="709" t="s">
        <v>12372</v>
      </c>
      <c r="O257" s="709" t="s">
        <v>12373</v>
      </c>
      <c r="P257" s="709" t="s">
        <v>261</v>
      </c>
      <c r="Q257" s="709" t="s">
        <v>11902</v>
      </c>
      <c r="R257" s="709">
        <v>2</v>
      </c>
      <c r="S257" s="714" t="str">
        <f>IF($P257="","",(VLOOKUP($P257,所属・種目コード!$B$2:$D$152,3,0)))</f>
        <v>031157</v>
      </c>
      <c r="T257" s="714">
        <f>IF($P257="","",(VLOOKUP($P257,所属・種目コード!$B$2:$D$152,2,0)))</f>
        <v>1157</v>
      </c>
    </row>
    <row r="258" spans="1:20" ht="18" customHeight="1">
      <c r="A258" s="709">
        <v>256</v>
      </c>
      <c r="B258" s="709">
        <v>295</v>
      </c>
      <c r="C258" s="709" t="s">
        <v>9839</v>
      </c>
      <c r="D258" s="709" t="s">
        <v>9840</v>
      </c>
      <c r="E258" s="709" t="s">
        <v>353</v>
      </c>
      <c r="F258" s="709">
        <v>1</v>
      </c>
      <c r="G258" s="709">
        <v>2</v>
      </c>
      <c r="H258" s="710" t="s">
        <v>8974</v>
      </c>
      <c r="I258" s="714">
        <f>IF($E258="","",(VLOOKUP($E258,所属・種目コード!$B$2:$D$152,2,0)))</f>
        <v>1189</v>
      </c>
      <c r="K258" s="32">
        <v>256</v>
      </c>
      <c r="L258" s="715">
        <v>290</v>
      </c>
      <c r="M258" s="716" t="s">
        <v>8936</v>
      </c>
      <c r="N258" s="709" t="s">
        <v>12374</v>
      </c>
      <c r="O258" s="709" t="s">
        <v>12375</v>
      </c>
      <c r="P258" s="709" t="s">
        <v>261</v>
      </c>
      <c r="Q258" s="709" t="s">
        <v>11902</v>
      </c>
      <c r="R258" s="709">
        <v>2</v>
      </c>
      <c r="S258" s="714" t="str">
        <f>IF($P258="","",(VLOOKUP($P258,所属・種目コード!$B$2:$D$152,3,0)))</f>
        <v>031157</v>
      </c>
      <c r="T258" s="714">
        <f>IF($P258="","",(VLOOKUP($P258,所属・種目コード!$B$2:$D$152,2,0)))</f>
        <v>1157</v>
      </c>
    </row>
    <row r="259" spans="1:20" ht="18" customHeight="1">
      <c r="A259" s="709">
        <v>257</v>
      </c>
      <c r="B259" s="709">
        <v>296</v>
      </c>
      <c r="C259" s="709" t="s">
        <v>9841</v>
      </c>
      <c r="D259" s="709" t="s">
        <v>9842</v>
      </c>
      <c r="E259" s="709" t="s">
        <v>353</v>
      </c>
      <c r="F259" s="709">
        <v>1</v>
      </c>
      <c r="G259" s="709">
        <v>2</v>
      </c>
      <c r="H259" s="710" t="s">
        <v>8974</v>
      </c>
      <c r="I259" s="714">
        <f>IF($E259="","",(VLOOKUP($E259,所属・種目コード!$B$2:$D$152,2,0)))</f>
        <v>1189</v>
      </c>
      <c r="K259" s="32">
        <v>257</v>
      </c>
      <c r="L259" s="715">
        <v>291</v>
      </c>
      <c r="M259" s="716" t="s">
        <v>8936</v>
      </c>
      <c r="N259" s="709" t="s">
        <v>12376</v>
      </c>
      <c r="O259" s="709" t="s">
        <v>12377</v>
      </c>
      <c r="P259" s="709" t="s">
        <v>261</v>
      </c>
      <c r="Q259" s="709" t="s">
        <v>11902</v>
      </c>
      <c r="R259" s="709">
        <v>2</v>
      </c>
      <c r="S259" s="714" t="str">
        <f>IF($P259="","",(VLOOKUP($P259,所属・種目コード!$B$2:$D$152,3,0)))</f>
        <v>031157</v>
      </c>
      <c r="T259" s="714">
        <f>IF($P259="","",(VLOOKUP($P259,所属・種目コード!$B$2:$D$152,2,0)))</f>
        <v>1157</v>
      </c>
    </row>
    <row r="260" spans="1:20" ht="18" customHeight="1">
      <c r="A260" s="709">
        <v>258</v>
      </c>
      <c r="B260" s="709">
        <v>297</v>
      </c>
      <c r="C260" s="709" t="s">
        <v>9843</v>
      </c>
      <c r="D260" s="709" t="s">
        <v>9844</v>
      </c>
      <c r="E260" s="709" t="s">
        <v>353</v>
      </c>
      <c r="F260" s="709">
        <v>1</v>
      </c>
      <c r="G260" s="709">
        <v>2</v>
      </c>
      <c r="H260" s="710" t="s">
        <v>8974</v>
      </c>
      <c r="I260" s="714">
        <f>IF($E260="","",(VLOOKUP($E260,所属・種目コード!$B$2:$D$152,2,0)))</f>
        <v>1189</v>
      </c>
      <c r="K260" s="32">
        <v>258</v>
      </c>
      <c r="L260" s="715">
        <v>311</v>
      </c>
      <c r="M260" s="716" t="s">
        <v>8936</v>
      </c>
      <c r="N260" s="709" t="s">
        <v>12378</v>
      </c>
      <c r="O260" s="709" t="s">
        <v>12379</v>
      </c>
      <c r="P260" s="709" t="s">
        <v>9308</v>
      </c>
      <c r="Q260" s="709" t="s">
        <v>11902</v>
      </c>
      <c r="R260" s="709">
        <v>3</v>
      </c>
      <c r="S260" s="714" t="str">
        <f>IF($P260="","",(VLOOKUP($P260,所属・種目コード!$B$2:$D$152,3,0)))</f>
        <v>031228</v>
      </c>
      <c r="T260" s="714">
        <f>IF($P260="","",(VLOOKUP($P260,所属・種目コード!$B$2:$D$152,2,0)))</f>
        <v>1228</v>
      </c>
    </row>
    <row r="261" spans="1:20" ht="18" customHeight="1">
      <c r="A261" s="709">
        <v>259</v>
      </c>
      <c r="B261" s="709">
        <v>298</v>
      </c>
      <c r="C261" s="709" t="s">
        <v>9845</v>
      </c>
      <c r="D261" s="709" t="s">
        <v>9846</v>
      </c>
      <c r="E261" s="709" t="s">
        <v>353</v>
      </c>
      <c r="F261" s="709">
        <v>1</v>
      </c>
      <c r="G261" s="709">
        <v>2</v>
      </c>
      <c r="H261" s="710" t="s">
        <v>8974</v>
      </c>
      <c r="I261" s="714">
        <f>IF($E261="","",(VLOOKUP($E261,所属・種目コード!$B$2:$D$152,2,0)))</f>
        <v>1189</v>
      </c>
      <c r="K261" s="32">
        <v>259</v>
      </c>
      <c r="L261" s="715">
        <v>312</v>
      </c>
      <c r="M261" s="716" t="s">
        <v>8936</v>
      </c>
      <c r="N261" s="709" t="s">
        <v>12380</v>
      </c>
      <c r="O261" s="709" t="s">
        <v>12381</v>
      </c>
      <c r="P261" s="709" t="s">
        <v>9308</v>
      </c>
      <c r="Q261" s="709" t="s">
        <v>11902</v>
      </c>
      <c r="R261" s="709">
        <v>3</v>
      </c>
      <c r="S261" s="714" t="str">
        <f>IF($P261="","",(VLOOKUP($P261,所属・種目コード!$B$2:$D$152,3,0)))</f>
        <v>031228</v>
      </c>
      <c r="T261" s="714">
        <f>IF($P261="","",(VLOOKUP($P261,所属・種目コード!$B$2:$D$152,2,0)))</f>
        <v>1228</v>
      </c>
    </row>
    <row r="262" spans="1:20" ht="18" customHeight="1">
      <c r="A262" s="709">
        <v>260</v>
      </c>
      <c r="B262" s="709">
        <v>299</v>
      </c>
      <c r="C262" s="709" t="s">
        <v>9847</v>
      </c>
      <c r="D262" s="709" t="s">
        <v>9848</v>
      </c>
      <c r="E262" s="709" t="s">
        <v>353</v>
      </c>
      <c r="F262" s="709">
        <v>1</v>
      </c>
      <c r="G262" s="709">
        <v>2</v>
      </c>
      <c r="H262" s="710" t="s">
        <v>8974</v>
      </c>
      <c r="I262" s="714">
        <f>IF($E262="","",(VLOOKUP($E262,所属・種目コード!$B$2:$D$152,2,0)))</f>
        <v>1189</v>
      </c>
      <c r="K262" s="32">
        <v>260</v>
      </c>
      <c r="L262" s="715">
        <v>313</v>
      </c>
      <c r="M262" s="716" t="s">
        <v>8936</v>
      </c>
      <c r="N262" s="709" t="s">
        <v>12382</v>
      </c>
      <c r="O262" s="709" t="s">
        <v>9316</v>
      </c>
      <c r="P262" s="709" t="s">
        <v>9308</v>
      </c>
      <c r="Q262" s="709" t="s">
        <v>11902</v>
      </c>
      <c r="R262" s="709">
        <v>3</v>
      </c>
      <c r="S262" s="714" t="str">
        <f>IF($P262="","",(VLOOKUP($P262,所属・種目コード!$B$2:$D$152,3,0)))</f>
        <v>031228</v>
      </c>
      <c r="T262" s="714">
        <f>IF($P262="","",(VLOOKUP($P262,所属・種目コード!$B$2:$D$152,2,0)))</f>
        <v>1228</v>
      </c>
    </row>
    <row r="263" spans="1:20" ht="18" customHeight="1">
      <c r="A263" s="709">
        <v>261</v>
      </c>
      <c r="B263" s="709">
        <v>300</v>
      </c>
      <c r="C263" s="709" t="s">
        <v>9849</v>
      </c>
      <c r="D263" s="709" t="s">
        <v>9850</v>
      </c>
      <c r="E263" s="709" t="s">
        <v>353</v>
      </c>
      <c r="F263" s="709">
        <v>1</v>
      </c>
      <c r="G263" s="709">
        <v>2</v>
      </c>
      <c r="H263" s="710" t="s">
        <v>8974</v>
      </c>
      <c r="I263" s="714">
        <f>IF($E263="","",(VLOOKUP($E263,所属・種目コード!$B$2:$D$152,2,0)))</f>
        <v>1189</v>
      </c>
      <c r="K263" s="32">
        <v>261</v>
      </c>
      <c r="L263" s="715">
        <v>314</v>
      </c>
      <c r="M263" s="716" t="s">
        <v>8936</v>
      </c>
      <c r="N263" s="709" t="s">
        <v>12383</v>
      </c>
      <c r="O263" s="709" t="s">
        <v>12384</v>
      </c>
      <c r="P263" s="709" t="s">
        <v>9308</v>
      </c>
      <c r="Q263" s="709" t="s">
        <v>11902</v>
      </c>
      <c r="R263" s="709">
        <v>3</v>
      </c>
      <c r="S263" s="714" t="str">
        <f>IF($P263="","",(VLOOKUP($P263,所属・種目コード!$B$2:$D$152,3,0)))</f>
        <v>031228</v>
      </c>
      <c r="T263" s="714">
        <f>IF($P263="","",(VLOOKUP($P263,所属・種目コード!$B$2:$D$152,2,0)))</f>
        <v>1228</v>
      </c>
    </row>
    <row r="264" spans="1:20" ht="18" customHeight="1">
      <c r="A264" s="709">
        <v>262</v>
      </c>
      <c r="B264" s="709">
        <v>301</v>
      </c>
      <c r="C264" s="709" t="s">
        <v>9851</v>
      </c>
      <c r="D264" s="709" t="s">
        <v>9852</v>
      </c>
      <c r="E264" s="709" t="s">
        <v>361</v>
      </c>
      <c r="F264" s="709">
        <v>1</v>
      </c>
      <c r="G264" s="709">
        <v>3</v>
      </c>
      <c r="H264" s="710" t="s">
        <v>8924</v>
      </c>
      <c r="I264" s="714">
        <f>IF($E264="","",(VLOOKUP($E264,所属・種目コード!$B$2:$D$152,2,0)))</f>
        <v>1197</v>
      </c>
      <c r="K264" s="32">
        <v>262</v>
      </c>
      <c r="L264" s="715">
        <v>315</v>
      </c>
      <c r="M264" s="716" t="s">
        <v>8936</v>
      </c>
      <c r="N264" s="709" t="s">
        <v>12385</v>
      </c>
      <c r="O264" s="709" t="s">
        <v>12386</v>
      </c>
      <c r="P264" s="709" t="s">
        <v>9308</v>
      </c>
      <c r="Q264" s="709" t="s">
        <v>11902</v>
      </c>
      <c r="R264" s="709">
        <v>3</v>
      </c>
      <c r="S264" s="714" t="str">
        <f>IF($P264="","",(VLOOKUP($P264,所属・種目コード!$B$2:$D$152,3,0)))</f>
        <v>031228</v>
      </c>
      <c r="T264" s="714">
        <f>IF($P264="","",(VLOOKUP($P264,所属・種目コード!$B$2:$D$152,2,0)))</f>
        <v>1228</v>
      </c>
    </row>
    <row r="265" spans="1:20" ht="18" customHeight="1">
      <c r="A265" s="709">
        <v>263</v>
      </c>
      <c r="B265" s="709">
        <v>302</v>
      </c>
      <c r="C265" s="709" t="s">
        <v>9853</v>
      </c>
      <c r="D265" s="709" t="s">
        <v>9854</v>
      </c>
      <c r="E265" s="709" t="s">
        <v>361</v>
      </c>
      <c r="F265" s="709">
        <v>1</v>
      </c>
      <c r="G265" s="709">
        <v>3</v>
      </c>
      <c r="H265" s="710" t="s">
        <v>8924</v>
      </c>
      <c r="I265" s="714">
        <f>IF($E265="","",(VLOOKUP($E265,所属・種目コード!$B$2:$D$152,2,0)))</f>
        <v>1197</v>
      </c>
      <c r="K265" s="32">
        <v>263</v>
      </c>
      <c r="L265" s="715">
        <v>316</v>
      </c>
      <c r="M265" s="716" t="s">
        <v>8936</v>
      </c>
      <c r="N265" s="709" t="s">
        <v>12387</v>
      </c>
      <c r="O265" s="709" t="s">
        <v>5454</v>
      </c>
      <c r="P265" s="709" t="s">
        <v>9308</v>
      </c>
      <c r="Q265" s="709" t="s">
        <v>11902</v>
      </c>
      <c r="R265" s="709">
        <v>3</v>
      </c>
      <c r="S265" s="714" t="str">
        <f>IF($P265="","",(VLOOKUP($P265,所属・種目コード!$B$2:$D$152,3,0)))</f>
        <v>031228</v>
      </c>
      <c r="T265" s="714">
        <f>IF($P265="","",(VLOOKUP($P265,所属・種目コード!$B$2:$D$152,2,0)))</f>
        <v>1228</v>
      </c>
    </row>
    <row r="266" spans="1:20" ht="18" customHeight="1">
      <c r="A266" s="709">
        <v>264</v>
      </c>
      <c r="B266" s="709">
        <v>303</v>
      </c>
      <c r="C266" s="709" t="s">
        <v>9855</v>
      </c>
      <c r="D266" s="709" t="s">
        <v>9856</v>
      </c>
      <c r="E266" s="709" t="s">
        <v>361</v>
      </c>
      <c r="F266" s="709">
        <v>1</v>
      </c>
      <c r="G266" s="709">
        <v>3</v>
      </c>
      <c r="H266" s="710" t="s">
        <v>8924</v>
      </c>
      <c r="I266" s="714">
        <f>IF($E266="","",(VLOOKUP($E266,所属・種目コード!$B$2:$D$152,2,0)))</f>
        <v>1197</v>
      </c>
      <c r="K266" s="32">
        <v>264</v>
      </c>
      <c r="L266" s="715">
        <v>317</v>
      </c>
      <c r="M266" s="716" t="s">
        <v>8936</v>
      </c>
      <c r="N266" s="709" t="s">
        <v>6948</v>
      </c>
      <c r="O266" s="709" t="s">
        <v>6949</v>
      </c>
      <c r="P266" s="709" t="s">
        <v>9308</v>
      </c>
      <c r="Q266" s="709" t="s">
        <v>11902</v>
      </c>
      <c r="R266" s="709">
        <v>3</v>
      </c>
      <c r="S266" s="714" t="str">
        <f>IF($P266="","",(VLOOKUP($P266,所属・種目コード!$B$2:$D$152,3,0)))</f>
        <v>031228</v>
      </c>
      <c r="T266" s="714">
        <f>IF($P266="","",(VLOOKUP($P266,所属・種目コード!$B$2:$D$152,2,0)))</f>
        <v>1228</v>
      </c>
    </row>
    <row r="267" spans="1:20" ht="18" customHeight="1">
      <c r="A267" s="709">
        <v>265</v>
      </c>
      <c r="B267" s="709">
        <v>304</v>
      </c>
      <c r="C267" s="709" t="s">
        <v>9857</v>
      </c>
      <c r="D267" s="709" t="s">
        <v>9858</v>
      </c>
      <c r="E267" s="709" t="s">
        <v>361</v>
      </c>
      <c r="F267" s="709">
        <v>1</v>
      </c>
      <c r="G267" s="709">
        <v>3</v>
      </c>
      <c r="H267" s="710" t="s">
        <v>8924</v>
      </c>
      <c r="I267" s="714">
        <f>IF($E267="","",(VLOOKUP($E267,所属・種目コード!$B$2:$D$152,2,0)))</f>
        <v>1197</v>
      </c>
      <c r="K267" s="32">
        <v>265</v>
      </c>
      <c r="L267" s="715">
        <v>318</v>
      </c>
      <c r="M267" s="716" t="s">
        <v>8936</v>
      </c>
      <c r="N267" s="709" t="s">
        <v>12388</v>
      </c>
      <c r="O267" s="709" t="s">
        <v>12389</v>
      </c>
      <c r="P267" s="709" t="s">
        <v>9308</v>
      </c>
      <c r="Q267" s="709" t="s">
        <v>11902</v>
      </c>
      <c r="R267" s="709">
        <v>3</v>
      </c>
      <c r="S267" s="714" t="str">
        <f>IF($P267="","",(VLOOKUP($P267,所属・種目コード!$B$2:$D$152,3,0)))</f>
        <v>031228</v>
      </c>
      <c r="T267" s="714">
        <f>IF($P267="","",(VLOOKUP($P267,所属・種目コード!$B$2:$D$152,2,0)))</f>
        <v>1228</v>
      </c>
    </row>
    <row r="268" spans="1:20" ht="18" customHeight="1">
      <c r="A268" s="709">
        <v>266</v>
      </c>
      <c r="B268" s="709">
        <v>305</v>
      </c>
      <c r="C268" s="709" t="s">
        <v>9859</v>
      </c>
      <c r="D268" s="709" t="s">
        <v>9860</v>
      </c>
      <c r="E268" s="709" t="s">
        <v>361</v>
      </c>
      <c r="F268" s="709">
        <v>1</v>
      </c>
      <c r="G268" s="709">
        <v>3</v>
      </c>
      <c r="H268" s="710" t="s">
        <v>8924</v>
      </c>
      <c r="I268" s="714">
        <f>IF($E268="","",(VLOOKUP($E268,所属・種目コード!$B$2:$D$152,2,0)))</f>
        <v>1197</v>
      </c>
      <c r="K268" s="32">
        <v>266</v>
      </c>
      <c r="L268" s="715">
        <v>319</v>
      </c>
      <c r="M268" s="716" t="s">
        <v>8936</v>
      </c>
      <c r="N268" s="709" t="s">
        <v>12390</v>
      </c>
      <c r="O268" s="709" t="s">
        <v>12391</v>
      </c>
      <c r="P268" s="709" t="s">
        <v>9308</v>
      </c>
      <c r="Q268" s="709" t="s">
        <v>11902</v>
      </c>
      <c r="R268" s="709">
        <v>3</v>
      </c>
      <c r="S268" s="714" t="str">
        <f>IF($P268="","",(VLOOKUP($P268,所属・種目コード!$B$2:$D$152,3,0)))</f>
        <v>031228</v>
      </c>
      <c r="T268" s="714">
        <f>IF($P268="","",(VLOOKUP($P268,所属・種目コード!$B$2:$D$152,2,0)))</f>
        <v>1228</v>
      </c>
    </row>
    <row r="269" spans="1:20" ht="18" customHeight="1">
      <c r="A269" s="709">
        <v>267</v>
      </c>
      <c r="B269" s="709">
        <v>306</v>
      </c>
      <c r="C269" s="709" t="s">
        <v>9861</v>
      </c>
      <c r="D269" s="709" t="s">
        <v>9862</v>
      </c>
      <c r="E269" s="709" t="s">
        <v>361</v>
      </c>
      <c r="F269" s="709">
        <v>1</v>
      </c>
      <c r="G269" s="709">
        <v>3</v>
      </c>
      <c r="H269" s="710" t="s">
        <v>8924</v>
      </c>
      <c r="I269" s="714">
        <f>IF($E269="","",(VLOOKUP($E269,所属・種目コード!$B$2:$D$152,2,0)))</f>
        <v>1197</v>
      </c>
      <c r="K269" s="32">
        <v>267</v>
      </c>
      <c r="L269" s="715">
        <v>320</v>
      </c>
      <c r="M269" s="716" t="s">
        <v>8936</v>
      </c>
      <c r="N269" s="709" t="s">
        <v>12392</v>
      </c>
      <c r="O269" s="709" t="s">
        <v>12393</v>
      </c>
      <c r="P269" s="709" t="s">
        <v>9308</v>
      </c>
      <c r="Q269" s="709" t="s">
        <v>11902</v>
      </c>
      <c r="R269" s="709">
        <v>3</v>
      </c>
      <c r="S269" s="714" t="str">
        <f>IF($P269="","",(VLOOKUP($P269,所属・種目コード!$B$2:$D$152,3,0)))</f>
        <v>031228</v>
      </c>
      <c r="T269" s="714">
        <f>IF($P269="","",(VLOOKUP($P269,所属・種目コード!$B$2:$D$152,2,0)))</f>
        <v>1228</v>
      </c>
    </row>
    <row r="270" spans="1:20" ht="18" customHeight="1">
      <c r="A270" s="709">
        <v>268</v>
      </c>
      <c r="B270" s="709">
        <v>307</v>
      </c>
      <c r="C270" s="709" t="s">
        <v>9863</v>
      </c>
      <c r="D270" s="709" t="s">
        <v>9864</v>
      </c>
      <c r="E270" s="709" t="s">
        <v>361</v>
      </c>
      <c r="F270" s="709">
        <v>1</v>
      </c>
      <c r="G270" s="709">
        <v>3</v>
      </c>
      <c r="H270" s="710" t="s">
        <v>8924</v>
      </c>
      <c r="I270" s="714">
        <f>IF($E270="","",(VLOOKUP($E270,所属・種目コード!$B$2:$D$152,2,0)))</f>
        <v>1197</v>
      </c>
      <c r="K270" s="32">
        <v>268</v>
      </c>
      <c r="L270" s="715">
        <v>321</v>
      </c>
      <c r="M270" s="716" t="s">
        <v>8936</v>
      </c>
      <c r="N270" s="709" t="s">
        <v>12394</v>
      </c>
      <c r="O270" s="709" t="s">
        <v>12395</v>
      </c>
      <c r="P270" s="709" t="s">
        <v>9308</v>
      </c>
      <c r="Q270" s="709" t="s">
        <v>11902</v>
      </c>
      <c r="R270" s="709">
        <v>3</v>
      </c>
      <c r="S270" s="714" t="str">
        <f>IF($P270="","",(VLOOKUP($P270,所属・種目コード!$B$2:$D$152,3,0)))</f>
        <v>031228</v>
      </c>
      <c r="T270" s="714">
        <f>IF($P270="","",(VLOOKUP($P270,所属・種目コード!$B$2:$D$152,2,0)))</f>
        <v>1228</v>
      </c>
    </row>
    <row r="271" spans="1:20" ht="18" customHeight="1">
      <c r="A271" s="709">
        <v>269</v>
      </c>
      <c r="B271" s="709">
        <v>308</v>
      </c>
      <c r="C271" s="709" t="s">
        <v>9865</v>
      </c>
      <c r="D271" s="709" t="s">
        <v>9866</v>
      </c>
      <c r="E271" s="709" t="s">
        <v>361</v>
      </c>
      <c r="F271" s="709">
        <v>1</v>
      </c>
      <c r="G271" s="709">
        <v>2</v>
      </c>
      <c r="H271" s="710" t="s">
        <v>8924</v>
      </c>
      <c r="I271" s="714">
        <f>IF($E271="","",(VLOOKUP($E271,所属・種目コード!$B$2:$D$152,2,0)))</f>
        <v>1197</v>
      </c>
      <c r="K271" s="32">
        <v>269</v>
      </c>
      <c r="L271" s="715">
        <v>322</v>
      </c>
      <c r="M271" s="716" t="s">
        <v>8936</v>
      </c>
      <c r="N271" s="709" t="s">
        <v>12396</v>
      </c>
      <c r="O271" s="709" t="s">
        <v>12397</v>
      </c>
      <c r="P271" s="709" t="s">
        <v>9308</v>
      </c>
      <c r="Q271" s="709" t="s">
        <v>11902</v>
      </c>
      <c r="R271" s="709">
        <v>2</v>
      </c>
      <c r="S271" s="714" t="str">
        <f>IF($P271="","",(VLOOKUP($P271,所属・種目コード!$B$2:$D$152,3,0)))</f>
        <v>031228</v>
      </c>
      <c r="T271" s="714">
        <f>IF($P271="","",(VLOOKUP($P271,所属・種目コード!$B$2:$D$152,2,0)))</f>
        <v>1228</v>
      </c>
    </row>
    <row r="272" spans="1:20" ht="18" customHeight="1">
      <c r="A272" s="709">
        <v>270</v>
      </c>
      <c r="B272" s="709">
        <v>309</v>
      </c>
      <c r="C272" s="709" t="s">
        <v>9867</v>
      </c>
      <c r="D272" s="709" t="s">
        <v>9868</v>
      </c>
      <c r="E272" s="709" t="s">
        <v>361</v>
      </c>
      <c r="F272" s="709">
        <v>1</v>
      </c>
      <c r="G272" s="709">
        <v>2</v>
      </c>
      <c r="H272" s="710" t="s">
        <v>8924</v>
      </c>
      <c r="I272" s="714">
        <f>IF($E272="","",(VLOOKUP($E272,所属・種目コード!$B$2:$D$152,2,0)))</f>
        <v>1197</v>
      </c>
      <c r="K272" s="32">
        <v>270</v>
      </c>
      <c r="L272" s="715">
        <v>323</v>
      </c>
      <c r="M272" s="716" t="s">
        <v>11849</v>
      </c>
      <c r="N272" s="709" t="s">
        <v>12398</v>
      </c>
      <c r="O272" s="709" t="s">
        <v>12399</v>
      </c>
      <c r="P272" s="709" t="s">
        <v>9308</v>
      </c>
      <c r="Q272" s="709" t="s">
        <v>11902</v>
      </c>
      <c r="R272" s="709">
        <v>2</v>
      </c>
      <c r="S272" s="714" t="str">
        <f>IF($P272="","",(VLOOKUP($P272,所属・種目コード!$B$2:$D$152,3,0)))</f>
        <v>031228</v>
      </c>
      <c r="T272" s="714">
        <f>IF($P272="","",(VLOOKUP($P272,所属・種目コード!$B$2:$D$152,2,0)))</f>
        <v>1228</v>
      </c>
    </row>
    <row r="273" spans="1:20" ht="18" customHeight="1">
      <c r="A273" s="709">
        <v>271</v>
      </c>
      <c r="B273" s="709">
        <v>310</v>
      </c>
      <c r="C273" s="709" t="s">
        <v>9869</v>
      </c>
      <c r="D273" s="709" t="s">
        <v>9870</v>
      </c>
      <c r="E273" s="709" t="s">
        <v>361</v>
      </c>
      <c r="F273" s="709">
        <v>1</v>
      </c>
      <c r="G273" s="709">
        <v>2</v>
      </c>
      <c r="H273" s="710" t="s">
        <v>8924</v>
      </c>
      <c r="I273" s="714">
        <f>IF($E273="","",(VLOOKUP($E273,所属・種目コード!$B$2:$D$152,2,0)))</f>
        <v>1197</v>
      </c>
      <c r="K273" s="32">
        <v>271</v>
      </c>
      <c r="L273" s="715">
        <v>324</v>
      </c>
      <c r="M273" s="716" t="s">
        <v>8926</v>
      </c>
      <c r="N273" s="709" t="s">
        <v>12400</v>
      </c>
      <c r="O273" s="709" t="s">
        <v>12401</v>
      </c>
      <c r="P273" s="709" t="s">
        <v>9308</v>
      </c>
      <c r="Q273" s="709" t="s">
        <v>11902</v>
      </c>
      <c r="R273" s="709">
        <v>2</v>
      </c>
      <c r="S273" s="714" t="str">
        <f>IF($P273="","",(VLOOKUP($P273,所属・種目コード!$B$2:$D$152,3,0)))</f>
        <v>031228</v>
      </c>
      <c r="T273" s="714">
        <f>IF($P273="","",(VLOOKUP($P273,所属・種目コード!$B$2:$D$152,2,0)))</f>
        <v>1228</v>
      </c>
    </row>
    <row r="274" spans="1:20" ht="18" customHeight="1">
      <c r="A274" s="709">
        <v>272</v>
      </c>
      <c r="B274" s="709">
        <v>311</v>
      </c>
      <c r="C274" s="709" t="s">
        <v>9871</v>
      </c>
      <c r="D274" s="709" t="s">
        <v>9872</v>
      </c>
      <c r="E274" s="709" t="s">
        <v>361</v>
      </c>
      <c r="F274" s="709">
        <v>1</v>
      </c>
      <c r="G274" s="709">
        <v>2</v>
      </c>
      <c r="H274" s="710" t="s">
        <v>8924</v>
      </c>
      <c r="I274" s="714">
        <f>IF($E274="","",(VLOOKUP($E274,所属・種目コード!$B$2:$D$152,2,0)))</f>
        <v>1197</v>
      </c>
      <c r="K274" s="32">
        <v>272</v>
      </c>
      <c r="L274" s="715">
        <v>325</v>
      </c>
      <c r="M274" s="716" t="s">
        <v>8926</v>
      </c>
      <c r="N274" s="709" t="s">
        <v>12402</v>
      </c>
      <c r="O274" s="709" t="s">
        <v>12403</v>
      </c>
      <c r="P274" s="709" t="s">
        <v>9308</v>
      </c>
      <c r="Q274" s="709" t="s">
        <v>11902</v>
      </c>
      <c r="R274" s="709">
        <v>2</v>
      </c>
      <c r="S274" s="714" t="str">
        <f>IF($P274="","",(VLOOKUP($P274,所属・種目コード!$B$2:$D$152,3,0)))</f>
        <v>031228</v>
      </c>
      <c r="T274" s="714">
        <f>IF($P274="","",(VLOOKUP($P274,所属・種目コード!$B$2:$D$152,2,0)))</f>
        <v>1228</v>
      </c>
    </row>
    <row r="275" spans="1:20" ht="18" customHeight="1">
      <c r="A275" s="709">
        <v>273</v>
      </c>
      <c r="B275" s="709">
        <v>312</v>
      </c>
      <c r="C275" s="709" t="s">
        <v>9873</v>
      </c>
      <c r="D275" s="709" t="s">
        <v>9874</v>
      </c>
      <c r="E275" s="709" t="s">
        <v>361</v>
      </c>
      <c r="F275" s="709">
        <v>1</v>
      </c>
      <c r="G275" s="709">
        <v>2</v>
      </c>
      <c r="H275" s="710" t="s">
        <v>8924</v>
      </c>
      <c r="I275" s="714">
        <f>IF($E275="","",(VLOOKUP($E275,所属・種目コード!$B$2:$D$152,2,0)))</f>
        <v>1197</v>
      </c>
      <c r="K275" s="32">
        <v>273</v>
      </c>
      <c r="L275" s="715">
        <v>326</v>
      </c>
      <c r="M275" s="716" t="s">
        <v>8995</v>
      </c>
      <c r="N275" s="709" t="s">
        <v>12404</v>
      </c>
      <c r="O275" s="709" t="s">
        <v>12405</v>
      </c>
      <c r="P275" s="709" t="s">
        <v>9308</v>
      </c>
      <c r="Q275" s="709" t="s">
        <v>11902</v>
      </c>
      <c r="R275" s="709">
        <v>2</v>
      </c>
      <c r="S275" s="714" t="str">
        <f>IF($P275="","",(VLOOKUP($P275,所属・種目コード!$B$2:$D$152,3,0)))</f>
        <v>031228</v>
      </c>
      <c r="T275" s="714">
        <f>IF($P275="","",(VLOOKUP($P275,所属・種目コード!$B$2:$D$152,2,0)))</f>
        <v>1228</v>
      </c>
    </row>
    <row r="276" spans="1:20" ht="18" customHeight="1">
      <c r="A276" s="709">
        <v>274</v>
      </c>
      <c r="B276" s="709">
        <v>313</v>
      </c>
      <c r="C276" s="709" t="s">
        <v>9875</v>
      </c>
      <c r="D276" s="709" t="s">
        <v>6811</v>
      </c>
      <c r="E276" s="709" t="s">
        <v>361</v>
      </c>
      <c r="F276" s="709">
        <v>1</v>
      </c>
      <c r="G276" s="709">
        <v>2</v>
      </c>
      <c r="H276" s="710" t="s">
        <v>8924</v>
      </c>
      <c r="I276" s="714">
        <f>IF($E276="","",(VLOOKUP($E276,所属・種目コード!$B$2:$D$152,2,0)))</f>
        <v>1197</v>
      </c>
      <c r="K276" s="32">
        <v>274</v>
      </c>
      <c r="L276" s="715">
        <v>327</v>
      </c>
      <c r="M276" s="716" t="s">
        <v>8995</v>
      </c>
      <c r="N276" s="709" t="s">
        <v>12406</v>
      </c>
      <c r="O276" s="709" t="s">
        <v>12407</v>
      </c>
      <c r="P276" s="709" t="s">
        <v>9308</v>
      </c>
      <c r="Q276" s="709" t="s">
        <v>11902</v>
      </c>
      <c r="R276" s="709">
        <v>2</v>
      </c>
      <c r="S276" s="714" t="str">
        <f>IF($P276="","",(VLOOKUP($P276,所属・種目コード!$B$2:$D$152,3,0)))</f>
        <v>031228</v>
      </c>
      <c r="T276" s="714">
        <f>IF($P276="","",(VLOOKUP($P276,所属・種目コード!$B$2:$D$152,2,0)))</f>
        <v>1228</v>
      </c>
    </row>
    <row r="277" spans="1:20" ht="18" customHeight="1">
      <c r="A277" s="709">
        <v>275</v>
      </c>
      <c r="B277" s="709">
        <v>314</v>
      </c>
      <c r="C277" s="709" t="s">
        <v>9876</v>
      </c>
      <c r="D277" s="709" t="s">
        <v>9877</v>
      </c>
      <c r="E277" s="709" t="s">
        <v>361</v>
      </c>
      <c r="F277" s="709">
        <v>1</v>
      </c>
      <c r="G277" s="709">
        <v>2</v>
      </c>
      <c r="H277" s="710" t="s">
        <v>8924</v>
      </c>
      <c r="I277" s="714">
        <f>IF($E277="","",(VLOOKUP($E277,所属・種目コード!$B$2:$D$152,2,0)))</f>
        <v>1197</v>
      </c>
      <c r="K277" s="32">
        <v>275</v>
      </c>
      <c r="L277" s="715">
        <v>328</v>
      </c>
      <c r="M277" s="716" t="s">
        <v>8995</v>
      </c>
      <c r="N277" s="709" t="s">
        <v>12408</v>
      </c>
      <c r="O277" s="709" t="s">
        <v>8931</v>
      </c>
      <c r="P277" s="709" t="s">
        <v>9308</v>
      </c>
      <c r="Q277" s="709" t="s">
        <v>11902</v>
      </c>
      <c r="R277" s="709">
        <v>2</v>
      </c>
      <c r="S277" s="714" t="str">
        <f>IF($P277="","",(VLOOKUP($P277,所属・種目コード!$B$2:$D$152,3,0)))</f>
        <v>031228</v>
      </c>
      <c r="T277" s="714">
        <f>IF($P277="","",(VLOOKUP($P277,所属・種目コード!$B$2:$D$152,2,0)))</f>
        <v>1228</v>
      </c>
    </row>
    <row r="278" spans="1:20" ht="18" customHeight="1">
      <c r="A278" s="709">
        <v>276</v>
      </c>
      <c r="B278" s="709">
        <v>315</v>
      </c>
      <c r="C278" s="709" t="s">
        <v>9878</v>
      </c>
      <c r="D278" s="709" t="s">
        <v>9879</v>
      </c>
      <c r="E278" s="709" t="s">
        <v>361</v>
      </c>
      <c r="F278" s="709">
        <v>1</v>
      </c>
      <c r="G278" s="709">
        <v>2</v>
      </c>
      <c r="H278" s="710" t="s">
        <v>8924</v>
      </c>
      <c r="I278" s="714">
        <f>IF($E278="","",(VLOOKUP($E278,所属・種目コード!$B$2:$D$152,2,0)))</f>
        <v>1197</v>
      </c>
      <c r="K278" s="32">
        <v>276</v>
      </c>
      <c r="L278" s="715">
        <v>329</v>
      </c>
      <c r="M278" s="716" t="s">
        <v>8995</v>
      </c>
      <c r="N278" s="709" t="s">
        <v>12409</v>
      </c>
      <c r="O278" s="709" t="s">
        <v>12410</v>
      </c>
      <c r="P278" s="709" t="s">
        <v>369</v>
      </c>
      <c r="Q278" s="709" t="s">
        <v>11902</v>
      </c>
      <c r="R278" s="709">
        <v>3</v>
      </c>
      <c r="S278" s="714" t="str">
        <f>IF($P278="","",(VLOOKUP($P278,所属・種目コード!$B$2:$D$152,3,0)))</f>
        <v>031205</v>
      </c>
      <c r="T278" s="714">
        <f>IF($P278="","",(VLOOKUP($P278,所属・種目コード!$B$2:$D$152,2,0)))</f>
        <v>1205</v>
      </c>
    </row>
    <row r="279" spans="1:20" ht="18" customHeight="1">
      <c r="A279" s="709">
        <v>277</v>
      </c>
      <c r="B279" s="709">
        <v>316</v>
      </c>
      <c r="C279" s="709" t="s">
        <v>9880</v>
      </c>
      <c r="D279" s="709" t="s">
        <v>9881</v>
      </c>
      <c r="E279" s="709" t="s">
        <v>361</v>
      </c>
      <c r="F279" s="709">
        <v>1</v>
      </c>
      <c r="G279" s="709">
        <v>2</v>
      </c>
      <c r="H279" s="710" t="s">
        <v>8924</v>
      </c>
      <c r="I279" s="714">
        <f>IF($E279="","",(VLOOKUP($E279,所属・種目コード!$B$2:$D$152,2,0)))</f>
        <v>1197</v>
      </c>
      <c r="K279" s="32">
        <v>277</v>
      </c>
      <c r="L279" s="715">
        <v>330</v>
      </c>
      <c r="M279" s="716" t="s">
        <v>8995</v>
      </c>
      <c r="N279" s="709" t="s">
        <v>12411</v>
      </c>
      <c r="O279" s="709" t="s">
        <v>12412</v>
      </c>
      <c r="P279" s="709" t="s">
        <v>369</v>
      </c>
      <c r="Q279" s="709" t="s">
        <v>11902</v>
      </c>
      <c r="R279" s="709">
        <v>3</v>
      </c>
      <c r="S279" s="714" t="str">
        <f>IF($P279="","",(VLOOKUP($P279,所属・種目コード!$B$2:$D$152,3,0)))</f>
        <v>031205</v>
      </c>
      <c r="T279" s="714">
        <f>IF($P279="","",(VLOOKUP($P279,所属・種目コード!$B$2:$D$152,2,0)))</f>
        <v>1205</v>
      </c>
    </row>
    <row r="280" spans="1:20" ht="18" customHeight="1">
      <c r="A280" s="709">
        <v>278</v>
      </c>
      <c r="B280" s="709">
        <v>327</v>
      </c>
      <c r="C280" s="709" t="s">
        <v>9882</v>
      </c>
      <c r="D280" s="709" t="s">
        <v>9883</v>
      </c>
      <c r="E280" s="709" t="s">
        <v>339</v>
      </c>
      <c r="F280" s="709">
        <v>1</v>
      </c>
      <c r="G280" s="709">
        <v>3</v>
      </c>
      <c r="H280" s="710" t="s">
        <v>8927</v>
      </c>
      <c r="I280" s="714">
        <f>IF($E280="","",(VLOOKUP($E280,所属・種目コード!$B$2:$D$152,2,0)))</f>
        <v>1178</v>
      </c>
      <c r="K280" s="32">
        <v>278</v>
      </c>
      <c r="L280" s="715">
        <v>331</v>
      </c>
      <c r="M280" s="716" t="s">
        <v>8995</v>
      </c>
      <c r="N280" s="709" t="s">
        <v>12413</v>
      </c>
      <c r="O280" s="709" t="s">
        <v>12414</v>
      </c>
      <c r="P280" s="709" t="s">
        <v>369</v>
      </c>
      <c r="Q280" s="709" t="s">
        <v>11902</v>
      </c>
      <c r="R280" s="709">
        <v>2</v>
      </c>
      <c r="S280" s="714" t="str">
        <f>IF($P280="","",(VLOOKUP($P280,所属・種目コード!$B$2:$D$152,3,0)))</f>
        <v>031205</v>
      </c>
      <c r="T280" s="714">
        <f>IF($P280="","",(VLOOKUP($P280,所属・種目コード!$B$2:$D$152,2,0)))</f>
        <v>1205</v>
      </c>
    </row>
    <row r="281" spans="1:20" ht="18" customHeight="1">
      <c r="A281" s="709">
        <v>279</v>
      </c>
      <c r="B281" s="709">
        <v>328</v>
      </c>
      <c r="C281" s="709" t="s">
        <v>9884</v>
      </c>
      <c r="D281" s="709" t="s">
        <v>9885</v>
      </c>
      <c r="E281" s="709" t="s">
        <v>339</v>
      </c>
      <c r="F281" s="709">
        <v>1</v>
      </c>
      <c r="G281" s="709">
        <v>3</v>
      </c>
      <c r="H281" s="710" t="s">
        <v>8927</v>
      </c>
      <c r="I281" s="714">
        <f>IF($E281="","",(VLOOKUP($E281,所属・種目コード!$B$2:$D$152,2,0)))</f>
        <v>1178</v>
      </c>
      <c r="K281" s="32">
        <v>279</v>
      </c>
      <c r="L281" s="715">
        <v>332</v>
      </c>
      <c r="M281" s="716" t="s">
        <v>8995</v>
      </c>
      <c r="N281" s="709" t="s">
        <v>12415</v>
      </c>
      <c r="O281" s="709" t="s">
        <v>12416</v>
      </c>
      <c r="P281" s="709" t="s">
        <v>369</v>
      </c>
      <c r="Q281" s="709" t="s">
        <v>11902</v>
      </c>
      <c r="R281" s="709">
        <v>2</v>
      </c>
      <c r="S281" s="714" t="str">
        <f>IF($P281="","",(VLOOKUP($P281,所属・種目コード!$B$2:$D$152,3,0)))</f>
        <v>031205</v>
      </c>
      <c r="T281" s="714">
        <f>IF($P281="","",(VLOOKUP($P281,所属・種目コード!$B$2:$D$152,2,0)))</f>
        <v>1205</v>
      </c>
    </row>
    <row r="282" spans="1:20" ht="18" customHeight="1">
      <c r="A282" s="709">
        <v>280</v>
      </c>
      <c r="B282" s="709">
        <v>329</v>
      </c>
      <c r="C282" s="709" t="s">
        <v>9886</v>
      </c>
      <c r="D282" s="709" t="s">
        <v>9887</v>
      </c>
      <c r="E282" s="709" t="s">
        <v>288</v>
      </c>
      <c r="F282" s="709">
        <v>1</v>
      </c>
      <c r="G282" s="709">
        <v>3</v>
      </c>
      <c r="H282" s="710" t="s">
        <v>8925</v>
      </c>
      <c r="I282" s="714">
        <f>IF($E282="","",(VLOOKUP($E282,所属・種目コード!$B$2:$D$152,2,0)))</f>
        <v>1164</v>
      </c>
      <c r="K282" s="32">
        <v>280</v>
      </c>
      <c r="L282" s="715">
        <v>333</v>
      </c>
      <c r="M282" s="716" t="s">
        <v>8995</v>
      </c>
      <c r="N282" s="709" t="s">
        <v>12417</v>
      </c>
      <c r="O282" s="709" t="s">
        <v>12418</v>
      </c>
      <c r="P282" s="709" t="s">
        <v>369</v>
      </c>
      <c r="Q282" s="709" t="s">
        <v>11902</v>
      </c>
      <c r="R282" s="709">
        <v>2</v>
      </c>
      <c r="S282" s="714" t="str">
        <f>IF($P282="","",(VLOOKUP($P282,所属・種目コード!$B$2:$D$152,3,0)))</f>
        <v>031205</v>
      </c>
      <c r="T282" s="714">
        <f>IF($P282="","",(VLOOKUP($P282,所属・種目コード!$B$2:$D$152,2,0)))</f>
        <v>1205</v>
      </c>
    </row>
    <row r="283" spans="1:20" ht="18" customHeight="1">
      <c r="A283" s="709">
        <v>281</v>
      </c>
      <c r="B283" s="709">
        <v>330</v>
      </c>
      <c r="C283" s="709" t="s">
        <v>9888</v>
      </c>
      <c r="D283" s="709" t="s">
        <v>9889</v>
      </c>
      <c r="E283" s="709" t="s">
        <v>288</v>
      </c>
      <c r="F283" s="709">
        <v>1</v>
      </c>
      <c r="G283" s="709">
        <v>3</v>
      </c>
      <c r="H283" s="710" t="s">
        <v>8925</v>
      </c>
      <c r="I283" s="714">
        <f>IF($E283="","",(VLOOKUP($E283,所属・種目コード!$B$2:$D$152,2,0)))</f>
        <v>1164</v>
      </c>
      <c r="K283" s="32">
        <v>281</v>
      </c>
      <c r="L283" s="715">
        <v>334</v>
      </c>
      <c r="M283" s="716" t="s">
        <v>8995</v>
      </c>
      <c r="N283" s="709" t="s">
        <v>12419</v>
      </c>
      <c r="O283" s="709" t="s">
        <v>12420</v>
      </c>
      <c r="P283" s="709" t="s">
        <v>369</v>
      </c>
      <c r="Q283" s="709" t="s">
        <v>11902</v>
      </c>
      <c r="R283" s="709">
        <v>2</v>
      </c>
      <c r="S283" s="714" t="str">
        <f>IF($P283="","",(VLOOKUP($P283,所属・種目コード!$B$2:$D$152,3,0)))</f>
        <v>031205</v>
      </c>
      <c r="T283" s="714">
        <f>IF($P283="","",(VLOOKUP($P283,所属・種目コード!$B$2:$D$152,2,0)))</f>
        <v>1205</v>
      </c>
    </row>
    <row r="284" spans="1:20" ht="18" customHeight="1">
      <c r="A284" s="709">
        <v>282</v>
      </c>
      <c r="B284" s="709">
        <v>331</v>
      </c>
      <c r="C284" s="709" t="s">
        <v>9890</v>
      </c>
      <c r="D284" s="709" t="s">
        <v>9891</v>
      </c>
      <c r="E284" s="709" t="s">
        <v>288</v>
      </c>
      <c r="F284" s="709">
        <v>1</v>
      </c>
      <c r="G284" s="709">
        <v>3</v>
      </c>
      <c r="H284" s="710" t="s">
        <v>8925</v>
      </c>
      <c r="I284" s="714">
        <f>IF($E284="","",(VLOOKUP($E284,所属・種目コード!$B$2:$D$152,2,0)))</f>
        <v>1164</v>
      </c>
      <c r="K284" s="32">
        <v>282</v>
      </c>
      <c r="L284" s="715">
        <v>335</v>
      </c>
      <c r="M284" s="716" t="s">
        <v>8995</v>
      </c>
      <c r="N284" s="709" t="s">
        <v>12421</v>
      </c>
      <c r="O284" s="709" t="s">
        <v>12422</v>
      </c>
      <c r="P284" s="709" t="s">
        <v>369</v>
      </c>
      <c r="Q284" s="709" t="s">
        <v>11902</v>
      </c>
      <c r="R284" s="709">
        <v>2</v>
      </c>
      <c r="S284" s="714" t="str">
        <f>IF($P284="","",(VLOOKUP($P284,所属・種目コード!$B$2:$D$152,3,0)))</f>
        <v>031205</v>
      </c>
      <c r="T284" s="714">
        <f>IF($P284="","",(VLOOKUP($P284,所属・種目コード!$B$2:$D$152,2,0)))</f>
        <v>1205</v>
      </c>
    </row>
    <row r="285" spans="1:20" ht="18" customHeight="1">
      <c r="A285" s="709">
        <v>283</v>
      </c>
      <c r="B285" s="709">
        <v>332</v>
      </c>
      <c r="C285" s="709" t="s">
        <v>9892</v>
      </c>
      <c r="D285" s="709" t="s">
        <v>9893</v>
      </c>
      <c r="E285" s="709" t="s">
        <v>288</v>
      </c>
      <c r="F285" s="709">
        <v>1</v>
      </c>
      <c r="G285" s="709">
        <v>3</v>
      </c>
      <c r="H285" s="710" t="s">
        <v>8925</v>
      </c>
      <c r="I285" s="714">
        <f>IF($E285="","",(VLOOKUP($E285,所属・種目コード!$B$2:$D$152,2,0)))</f>
        <v>1164</v>
      </c>
      <c r="K285" s="32">
        <v>283</v>
      </c>
      <c r="L285" s="715">
        <v>336</v>
      </c>
      <c r="M285" s="716" t="s">
        <v>8995</v>
      </c>
      <c r="N285" s="709" t="s">
        <v>9321</v>
      </c>
      <c r="O285" s="709" t="s">
        <v>9322</v>
      </c>
      <c r="P285" s="709" t="s">
        <v>10048</v>
      </c>
      <c r="Q285" s="709" t="s">
        <v>11902</v>
      </c>
      <c r="R285" s="709">
        <v>3</v>
      </c>
      <c r="S285" s="714" t="str">
        <f>IF($P285="","",(VLOOKUP($P285,所属・種目コード!$B$2:$D$152,3,0)))</f>
        <v>031237</v>
      </c>
      <c r="T285" s="714">
        <f>IF($P285="","",(VLOOKUP($P285,所属・種目コード!$B$2:$D$152,2,0)))</f>
        <v>1237</v>
      </c>
    </row>
    <row r="286" spans="1:20" ht="18" customHeight="1">
      <c r="A286" s="709">
        <v>284</v>
      </c>
      <c r="B286" s="709">
        <v>333</v>
      </c>
      <c r="C286" s="709" t="s">
        <v>9894</v>
      </c>
      <c r="D286" s="709" t="s">
        <v>9895</v>
      </c>
      <c r="E286" s="709" t="s">
        <v>288</v>
      </c>
      <c r="F286" s="709">
        <v>1</v>
      </c>
      <c r="G286" s="709">
        <v>3</v>
      </c>
      <c r="H286" s="710" t="s">
        <v>8925</v>
      </c>
      <c r="I286" s="714">
        <f>IF($E286="","",(VLOOKUP($E286,所属・種目コード!$B$2:$D$152,2,0)))</f>
        <v>1164</v>
      </c>
      <c r="K286" s="32">
        <v>284</v>
      </c>
      <c r="L286" s="715">
        <v>337</v>
      </c>
      <c r="M286" s="716" t="s">
        <v>8995</v>
      </c>
      <c r="N286" s="709" t="s">
        <v>9300</v>
      </c>
      <c r="O286" s="709" t="s">
        <v>9301</v>
      </c>
      <c r="P286" s="709" t="s">
        <v>10048</v>
      </c>
      <c r="Q286" s="709" t="s">
        <v>11902</v>
      </c>
      <c r="R286" s="709">
        <v>3</v>
      </c>
      <c r="S286" s="714" t="str">
        <f>IF($P286="","",(VLOOKUP($P286,所属・種目コード!$B$2:$D$152,3,0)))</f>
        <v>031237</v>
      </c>
      <c r="T286" s="714">
        <f>IF($P286="","",(VLOOKUP($P286,所属・種目コード!$B$2:$D$152,2,0)))</f>
        <v>1237</v>
      </c>
    </row>
    <row r="287" spans="1:20" ht="18" customHeight="1">
      <c r="A287" s="709">
        <v>285</v>
      </c>
      <c r="B287" s="709">
        <v>334</v>
      </c>
      <c r="C287" s="709" t="s">
        <v>9896</v>
      </c>
      <c r="D287" s="709" t="s">
        <v>9897</v>
      </c>
      <c r="E287" s="709" t="s">
        <v>288</v>
      </c>
      <c r="F287" s="709">
        <v>1</v>
      </c>
      <c r="G287" s="709">
        <v>2</v>
      </c>
      <c r="H287" s="710" t="s">
        <v>8925</v>
      </c>
      <c r="I287" s="714">
        <f>IF($E287="","",(VLOOKUP($E287,所属・種目コード!$B$2:$D$152,2,0)))</f>
        <v>1164</v>
      </c>
      <c r="K287" s="32">
        <v>285</v>
      </c>
      <c r="L287" s="715">
        <v>338</v>
      </c>
      <c r="M287" s="716" t="s">
        <v>8995</v>
      </c>
      <c r="N287" s="709" t="s">
        <v>12423</v>
      </c>
      <c r="O287" s="709" t="s">
        <v>12424</v>
      </c>
      <c r="P287" s="709" t="s">
        <v>10048</v>
      </c>
      <c r="Q287" s="709" t="s">
        <v>11902</v>
      </c>
      <c r="R287" s="709">
        <v>3</v>
      </c>
      <c r="S287" s="714" t="str">
        <f>IF($P287="","",(VLOOKUP($P287,所属・種目コード!$B$2:$D$152,3,0)))</f>
        <v>031237</v>
      </c>
      <c r="T287" s="714">
        <f>IF($P287="","",(VLOOKUP($P287,所属・種目コード!$B$2:$D$152,2,0)))</f>
        <v>1237</v>
      </c>
    </row>
    <row r="288" spans="1:20" ht="18" customHeight="1">
      <c r="A288" s="709">
        <v>286</v>
      </c>
      <c r="B288" s="709">
        <v>335</v>
      </c>
      <c r="C288" s="709" t="s">
        <v>9898</v>
      </c>
      <c r="D288" s="709" t="s">
        <v>9899</v>
      </c>
      <c r="E288" s="709" t="s">
        <v>288</v>
      </c>
      <c r="F288" s="709">
        <v>1</v>
      </c>
      <c r="G288" s="709">
        <v>2</v>
      </c>
      <c r="H288" s="710" t="s">
        <v>8925</v>
      </c>
      <c r="I288" s="714">
        <f>IF($E288="","",(VLOOKUP($E288,所属・種目コード!$B$2:$D$152,2,0)))</f>
        <v>1164</v>
      </c>
      <c r="K288" s="32">
        <v>286</v>
      </c>
      <c r="L288" s="715">
        <v>339</v>
      </c>
      <c r="M288" s="716" t="s">
        <v>8995</v>
      </c>
      <c r="N288" s="709" t="s">
        <v>12425</v>
      </c>
      <c r="O288" s="709" t="s">
        <v>12426</v>
      </c>
      <c r="P288" s="709" t="s">
        <v>10048</v>
      </c>
      <c r="Q288" s="709" t="s">
        <v>11902</v>
      </c>
      <c r="R288" s="709">
        <v>3</v>
      </c>
      <c r="S288" s="714" t="str">
        <f>IF($P288="","",(VLOOKUP($P288,所属・種目コード!$B$2:$D$152,3,0)))</f>
        <v>031237</v>
      </c>
      <c r="T288" s="714">
        <f>IF($P288="","",(VLOOKUP($P288,所属・種目コード!$B$2:$D$152,2,0)))</f>
        <v>1237</v>
      </c>
    </row>
    <row r="289" spans="1:20" ht="18" customHeight="1">
      <c r="A289" s="709">
        <v>287</v>
      </c>
      <c r="B289" s="709">
        <v>336</v>
      </c>
      <c r="C289" s="709" t="s">
        <v>9900</v>
      </c>
      <c r="D289" s="709" t="s">
        <v>9901</v>
      </c>
      <c r="E289" s="709" t="s">
        <v>288</v>
      </c>
      <c r="F289" s="709">
        <v>1</v>
      </c>
      <c r="G289" s="709">
        <v>2</v>
      </c>
      <c r="H289" s="710" t="s">
        <v>8925</v>
      </c>
      <c r="I289" s="714">
        <f>IF($E289="","",(VLOOKUP($E289,所属・種目コード!$B$2:$D$152,2,0)))</f>
        <v>1164</v>
      </c>
      <c r="K289" s="32">
        <v>287</v>
      </c>
      <c r="L289" s="715">
        <v>340</v>
      </c>
      <c r="M289" s="716" t="s">
        <v>8995</v>
      </c>
      <c r="N289" s="709" t="s">
        <v>12427</v>
      </c>
      <c r="O289" s="709" t="s">
        <v>12428</v>
      </c>
      <c r="P289" s="709" t="s">
        <v>10048</v>
      </c>
      <c r="Q289" s="709" t="s">
        <v>11902</v>
      </c>
      <c r="R289" s="709">
        <v>2</v>
      </c>
      <c r="S289" s="714" t="str">
        <f>IF($P289="","",(VLOOKUP($P289,所属・種目コード!$B$2:$D$152,3,0)))</f>
        <v>031237</v>
      </c>
      <c r="T289" s="714">
        <f>IF($P289="","",(VLOOKUP($P289,所属・種目コード!$B$2:$D$152,2,0)))</f>
        <v>1237</v>
      </c>
    </row>
    <row r="290" spans="1:20" ht="18" customHeight="1">
      <c r="A290" s="709">
        <v>288</v>
      </c>
      <c r="B290" s="709">
        <v>337</v>
      </c>
      <c r="C290" s="709" t="s">
        <v>9902</v>
      </c>
      <c r="D290" s="709" t="s">
        <v>9903</v>
      </c>
      <c r="E290" s="709" t="s">
        <v>373</v>
      </c>
      <c r="F290" s="709">
        <v>1</v>
      </c>
      <c r="G290" s="709">
        <v>3</v>
      </c>
      <c r="H290" s="710" t="s">
        <v>8941</v>
      </c>
      <c r="I290" s="714">
        <f>IF($E290="","",(VLOOKUP($E290,所属・種目コード!$B$2:$D$152,2,0)))</f>
        <v>1210</v>
      </c>
      <c r="K290" s="32">
        <v>288</v>
      </c>
      <c r="L290" s="715">
        <v>341</v>
      </c>
      <c r="M290" s="716" t="s">
        <v>8995</v>
      </c>
      <c r="N290" s="709" t="s">
        <v>12429</v>
      </c>
      <c r="O290" s="709" t="s">
        <v>12430</v>
      </c>
      <c r="P290" s="709" t="s">
        <v>10048</v>
      </c>
      <c r="Q290" s="709" t="s">
        <v>11902</v>
      </c>
      <c r="R290" s="709">
        <v>2</v>
      </c>
      <c r="S290" s="714" t="str">
        <f>IF($P290="","",(VLOOKUP($P290,所属・種目コード!$B$2:$D$152,3,0)))</f>
        <v>031237</v>
      </c>
      <c r="T290" s="714">
        <f>IF($P290="","",(VLOOKUP($P290,所属・種目コード!$B$2:$D$152,2,0)))</f>
        <v>1237</v>
      </c>
    </row>
    <row r="291" spans="1:20" ht="18" customHeight="1">
      <c r="A291" s="709">
        <v>289</v>
      </c>
      <c r="B291" s="709">
        <v>338</v>
      </c>
      <c r="C291" s="709" t="s">
        <v>9904</v>
      </c>
      <c r="D291" s="709" t="s">
        <v>9905</v>
      </c>
      <c r="E291" s="709" t="s">
        <v>373</v>
      </c>
      <c r="F291" s="709">
        <v>1</v>
      </c>
      <c r="G291" s="709">
        <v>3</v>
      </c>
      <c r="H291" s="710" t="s">
        <v>8941</v>
      </c>
      <c r="I291" s="714">
        <f>IF($E291="","",(VLOOKUP($E291,所属・種目コード!$B$2:$D$152,2,0)))</f>
        <v>1210</v>
      </c>
      <c r="K291" s="32">
        <v>289</v>
      </c>
      <c r="L291" s="715">
        <v>342</v>
      </c>
      <c r="M291" s="716" t="s">
        <v>8995</v>
      </c>
      <c r="N291" s="709" t="s">
        <v>12431</v>
      </c>
      <c r="O291" s="709" t="s">
        <v>12432</v>
      </c>
      <c r="P291" s="709" t="s">
        <v>233</v>
      </c>
      <c r="Q291" s="709" t="s">
        <v>11902</v>
      </c>
      <c r="R291" s="709">
        <v>3</v>
      </c>
      <c r="S291" s="714" t="str">
        <f>IF($P291="","",(VLOOKUP($P291,所属・種目コード!$B$2:$D$152,3,0)))</f>
        <v>031150</v>
      </c>
      <c r="T291" s="714">
        <f>IF($P291="","",(VLOOKUP($P291,所属・種目コード!$B$2:$D$152,2,0)))</f>
        <v>1150</v>
      </c>
    </row>
    <row r="292" spans="1:20" ht="18" customHeight="1">
      <c r="A292" s="709">
        <v>290</v>
      </c>
      <c r="B292" s="709">
        <v>339</v>
      </c>
      <c r="C292" s="709" t="s">
        <v>9906</v>
      </c>
      <c r="D292" s="709" t="s">
        <v>9907</v>
      </c>
      <c r="E292" s="709" t="s">
        <v>373</v>
      </c>
      <c r="F292" s="709">
        <v>1</v>
      </c>
      <c r="G292" s="709">
        <v>2</v>
      </c>
      <c r="H292" s="710" t="s">
        <v>8941</v>
      </c>
      <c r="I292" s="714">
        <f>IF($E292="","",(VLOOKUP($E292,所属・種目コード!$B$2:$D$152,2,0)))</f>
        <v>1210</v>
      </c>
      <c r="K292" s="32">
        <v>290</v>
      </c>
      <c r="L292" s="715">
        <v>343</v>
      </c>
      <c r="M292" s="716" t="s">
        <v>8962</v>
      </c>
      <c r="N292" s="709" t="s">
        <v>12433</v>
      </c>
      <c r="O292" s="709" t="s">
        <v>12434</v>
      </c>
      <c r="P292" s="709" t="s">
        <v>233</v>
      </c>
      <c r="Q292" s="709" t="s">
        <v>11902</v>
      </c>
      <c r="R292" s="709">
        <v>3</v>
      </c>
      <c r="S292" s="714" t="str">
        <f>IF($P292="","",(VLOOKUP($P292,所属・種目コード!$B$2:$D$152,3,0)))</f>
        <v>031150</v>
      </c>
      <c r="T292" s="714">
        <f>IF($P292="","",(VLOOKUP($P292,所属・種目コード!$B$2:$D$152,2,0)))</f>
        <v>1150</v>
      </c>
    </row>
    <row r="293" spans="1:20" ht="18" customHeight="1">
      <c r="A293" s="709">
        <v>291</v>
      </c>
      <c r="B293" s="709">
        <v>340</v>
      </c>
      <c r="C293" s="709" t="s">
        <v>9908</v>
      </c>
      <c r="D293" s="709" t="s">
        <v>9909</v>
      </c>
      <c r="E293" s="709" t="s">
        <v>373</v>
      </c>
      <c r="F293" s="709">
        <v>1</v>
      </c>
      <c r="G293" s="709">
        <v>3</v>
      </c>
      <c r="H293" s="710" t="s">
        <v>8941</v>
      </c>
      <c r="I293" s="714">
        <f>IF($E293="","",(VLOOKUP($E293,所属・種目コード!$B$2:$D$152,2,0)))</f>
        <v>1210</v>
      </c>
      <c r="K293" s="32">
        <v>291</v>
      </c>
      <c r="L293" s="715">
        <v>344</v>
      </c>
      <c r="M293" s="716" t="s">
        <v>8962</v>
      </c>
      <c r="N293" s="709" t="s">
        <v>12435</v>
      </c>
      <c r="O293" s="709" t="s">
        <v>12436</v>
      </c>
      <c r="P293" s="709" t="s">
        <v>233</v>
      </c>
      <c r="Q293" s="709" t="s">
        <v>11902</v>
      </c>
      <c r="R293" s="709">
        <v>3</v>
      </c>
      <c r="S293" s="714" t="str">
        <f>IF($P293="","",(VLOOKUP($P293,所属・種目コード!$B$2:$D$152,3,0)))</f>
        <v>031150</v>
      </c>
      <c r="T293" s="714">
        <f>IF($P293="","",(VLOOKUP($P293,所属・種目コード!$B$2:$D$152,2,0)))</f>
        <v>1150</v>
      </c>
    </row>
    <row r="294" spans="1:20" ht="18" customHeight="1">
      <c r="A294" s="709">
        <v>292</v>
      </c>
      <c r="B294" s="709">
        <v>341</v>
      </c>
      <c r="C294" s="709" t="s">
        <v>9910</v>
      </c>
      <c r="D294" s="709" t="s">
        <v>9911</v>
      </c>
      <c r="E294" s="709" t="s">
        <v>373</v>
      </c>
      <c r="F294" s="709">
        <v>1</v>
      </c>
      <c r="G294" s="709">
        <v>3</v>
      </c>
      <c r="H294" s="710" t="s">
        <v>8941</v>
      </c>
      <c r="I294" s="714">
        <f>IF($E294="","",(VLOOKUP($E294,所属・種目コード!$B$2:$D$152,2,0)))</f>
        <v>1210</v>
      </c>
      <c r="K294" s="32">
        <v>292</v>
      </c>
      <c r="L294" s="715">
        <v>345</v>
      </c>
      <c r="M294" s="716" t="s">
        <v>8962</v>
      </c>
      <c r="N294" s="709" t="s">
        <v>12437</v>
      </c>
      <c r="O294" s="709" t="s">
        <v>12438</v>
      </c>
      <c r="P294" s="709" t="s">
        <v>233</v>
      </c>
      <c r="Q294" s="709" t="s">
        <v>11902</v>
      </c>
      <c r="R294" s="709">
        <v>3</v>
      </c>
      <c r="S294" s="714" t="str">
        <f>IF($P294="","",(VLOOKUP($P294,所属・種目コード!$B$2:$D$152,3,0)))</f>
        <v>031150</v>
      </c>
      <c r="T294" s="714">
        <f>IF($P294="","",(VLOOKUP($P294,所属・種目コード!$B$2:$D$152,2,0)))</f>
        <v>1150</v>
      </c>
    </row>
    <row r="295" spans="1:20" ht="18" customHeight="1">
      <c r="A295" s="709">
        <v>293</v>
      </c>
      <c r="B295" s="709">
        <v>342</v>
      </c>
      <c r="C295" s="709" t="s">
        <v>9912</v>
      </c>
      <c r="D295" s="709" t="s">
        <v>9913</v>
      </c>
      <c r="E295" s="709" t="s">
        <v>373</v>
      </c>
      <c r="F295" s="709">
        <v>1</v>
      </c>
      <c r="G295" s="709">
        <v>3</v>
      </c>
      <c r="H295" s="710" t="s">
        <v>8941</v>
      </c>
      <c r="I295" s="714">
        <f>IF($E295="","",(VLOOKUP($E295,所属・種目コード!$B$2:$D$152,2,0)))</f>
        <v>1210</v>
      </c>
      <c r="K295" s="32">
        <v>293</v>
      </c>
      <c r="L295" s="715">
        <v>346</v>
      </c>
      <c r="M295" s="716" t="s">
        <v>8962</v>
      </c>
      <c r="N295" s="709" t="s">
        <v>12439</v>
      </c>
      <c r="O295" s="709" t="s">
        <v>6333</v>
      </c>
      <c r="P295" s="709" t="s">
        <v>233</v>
      </c>
      <c r="Q295" s="709" t="s">
        <v>11902</v>
      </c>
      <c r="R295" s="709">
        <v>3</v>
      </c>
      <c r="S295" s="714" t="str">
        <f>IF($P295="","",(VLOOKUP($P295,所属・種目コード!$B$2:$D$152,3,0)))</f>
        <v>031150</v>
      </c>
      <c r="T295" s="714">
        <f>IF($P295="","",(VLOOKUP($P295,所属・種目コード!$B$2:$D$152,2,0)))</f>
        <v>1150</v>
      </c>
    </row>
    <row r="296" spans="1:20" ht="18" customHeight="1">
      <c r="A296" s="709">
        <v>294</v>
      </c>
      <c r="B296" s="709">
        <v>343</v>
      </c>
      <c r="C296" s="709" t="s">
        <v>9914</v>
      </c>
      <c r="D296" s="709" t="s">
        <v>9915</v>
      </c>
      <c r="E296" s="709" t="s">
        <v>373</v>
      </c>
      <c r="F296" s="709">
        <v>1</v>
      </c>
      <c r="G296" s="709">
        <v>3</v>
      </c>
      <c r="H296" s="710" t="s">
        <v>8941</v>
      </c>
      <c r="I296" s="714">
        <f>IF($E296="","",(VLOOKUP($E296,所属・種目コード!$B$2:$D$152,2,0)))</f>
        <v>1210</v>
      </c>
      <c r="K296" s="32">
        <v>294</v>
      </c>
      <c r="L296" s="715">
        <v>347</v>
      </c>
      <c r="M296" s="716" t="s">
        <v>8962</v>
      </c>
      <c r="N296" s="709" t="s">
        <v>12440</v>
      </c>
      <c r="O296" s="709" t="s">
        <v>12441</v>
      </c>
      <c r="P296" s="709" t="s">
        <v>233</v>
      </c>
      <c r="Q296" s="709" t="s">
        <v>11902</v>
      </c>
      <c r="R296" s="709">
        <v>3</v>
      </c>
      <c r="S296" s="714" t="str">
        <f>IF($P296="","",(VLOOKUP($P296,所属・種目コード!$B$2:$D$152,3,0)))</f>
        <v>031150</v>
      </c>
      <c r="T296" s="714">
        <f>IF($P296="","",(VLOOKUP($P296,所属・種目コード!$B$2:$D$152,2,0)))</f>
        <v>1150</v>
      </c>
    </row>
    <row r="297" spans="1:20" ht="18" customHeight="1">
      <c r="A297" s="709">
        <v>295</v>
      </c>
      <c r="B297" s="709">
        <v>344</v>
      </c>
      <c r="C297" s="709" t="s">
        <v>9916</v>
      </c>
      <c r="D297" s="709" t="s">
        <v>9515</v>
      </c>
      <c r="E297" s="709" t="s">
        <v>373</v>
      </c>
      <c r="F297" s="709">
        <v>1</v>
      </c>
      <c r="G297" s="709">
        <v>3</v>
      </c>
      <c r="H297" s="710" t="s">
        <v>8941</v>
      </c>
      <c r="I297" s="714">
        <f>IF($E297="","",(VLOOKUP($E297,所属・種目コード!$B$2:$D$152,2,0)))</f>
        <v>1210</v>
      </c>
      <c r="K297" s="32">
        <v>295</v>
      </c>
      <c r="L297" s="715">
        <v>348</v>
      </c>
      <c r="M297" s="716" t="s">
        <v>8962</v>
      </c>
      <c r="N297" s="709" t="s">
        <v>12442</v>
      </c>
      <c r="O297" s="709" t="s">
        <v>6566</v>
      </c>
      <c r="P297" s="709" t="s">
        <v>233</v>
      </c>
      <c r="Q297" s="709" t="s">
        <v>11902</v>
      </c>
      <c r="R297" s="709">
        <v>3</v>
      </c>
      <c r="S297" s="714" t="str">
        <f>IF($P297="","",(VLOOKUP($P297,所属・種目コード!$B$2:$D$152,3,0)))</f>
        <v>031150</v>
      </c>
      <c r="T297" s="714">
        <f>IF($P297="","",(VLOOKUP($P297,所属・種目コード!$B$2:$D$152,2,0)))</f>
        <v>1150</v>
      </c>
    </row>
    <row r="298" spans="1:20" ht="18" customHeight="1">
      <c r="A298" s="709">
        <v>296</v>
      </c>
      <c r="B298" s="709">
        <v>345</v>
      </c>
      <c r="C298" s="709" t="s">
        <v>9917</v>
      </c>
      <c r="D298" s="709" t="s">
        <v>9918</v>
      </c>
      <c r="E298" s="709" t="s">
        <v>373</v>
      </c>
      <c r="F298" s="709">
        <v>1</v>
      </c>
      <c r="G298" s="709">
        <v>2</v>
      </c>
      <c r="H298" s="710" t="s">
        <v>8941</v>
      </c>
      <c r="I298" s="714">
        <f>IF($E298="","",(VLOOKUP($E298,所属・種目コード!$B$2:$D$152,2,0)))</f>
        <v>1210</v>
      </c>
      <c r="K298" s="32">
        <v>296</v>
      </c>
      <c r="L298" s="715">
        <v>349</v>
      </c>
      <c r="M298" s="716" t="s">
        <v>8945</v>
      </c>
      <c r="N298" s="709" t="s">
        <v>12443</v>
      </c>
      <c r="O298" s="709" t="s">
        <v>12444</v>
      </c>
      <c r="P298" s="709" t="s">
        <v>233</v>
      </c>
      <c r="Q298" s="709" t="s">
        <v>11902</v>
      </c>
      <c r="R298" s="709">
        <v>3</v>
      </c>
      <c r="S298" s="714" t="str">
        <f>IF($P298="","",(VLOOKUP($P298,所属・種目コード!$B$2:$D$152,3,0)))</f>
        <v>031150</v>
      </c>
      <c r="T298" s="714">
        <f>IF($P298="","",(VLOOKUP($P298,所属・種目コード!$B$2:$D$152,2,0)))</f>
        <v>1150</v>
      </c>
    </row>
    <row r="299" spans="1:20" ht="18" customHeight="1">
      <c r="A299" s="709">
        <v>297</v>
      </c>
      <c r="B299" s="709">
        <v>346</v>
      </c>
      <c r="C299" s="709" t="s">
        <v>9919</v>
      </c>
      <c r="D299" s="709" t="s">
        <v>9920</v>
      </c>
      <c r="E299" s="709" t="s">
        <v>373</v>
      </c>
      <c r="F299" s="709">
        <v>1</v>
      </c>
      <c r="G299" s="709">
        <v>2</v>
      </c>
      <c r="H299" s="710" t="s">
        <v>8941</v>
      </c>
      <c r="I299" s="714">
        <f>IF($E299="","",(VLOOKUP($E299,所属・種目コード!$B$2:$D$152,2,0)))</f>
        <v>1210</v>
      </c>
      <c r="K299" s="32">
        <v>297</v>
      </c>
      <c r="L299" s="715">
        <v>350</v>
      </c>
      <c r="M299" s="716" t="s">
        <v>8945</v>
      </c>
      <c r="N299" s="709" t="s">
        <v>12445</v>
      </c>
      <c r="O299" s="709" t="s">
        <v>10867</v>
      </c>
      <c r="P299" s="709" t="s">
        <v>233</v>
      </c>
      <c r="Q299" s="709" t="s">
        <v>11902</v>
      </c>
      <c r="R299" s="709">
        <v>3</v>
      </c>
      <c r="S299" s="714" t="str">
        <f>IF($P299="","",(VLOOKUP($P299,所属・種目コード!$B$2:$D$152,3,0)))</f>
        <v>031150</v>
      </c>
      <c r="T299" s="714">
        <f>IF($P299="","",(VLOOKUP($P299,所属・種目コード!$B$2:$D$152,2,0)))</f>
        <v>1150</v>
      </c>
    </row>
    <row r="300" spans="1:20" ht="18" customHeight="1">
      <c r="A300" s="709">
        <v>298</v>
      </c>
      <c r="B300" s="709">
        <v>347</v>
      </c>
      <c r="C300" s="709" t="s">
        <v>9921</v>
      </c>
      <c r="D300" s="709" t="s">
        <v>9922</v>
      </c>
      <c r="E300" s="709" t="s">
        <v>172</v>
      </c>
      <c r="F300" s="709">
        <v>1</v>
      </c>
      <c r="G300" s="709">
        <v>3</v>
      </c>
      <c r="H300" s="710" t="s">
        <v>9034</v>
      </c>
      <c r="I300" s="714">
        <f>IF($E300="","",(VLOOKUP($E300,所属・種目コード!$B$2:$D$152,2,0)))</f>
        <v>1136</v>
      </c>
      <c r="K300" s="32">
        <v>298</v>
      </c>
      <c r="L300" s="715">
        <v>351</v>
      </c>
      <c r="M300" s="716" t="s">
        <v>8945</v>
      </c>
      <c r="N300" s="709" t="s">
        <v>12446</v>
      </c>
      <c r="O300" s="709" t="s">
        <v>12447</v>
      </c>
      <c r="P300" s="709" t="s">
        <v>233</v>
      </c>
      <c r="Q300" s="709" t="s">
        <v>11902</v>
      </c>
      <c r="R300" s="709">
        <v>3</v>
      </c>
      <c r="S300" s="714" t="str">
        <f>IF($P300="","",(VLOOKUP($P300,所属・種目コード!$B$2:$D$152,3,0)))</f>
        <v>031150</v>
      </c>
      <c r="T300" s="714">
        <f>IF($P300="","",(VLOOKUP($P300,所属・種目コード!$B$2:$D$152,2,0)))</f>
        <v>1150</v>
      </c>
    </row>
    <row r="301" spans="1:20" ht="18" customHeight="1">
      <c r="A301" s="709">
        <v>299</v>
      </c>
      <c r="B301" s="709">
        <v>348</v>
      </c>
      <c r="C301" s="709" t="s">
        <v>5568</v>
      </c>
      <c r="D301" s="709" t="s">
        <v>5569</v>
      </c>
      <c r="E301" s="709" t="s">
        <v>172</v>
      </c>
      <c r="F301" s="709">
        <v>1</v>
      </c>
      <c r="G301" s="709">
        <v>3</v>
      </c>
      <c r="H301" s="710" t="s">
        <v>9034</v>
      </c>
      <c r="I301" s="714">
        <f>IF($E301="","",(VLOOKUP($E301,所属・種目コード!$B$2:$D$152,2,0)))</f>
        <v>1136</v>
      </c>
      <c r="K301" s="32">
        <v>299</v>
      </c>
      <c r="L301" s="715">
        <v>352</v>
      </c>
      <c r="M301" s="716" t="s">
        <v>8945</v>
      </c>
      <c r="N301" s="709" t="s">
        <v>12448</v>
      </c>
      <c r="O301" s="709" t="s">
        <v>12449</v>
      </c>
      <c r="P301" s="709" t="s">
        <v>233</v>
      </c>
      <c r="Q301" s="709" t="s">
        <v>11902</v>
      </c>
      <c r="R301" s="709">
        <v>3</v>
      </c>
      <c r="S301" s="714" t="str">
        <f>IF($P301="","",(VLOOKUP($P301,所属・種目コード!$B$2:$D$152,3,0)))</f>
        <v>031150</v>
      </c>
      <c r="T301" s="714">
        <f>IF($P301="","",(VLOOKUP($P301,所属・種目コード!$B$2:$D$152,2,0)))</f>
        <v>1150</v>
      </c>
    </row>
    <row r="302" spans="1:20" ht="18" customHeight="1">
      <c r="A302" s="709">
        <v>300</v>
      </c>
      <c r="B302" s="709">
        <v>349</v>
      </c>
      <c r="C302" s="709" t="s">
        <v>9923</v>
      </c>
      <c r="D302" s="709" t="s">
        <v>9924</v>
      </c>
      <c r="E302" s="709" t="s">
        <v>172</v>
      </c>
      <c r="F302" s="709">
        <v>1</v>
      </c>
      <c r="G302" s="709">
        <v>3</v>
      </c>
      <c r="H302" s="710" t="s">
        <v>9034</v>
      </c>
      <c r="I302" s="714">
        <f>IF($E302="","",(VLOOKUP($E302,所属・種目コード!$B$2:$D$152,2,0)))</f>
        <v>1136</v>
      </c>
      <c r="K302" s="32">
        <v>300</v>
      </c>
      <c r="L302" s="715">
        <v>353</v>
      </c>
      <c r="M302" s="716" t="s">
        <v>9033</v>
      </c>
      <c r="N302" s="709" t="s">
        <v>12450</v>
      </c>
      <c r="O302" s="709" t="s">
        <v>12451</v>
      </c>
      <c r="P302" s="709" t="s">
        <v>233</v>
      </c>
      <c r="Q302" s="709" t="s">
        <v>11902</v>
      </c>
      <c r="R302" s="709">
        <v>2</v>
      </c>
      <c r="S302" s="714" t="str">
        <f>IF($P302="","",(VLOOKUP($P302,所属・種目コード!$B$2:$D$152,3,0)))</f>
        <v>031150</v>
      </c>
      <c r="T302" s="714">
        <f>IF($P302="","",(VLOOKUP($P302,所属・種目コード!$B$2:$D$152,2,0)))</f>
        <v>1150</v>
      </c>
    </row>
    <row r="303" spans="1:20" ht="18" customHeight="1">
      <c r="A303" s="709">
        <v>301</v>
      </c>
      <c r="B303" s="709">
        <v>350</v>
      </c>
      <c r="C303" s="709" t="s">
        <v>9925</v>
      </c>
      <c r="D303" s="709" t="s">
        <v>9926</v>
      </c>
      <c r="E303" s="709" t="s">
        <v>172</v>
      </c>
      <c r="F303" s="709">
        <v>1</v>
      </c>
      <c r="G303" s="709">
        <v>2</v>
      </c>
      <c r="H303" s="710" t="s">
        <v>9034</v>
      </c>
      <c r="I303" s="714">
        <f>IF($E303="","",(VLOOKUP($E303,所属・種目コード!$B$2:$D$152,2,0)))</f>
        <v>1136</v>
      </c>
      <c r="K303" s="32">
        <v>301</v>
      </c>
      <c r="L303" s="715">
        <v>354</v>
      </c>
      <c r="M303" s="716" t="s">
        <v>9033</v>
      </c>
      <c r="N303" s="709" t="s">
        <v>12452</v>
      </c>
      <c r="O303" s="709" t="s">
        <v>12453</v>
      </c>
      <c r="P303" s="709" t="s">
        <v>233</v>
      </c>
      <c r="Q303" s="709" t="s">
        <v>11902</v>
      </c>
      <c r="R303" s="709">
        <v>2</v>
      </c>
      <c r="S303" s="714" t="str">
        <f>IF($P303="","",(VLOOKUP($P303,所属・種目コード!$B$2:$D$152,3,0)))</f>
        <v>031150</v>
      </c>
      <c r="T303" s="714">
        <f>IF($P303="","",(VLOOKUP($P303,所属・種目コード!$B$2:$D$152,2,0)))</f>
        <v>1150</v>
      </c>
    </row>
    <row r="304" spans="1:20" ht="18" customHeight="1">
      <c r="A304" s="709">
        <v>302</v>
      </c>
      <c r="B304" s="709">
        <v>351</v>
      </c>
      <c r="C304" s="709" t="s">
        <v>9927</v>
      </c>
      <c r="D304" s="709" t="s">
        <v>9928</v>
      </c>
      <c r="E304" s="709" t="s">
        <v>172</v>
      </c>
      <c r="F304" s="709">
        <v>1</v>
      </c>
      <c r="G304" s="709">
        <v>2</v>
      </c>
      <c r="H304" s="710" t="s">
        <v>9034</v>
      </c>
      <c r="I304" s="714">
        <f>IF($E304="","",(VLOOKUP($E304,所属・種目コード!$B$2:$D$152,2,0)))</f>
        <v>1136</v>
      </c>
      <c r="K304" s="32">
        <v>302</v>
      </c>
      <c r="L304" s="715">
        <v>355</v>
      </c>
      <c r="M304" s="716" t="s">
        <v>9033</v>
      </c>
      <c r="N304" s="709" t="s">
        <v>12454</v>
      </c>
      <c r="O304" s="709" t="s">
        <v>12455</v>
      </c>
      <c r="P304" s="709" t="s">
        <v>233</v>
      </c>
      <c r="Q304" s="709" t="s">
        <v>11902</v>
      </c>
      <c r="R304" s="709">
        <v>2</v>
      </c>
      <c r="S304" s="714" t="str">
        <f>IF($P304="","",(VLOOKUP($P304,所属・種目コード!$B$2:$D$152,3,0)))</f>
        <v>031150</v>
      </c>
      <c r="T304" s="714">
        <f>IF($P304="","",(VLOOKUP($P304,所属・種目コード!$B$2:$D$152,2,0)))</f>
        <v>1150</v>
      </c>
    </row>
    <row r="305" spans="1:20" ht="18" customHeight="1">
      <c r="A305" s="709">
        <v>303</v>
      </c>
      <c r="B305" s="709">
        <v>352</v>
      </c>
      <c r="C305" s="709" t="s">
        <v>9929</v>
      </c>
      <c r="D305" s="709" t="s">
        <v>9930</v>
      </c>
      <c r="E305" s="709" t="s">
        <v>172</v>
      </c>
      <c r="F305" s="709">
        <v>1</v>
      </c>
      <c r="G305" s="709">
        <v>2</v>
      </c>
      <c r="H305" s="710" t="s">
        <v>9034</v>
      </c>
      <c r="I305" s="714">
        <f>IF($E305="","",(VLOOKUP($E305,所属・種目コード!$B$2:$D$152,2,0)))</f>
        <v>1136</v>
      </c>
      <c r="K305" s="32">
        <v>303</v>
      </c>
      <c r="L305" s="715">
        <v>356</v>
      </c>
      <c r="M305" s="716" t="s">
        <v>9033</v>
      </c>
      <c r="N305" s="709" t="s">
        <v>12456</v>
      </c>
      <c r="O305" s="709" t="s">
        <v>12457</v>
      </c>
      <c r="P305" s="709" t="s">
        <v>233</v>
      </c>
      <c r="Q305" s="709" t="s">
        <v>11902</v>
      </c>
      <c r="R305" s="709">
        <v>2</v>
      </c>
      <c r="S305" s="714" t="str">
        <f>IF($P305="","",(VLOOKUP($P305,所属・種目コード!$B$2:$D$152,3,0)))</f>
        <v>031150</v>
      </c>
      <c r="T305" s="714">
        <f>IF($P305="","",(VLOOKUP($P305,所属・種目コード!$B$2:$D$152,2,0)))</f>
        <v>1150</v>
      </c>
    </row>
    <row r="306" spans="1:20" ht="18" customHeight="1">
      <c r="A306" s="709">
        <v>304</v>
      </c>
      <c r="B306" s="709">
        <v>353</v>
      </c>
      <c r="C306" s="709" t="s">
        <v>9931</v>
      </c>
      <c r="D306" s="709" t="s">
        <v>9932</v>
      </c>
      <c r="E306" s="709" t="s">
        <v>172</v>
      </c>
      <c r="F306" s="709">
        <v>1</v>
      </c>
      <c r="G306" s="709">
        <v>2</v>
      </c>
      <c r="H306" s="710" t="s">
        <v>9034</v>
      </c>
      <c r="I306" s="714">
        <f>IF($E306="","",(VLOOKUP($E306,所属・種目コード!$B$2:$D$152,2,0)))</f>
        <v>1136</v>
      </c>
      <c r="K306" s="32">
        <v>304</v>
      </c>
      <c r="L306" s="715">
        <v>357</v>
      </c>
      <c r="M306" s="716" t="s">
        <v>9033</v>
      </c>
      <c r="N306" s="709" t="s">
        <v>12458</v>
      </c>
      <c r="O306" s="709" t="s">
        <v>12459</v>
      </c>
      <c r="P306" s="709" t="s">
        <v>376</v>
      </c>
      <c r="Q306" s="709" t="s">
        <v>11902</v>
      </c>
      <c r="R306" s="709">
        <v>3</v>
      </c>
      <c r="S306" s="714" t="str">
        <f>IF($P306="","",(VLOOKUP($P306,所属・種目コード!$B$2:$D$152,3,0)))</f>
        <v>031213</v>
      </c>
      <c r="T306" s="714">
        <f>IF($P306="","",(VLOOKUP($P306,所属・種目コード!$B$2:$D$152,2,0)))</f>
        <v>1213</v>
      </c>
    </row>
    <row r="307" spans="1:20" ht="18" customHeight="1">
      <c r="A307" s="709">
        <v>305</v>
      </c>
      <c r="B307" s="709">
        <v>354</v>
      </c>
      <c r="C307" s="709" t="s">
        <v>9933</v>
      </c>
      <c r="D307" s="709" t="s">
        <v>9934</v>
      </c>
      <c r="E307" s="709" t="s">
        <v>172</v>
      </c>
      <c r="F307" s="709">
        <v>1</v>
      </c>
      <c r="G307" s="709">
        <v>2</v>
      </c>
      <c r="H307" s="710" t="s">
        <v>9034</v>
      </c>
      <c r="I307" s="714">
        <f>IF($E307="","",(VLOOKUP($E307,所属・種目コード!$B$2:$D$152,2,0)))</f>
        <v>1136</v>
      </c>
      <c r="K307" s="32">
        <v>305</v>
      </c>
      <c r="L307" s="715">
        <v>358</v>
      </c>
      <c r="M307" s="716" t="s">
        <v>9033</v>
      </c>
      <c r="N307" s="709" t="s">
        <v>12460</v>
      </c>
      <c r="O307" s="709" t="s">
        <v>12461</v>
      </c>
      <c r="P307" s="709" t="s">
        <v>376</v>
      </c>
      <c r="Q307" s="709" t="s">
        <v>11902</v>
      </c>
      <c r="R307" s="709">
        <v>3</v>
      </c>
      <c r="S307" s="714" t="str">
        <f>IF($P307="","",(VLOOKUP($P307,所属・種目コード!$B$2:$D$152,3,0)))</f>
        <v>031213</v>
      </c>
      <c r="T307" s="714">
        <f>IF($P307="","",(VLOOKUP($P307,所属・種目コード!$B$2:$D$152,2,0)))</f>
        <v>1213</v>
      </c>
    </row>
    <row r="308" spans="1:20" ht="18" customHeight="1">
      <c r="A308" s="709">
        <v>306</v>
      </c>
      <c r="B308" s="709">
        <v>355</v>
      </c>
      <c r="C308" s="709" t="s">
        <v>9935</v>
      </c>
      <c r="D308" s="709" t="s">
        <v>9936</v>
      </c>
      <c r="E308" s="709" t="s">
        <v>172</v>
      </c>
      <c r="F308" s="709">
        <v>1</v>
      </c>
      <c r="G308" s="709">
        <v>2</v>
      </c>
      <c r="H308" s="710" t="s">
        <v>9034</v>
      </c>
      <c r="I308" s="714">
        <f>IF($E308="","",(VLOOKUP($E308,所属・種目コード!$B$2:$D$152,2,0)))</f>
        <v>1136</v>
      </c>
      <c r="K308" s="32">
        <v>306</v>
      </c>
      <c r="L308" s="715">
        <v>359</v>
      </c>
      <c r="M308" s="716" t="s">
        <v>9033</v>
      </c>
      <c r="N308" s="709" t="s">
        <v>12462</v>
      </c>
      <c r="O308" s="709" t="s">
        <v>12463</v>
      </c>
      <c r="P308" s="709" t="s">
        <v>376</v>
      </c>
      <c r="Q308" s="709" t="s">
        <v>11902</v>
      </c>
      <c r="R308" s="709">
        <v>3</v>
      </c>
      <c r="S308" s="714" t="str">
        <f>IF($P308="","",(VLOOKUP($P308,所属・種目コード!$B$2:$D$152,3,0)))</f>
        <v>031213</v>
      </c>
      <c r="T308" s="714">
        <f>IF($P308="","",(VLOOKUP($P308,所属・種目コード!$B$2:$D$152,2,0)))</f>
        <v>1213</v>
      </c>
    </row>
    <row r="309" spans="1:20" ht="18" customHeight="1">
      <c r="A309" s="709">
        <v>307</v>
      </c>
      <c r="B309" s="709">
        <v>356</v>
      </c>
      <c r="C309" s="709" t="s">
        <v>9937</v>
      </c>
      <c r="D309" s="709" t="s">
        <v>2260</v>
      </c>
      <c r="E309" s="709" t="s">
        <v>9938</v>
      </c>
      <c r="F309" s="709">
        <v>1</v>
      </c>
      <c r="G309" s="709">
        <v>2</v>
      </c>
      <c r="H309" s="710" t="s">
        <v>9939</v>
      </c>
      <c r="I309" s="714" t="e">
        <f>IF($E309="","",(VLOOKUP($E309,所属・種目コード!$B$2:$D$152,2,0)))</f>
        <v>#N/A</v>
      </c>
      <c r="K309" s="32">
        <v>307</v>
      </c>
      <c r="L309" s="715">
        <v>360</v>
      </c>
      <c r="M309" s="716" t="s">
        <v>9033</v>
      </c>
      <c r="N309" s="709" t="s">
        <v>12464</v>
      </c>
      <c r="O309" s="709" t="s">
        <v>12465</v>
      </c>
      <c r="P309" s="709" t="s">
        <v>376</v>
      </c>
      <c r="Q309" s="709" t="s">
        <v>11902</v>
      </c>
      <c r="R309" s="709">
        <v>3</v>
      </c>
      <c r="S309" s="714" t="str">
        <f>IF($P309="","",(VLOOKUP($P309,所属・種目コード!$B$2:$D$152,3,0)))</f>
        <v>031213</v>
      </c>
      <c r="T309" s="714">
        <f>IF($P309="","",(VLOOKUP($P309,所属・種目コード!$B$2:$D$152,2,0)))</f>
        <v>1213</v>
      </c>
    </row>
    <row r="310" spans="1:20" ht="18" customHeight="1">
      <c r="A310" s="709">
        <v>308</v>
      </c>
      <c r="B310" s="709">
        <v>357</v>
      </c>
      <c r="C310" s="709" t="s">
        <v>9940</v>
      </c>
      <c r="D310" s="709" t="s">
        <v>9941</v>
      </c>
      <c r="E310" s="709" t="s">
        <v>9938</v>
      </c>
      <c r="F310" s="709">
        <v>1</v>
      </c>
      <c r="G310" s="709">
        <v>2</v>
      </c>
      <c r="H310" s="710" t="s">
        <v>9939</v>
      </c>
      <c r="I310" s="714" t="e">
        <f>IF($E310="","",(VLOOKUP($E310,所属・種目コード!$B$2:$D$152,2,0)))</f>
        <v>#N/A</v>
      </c>
      <c r="K310" s="32">
        <v>308</v>
      </c>
      <c r="L310" s="715">
        <v>361</v>
      </c>
      <c r="M310" s="716" t="s">
        <v>9033</v>
      </c>
      <c r="N310" s="709" t="s">
        <v>12466</v>
      </c>
      <c r="O310" s="709" t="s">
        <v>12467</v>
      </c>
      <c r="P310" s="709" t="s">
        <v>376</v>
      </c>
      <c r="Q310" s="709" t="s">
        <v>11902</v>
      </c>
      <c r="R310" s="709">
        <v>2</v>
      </c>
      <c r="S310" s="714" t="str">
        <f>IF($P310="","",(VLOOKUP($P310,所属・種目コード!$B$2:$D$152,3,0)))</f>
        <v>031213</v>
      </c>
      <c r="T310" s="714">
        <f>IF($P310="","",(VLOOKUP($P310,所属・種目コード!$B$2:$D$152,2,0)))</f>
        <v>1213</v>
      </c>
    </row>
    <row r="311" spans="1:20" ht="18" customHeight="1">
      <c r="A311" s="709">
        <v>309</v>
      </c>
      <c r="B311" s="709">
        <v>358</v>
      </c>
      <c r="C311" s="709" t="s">
        <v>9942</v>
      </c>
      <c r="D311" s="709" t="s">
        <v>9943</v>
      </c>
      <c r="E311" s="709" t="s">
        <v>9938</v>
      </c>
      <c r="F311" s="709">
        <v>1</v>
      </c>
      <c r="G311" s="709">
        <v>2</v>
      </c>
      <c r="H311" s="710" t="s">
        <v>9939</v>
      </c>
      <c r="I311" s="714" t="e">
        <f>IF($E311="","",(VLOOKUP($E311,所属・種目コード!$B$2:$D$152,2,0)))</f>
        <v>#N/A</v>
      </c>
      <c r="K311" s="32">
        <v>309</v>
      </c>
      <c r="L311" s="715">
        <v>375</v>
      </c>
      <c r="M311" s="716" t="s">
        <v>9033</v>
      </c>
      <c r="N311" s="709" t="s">
        <v>12468</v>
      </c>
      <c r="O311" s="709" t="s">
        <v>4763</v>
      </c>
      <c r="P311" s="709" t="s">
        <v>357</v>
      </c>
      <c r="Q311" s="709" t="s">
        <v>11902</v>
      </c>
      <c r="R311" s="709">
        <v>3</v>
      </c>
      <c r="S311" s="714" t="str">
        <f>IF($P311="","",(VLOOKUP($P311,所属・種目コード!$B$2:$D$152,3,0)))</f>
        <v>031193</v>
      </c>
      <c r="T311" s="714">
        <f>IF($P311="","",(VLOOKUP($P311,所属・種目コード!$B$2:$D$152,2,0)))</f>
        <v>1193</v>
      </c>
    </row>
    <row r="312" spans="1:20" ht="18" customHeight="1">
      <c r="A312" s="709">
        <v>310</v>
      </c>
      <c r="B312" s="709">
        <v>359</v>
      </c>
      <c r="C312" s="709" t="s">
        <v>9944</v>
      </c>
      <c r="D312" s="709" t="s">
        <v>9945</v>
      </c>
      <c r="E312" s="709" t="s">
        <v>9938</v>
      </c>
      <c r="F312" s="709">
        <v>1</v>
      </c>
      <c r="G312" s="709">
        <v>2</v>
      </c>
      <c r="H312" s="710" t="s">
        <v>9939</v>
      </c>
      <c r="I312" s="714" t="e">
        <f>IF($E312="","",(VLOOKUP($E312,所属・種目コード!$B$2:$D$152,2,0)))</f>
        <v>#N/A</v>
      </c>
      <c r="K312" s="32">
        <v>310</v>
      </c>
      <c r="L312" s="715">
        <v>376</v>
      </c>
      <c r="M312" s="716" t="s">
        <v>9033</v>
      </c>
      <c r="N312" s="709" t="s">
        <v>12469</v>
      </c>
      <c r="O312" s="709" t="s">
        <v>12470</v>
      </c>
      <c r="P312" s="709" t="s">
        <v>357</v>
      </c>
      <c r="Q312" s="709" t="s">
        <v>11902</v>
      </c>
      <c r="R312" s="709">
        <v>3</v>
      </c>
      <c r="S312" s="714" t="str">
        <f>IF($P312="","",(VLOOKUP($P312,所属・種目コード!$B$2:$D$152,3,0)))</f>
        <v>031193</v>
      </c>
      <c r="T312" s="714">
        <f>IF($P312="","",(VLOOKUP($P312,所属・種目コード!$B$2:$D$152,2,0)))</f>
        <v>1193</v>
      </c>
    </row>
    <row r="313" spans="1:20" ht="18" customHeight="1">
      <c r="A313" s="709">
        <v>311</v>
      </c>
      <c r="B313" s="709">
        <v>360</v>
      </c>
      <c r="C313" s="709" t="s">
        <v>9946</v>
      </c>
      <c r="D313" s="709" t="s">
        <v>9947</v>
      </c>
      <c r="E313" s="709" t="s">
        <v>9938</v>
      </c>
      <c r="F313" s="709">
        <v>1</v>
      </c>
      <c r="G313" s="709">
        <v>2</v>
      </c>
      <c r="H313" s="710" t="s">
        <v>9939</v>
      </c>
      <c r="I313" s="714" t="e">
        <f>IF($E313="","",(VLOOKUP($E313,所属・種目コード!$B$2:$D$152,2,0)))</f>
        <v>#N/A</v>
      </c>
      <c r="K313" s="32">
        <v>311</v>
      </c>
      <c r="L313" s="715">
        <v>377</v>
      </c>
      <c r="M313" s="716" t="s">
        <v>9033</v>
      </c>
      <c r="N313" s="709" t="s">
        <v>12471</v>
      </c>
      <c r="O313" s="709" t="s">
        <v>12472</v>
      </c>
      <c r="P313" s="709" t="s">
        <v>357</v>
      </c>
      <c r="Q313" s="709" t="s">
        <v>11902</v>
      </c>
      <c r="R313" s="709">
        <v>2</v>
      </c>
      <c r="S313" s="714" t="str">
        <f>IF($P313="","",(VLOOKUP($P313,所属・種目コード!$B$2:$D$152,3,0)))</f>
        <v>031193</v>
      </c>
      <c r="T313" s="714">
        <f>IF($P313="","",(VLOOKUP($P313,所属・種目コード!$B$2:$D$152,2,0)))</f>
        <v>1193</v>
      </c>
    </row>
    <row r="314" spans="1:20" ht="18" customHeight="1">
      <c r="A314" s="709">
        <v>312</v>
      </c>
      <c r="B314" s="709">
        <v>361</v>
      </c>
      <c r="C314" s="709" t="s">
        <v>9948</v>
      </c>
      <c r="D314" s="709" t="s">
        <v>9949</v>
      </c>
      <c r="E314" s="709" t="s">
        <v>261</v>
      </c>
      <c r="F314" s="709">
        <v>1</v>
      </c>
      <c r="G314" s="709">
        <v>3</v>
      </c>
      <c r="H314" s="710" t="s">
        <v>8954</v>
      </c>
      <c r="I314" s="714">
        <f>IF($E314="","",(VLOOKUP($E314,所属・種目コード!$B$2:$D$152,2,0)))</f>
        <v>1157</v>
      </c>
      <c r="K314" s="32">
        <v>312</v>
      </c>
      <c r="L314" s="715">
        <v>378</v>
      </c>
      <c r="M314" s="716" t="s">
        <v>9033</v>
      </c>
      <c r="N314" s="709" t="s">
        <v>12473</v>
      </c>
      <c r="O314" s="709" t="s">
        <v>12474</v>
      </c>
      <c r="P314" s="709" t="s">
        <v>357</v>
      </c>
      <c r="Q314" s="709" t="s">
        <v>11902</v>
      </c>
      <c r="R314" s="709">
        <v>2</v>
      </c>
      <c r="S314" s="714" t="str">
        <f>IF($P314="","",(VLOOKUP($P314,所属・種目コード!$B$2:$D$152,3,0)))</f>
        <v>031193</v>
      </c>
      <c r="T314" s="714">
        <f>IF($P314="","",(VLOOKUP($P314,所属・種目コード!$B$2:$D$152,2,0)))</f>
        <v>1193</v>
      </c>
    </row>
    <row r="315" spans="1:20" ht="18" customHeight="1">
      <c r="A315" s="709">
        <v>313</v>
      </c>
      <c r="B315" s="709">
        <v>362</v>
      </c>
      <c r="C315" s="709" t="s">
        <v>9950</v>
      </c>
      <c r="D315" s="709" t="s">
        <v>9951</v>
      </c>
      <c r="E315" s="709" t="s">
        <v>261</v>
      </c>
      <c r="F315" s="709">
        <v>1</v>
      </c>
      <c r="G315" s="709">
        <v>3</v>
      </c>
      <c r="H315" s="710" t="s">
        <v>8954</v>
      </c>
      <c r="I315" s="714">
        <f>IF($E315="","",(VLOOKUP($E315,所属・種目コード!$B$2:$D$152,2,0)))</f>
        <v>1157</v>
      </c>
      <c r="K315" s="32">
        <v>313</v>
      </c>
      <c r="L315" s="715">
        <v>379</v>
      </c>
      <c r="M315" s="716" t="s">
        <v>9033</v>
      </c>
      <c r="N315" s="709" t="s">
        <v>12475</v>
      </c>
      <c r="O315" s="709" t="s">
        <v>12476</v>
      </c>
      <c r="P315" s="709" t="s">
        <v>357</v>
      </c>
      <c r="Q315" s="709" t="s">
        <v>11902</v>
      </c>
      <c r="R315" s="709">
        <v>2</v>
      </c>
      <c r="S315" s="714" t="str">
        <f>IF($P315="","",(VLOOKUP($P315,所属・種目コード!$B$2:$D$152,3,0)))</f>
        <v>031193</v>
      </c>
      <c r="T315" s="714">
        <f>IF($P315="","",(VLOOKUP($P315,所属・種目コード!$B$2:$D$152,2,0)))</f>
        <v>1193</v>
      </c>
    </row>
    <row r="316" spans="1:20" ht="18" customHeight="1">
      <c r="A316" s="709">
        <v>314</v>
      </c>
      <c r="B316" s="709">
        <v>363</v>
      </c>
      <c r="C316" s="709" t="s">
        <v>9952</v>
      </c>
      <c r="D316" s="709" t="s">
        <v>9953</v>
      </c>
      <c r="E316" s="709" t="s">
        <v>261</v>
      </c>
      <c r="F316" s="709">
        <v>1</v>
      </c>
      <c r="G316" s="709">
        <v>3</v>
      </c>
      <c r="H316" s="710" t="s">
        <v>8954</v>
      </c>
      <c r="I316" s="714">
        <f>IF($E316="","",(VLOOKUP($E316,所属・種目コード!$B$2:$D$152,2,0)))</f>
        <v>1157</v>
      </c>
      <c r="K316" s="32">
        <v>314</v>
      </c>
      <c r="L316" s="715">
        <v>380</v>
      </c>
      <c r="M316" s="716" t="s">
        <v>9033</v>
      </c>
      <c r="N316" s="709" t="s">
        <v>12477</v>
      </c>
      <c r="O316" s="709" t="s">
        <v>12478</v>
      </c>
      <c r="P316" s="709" t="s">
        <v>357</v>
      </c>
      <c r="Q316" s="709" t="s">
        <v>11902</v>
      </c>
      <c r="R316" s="709">
        <v>2</v>
      </c>
      <c r="S316" s="714" t="str">
        <f>IF($P316="","",(VLOOKUP($P316,所属・種目コード!$B$2:$D$152,3,0)))</f>
        <v>031193</v>
      </c>
      <c r="T316" s="714">
        <f>IF($P316="","",(VLOOKUP($P316,所属・種目コード!$B$2:$D$152,2,0)))</f>
        <v>1193</v>
      </c>
    </row>
    <row r="317" spans="1:20" ht="18" customHeight="1">
      <c r="A317" s="709">
        <v>315</v>
      </c>
      <c r="B317" s="709">
        <v>364</v>
      </c>
      <c r="C317" s="709" t="s">
        <v>9954</v>
      </c>
      <c r="D317" s="709" t="s">
        <v>9955</v>
      </c>
      <c r="E317" s="709" t="s">
        <v>261</v>
      </c>
      <c r="F317" s="709">
        <v>1</v>
      </c>
      <c r="G317" s="709">
        <v>3</v>
      </c>
      <c r="H317" s="710" t="s">
        <v>8954</v>
      </c>
      <c r="I317" s="714">
        <f>IF($E317="","",(VLOOKUP($E317,所属・種目コード!$B$2:$D$152,2,0)))</f>
        <v>1157</v>
      </c>
      <c r="K317" s="32">
        <v>315</v>
      </c>
      <c r="L317" s="715">
        <v>381</v>
      </c>
      <c r="M317" s="716" t="s">
        <v>9033</v>
      </c>
      <c r="N317" s="709" t="s">
        <v>12479</v>
      </c>
      <c r="O317" s="709" t="s">
        <v>12480</v>
      </c>
      <c r="P317" s="709" t="s">
        <v>8896</v>
      </c>
      <c r="Q317" s="709" t="s">
        <v>11902</v>
      </c>
      <c r="R317" s="709">
        <v>3</v>
      </c>
      <c r="S317" s="714" t="str">
        <f>IF($P317="","",(VLOOKUP($P317,所属・種目コード!$B$2:$D$152,3,0)))</f>
        <v>031519</v>
      </c>
      <c r="T317" s="714">
        <f>IF($P317="","",(VLOOKUP($P317,所属・種目コード!$B$2:$D$152,2,0)))</f>
        <v>1519</v>
      </c>
    </row>
    <row r="318" spans="1:20" ht="18" customHeight="1">
      <c r="A318" s="709">
        <v>316</v>
      </c>
      <c r="B318" s="709">
        <v>365</v>
      </c>
      <c r="C318" s="709" t="s">
        <v>9956</v>
      </c>
      <c r="D318" s="709" t="s">
        <v>9957</v>
      </c>
      <c r="E318" s="709" t="s">
        <v>261</v>
      </c>
      <c r="F318" s="709">
        <v>1</v>
      </c>
      <c r="G318" s="709">
        <v>3</v>
      </c>
      <c r="H318" s="710" t="s">
        <v>8954</v>
      </c>
      <c r="I318" s="714">
        <f>IF($E318="","",(VLOOKUP($E318,所属・種目コード!$B$2:$D$152,2,0)))</f>
        <v>1157</v>
      </c>
      <c r="K318" s="32">
        <v>316</v>
      </c>
      <c r="L318" s="715">
        <v>382</v>
      </c>
      <c r="M318" s="716" t="s">
        <v>8951</v>
      </c>
      <c r="N318" s="709" t="s">
        <v>12481</v>
      </c>
      <c r="O318" s="709" t="s">
        <v>12482</v>
      </c>
      <c r="P318" s="709" t="s">
        <v>8896</v>
      </c>
      <c r="Q318" s="709" t="s">
        <v>11902</v>
      </c>
      <c r="R318" s="709">
        <v>3</v>
      </c>
      <c r="S318" s="714" t="str">
        <f>IF($P318="","",(VLOOKUP($P318,所属・種目コード!$B$2:$D$152,3,0)))</f>
        <v>031519</v>
      </c>
      <c r="T318" s="714">
        <f>IF($P318="","",(VLOOKUP($P318,所属・種目コード!$B$2:$D$152,2,0)))</f>
        <v>1519</v>
      </c>
    </row>
    <row r="319" spans="1:20" ht="18" customHeight="1">
      <c r="A319" s="709">
        <v>317</v>
      </c>
      <c r="B319" s="709">
        <v>366</v>
      </c>
      <c r="C319" s="709" t="s">
        <v>9958</v>
      </c>
      <c r="D319" s="709" t="s">
        <v>9959</v>
      </c>
      <c r="E319" s="709" t="s">
        <v>261</v>
      </c>
      <c r="F319" s="709">
        <v>1</v>
      </c>
      <c r="G319" s="709">
        <v>3</v>
      </c>
      <c r="H319" s="710" t="s">
        <v>8954</v>
      </c>
      <c r="I319" s="714">
        <f>IF($E319="","",(VLOOKUP($E319,所属・種目コード!$B$2:$D$152,2,0)))</f>
        <v>1157</v>
      </c>
      <c r="K319" s="32">
        <v>317</v>
      </c>
      <c r="L319" s="715">
        <v>383</v>
      </c>
      <c r="M319" s="716" t="s">
        <v>8951</v>
      </c>
      <c r="N319" s="709" t="s">
        <v>12483</v>
      </c>
      <c r="O319" s="709" t="s">
        <v>12484</v>
      </c>
      <c r="P319" s="709" t="s">
        <v>8896</v>
      </c>
      <c r="Q319" s="709" t="s">
        <v>11902</v>
      </c>
      <c r="R319" s="709">
        <v>1</v>
      </c>
      <c r="S319" s="714" t="str">
        <f>IF($P319="","",(VLOOKUP($P319,所属・種目コード!$B$2:$D$152,3,0)))</f>
        <v>031519</v>
      </c>
      <c r="T319" s="714">
        <f>IF($P319="","",(VLOOKUP($P319,所属・種目コード!$B$2:$D$152,2,0)))</f>
        <v>1519</v>
      </c>
    </row>
    <row r="320" spans="1:20" ht="18" customHeight="1">
      <c r="A320" s="709">
        <v>318</v>
      </c>
      <c r="B320" s="709">
        <v>367</v>
      </c>
      <c r="C320" s="709" t="s">
        <v>9960</v>
      </c>
      <c r="D320" s="709" t="s">
        <v>9961</v>
      </c>
      <c r="E320" s="709" t="s">
        <v>261</v>
      </c>
      <c r="F320" s="709">
        <v>1</v>
      </c>
      <c r="G320" s="709">
        <v>3</v>
      </c>
      <c r="H320" s="710" t="s">
        <v>8954</v>
      </c>
      <c r="I320" s="714">
        <f>IF($E320="","",(VLOOKUP($E320,所属・種目コード!$B$2:$D$152,2,0)))</f>
        <v>1157</v>
      </c>
      <c r="K320" s="32">
        <v>318</v>
      </c>
      <c r="L320" s="715">
        <v>384</v>
      </c>
      <c r="M320" s="716" t="s">
        <v>8951</v>
      </c>
      <c r="N320" s="709" t="s">
        <v>12485</v>
      </c>
      <c r="O320" s="709" t="s">
        <v>12486</v>
      </c>
      <c r="P320" s="709" t="s">
        <v>8896</v>
      </c>
      <c r="Q320" s="709" t="s">
        <v>11902</v>
      </c>
      <c r="R320" s="709">
        <v>1</v>
      </c>
      <c r="S320" s="714" t="str">
        <f>IF($P320="","",(VLOOKUP($P320,所属・種目コード!$B$2:$D$152,3,0)))</f>
        <v>031519</v>
      </c>
      <c r="T320" s="714">
        <f>IF($P320="","",(VLOOKUP($P320,所属・種目コード!$B$2:$D$152,2,0)))</f>
        <v>1519</v>
      </c>
    </row>
    <row r="321" spans="1:20" ht="18" customHeight="1">
      <c r="A321" s="709">
        <v>319</v>
      </c>
      <c r="B321" s="709">
        <v>368</v>
      </c>
      <c r="C321" s="709" t="s">
        <v>3322</v>
      </c>
      <c r="D321" s="709" t="s">
        <v>9962</v>
      </c>
      <c r="E321" s="709" t="s">
        <v>261</v>
      </c>
      <c r="F321" s="709">
        <v>1</v>
      </c>
      <c r="G321" s="709">
        <v>3</v>
      </c>
      <c r="H321" s="710" t="s">
        <v>8954</v>
      </c>
      <c r="I321" s="714">
        <f>IF($E321="","",(VLOOKUP($E321,所属・種目コード!$B$2:$D$152,2,0)))</f>
        <v>1157</v>
      </c>
      <c r="K321" s="32">
        <v>319</v>
      </c>
      <c r="L321" s="715">
        <v>385</v>
      </c>
      <c r="M321" s="716" t="s">
        <v>8951</v>
      </c>
      <c r="N321" s="709" t="s">
        <v>12487</v>
      </c>
      <c r="O321" s="709" t="s">
        <v>12488</v>
      </c>
      <c r="P321" s="709" t="s">
        <v>8896</v>
      </c>
      <c r="Q321" s="709" t="s">
        <v>11902</v>
      </c>
      <c r="R321" s="709">
        <v>1</v>
      </c>
      <c r="S321" s="714" t="str">
        <f>IF($P321="","",(VLOOKUP($P321,所属・種目コード!$B$2:$D$152,3,0)))</f>
        <v>031519</v>
      </c>
      <c r="T321" s="714">
        <f>IF($P321="","",(VLOOKUP($P321,所属・種目コード!$B$2:$D$152,2,0)))</f>
        <v>1519</v>
      </c>
    </row>
    <row r="322" spans="1:20" ht="18" customHeight="1">
      <c r="A322" s="709">
        <v>320</v>
      </c>
      <c r="B322" s="709">
        <v>388</v>
      </c>
      <c r="C322" s="709" t="s">
        <v>9963</v>
      </c>
      <c r="D322" s="709" t="s">
        <v>9964</v>
      </c>
      <c r="E322" s="709" t="s">
        <v>8627</v>
      </c>
      <c r="F322" s="709">
        <v>1</v>
      </c>
      <c r="G322" s="709">
        <v>2</v>
      </c>
      <c r="H322" s="710" t="s">
        <v>9048</v>
      </c>
      <c r="I322" s="714">
        <f>IF($E322="","",(VLOOKUP($E322,所属・種目コード!$B$2:$D$152,2,0)))</f>
        <v>1238</v>
      </c>
      <c r="K322" s="32">
        <v>320</v>
      </c>
      <c r="L322" s="715">
        <v>386</v>
      </c>
      <c r="M322" s="716" t="s">
        <v>8951</v>
      </c>
      <c r="N322" s="709" t="s">
        <v>12489</v>
      </c>
      <c r="O322" s="709" t="s">
        <v>12490</v>
      </c>
      <c r="P322" s="709" t="s">
        <v>8896</v>
      </c>
      <c r="Q322" s="709" t="s">
        <v>11902</v>
      </c>
      <c r="R322" s="709">
        <v>1</v>
      </c>
      <c r="S322" s="714" t="str">
        <f>IF($P322="","",(VLOOKUP($P322,所属・種目コード!$B$2:$D$152,3,0)))</f>
        <v>031519</v>
      </c>
      <c r="T322" s="714">
        <f>IF($P322="","",(VLOOKUP($P322,所属・種目コード!$B$2:$D$152,2,0)))</f>
        <v>1519</v>
      </c>
    </row>
    <row r="323" spans="1:20" ht="18" customHeight="1">
      <c r="A323" s="709">
        <v>321</v>
      </c>
      <c r="B323" s="709">
        <v>389</v>
      </c>
      <c r="C323" s="709" t="s">
        <v>9965</v>
      </c>
      <c r="D323" s="709" t="s">
        <v>9966</v>
      </c>
      <c r="E323" s="709" t="s">
        <v>8627</v>
      </c>
      <c r="F323" s="709">
        <v>1</v>
      </c>
      <c r="G323" s="709">
        <v>2</v>
      </c>
      <c r="H323" s="710" t="s">
        <v>9048</v>
      </c>
      <c r="I323" s="714">
        <f>IF($E323="","",(VLOOKUP($E323,所属・種目コード!$B$2:$D$152,2,0)))</f>
        <v>1238</v>
      </c>
      <c r="K323" s="32">
        <v>321</v>
      </c>
      <c r="L323" s="715">
        <v>387</v>
      </c>
      <c r="M323" s="716" t="s">
        <v>8935</v>
      </c>
      <c r="N323" s="709" t="s">
        <v>12491</v>
      </c>
      <c r="O323" s="709" t="s">
        <v>12492</v>
      </c>
      <c r="P323" s="709" t="s">
        <v>8896</v>
      </c>
      <c r="Q323" s="709" t="s">
        <v>11902</v>
      </c>
      <c r="R323" s="709">
        <v>1</v>
      </c>
      <c r="S323" s="714" t="str">
        <f>IF($P323="","",(VLOOKUP($P323,所属・種目コード!$B$2:$D$152,3,0)))</f>
        <v>031519</v>
      </c>
      <c r="T323" s="714">
        <f>IF($P323="","",(VLOOKUP($P323,所属・種目コード!$B$2:$D$152,2,0)))</f>
        <v>1519</v>
      </c>
    </row>
    <row r="324" spans="1:20" ht="18" customHeight="1">
      <c r="A324" s="709">
        <v>322</v>
      </c>
      <c r="B324" s="709">
        <v>390</v>
      </c>
      <c r="C324" s="709" t="s">
        <v>9967</v>
      </c>
      <c r="D324" s="709" t="s">
        <v>9968</v>
      </c>
      <c r="E324" s="709" t="s">
        <v>8627</v>
      </c>
      <c r="F324" s="709">
        <v>1</v>
      </c>
      <c r="G324" s="709">
        <v>2</v>
      </c>
      <c r="H324" s="710" t="s">
        <v>9048</v>
      </c>
      <c r="I324" s="714">
        <f>IF($E324="","",(VLOOKUP($E324,所属・種目コード!$B$2:$D$152,2,0)))</f>
        <v>1238</v>
      </c>
      <c r="K324" s="32">
        <v>322</v>
      </c>
      <c r="L324" s="715">
        <v>388</v>
      </c>
      <c r="M324" s="716" t="s">
        <v>8935</v>
      </c>
      <c r="N324" s="709" t="s">
        <v>12493</v>
      </c>
      <c r="O324" s="709" t="s">
        <v>12494</v>
      </c>
      <c r="P324" s="709" t="s">
        <v>8897</v>
      </c>
      <c r="Q324" s="709" t="s">
        <v>11902</v>
      </c>
      <c r="R324" s="709">
        <v>3</v>
      </c>
      <c r="S324" s="714" t="str">
        <f>IF($P324="","",(VLOOKUP($P324,所属・種目コード!$B$2:$D$152,3,0)))</f>
        <v>031517</v>
      </c>
      <c r="T324" s="714">
        <f>IF($P324="","",(VLOOKUP($P324,所属・種目コード!$B$2:$D$152,2,0)))</f>
        <v>1517</v>
      </c>
    </row>
    <row r="325" spans="1:20" ht="18" customHeight="1">
      <c r="A325" s="709">
        <v>323</v>
      </c>
      <c r="B325" s="709">
        <v>391</v>
      </c>
      <c r="C325" s="709" t="s">
        <v>9969</v>
      </c>
      <c r="D325" s="709" t="s">
        <v>9970</v>
      </c>
      <c r="E325" s="709" t="s">
        <v>8627</v>
      </c>
      <c r="F325" s="709">
        <v>1</v>
      </c>
      <c r="G325" s="709">
        <v>2</v>
      </c>
      <c r="H325" s="710" t="s">
        <v>9048</v>
      </c>
      <c r="I325" s="714">
        <f>IF($E325="","",(VLOOKUP($E325,所属・種目コード!$B$2:$D$152,2,0)))</f>
        <v>1238</v>
      </c>
      <c r="K325" s="32">
        <v>323</v>
      </c>
      <c r="L325" s="715">
        <v>389</v>
      </c>
      <c r="M325" s="716" t="s">
        <v>8935</v>
      </c>
      <c r="N325" s="709" t="s">
        <v>12495</v>
      </c>
      <c r="O325" s="709" t="s">
        <v>12496</v>
      </c>
      <c r="P325" s="709" t="s">
        <v>8897</v>
      </c>
      <c r="Q325" s="709" t="s">
        <v>11902</v>
      </c>
      <c r="R325" s="709">
        <v>3</v>
      </c>
      <c r="S325" s="714" t="str">
        <f>IF($P325="","",(VLOOKUP($P325,所属・種目コード!$B$2:$D$152,3,0)))</f>
        <v>031517</v>
      </c>
      <c r="T325" s="714">
        <f>IF($P325="","",(VLOOKUP($P325,所属・種目コード!$B$2:$D$152,2,0)))</f>
        <v>1517</v>
      </c>
    </row>
    <row r="326" spans="1:20" ht="18" customHeight="1">
      <c r="A326" s="709">
        <v>324</v>
      </c>
      <c r="B326" s="709">
        <v>392</v>
      </c>
      <c r="C326" s="709" t="s">
        <v>9971</v>
      </c>
      <c r="D326" s="709" t="s">
        <v>9972</v>
      </c>
      <c r="E326" s="709" t="s">
        <v>8627</v>
      </c>
      <c r="F326" s="709">
        <v>1</v>
      </c>
      <c r="G326" s="709">
        <v>2</v>
      </c>
      <c r="H326" s="710" t="s">
        <v>9048</v>
      </c>
      <c r="I326" s="714">
        <f>IF($E326="","",(VLOOKUP($E326,所属・種目コード!$B$2:$D$152,2,0)))</f>
        <v>1238</v>
      </c>
      <c r="K326" s="32">
        <v>324</v>
      </c>
      <c r="L326" s="715">
        <v>390</v>
      </c>
      <c r="M326" s="716" t="s">
        <v>8914</v>
      </c>
      <c r="N326" s="709" t="s">
        <v>12497</v>
      </c>
      <c r="O326" s="709" t="s">
        <v>3674</v>
      </c>
      <c r="P326" s="709" t="s">
        <v>8897</v>
      </c>
      <c r="Q326" s="709" t="s">
        <v>11902</v>
      </c>
      <c r="R326" s="709">
        <v>3</v>
      </c>
      <c r="S326" s="714" t="str">
        <f>IF($P326="","",(VLOOKUP($P326,所属・種目コード!$B$2:$D$152,3,0)))</f>
        <v>031517</v>
      </c>
      <c r="T326" s="714">
        <f>IF($P326="","",(VLOOKUP($P326,所属・種目コード!$B$2:$D$152,2,0)))</f>
        <v>1517</v>
      </c>
    </row>
    <row r="327" spans="1:20" ht="18" customHeight="1">
      <c r="A327" s="709">
        <v>325</v>
      </c>
      <c r="B327" s="709">
        <v>393</v>
      </c>
      <c r="C327" s="709" t="s">
        <v>9973</v>
      </c>
      <c r="D327" s="709" t="s">
        <v>9974</v>
      </c>
      <c r="E327" s="709" t="s">
        <v>8627</v>
      </c>
      <c r="F327" s="709">
        <v>1</v>
      </c>
      <c r="G327" s="709">
        <v>2</v>
      </c>
      <c r="H327" s="710" t="s">
        <v>9048</v>
      </c>
      <c r="I327" s="714">
        <f>IF($E327="","",(VLOOKUP($E327,所属・種目コード!$B$2:$D$152,2,0)))</f>
        <v>1238</v>
      </c>
      <c r="K327" s="32">
        <v>325</v>
      </c>
      <c r="L327" s="715">
        <v>391</v>
      </c>
      <c r="M327" s="716" t="s">
        <v>8914</v>
      </c>
      <c r="N327" s="709" t="s">
        <v>12498</v>
      </c>
      <c r="O327" s="709" t="s">
        <v>12499</v>
      </c>
      <c r="P327" s="709" t="s">
        <v>8897</v>
      </c>
      <c r="Q327" s="709" t="s">
        <v>11902</v>
      </c>
      <c r="R327" s="709">
        <v>3</v>
      </c>
      <c r="S327" s="714" t="str">
        <f>IF($P327="","",(VLOOKUP($P327,所属・種目コード!$B$2:$D$152,3,0)))</f>
        <v>031517</v>
      </c>
      <c r="T327" s="714">
        <f>IF($P327="","",(VLOOKUP($P327,所属・種目コード!$B$2:$D$152,2,0)))</f>
        <v>1517</v>
      </c>
    </row>
    <row r="328" spans="1:20" ht="18" customHeight="1">
      <c r="A328" s="709">
        <v>326</v>
      </c>
      <c r="B328" s="709">
        <v>394</v>
      </c>
      <c r="C328" s="709" t="s">
        <v>9975</v>
      </c>
      <c r="D328" s="709" t="s">
        <v>9976</v>
      </c>
      <c r="E328" s="709" t="s">
        <v>8627</v>
      </c>
      <c r="F328" s="709">
        <v>1</v>
      </c>
      <c r="G328" s="709">
        <v>2</v>
      </c>
      <c r="H328" s="710" t="s">
        <v>9048</v>
      </c>
      <c r="I328" s="714">
        <f>IF($E328="","",(VLOOKUP($E328,所属・種目コード!$B$2:$D$152,2,0)))</f>
        <v>1238</v>
      </c>
      <c r="K328" s="32">
        <v>326</v>
      </c>
      <c r="L328" s="715">
        <v>392</v>
      </c>
      <c r="M328" s="716" t="s">
        <v>8914</v>
      </c>
      <c r="N328" s="709" t="s">
        <v>12500</v>
      </c>
      <c r="O328" s="709" t="s">
        <v>5107</v>
      </c>
      <c r="P328" s="709" t="s">
        <v>8897</v>
      </c>
      <c r="Q328" s="709" t="s">
        <v>11902</v>
      </c>
      <c r="R328" s="709">
        <v>3</v>
      </c>
      <c r="S328" s="714" t="str">
        <f>IF($P328="","",(VLOOKUP($P328,所属・種目コード!$B$2:$D$152,3,0)))</f>
        <v>031517</v>
      </c>
      <c r="T328" s="714">
        <f>IF($P328="","",(VLOOKUP($P328,所属・種目コード!$B$2:$D$152,2,0)))</f>
        <v>1517</v>
      </c>
    </row>
    <row r="329" spans="1:20" ht="18" customHeight="1">
      <c r="A329" s="709">
        <v>327</v>
      </c>
      <c r="B329" s="709">
        <v>395</v>
      </c>
      <c r="C329" s="709" t="s">
        <v>9977</v>
      </c>
      <c r="D329" s="709" t="s">
        <v>9978</v>
      </c>
      <c r="E329" s="709" t="s">
        <v>8627</v>
      </c>
      <c r="F329" s="709">
        <v>1</v>
      </c>
      <c r="G329" s="709">
        <v>2</v>
      </c>
      <c r="H329" s="710" t="s">
        <v>9048</v>
      </c>
      <c r="I329" s="714">
        <f>IF($E329="","",(VLOOKUP($E329,所属・種目コード!$B$2:$D$152,2,0)))</f>
        <v>1238</v>
      </c>
      <c r="K329" s="32">
        <v>327</v>
      </c>
      <c r="L329" s="715">
        <v>393</v>
      </c>
      <c r="M329" s="716" t="s">
        <v>8914</v>
      </c>
      <c r="N329" s="709" t="s">
        <v>12501</v>
      </c>
      <c r="O329" s="709" t="s">
        <v>12502</v>
      </c>
      <c r="P329" s="709" t="s">
        <v>8897</v>
      </c>
      <c r="Q329" s="709" t="s">
        <v>11902</v>
      </c>
      <c r="R329" s="709">
        <v>3</v>
      </c>
      <c r="S329" s="714" t="str">
        <f>IF($P329="","",(VLOOKUP($P329,所属・種目コード!$B$2:$D$152,3,0)))</f>
        <v>031517</v>
      </c>
      <c r="T329" s="714">
        <f>IF($P329="","",(VLOOKUP($P329,所属・種目コード!$B$2:$D$152,2,0)))</f>
        <v>1517</v>
      </c>
    </row>
    <row r="330" spans="1:20" ht="18" customHeight="1">
      <c r="A330" s="709">
        <v>328</v>
      </c>
      <c r="B330" s="709">
        <v>396</v>
      </c>
      <c r="C330" s="709" t="s">
        <v>9979</v>
      </c>
      <c r="D330" s="709" t="s">
        <v>9980</v>
      </c>
      <c r="E330" s="709" t="s">
        <v>8627</v>
      </c>
      <c r="F330" s="709">
        <v>1</v>
      </c>
      <c r="G330" s="709">
        <v>2</v>
      </c>
      <c r="H330" s="710" t="s">
        <v>9048</v>
      </c>
      <c r="I330" s="714">
        <f>IF($E330="","",(VLOOKUP($E330,所属・種目コード!$B$2:$D$152,2,0)))</f>
        <v>1238</v>
      </c>
      <c r="K330" s="32">
        <v>328</v>
      </c>
      <c r="L330" s="715">
        <v>394</v>
      </c>
      <c r="M330" s="716" t="s">
        <v>8914</v>
      </c>
      <c r="N330" s="709" t="s">
        <v>12503</v>
      </c>
      <c r="O330" s="709" t="s">
        <v>12504</v>
      </c>
      <c r="P330" s="709" t="s">
        <v>8897</v>
      </c>
      <c r="Q330" s="709" t="s">
        <v>11902</v>
      </c>
      <c r="R330" s="709">
        <v>3</v>
      </c>
      <c r="S330" s="714" t="str">
        <f>IF($P330="","",(VLOOKUP($P330,所属・種目コード!$B$2:$D$152,3,0)))</f>
        <v>031517</v>
      </c>
      <c r="T330" s="714">
        <f>IF($P330="","",(VLOOKUP($P330,所属・種目コード!$B$2:$D$152,2,0)))</f>
        <v>1517</v>
      </c>
    </row>
    <row r="331" spans="1:20" ht="18" customHeight="1">
      <c r="A331" s="709">
        <v>329</v>
      </c>
      <c r="B331" s="709">
        <v>397</v>
      </c>
      <c r="C331" s="709" t="s">
        <v>9981</v>
      </c>
      <c r="D331" s="709" t="s">
        <v>9982</v>
      </c>
      <c r="E331" s="709" t="s">
        <v>9308</v>
      </c>
      <c r="F331" s="709">
        <v>1</v>
      </c>
      <c r="G331" s="709">
        <v>3</v>
      </c>
      <c r="H331" s="710" t="s">
        <v>8995</v>
      </c>
      <c r="I331" s="714">
        <f>IF($E331="","",(VLOOKUP($E331,所属・種目コード!$B$2:$D$152,2,0)))</f>
        <v>1228</v>
      </c>
      <c r="K331" s="32">
        <v>329</v>
      </c>
      <c r="L331" s="715">
        <v>395</v>
      </c>
      <c r="M331" s="716" t="s">
        <v>8914</v>
      </c>
      <c r="N331" s="709" t="s">
        <v>12505</v>
      </c>
      <c r="O331" s="709" t="s">
        <v>12506</v>
      </c>
      <c r="P331" s="709" t="s">
        <v>8897</v>
      </c>
      <c r="Q331" s="709" t="s">
        <v>11902</v>
      </c>
      <c r="R331" s="709">
        <v>2</v>
      </c>
      <c r="S331" s="714" t="str">
        <f>IF($P331="","",(VLOOKUP($P331,所属・種目コード!$B$2:$D$152,3,0)))</f>
        <v>031517</v>
      </c>
      <c r="T331" s="714">
        <f>IF($P331="","",(VLOOKUP($P331,所属・種目コード!$B$2:$D$152,2,0)))</f>
        <v>1517</v>
      </c>
    </row>
    <row r="332" spans="1:20" ht="18" customHeight="1">
      <c r="A332" s="709">
        <v>330</v>
      </c>
      <c r="B332" s="709">
        <v>398</v>
      </c>
      <c r="C332" s="709" t="s">
        <v>9983</v>
      </c>
      <c r="D332" s="709" t="s">
        <v>9984</v>
      </c>
      <c r="E332" s="709" t="s">
        <v>9308</v>
      </c>
      <c r="F332" s="709">
        <v>1</v>
      </c>
      <c r="G332" s="709">
        <v>3</v>
      </c>
      <c r="H332" s="710" t="s">
        <v>8995</v>
      </c>
      <c r="I332" s="714">
        <f>IF($E332="","",(VLOOKUP($E332,所属・種目コード!$B$2:$D$152,2,0)))</f>
        <v>1228</v>
      </c>
      <c r="K332" s="32">
        <v>330</v>
      </c>
      <c r="L332" s="715">
        <v>396</v>
      </c>
      <c r="M332" s="716" t="s">
        <v>8914</v>
      </c>
      <c r="N332" s="709" t="s">
        <v>12507</v>
      </c>
      <c r="O332" s="709" t="s">
        <v>12508</v>
      </c>
      <c r="P332" s="709" t="s">
        <v>8897</v>
      </c>
      <c r="Q332" s="709" t="s">
        <v>11902</v>
      </c>
      <c r="R332" s="709">
        <v>2</v>
      </c>
      <c r="S332" s="714" t="str">
        <f>IF($P332="","",(VLOOKUP($P332,所属・種目コード!$B$2:$D$152,3,0)))</f>
        <v>031517</v>
      </c>
      <c r="T332" s="714">
        <f>IF($P332="","",(VLOOKUP($P332,所属・種目コード!$B$2:$D$152,2,0)))</f>
        <v>1517</v>
      </c>
    </row>
    <row r="333" spans="1:20" ht="18" customHeight="1">
      <c r="A333" s="709">
        <v>331</v>
      </c>
      <c r="B333" s="709">
        <v>399</v>
      </c>
      <c r="C333" s="709" t="s">
        <v>9985</v>
      </c>
      <c r="D333" s="709" t="s">
        <v>9986</v>
      </c>
      <c r="E333" s="709" t="s">
        <v>9308</v>
      </c>
      <c r="F333" s="709">
        <v>1</v>
      </c>
      <c r="G333" s="709">
        <v>3</v>
      </c>
      <c r="H333" s="710" t="s">
        <v>8995</v>
      </c>
      <c r="I333" s="714">
        <f>IF($E333="","",(VLOOKUP($E333,所属・種目コード!$B$2:$D$152,2,0)))</f>
        <v>1228</v>
      </c>
      <c r="K333" s="32">
        <v>331</v>
      </c>
      <c r="L333" s="715">
        <v>397</v>
      </c>
      <c r="M333" s="716" t="s">
        <v>8914</v>
      </c>
      <c r="N333" s="709" t="s">
        <v>12509</v>
      </c>
      <c r="O333" s="709" t="s">
        <v>9051</v>
      </c>
      <c r="P333" s="709" t="s">
        <v>8897</v>
      </c>
      <c r="Q333" s="709" t="s">
        <v>11902</v>
      </c>
      <c r="R333" s="709">
        <v>2</v>
      </c>
      <c r="S333" s="714" t="str">
        <f>IF($P333="","",(VLOOKUP($P333,所属・種目コード!$B$2:$D$152,3,0)))</f>
        <v>031517</v>
      </c>
      <c r="T333" s="714">
        <f>IF($P333="","",(VLOOKUP($P333,所属・種目コード!$B$2:$D$152,2,0)))</f>
        <v>1517</v>
      </c>
    </row>
    <row r="334" spans="1:20" ht="18" customHeight="1">
      <c r="A334" s="709">
        <v>332</v>
      </c>
      <c r="B334" s="709">
        <v>400</v>
      </c>
      <c r="C334" s="709" t="s">
        <v>9987</v>
      </c>
      <c r="D334" s="709" t="s">
        <v>9640</v>
      </c>
      <c r="E334" s="709" t="s">
        <v>9308</v>
      </c>
      <c r="F334" s="709">
        <v>1</v>
      </c>
      <c r="G334" s="709">
        <v>3</v>
      </c>
      <c r="H334" s="710" t="s">
        <v>8995</v>
      </c>
      <c r="I334" s="714">
        <f>IF($E334="","",(VLOOKUP($E334,所属・種目コード!$B$2:$D$152,2,0)))</f>
        <v>1228</v>
      </c>
      <c r="K334" s="32">
        <v>332</v>
      </c>
      <c r="L334" s="715">
        <v>398</v>
      </c>
      <c r="M334" s="716" t="s">
        <v>8914</v>
      </c>
      <c r="N334" s="709" t="s">
        <v>12510</v>
      </c>
      <c r="O334" s="709" t="s">
        <v>7084</v>
      </c>
      <c r="P334" s="709" t="s">
        <v>8897</v>
      </c>
      <c r="Q334" s="709" t="s">
        <v>11902</v>
      </c>
      <c r="R334" s="709">
        <v>2</v>
      </c>
      <c r="S334" s="714" t="str">
        <f>IF($P334="","",(VLOOKUP($P334,所属・種目コード!$B$2:$D$152,3,0)))</f>
        <v>031517</v>
      </c>
      <c r="T334" s="714">
        <f>IF($P334="","",(VLOOKUP($P334,所属・種目コード!$B$2:$D$152,2,0)))</f>
        <v>1517</v>
      </c>
    </row>
    <row r="335" spans="1:20" ht="18" customHeight="1">
      <c r="A335" s="709">
        <v>333</v>
      </c>
      <c r="B335" s="709">
        <v>401</v>
      </c>
      <c r="C335" s="709" t="s">
        <v>9988</v>
      </c>
      <c r="D335" s="709" t="s">
        <v>9989</v>
      </c>
      <c r="E335" s="709" t="s">
        <v>9308</v>
      </c>
      <c r="F335" s="709">
        <v>1</v>
      </c>
      <c r="G335" s="709">
        <v>3</v>
      </c>
      <c r="H335" s="710" t="s">
        <v>8995</v>
      </c>
      <c r="I335" s="714">
        <f>IF($E335="","",(VLOOKUP($E335,所属・種目コード!$B$2:$D$152,2,0)))</f>
        <v>1228</v>
      </c>
      <c r="K335" s="32">
        <v>333</v>
      </c>
      <c r="L335" s="715">
        <v>399</v>
      </c>
      <c r="M335" s="716" t="s">
        <v>8914</v>
      </c>
      <c r="N335" s="709" t="s">
        <v>12511</v>
      </c>
      <c r="O335" s="709" t="s">
        <v>9288</v>
      </c>
      <c r="P335" s="709" t="s">
        <v>8897</v>
      </c>
      <c r="Q335" s="709" t="s">
        <v>11902</v>
      </c>
      <c r="R335" s="709">
        <v>2</v>
      </c>
      <c r="S335" s="714" t="str">
        <f>IF($P335="","",(VLOOKUP($P335,所属・種目コード!$B$2:$D$152,3,0)))</f>
        <v>031517</v>
      </c>
      <c r="T335" s="714">
        <f>IF($P335="","",(VLOOKUP($P335,所属・種目コード!$B$2:$D$152,2,0)))</f>
        <v>1517</v>
      </c>
    </row>
    <row r="336" spans="1:20" ht="18" customHeight="1">
      <c r="A336" s="709">
        <v>334</v>
      </c>
      <c r="B336" s="709">
        <v>402</v>
      </c>
      <c r="C336" s="709" t="s">
        <v>9990</v>
      </c>
      <c r="D336" s="709" t="s">
        <v>9991</v>
      </c>
      <c r="E336" s="709" t="s">
        <v>9308</v>
      </c>
      <c r="F336" s="709">
        <v>1</v>
      </c>
      <c r="G336" s="709">
        <v>3</v>
      </c>
      <c r="H336" s="710" t="s">
        <v>8995</v>
      </c>
      <c r="I336" s="714">
        <f>IF($E336="","",(VLOOKUP($E336,所属・種目コード!$B$2:$D$152,2,0)))</f>
        <v>1228</v>
      </c>
      <c r="K336" s="32">
        <v>334</v>
      </c>
      <c r="L336" s="715">
        <v>400</v>
      </c>
      <c r="M336" s="716" t="s">
        <v>8914</v>
      </c>
      <c r="N336" s="709" t="s">
        <v>12512</v>
      </c>
      <c r="O336" s="709" t="s">
        <v>12513</v>
      </c>
      <c r="P336" s="709" t="s">
        <v>8897</v>
      </c>
      <c r="Q336" s="709" t="s">
        <v>11902</v>
      </c>
      <c r="R336" s="709">
        <v>2</v>
      </c>
      <c r="S336" s="714" t="str">
        <f>IF($P336="","",(VLOOKUP($P336,所属・種目コード!$B$2:$D$152,3,0)))</f>
        <v>031517</v>
      </c>
      <c r="T336" s="714">
        <f>IF($P336="","",(VLOOKUP($P336,所属・種目コード!$B$2:$D$152,2,0)))</f>
        <v>1517</v>
      </c>
    </row>
    <row r="337" spans="1:20" ht="18" customHeight="1">
      <c r="A337" s="709">
        <v>335</v>
      </c>
      <c r="B337" s="709">
        <v>403</v>
      </c>
      <c r="C337" s="709" t="s">
        <v>9992</v>
      </c>
      <c r="D337" s="709" t="s">
        <v>9993</v>
      </c>
      <c r="E337" s="709" t="s">
        <v>9308</v>
      </c>
      <c r="F337" s="709">
        <v>1</v>
      </c>
      <c r="G337" s="709">
        <v>3</v>
      </c>
      <c r="H337" s="710" t="s">
        <v>8995</v>
      </c>
      <c r="I337" s="714">
        <f>IF($E337="","",(VLOOKUP($E337,所属・種目コード!$B$2:$D$152,2,0)))</f>
        <v>1228</v>
      </c>
      <c r="K337" s="32">
        <v>335</v>
      </c>
      <c r="L337" s="715">
        <v>401</v>
      </c>
      <c r="M337" s="716" t="s">
        <v>8914</v>
      </c>
      <c r="N337" s="709" t="s">
        <v>12514</v>
      </c>
      <c r="O337" s="709" t="s">
        <v>12515</v>
      </c>
      <c r="P337" s="709" t="s">
        <v>374</v>
      </c>
      <c r="Q337" s="709" t="s">
        <v>11902</v>
      </c>
      <c r="R337" s="709">
        <v>3</v>
      </c>
      <c r="S337" s="714" t="str">
        <f>IF($P337="","",(VLOOKUP($P337,所属・種目コード!$B$2:$D$152,3,0)))</f>
        <v>031211</v>
      </c>
      <c r="T337" s="714">
        <f>IF($P337="","",(VLOOKUP($P337,所属・種目コード!$B$2:$D$152,2,0)))</f>
        <v>1211</v>
      </c>
    </row>
    <row r="338" spans="1:20" ht="18" customHeight="1">
      <c r="A338" s="709">
        <v>336</v>
      </c>
      <c r="B338" s="709">
        <v>404</v>
      </c>
      <c r="C338" s="709" t="s">
        <v>9994</v>
      </c>
      <c r="D338" s="709" t="s">
        <v>9995</v>
      </c>
      <c r="E338" s="709" t="s">
        <v>9308</v>
      </c>
      <c r="F338" s="709">
        <v>1</v>
      </c>
      <c r="G338" s="709">
        <v>3</v>
      </c>
      <c r="H338" s="710" t="s">
        <v>8995</v>
      </c>
      <c r="I338" s="714">
        <f>IF($E338="","",(VLOOKUP($E338,所属・種目コード!$B$2:$D$152,2,0)))</f>
        <v>1228</v>
      </c>
      <c r="K338" s="32">
        <v>336</v>
      </c>
      <c r="L338" s="715">
        <v>402</v>
      </c>
      <c r="M338" s="716" t="s">
        <v>8914</v>
      </c>
      <c r="N338" s="709" t="s">
        <v>12516</v>
      </c>
      <c r="O338" s="709" t="s">
        <v>12517</v>
      </c>
      <c r="P338" s="709" t="s">
        <v>374</v>
      </c>
      <c r="Q338" s="709" t="s">
        <v>11902</v>
      </c>
      <c r="R338" s="709">
        <v>3</v>
      </c>
      <c r="S338" s="714" t="str">
        <f>IF($P338="","",(VLOOKUP($P338,所属・種目コード!$B$2:$D$152,3,0)))</f>
        <v>031211</v>
      </c>
      <c r="T338" s="714">
        <f>IF($P338="","",(VLOOKUP($P338,所属・種目コード!$B$2:$D$152,2,0)))</f>
        <v>1211</v>
      </c>
    </row>
    <row r="339" spans="1:20" ht="18" customHeight="1">
      <c r="A339" s="709">
        <v>337</v>
      </c>
      <c r="B339" s="709">
        <v>405</v>
      </c>
      <c r="C339" s="709" t="s">
        <v>9996</v>
      </c>
      <c r="D339" s="709" t="s">
        <v>9997</v>
      </c>
      <c r="E339" s="709" t="s">
        <v>9308</v>
      </c>
      <c r="F339" s="709">
        <v>1</v>
      </c>
      <c r="G339" s="709">
        <v>3</v>
      </c>
      <c r="H339" s="710" t="s">
        <v>8995</v>
      </c>
      <c r="I339" s="714">
        <f>IF($E339="","",(VLOOKUP($E339,所属・種目コード!$B$2:$D$152,2,0)))</f>
        <v>1228</v>
      </c>
      <c r="K339" s="32">
        <v>337</v>
      </c>
      <c r="L339" s="715">
        <v>403</v>
      </c>
      <c r="M339" s="716" t="s">
        <v>8914</v>
      </c>
      <c r="N339" s="709" t="s">
        <v>12518</v>
      </c>
      <c r="O339" s="709" t="s">
        <v>12519</v>
      </c>
      <c r="P339" s="709" t="s">
        <v>374</v>
      </c>
      <c r="Q339" s="709" t="s">
        <v>11902</v>
      </c>
      <c r="R339" s="709">
        <v>3</v>
      </c>
      <c r="S339" s="714" t="str">
        <f>IF($P339="","",(VLOOKUP($P339,所属・種目コード!$B$2:$D$152,3,0)))</f>
        <v>031211</v>
      </c>
      <c r="T339" s="714">
        <f>IF($P339="","",(VLOOKUP($P339,所属・種目コード!$B$2:$D$152,2,0)))</f>
        <v>1211</v>
      </c>
    </row>
    <row r="340" spans="1:20" ht="18" customHeight="1">
      <c r="A340" s="709">
        <v>338</v>
      </c>
      <c r="B340" s="709">
        <v>406</v>
      </c>
      <c r="C340" s="709" t="s">
        <v>5195</v>
      </c>
      <c r="D340" s="709" t="s">
        <v>5196</v>
      </c>
      <c r="E340" s="709" t="s">
        <v>9308</v>
      </c>
      <c r="F340" s="709">
        <v>1</v>
      </c>
      <c r="G340" s="709">
        <v>3</v>
      </c>
      <c r="H340" s="710" t="s">
        <v>8995</v>
      </c>
      <c r="I340" s="714">
        <f>IF($E340="","",(VLOOKUP($E340,所属・種目コード!$B$2:$D$152,2,0)))</f>
        <v>1228</v>
      </c>
      <c r="K340" s="32">
        <v>338</v>
      </c>
      <c r="L340" s="715">
        <v>404</v>
      </c>
      <c r="M340" s="716" t="s">
        <v>8914</v>
      </c>
      <c r="N340" s="709" t="s">
        <v>12520</v>
      </c>
      <c r="O340" s="709" t="s">
        <v>12521</v>
      </c>
      <c r="P340" s="709" t="s">
        <v>374</v>
      </c>
      <c r="Q340" s="709" t="s">
        <v>11902</v>
      </c>
      <c r="R340" s="709">
        <v>2</v>
      </c>
      <c r="S340" s="714" t="str">
        <f>IF($P340="","",(VLOOKUP($P340,所属・種目コード!$B$2:$D$152,3,0)))</f>
        <v>031211</v>
      </c>
      <c r="T340" s="714">
        <f>IF($P340="","",(VLOOKUP($P340,所属・種目コード!$B$2:$D$152,2,0)))</f>
        <v>1211</v>
      </c>
    </row>
    <row r="341" spans="1:20" ht="18" customHeight="1">
      <c r="A341" s="709">
        <v>339</v>
      </c>
      <c r="B341" s="709">
        <v>407</v>
      </c>
      <c r="C341" s="709" t="s">
        <v>9998</v>
      </c>
      <c r="D341" s="709" t="s">
        <v>9999</v>
      </c>
      <c r="E341" s="709" t="s">
        <v>9308</v>
      </c>
      <c r="F341" s="709">
        <v>1</v>
      </c>
      <c r="G341" s="709">
        <v>3</v>
      </c>
      <c r="H341" s="710" t="s">
        <v>8995</v>
      </c>
      <c r="I341" s="714">
        <f>IF($E341="","",(VLOOKUP($E341,所属・種目コード!$B$2:$D$152,2,0)))</f>
        <v>1228</v>
      </c>
      <c r="K341" s="32">
        <v>339</v>
      </c>
      <c r="L341" s="715">
        <v>405</v>
      </c>
      <c r="M341" s="716" t="s">
        <v>8914</v>
      </c>
      <c r="N341" s="709" t="s">
        <v>12522</v>
      </c>
      <c r="O341" s="709" t="s">
        <v>12523</v>
      </c>
      <c r="P341" s="709" t="s">
        <v>374</v>
      </c>
      <c r="Q341" s="709" t="s">
        <v>11902</v>
      </c>
      <c r="R341" s="709">
        <v>2</v>
      </c>
      <c r="S341" s="714" t="str">
        <f>IF($P341="","",(VLOOKUP($P341,所属・種目コード!$B$2:$D$152,3,0)))</f>
        <v>031211</v>
      </c>
      <c r="T341" s="714">
        <f>IF($P341="","",(VLOOKUP($P341,所属・種目コード!$B$2:$D$152,2,0)))</f>
        <v>1211</v>
      </c>
    </row>
    <row r="342" spans="1:20" ht="18" customHeight="1">
      <c r="A342" s="709">
        <v>340</v>
      </c>
      <c r="B342" s="709">
        <v>408</v>
      </c>
      <c r="C342" s="709" t="s">
        <v>10000</v>
      </c>
      <c r="D342" s="709" t="s">
        <v>9055</v>
      </c>
      <c r="E342" s="709" t="s">
        <v>9308</v>
      </c>
      <c r="F342" s="709">
        <v>1</v>
      </c>
      <c r="G342" s="709">
        <v>2</v>
      </c>
      <c r="H342" s="710" t="s">
        <v>8995</v>
      </c>
      <c r="I342" s="714">
        <f>IF($E342="","",(VLOOKUP($E342,所属・種目コード!$B$2:$D$152,2,0)))</f>
        <v>1228</v>
      </c>
      <c r="K342" s="32">
        <v>340</v>
      </c>
      <c r="L342" s="715">
        <v>406</v>
      </c>
      <c r="M342" s="716" t="s">
        <v>8972</v>
      </c>
      <c r="N342" s="709" t="s">
        <v>12524</v>
      </c>
      <c r="O342" s="709" t="s">
        <v>12525</v>
      </c>
      <c r="P342" s="709" t="s">
        <v>374</v>
      </c>
      <c r="Q342" s="709" t="s">
        <v>11902</v>
      </c>
      <c r="R342" s="709">
        <v>2</v>
      </c>
      <c r="S342" s="714" t="str">
        <f>IF($P342="","",(VLOOKUP($P342,所属・種目コード!$B$2:$D$152,3,0)))</f>
        <v>031211</v>
      </c>
      <c r="T342" s="714">
        <f>IF($P342="","",(VLOOKUP($P342,所属・種目コード!$B$2:$D$152,2,0)))</f>
        <v>1211</v>
      </c>
    </row>
    <row r="343" spans="1:20" ht="18" customHeight="1">
      <c r="A343" s="709">
        <v>341</v>
      </c>
      <c r="B343" s="709">
        <v>409</v>
      </c>
      <c r="C343" s="709" t="s">
        <v>10001</v>
      </c>
      <c r="D343" s="709" t="s">
        <v>10002</v>
      </c>
      <c r="E343" s="709" t="s">
        <v>9308</v>
      </c>
      <c r="F343" s="709">
        <v>1</v>
      </c>
      <c r="G343" s="709">
        <v>2</v>
      </c>
      <c r="H343" s="710" t="s">
        <v>8995</v>
      </c>
      <c r="I343" s="714">
        <f>IF($E343="","",(VLOOKUP($E343,所属・種目コード!$B$2:$D$152,2,0)))</f>
        <v>1228</v>
      </c>
      <c r="K343" s="32">
        <v>341</v>
      </c>
      <c r="L343" s="715">
        <v>407</v>
      </c>
      <c r="M343" s="716" t="s">
        <v>8972</v>
      </c>
      <c r="N343" s="709" t="s">
        <v>12526</v>
      </c>
      <c r="O343" s="709" t="s">
        <v>12527</v>
      </c>
      <c r="P343" s="709" t="s">
        <v>374</v>
      </c>
      <c r="Q343" s="709" t="s">
        <v>11902</v>
      </c>
      <c r="R343" s="709">
        <v>2</v>
      </c>
      <c r="S343" s="714" t="str">
        <f>IF($P343="","",(VLOOKUP($P343,所属・種目コード!$B$2:$D$152,3,0)))</f>
        <v>031211</v>
      </c>
      <c r="T343" s="714">
        <f>IF($P343="","",(VLOOKUP($P343,所属・種目コード!$B$2:$D$152,2,0)))</f>
        <v>1211</v>
      </c>
    </row>
    <row r="344" spans="1:20" ht="18" customHeight="1">
      <c r="A344" s="709">
        <v>342</v>
      </c>
      <c r="B344" s="709">
        <v>410</v>
      </c>
      <c r="C344" s="709" t="s">
        <v>10003</v>
      </c>
      <c r="D344" s="709" t="s">
        <v>10004</v>
      </c>
      <c r="E344" s="709" t="s">
        <v>9308</v>
      </c>
      <c r="F344" s="709">
        <v>1</v>
      </c>
      <c r="G344" s="709">
        <v>2</v>
      </c>
      <c r="H344" s="710" t="s">
        <v>8995</v>
      </c>
      <c r="I344" s="714">
        <f>IF($E344="","",(VLOOKUP($E344,所属・種目コード!$B$2:$D$152,2,0)))</f>
        <v>1228</v>
      </c>
      <c r="K344" s="32">
        <v>342</v>
      </c>
      <c r="L344" s="715">
        <v>408</v>
      </c>
      <c r="M344" s="716" t="s">
        <v>8972</v>
      </c>
      <c r="N344" s="709" t="s">
        <v>12528</v>
      </c>
      <c r="O344" s="709" t="s">
        <v>12529</v>
      </c>
      <c r="P344" s="709" t="s">
        <v>362</v>
      </c>
      <c r="Q344" s="709" t="s">
        <v>11902</v>
      </c>
      <c r="R344" s="709">
        <v>3</v>
      </c>
      <c r="S344" s="714" t="str">
        <f>IF($P344="","",(VLOOKUP($P344,所属・種目コード!$B$2:$D$152,3,0)))</f>
        <v>031198</v>
      </c>
      <c r="T344" s="714">
        <f>IF($P344="","",(VLOOKUP($P344,所属・種目コード!$B$2:$D$152,2,0)))</f>
        <v>1198</v>
      </c>
    </row>
    <row r="345" spans="1:20" ht="18" customHeight="1">
      <c r="A345" s="709">
        <v>343</v>
      </c>
      <c r="B345" s="709">
        <v>411</v>
      </c>
      <c r="C345" s="709" t="s">
        <v>10005</v>
      </c>
      <c r="D345" s="709" t="s">
        <v>10006</v>
      </c>
      <c r="E345" s="709" t="s">
        <v>9308</v>
      </c>
      <c r="F345" s="709">
        <v>1</v>
      </c>
      <c r="G345" s="709">
        <v>2</v>
      </c>
      <c r="H345" s="710" t="s">
        <v>8995</v>
      </c>
      <c r="I345" s="714">
        <f>IF($E345="","",(VLOOKUP($E345,所属・種目コード!$B$2:$D$152,2,0)))</f>
        <v>1228</v>
      </c>
      <c r="K345" s="32">
        <v>343</v>
      </c>
      <c r="L345" s="715">
        <v>409</v>
      </c>
      <c r="M345" s="716" t="s">
        <v>8972</v>
      </c>
      <c r="N345" s="709" t="s">
        <v>12530</v>
      </c>
      <c r="O345" s="709" t="s">
        <v>12531</v>
      </c>
      <c r="P345" s="709" t="s">
        <v>362</v>
      </c>
      <c r="Q345" s="709" t="s">
        <v>11902</v>
      </c>
      <c r="R345" s="709">
        <v>3</v>
      </c>
      <c r="S345" s="714" t="str">
        <f>IF($P345="","",(VLOOKUP($P345,所属・種目コード!$B$2:$D$152,3,0)))</f>
        <v>031198</v>
      </c>
      <c r="T345" s="714">
        <f>IF($P345="","",(VLOOKUP($P345,所属・種目コード!$B$2:$D$152,2,0)))</f>
        <v>1198</v>
      </c>
    </row>
    <row r="346" spans="1:20" ht="18" customHeight="1">
      <c r="A346" s="709">
        <v>344</v>
      </c>
      <c r="B346" s="709">
        <v>412</v>
      </c>
      <c r="C346" s="709" t="s">
        <v>10007</v>
      </c>
      <c r="D346" s="709" t="s">
        <v>10008</v>
      </c>
      <c r="E346" s="709" t="s">
        <v>9308</v>
      </c>
      <c r="F346" s="709">
        <v>1</v>
      </c>
      <c r="G346" s="709">
        <v>2</v>
      </c>
      <c r="H346" s="710" t="s">
        <v>8995</v>
      </c>
      <c r="I346" s="714">
        <f>IF($E346="","",(VLOOKUP($E346,所属・種目コード!$B$2:$D$152,2,0)))</f>
        <v>1228</v>
      </c>
      <c r="K346" s="32">
        <v>344</v>
      </c>
      <c r="L346" s="715">
        <v>410</v>
      </c>
      <c r="M346" s="716" t="s">
        <v>8972</v>
      </c>
      <c r="N346" s="709" t="s">
        <v>12532</v>
      </c>
      <c r="O346" s="709" t="s">
        <v>12533</v>
      </c>
      <c r="P346" s="709" t="s">
        <v>362</v>
      </c>
      <c r="Q346" s="709" t="s">
        <v>11902</v>
      </c>
      <c r="R346" s="709">
        <v>3</v>
      </c>
      <c r="S346" s="714" t="str">
        <f>IF($P346="","",(VLOOKUP($P346,所属・種目コード!$B$2:$D$152,3,0)))</f>
        <v>031198</v>
      </c>
      <c r="T346" s="714">
        <f>IF($P346="","",(VLOOKUP($P346,所属・種目コード!$B$2:$D$152,2,0)))</f>
        <v>1198</v>
      </c>
    </row>
    <row r="347" spans="1:20" ht="18" customHeight="1">
      <c r="A347" s="709">
        <v>345</v>
      </c>
      <c r="B347" s="709">
        <v>413</v>
      </c>
      <c r="C347" s="709" t="s">
        <v>10009</v>
      </c>
      <c r="D347" s="709" t="s">
        <v>10010</v>
      </c>
      <c r="E347" s="709" t="s">
        <v>9308</v>
      </c>
      <c r="F347" s="709">
        <v>1</v>
      </c>
      <c r="G347" s="709">
        <v>2</v>
      </c>
      <c r="H347" s="711" t="s">
        <v>8995</v>
      </c>
      <c r="I347" s="714">
        <f>IF($E347="","",(VLOOKUP($E347,所属・種目コード!$B$2:$D$152,2,0)))</f>
        <v>1228</v>
      </c>
      <c r="K347" s="32">
        <v>345</v>
      </c>
      <c r="L347" s="715">
        <v>411</v>
      </c>
      <c r="M347" s="716" t="s">
        <v>8972</v>
      </c>
      <c r="N347" s="709" t="s">
        <v>12534</v>
      </c>
      <c r="O347" s="709" t="s">
        <v>12535</v>
      </c>
      <c r="P347" s="709" t="s">
        <v>362</v>
      </c>
      <c r="Q347" s="709" t="s">
        <v>11902</v>
      </c>
      <c r="R347" s="709">
        <v>2</v>
      </c>
      <c r="S347" s="714" t="str">
        <f>IF($P347="","",(VLOOKUP($P347,所属・種目コード!$B$2:$D$152,3,0)))</f>
        <v>031198</v>
      </c>
      <c r="T347" s="714">
        <f>IF($P347="","",(VLOOKUP($P347,所属・種目コード!$B$2:$D$152,2,0)))</f>
        <v>1198</v>
      </c>
    </row>
    <row r="348" spans="1:20" ht="18" customHeight="1">
      <c r="A348" s="709">
        <v>346</v>
      </c>
      <c r="B348" s="709">
        <v>414</v>
      </c>
      <c r="C348" s="709" t="s">
        <v>10011</v>
      </c>
      <c r="D348" s="709" t="s">
        <v>10012</v>
      </c>
      <c r="E348" s="709" t="s">
        <v>9308</v>
      </c>
      <c r="F348" s="709">
        <v>1</v>
      </c>
      <c r="G348" s="709">
        <v>2</v>
      </c>
      <c r="H348" s="711" t="s">
        <v>8995</v>
      </c>
      <c r="I348" s="714">
        <f>IF($E348="","",(VLOOKUP($E348,所属・種目コード!$B$2:$D$152,2,0)))</f>
        <v>1228</v>
      </c>
      <c r="K348" s="32">
        <v>346</v>
      </c>
      <c r="L348" s="715">
        <v>412</v>
      </c>
      <c r="M348" s="716" t="s">
        <v>8972</v>
      </c>
      <c r="N348" s="709" t="s">
        <v>12536</v>
      </c>
      <c r="O348" s="709" t="s">
        <v>12537</v>
      </c>
      <c r="P348" s="709" t="s">
        <v>362</v>
      </c>
      <c r="Q348" s="709" t="s">
        <v>11902</v>
      </c>
      <c r="R348" s="709">
        <v>2</v>
      </c>
      <c r="S348" s="714" t="str">
        <f>IF($P348="","",(VLOOKUP($P348,所属・種目コード!$B$2:$D$152,3,0)))</f>
        <v>031198</v>
      </c>
      <c r="T348" s="714">
        <f>IF($P348="","",(VLOOKUP($P348,所属・種目コード!$B$2:$D$152,2,0)))</f>
        <v>1198</v>
      </c>
    </row>
    <row r="349" spans="1:20" ht="18" customHeight="1">
      <c r="A349" s="709">
        <v>347</v>
      </c>
      <c r="B349" s="709">
        <v>415</v>
      </c>
      <c r="C349" s="709" t="s">
        <v>10013</v>
      </c>
      <c r="D349" s="709" t="s">
        <v>10014</v>
      </c>
      <c r="E349" s="709" t="s">
        <v>9308</v>
      </c>
      <c r="F349" s="709">
        <v>1</v>
      </c>
      <c r="G349" s="709">
        <v>2</v>
      </c>
      <c r="H349" s="711" t="s">
        <v>8995</v>
      </c>
      <c r="I349" s="714">
        <f>IF($E349="","",(VLOOKUP($E349,所属・種目コード!$B$2:$D$152,2,0)))</f>
        <v>1228</v>
      </c>
      <c r="K349" s="32">
        <v>347</v>
      </c>
      <c r="L349" s="715">
        <v>413</v>
      </c>
      <c r="M349" s="716" t="s">
        <v>8972</v>
      </c>
      <c r="N349" s="709" t="s">
        <v>12538</v>
      </c>
      <c r="O349" s="709" t="s">
        <v>12539</v>
      </c>
      <c r="P349" s="709" t="s">
        <v>362</v>
      </c>
      <c r="Q349" s="709" t="s">
        <v>11902</v>
      </c>
      <c r="R349" s="709">
        <v>2</v>
      </c>
      <c r="S349" s="714" t="str">
        <f>IF($P349="","",(VLOOKUP($P349,所属・種目コード!$B$2:$D$152,3,0)))</f>
        <v>031198</v>
      </c>
      <c r="T349" s="714">
        <f>IF($P349="","",(VLOOKUP($P349,所属・種目コード!$B$2:$D$152,2,0)))</f>
        <v>1198</v>
      </c>
    </row>
    <row r="350" spans="1:20" ht="18" customHeight="1">
      <c r="A350" s="709">
        <v>348</v>
      </c>
      <c r="B350" s="709">
        <v>416</v>
      </c>
      <c r="C350" s="709" t="s">
        <v>10015</v>
      </c>
      <c r="D350" s="709" t="s">
        <v>10016</v>
      </c>
      <c r="E350" s="709" t="s">
        <v>9308</v>
      </c>
      <c r="F350" s="709">
        <v>1</v>
      </c>
      <c r="G350" s="709">
        <v>2</v>
      </c>
      <c r="H350" s="711" t="s">
        <v>8995</v>
      </c>
      <c r="I350" s="714">
        <f>IF($E350="","",(VLOOKUP($E350,所属・種目コード!$B$2:$D$152,2,0)))</f>
        <v>1228</v>
      </c>
      <c r="K350" s="32">
        <v>348</v>
      </c>
      <c r="L350" s="715">
        <v>414</v>
      </c>
      <c r="M350" s="716" t="s">
        <v>8972</v>
      </c>
      <c r="N350" s="709" t="s">
        <v>12540</v>
      </c>
      <c r="O350" s="709" t="s">
        <v>12541</v>
      </c>
      <c r="P350" s="709" t="s">
        <v>362</v>
      </c>
      <c r="Q350" s="709" t="s">
        <v>11902</v>
      </c>
      <c r="R350" s="709">
        <v>2</v>
      </c>
      <c r="S350" s="714" t="str">
        <f>IF($P350="","",(VLOOKUP($P350,所属・種目コード!$B$2:$D$152,3,0)))</f>
        <v>031198</v>
      </c>
      <c r="T350" s="714">
        <f>IF($P350="","",(VLOOKUP($P350,所属・種目コード!$B$2:$D$152,2,0)))</f>
        <v>1198</v>
      </c>
    </row>
    <row r="351" spans="1:20" ht="18" customHeight="1">
      <c r="A351" s="709">
        <v>349</v>
      </c>
      <c r="B351" s="709">
        <v>417</v>
      </c>
      <c r="C351" s="709" t="s">
        <v>10017</v>
      </c>
      <c r="D351" s="709" t="s">
        <v>10018</v>
      </c>
      <c r="E351" s="709" t="s">
        <v>9308</v>
      </c>
      <c r="F351" s="709">
        <v>1</v>
      </c>
      <c r="G351" s="709">
        <v>2</v>
      </c>
      <c r="H351" s="711" t="s">
        <v>8995</v>
      </c>
      <c r="I351" s="714">
        <f>IF($E351="","",(VLOOKUP($E351,所属・種目コード!$B$2:$D$152,2,0)))</f>
        <v>1228</v>
      </c>
      <c r="K351" s="32">
        <v>349</v>
      </c>
      <c r="L351" s="715">
        <v>415</v>
      </c>
      <c r="M351" s="716" t="s">
        <v>8972</v>
      </c>
      <c r="N351" s="709" t="s">
        <v>12542</v>
      </c>
      <c r="O351" s="709" t="s">
        <v>12543</v>
      </c>
      <c r="P351" s="709" t="s">
        <v>362</v>
      </c>
      <c r="Q351" s="709" t="s">
        <v>11902</v>
      </c>
      <c r="R351" s="709">
        <v>2</v>
      </c>
      <c r="S351" s="714" t="str">
        <f>IF($P351="","",(VLOOKUP($P351,所属・種目コード!$B$2:$D$152,3,0)))</f>
        <v>031198</v>
      </c>
      <c r="T351" s="714">
        <f>IF($P351="","",(VLOOKUP($P351,所属・種目コード!$B$2:$D$152,2,0)))</f>
        <v>1198</v>
      </c>
    </row>
    <row r="352" spans="1:20" ht="18" customHeight="1">
      <c r="A352" s="709">
        <v>350</v>
      </c>
      <c r="B352" s="709">
        <v>418</v>
      </c>
      <c r="C352" s="709" t="s">
        <v>10019</v>
      </c>
      <c r="D352" s="709" t="s">
        <v>10020</v>
      </c>
      <c r="E352" s="709" t="s">
        <v>9308</v>
      </c>
      <c r="F352" s="709">
        <v>1</v>
      </c>
      <c r="G352" s="709">
        <v>2</v>
      </c>
      <c r="H352" s="711" t="s">
        <v>8995</v>
      </c>
      <c r="I352" s="714">
        <f>IF($E352="","",(VLOOKUP($E352,所属・種目コード!$B$2:$D$152,2,0)))</f>
        <v>1228</v>
      </c>
      <c r="K352" s="32">
        <v>350</v>
      </c>
      <c r="L352" s="715">
        <v>422</v>
      </c>
      <c r="M352" s="716" t="s">
        <v>8972</v>
      </c>
      <c r="N352" s="709" t="s">
        <v>12544</v>
      </c>
      <c r="O352" s="709" t="s">
        <v>12545</v>
      </c>
      <c r="P352" s="709" t="s">
        <v>273</v>
      </c>
      <c r="Q352" s="709" t="s">
        <v>11902</v>
      </c>
      <c r="R352" s="709">
        <v>3</v>
      </c>
      <c r="S352" s="714" t="str">
        <f>IF($P352="","",(VLOOKUP($P352,所属・種目コード!$B$2:$D$152,3,0)))</f>
        <v>031160</v>
      </c>
      <c r="T352" s="714">
        <f>IF($P352="","",(VLOOKUP($P352,所属・種目コード!$B$2:$D$152,2,0)))</f>
        <v>1160</v>
      </c>
    </row>
    <row r="353" spans="1:20" ht="18" customHeight="1">
      <c r="A353" s="709">
        <v>351</v>
      </c>
      <c r="B353" s="709">
        <v>419</v>
      </c>
      <c r="C353" s="709" t="s">
        <v>10021</v>
      </c>
      <c r="D353" s="709" t="s">
        <v>10022</v>
      </c>
      <c r="E353" s="709" t="s">
        <v>9308</v>
      </c>
      <c r="F353" s="709">
        <v>1</v>
      </c>
      <c r="G353" s="709">
        <v>2</v>
      </c>
      <c r="H353" s="711" t="s">
        <v>8995</v>
      </c>
      <c r="I353" s="714">
        <f>IF($E353="","",(VLOOKUP($E353,所属・種目コード!$B$2:$D$152,2,0)))</f>
        <v>1228</v>
      </c>
      <c r="K353" s="32">
        <v>351</v>
      </c>
      <c r="L353" s="715">
        <v>423</v>
      </c>
      <c r="M353" s="716" t="s">
        <v>8972</v>
      </c>
      <c r="N353" s="709" t="s">
        <v>12546</v>
      </c>
      <c r="O353" s="709" t="s">
        <v>12547</v>
      </c>
      <c r="P353" s="709" t="s">
        <v>273</v>
      </c>
      <c r="Q353" s="709" t="s">
        <v>11902</v>
      </c>
      <c r="R353" s="709">
        <v>3</v>
      </c>
      <c r="S353" s="714" t="str">
        <f>IF($P353="","",(VLOOKUP($P353,所属・種目コード!$B$2:$D$152,3,0)))</f>
        <v>031160</v>
      </c>
      <c r="T353" s="714">
        <f>IF($P353="","",(VLOOKUP($P353,所属・種目コード!$B$2:$D$152,2,0)))</f>
        <v>1160</v>
      </c>
    </row>
    <row r="354" spans="1:20" ht="18" customHeight="1">
      <c r="A354" s="709">
        <v>352</v>
      </c>
      <c r="B354" s="709">
        <v>420</v>
      </c>
      <c r="C354" s="709" t="s">
        <v>10023</v>
      </c>
      <c r="D354" s="709" t="s">
        <v>10024</v>
      </c>
      <c r="E354" s="709" t="s">
        <v>9308</v>
      </c>
      <c r="F354" s="709">
        <v>1</v>
      </c>
      <c r="G354" s="709">
        <v>2</v>
      </c>
      <c r="H354" s="711" t="s">
        <v>8995</v>
      </c>
      <c r="I354" s="714">
        <f>IF($E354="","",(VLOOKUP($E354,所属・種目コード!$B$2:$D$152,2,0)))</f>
        <v>1228</v>
      </c>
      <c r="K354" s="32">
        <v>352</v>
      </c>
      <c r="L354" s="715">
        <v>424</v>
      </c>
      <c r="M354" s="716" t="s">
        <v>8972</v>
      </c>
      <c r="N354" s="709" t="s">
        <v>9296</v>
      </c>
      <c r="O354" s="709" t="s">
        <v>9297</v>
      </c>
      <c r="P354" s="709" t="s">
        <v>273</v>
      </c>
      <c r="Q354" s="709" t="s">
        <v>11902</v>
      </c>
      <c r="R354" s="709">
        <v>3</v>
      </c>
      <c r="S354" s="714" t="str">
        <f>IF($P354="","",(VLOOKUP($P354,所属・種目コード!$B$2:$D$152,3,0)))</f>
        <v>031160</v>
      </c>
      <c r="T354" s="714">
        <f>IF($P354="","",(VLOOKUP($P354,所属・種目コード!$B$2:$D$152,2,0)))</f>
        <v>1160</v>
      </c>
    </row>
    <row r="355" spans="1:20" ht="18" customHeight="1">
      <c r="A355" s="709">
        <v>353</v>
      </c>
      <c r="B355" s="709">
        <v>421</v>
      </c>
      <c r="C355" s="709" t="s">
        <v>10025</v>
      </c>
      <c r="D355" s="709" t="s">
        <v>10026</v>
      </c>
      <c r="E355" s="709" t="s">
        <v>9308</v>
      </c>
      <c r="F355" s="709">
        <v>1</v>
      </c>
      <c r="G355" s="709">
        <v>2</v>
      </c>
      <c r="H355" s="710" t="s">
        <v>8995</v>
      </c>
      <c r="I355" s="714">
        <f>IF($E355="","",(VLOOKUP($E355,所属・種目コード!$B$2:$D$152,2,0)))</f>
        <v>1228</v>
      </c>
      <c r="K355" s="32">
        <v>353</v>
      </c>
      <c r="L355" s="715">
        <v>425</v>
      </c>
      <c r="M355" s="716" t="s">
        <v>8972</v>
      </c>
      <c r="N355" s="709" t="s">
        <v>9298</v>
      </c>
      <c r="O355" s="709" t="s">
        <v>9299</v>
      </c>
      <c r="P355" s="709" t="s">
        <v>273</v>
      </c>
      <c r="Q355" s="709" t="s">
        <v>11902</v>
      </c>
      <c r="R355" s="709">
        <v>3</v>
      </c>
      <c r="S355" s="714" t="str">
        <f>IF($P355="","",(VLOOKUP($P355,所属・種目コード!$B$2:$D$152,3,0)))</f>
        <v>031160</v>
      </c>
      <c r="T355" s="714">
        <f>IF($P355="","",(VLOOKUP($P355,所属・種目コード!$B$2:$D$152,2,0)))</f>
        <v>1160</v>
      </c>
    </row>
    <row r="356" spans="1:20" ht="18" customHeight="1">
      <c r="A356" s="709">
        <v>354</v>
      </c>
      <c r="B356" s="709">
        <v>422</v>
      </c>
      <c r="C356" s="709" t="s">
        <v>10027</v>
      </c>
      <c r="D356" s="709" t="s">
        <v>10028</v>
      </c>
      <c r="E356" s="709" t="s">
        <v>9308</v>
      </c>
      <c r="F356" s="709">
        <v>1</v>
      </c>
      <c r="G356" s="709">
        <v>2</v>
      </c>
      <c r="H356" s="710" t="s">
        <v>8995</v>
      </c>
      <c r="I356" s="714">
        <f>IF($E356="","",(VLOOKUP($E356,所属・種目コード!$B$2:$D$152,2,0)))</f>
        <v>1228</v>
      </c>
      <c r="K356" s="32">
        <v>354</v>
      </c>
      <c r="L356" s="715">
        <v>426</v>
      </c>
      <c r="M356" s="716" t="s">
        <v>8972</v>
      </c>
      <c r="N356" s="709" t="s">
        <v>12548</v>
      </c>
      <c r="O356" s="709" t="s">
        <v>12549</v>
      </c>
      <c r="P356" s="709" t="s">
        <v>273</v>
      </c>
      <c r="Q356" s="709" t="s">
        <v>11902</v>
      </c>
      <c r="R356" s="709">
        <v>2</v>
      </c>
      <c r="S356" s="714" t="str">
        <f>IF($P356="","",(VLOOKUP($P356,所属・種目コード!$B$2:$D$152,3,0)))</f>
        <v>031160</v>
      </c>
      <c r="T356" s="714">
        <f>IF($P356="","",(VLOOKUP($P356,所属・種目コード!$B$2:$D$152,2,0)))</f>
        <v>1160</v>
      </c>
    </row>
    <row r="357" spans="1:20" ht="18" customHeight="1">
      <c r="A357" s="709">
        <v>355</v>
      </c>
      <c r="B357" s="709">
        <v>423</v>
      </c>
      <c r="C357" s="709" t="s">
        <v>10029</v>
      </c>
      <c r="D357" s="709" t="s">
        <v>10030</v>
      </c>
      <c r="E357" s="709" t="s">
        <v>9308</v>
      </c>
      <c r="F357" s="709">
        <v>1</v>
      </c>
      <c r="G357" s="709">
        <v>2</v>
      </c>
      <c r="H357" s="710" t="s">
        <v>8995</v>
      </c>
      <c r="I357" s="714">
        <f>IF($E357="","",(VLOOKUP($E357,所属・種目コード!$B$2:$D$152,2,0)))</f>
        <v>1228</v>
      </c>
      <c r="K357" s="32">
        <v>355</v>
      </c>
      <c r="L357" s="715">
        <v>427</v>
      </c>
      <c r="M357" s="716" t="s">
        <v>8972</v>
      </c>
      <c r="N357" s="709" t="s">
        <v>12550</v>
      </c>
      <c r="O357" s="709" t="s">
        <v>12551</v>
      </c>
      <c r="P357" s="709" t="s">
        <v>8615</v>
      </c>
      <c r="Q357" s="709" t="s">
        <v>11902</v>
      </c>
      <c r="R357" s="709">
        <v>3</v>
      </c>
      <c r="S357" s="714" t="str">
        <f>IF($P357="","",(VLOOKUP($P357,所属・種目コード!$B$2:$D$152,3,0)))</f>
        <v>031225</v>
      </c>
      <c r="T357" s="714">
        <f>IF($P357="","",(VLOOKUP($P357,所属・種目コード!$B$2:$D$152,2,0)))</f>
        <v>1225</v>
      </c>
    </row>
    <row r="358" spans="1:20" ht="18" customHeight="1">
      <c r="A358" s="709">
        <v>356</v>
      </c>
      <c r="B358" s="709">
        <v>424</v>
      </c>
      <c r="C358" s="709" t="s">
        <v>10031</v>
      </c>
      <c r="D358" s="709" t="s">
        <v>10032</v>
      </c>
      <c r="E358" s="709" t="s">
        <v>369</v>
      </c>
      <c r="F358" s="709">
        <v>1</v>
      </c>
      <c r="G358" s="709">
        <v>3</v>
      </c>
      <c r="H358" s="710" t="s">
        <v>8932</v>
      </c>
      <c r="I358" s="714">
        <f>IF($E358="","",(VLOOKUP($E358,所属・種目コード!$B$2:$D$152,2,0)))</f>
        <v>1205</v>
      </c>
      <c r="K358" s="32">
        <v>356</v>
      </c>
      <c r="L358" s="715">
        <v>428</v>
      </c>
      <c r="M358" s="716" t="s">
        <v>8972</v>
      </c>
      <c r="N358" s="709" t="s">
        <v>12552</v>
      </c>
      <c r="O358" s="709" t="s">
        <v>12553</v>
      </c>
      <c r="P358" s="709" t="s">
        <v>8615</v>
      </c>
      <c r="Q358" s="709" t="s">
        <v>11902</v>
      </c>
      <c r="R358" s="709">
        <v>3</v>
      </c>
      <c r="S358" s="714" t="str">
        <f>IF($P358="","",(VLOOKUP($P358,所属・種目コード!$B$2:$D$152,3,0)))</f>
        <v>031225</v>
      </c>
      <c r="T358" s="714">
        <f>IF($P358="","",(VLOOKUP($P358,所属・種目コード!$B$2:$D$152,2,0)))</f>
        <v>1225</v>
      </c>
    </row>
    <row r="359" spans="1:20" ht="18" customHeight="1">
      <c r="A359" s="709">
        <v>357</v>
      </c>
      <c r="B359" s="709">
        <v>425</v>
      </c>
      <c r="C359" s="709" t="s">
        <v>10033</v>
      </c>
      <c r="D359" s="709" t="s">
        <v>10034</v>
      </c>
      <c r="E359" s="709" t="s">
        <v>369</v>
      </c>
      <c r="F359" s="709">
        <v>1</v>
      </c>
      <c r="G359" s="709">
        <v>3</v>
      </c>
      <c r="H359" s="710" t="s">
        <v>8932</v>
      </c>
      <c r="I359" s="714">
        <f>IF($E359="","",(VLOOKUP($E359,所属・種目コード!$B$2:$D$152,2,0)))</f>
        <v>1205</v>
      </c>
      <c r="K359" s="32">
        <v>357</v>
      </c>
      <c r="L359" s="715">
        <v>429</v>
      </c>
      <c r="M359" s="716" t="s">
        <v>8972</v>
      </c>
      <c r="N359" s="709" t="s">
        <v>12554</v>
      </c>
      <c r="O359" s="709" t="s">
        <v>12555</v>
      </c>
      <c r="P359" s="709" t="s">
        <v>8615</v>
      </c>
      <c r="Q359" s="709" t="s">
        <v>11902</v>
      </c>
      <c r="R359" s="709">
        <v>3</v>
      </c>
      <c r="S359" s="714" t="str">
        <f>IF($P359="","",(VLOOKUP($P359,所属・種目コード!$B$2:$D$152,3,0)))</f>
        <v>031225</v>
      </c>
      <c r="T359" s="714">
        <f>IF($P359="","",(VLOOKUP($P359,所属・種目コード!$B$2:$D$152,2,0)))</f>
        <v>1225</v>
      </c>
    </row>
    <row r="360" spans="1:20" ht="18" customHeight="1">
      <c r="A360" s="709">
        <v>358</v>
      </c>
      <c r="B360" s="709">
        <v>426</v>
      </c>
      <c r="C360" s="709" t="s">
        <v>10035</v>
      </c>
      <c r="D360" s="709" t="s">
        <v>10036</v>
      </c>
      <c r="E360" s="709" t="s">
        <v>369</v>
      </c>
      <c r="F360" s="709">
        <v>1</v>
      </c>
      <c r="G360" s="709">
        <v>3</v>
      </c>
      <c r="H360" s="710" t="s">
        <v>8932</v>
      </c>
      <c r="I360" s="714">
        <f>IF($E360="","",(VLOOKUP($E360,所属・種目コード!$B$2:$D$152,2,0)))</f>
        <v>1205</v>
      </c>
      <c r="K360" s="32">
        <v>358</v>
      </c>
      <c r="L360" s="715">
        <v>430</v>
      </c>
      <c r="M360" s="716" t="s">
        <v>8972</v>
      </c>
      <c r="N360" s="709" t="s">
        <v>12556</v>
      </c>
      <c r="O360" s="709" t="s">
        <v>12557</v>
      </c>
      <c r="P360" s="709" t="s">
        <v>8615</v>
      </c>
      <c r="Q360" s="709" t="s">
        <v>11902</v>
      </c>
      <c r="R360" s="709">
        <v>3</v>
      </c>
      <c r="S360" s="714" t="str">
        <f>IF($P360="","",(VLOOKUP($P360,所属・種目コード!$B$2:$D$152,3,0)))</f>
        <v>031225</v>
      </c>
      <c r="T360" s="714">
        <f>IF($P360="","",(VLOOKUP($P360,所属・種目コード!$B$2:$D$152,2,0)))</f>
        <v>1225</v>
      </c>
    </row>
    <row r="361" spans="1:20" ht="18" customHeight="1">
      <c r="A361" s="709">
        <v>359</v>
      </c>
      <c r="B361" s="709">
        <v>427</v>
      </c>
      <c r="C361" s="709" t="s">
        <v>10037</v>
      </c>
      <c r="D361" s="709" t="s">
        <v>10038</v>
      </c>
      <c r="E361" s="709" t="s">
        <v>369</v>
      </c>
      <c r="F361" s="709">
        <v>1</v>
      </c>
      <c r="G361" s="709">
        <v>3</v>
      </c>
      <c r="H361" s="710" t="s">
        <v>8932</v>
      </c>
      <c r="I361" s="714">
        <f>IF($E361="","",(VLOOKUP($E361,所属・種目コード!$B$2:$D$152,2,0)))</f>
        <v>1205</v>
      </c>
      <c r="K361" s="32">
        <v>359</v>
      </c>
      <c r="L361" s="715">
        <v>431</v>
      </c>
      <c r="M361" s="716" t="s">
        <v>8972</v>
      </c>
      <c r="N361" s="709" t="s">
        <v>12558</v>
      </c>
      <c r="O361" s="709" t="s">
        <v>12559</v>
      </c>
      <c r="P361" s="709" t="s">
        <v>8615</v>
      </c>
      <c r="Q361" s="709" t="s">
        <v>11902</v>
      </c>
      <c r="R361" s="709">
        <v>3</v>
      </c>
      <c r="S361" s="714" t="str">
        <f>IF($P361="","",(VLOOKUP($P361,所属・種目コード!$B$2:$D$152,3,0)))</f>
        <v>031225</v>
      </c>
      <c r="T361" s="714">
        <f>IF($P361="","",(VLOOKUP($P361,所属・種目コード!$B$2:$D$152,2,0)))</f>
        <v>1225</v>
      </c>
    </row>
    <row r="362" spans="1:20" ht="18" customHeight="1">
      <c r="A362" s="709">
        <v>360</v>
      </c>
      <c r="B362" s="709">
        <v>428</v>
      </c>
      <c r="C362" s="709" t="s">
        <v>10039</v>
      </c>
      <c r="D362" s="709" t="s">
        <v>10040</v>
      </c>
      <c r="E362" s="709" t="s">
        <v>369</v>
      </c>
      <c r="F362" s="709">
        <v>1</v>
      </c>
      <c r="G362" s="709">
        <v>2</v>
      </c>
      <c r="H362" s="710" t="s">
        <v>8932</v>
      </c>
      <c r="I362" s="714">
        <f>IF($E362="","",(VLOOKUP($E362,所属・種目コード!$B$2:$D$152,2,0)))</f>
        <v>1205</v>
      </c>
      <c r="K362" s="32">
        <v>360</v>
      </c>
      <c r="L362" s="715">
        <v>432</v>
      </c>
      <c r="M362" s="716" t="s">
        <v>8972</v>
      </c>
      <c r="N362" s="709" t="s">
        <v>12560</v>
      </c>
      <c r="O362" s="709" t="s">
        <v>12561</v>
      </c>
      <c r="P362" s="709" t="s">
        <v>8615</v>
      </c>
      <c r="Q362" s="709" t="s">
        <v>11902</v>
      </c>
      <c r="R362" s="709">
        <v>2</v>
      </c>
      <c r="S362" s="714" t="str">
        <f>IF($P362="","",(VLOOKUP($P362,所属・種目コード!$B$2:$D$152,3,0)))</f>
        <v>031225</v>
      </c>
      <c r="T362" s="714">
        <f>IF($P362="","",(VLOOKUP($P362,所属・種目コード!$B$2:$D$152,2,0)))</f>
        <v>1225</v>
      </c>
    </row>
    <row r="363" spans="1:20" ht="18" customHeight="1">
      <c r="A363" s="709">
        <v>361</v>
      </c>
      <c r="B363" s="709">
        <v>429</v>
      </c>
      <c r="C363" s="709" t="s">
        <v>10041</v>
      </c>
      <c r="D363" s="709" t="s">
        <v>10042</v>
      </c>
      <c r="E363" s="709" t="s">
        <v>369</v>
      </c>
      <c r="F363" s="709">
        <v>1</v>
      </c>
      <c r="G363" s="709">
        <v>2</v>
      </c>
      <c r="H363" s="710" t="s">
        <v>8932</v>
      </c>
      <c r="I363" s="714">
        <f>IF($E363="","",(VLOOKUP($E363,所属・種目コード!$B$2:$D$152,2,0)))</f>
        <v>1205</v>
      </c>
      <c r="K363" s="32">
        <v>361</v>
      </c>
      <c r="L363" s="715">
        <v>433</v>
      </c>
      <c r="M363" s="716" t="s">
        <v>8972</v>
      </c>
      <c r="N363" s="709" t="s">
        <v>12562</v>
      </c>
      <c r="O363" s="709" t="s">
        <v>12563</v>
      </c>
      <c r="P363" s="709" t="s">
        <v>370</v>
      </c>
      <c r="Q363" s="709" t="s">
        <v>11902</v>
      </c>
      <c r="R363" s="709">
        <v>3</v>
      </c>
      <c r="S363" s="714" t="str">
        <f>IF($P363="","",(VLOOKUP($P363,所属・種目コード!$B$2:$D$152,3,0)))</f>
        <v>031207</v>
      </c>
      <c r="T363" s="714">
        <f>IF($P363="","",(VLOOKUP($P363,所属・種目コード!$B$2:$D$152,2,0)))</f>
        <v>1207</v>
      </c>
    </row>
    <row r="364" spans="1:20" ht="18" customHeight="1">
      <c r="A364" s="709">
        <v>362</v>
      </c>
      <c r="B364" s="709">
        <v>430</v>
      </c>
      <c r="C364" s="709" t="s">
        <v>10043</v>
      </c>
      <c r="D364" s="709" t="s">
        <v>10044</v>
      </c>
      <c r="E364" s="709" t="s">
        <v>369</v>
      </c>
      <c r="F364" s="709">
        <v>1</v>
      </c>
      <c r="G364" s="709">
        <v>2</v>
      </c>
      <c r="H364" s="710" t="s">
        <v>8932</v>
      </c>
      <c r="I364" s="714">
        <f>IF($E364="","",(VLOOKUP($E364,所属・種目コード!$B$2:$D$152,2,0)))</f>
        <v>1205</v>
      </c>
      <c r="K364" s="32">
        <v>362</v>
      </c>
      <c r="L364" s="715">
        <v>434</v>
      </c>
      <c r="M364" s="716" t="s">
        <v>8972</v>
      </c>
      <c r="N364" s="709" t="s">
        <v>12564</v>
      </c>
      <c r="O364" s="709" t="s">
        <v>12565</v>
      </c>
      <c r="P364" s="709" t="s">
        <v>370</v>
      </c>
      <c r="Q364" s="709" t="s">
        <v>11902</v>
      </c>
      <c r="R364" s="709">
        <v>3</v>
      </c>
      <c r="S364" s="714" t="str">
        <f>IF($P364="","",(VLOOKUP($P364,所属・種目コード!$B$2:$D$152,3,0)))</f>
        <v>031207</v>
      </c>
      <c r="T364" s="714">
        <f>IF($P364="","",(VLOOKUP($P364,所属・種目コード!$B$2:$D$152,2,0)))</f>
        <v>1207</v>
      </c>
    </row>
    <row r="365" spans="1:20" ht="18" customHeight="1">
      <c r="A365" s="709">
        <v>363</v>
      </c>
      <c r="B365" s="709">
        <v>431</v>
      </c>
      <c r="C365" s="709" t="s">
        <v>10045</v>
      </c>
      <c r="D365" s="709" t="s">
        <v>10046</v>
      </c>
      <c r="E365" s="709" t="s">
        <v>369</v>
      </c>
      <c r="F365" s="709">
        <v>1</v>
      </c>
      <c r="G365" s="709">
        <v>2</v>
      </c>
      <c r="H365" s="710" t="s">
        <v>8932</v>
      </c>
      <c r="I365" s="714">
        <f>IF($E365="","",(VLOOKUP($E365,所属・種目コード!$B$2:$D$152,2,0)))</f>
        <v>1205</v>
      </c>
      <c r="K365" s="32">
        <v>363</v>
      </c>
      <c r="L365" s="715">
        <v>435</v>
      </c>
      <c r="M365" s="716" t="s">
        <v>8972</v>
      </c>
      <c r="N365" s="709" t="s">
        <v>12566</v>
      </c>
      <c r="O365" s="709" t="s">
        <v>12567</v>
      </c>
      <c r="P365" s="709" t="s">
        <v>370</v>
      </c>
      <c r="Q365" s="709" t="s">
        <v>11902</v>
      </c>
      <c r="R365" s="709">
        <v>3</v>
      </c>
      <c r="S365" s="714" t="str">
        <f>IF($P365="","",(VLOOKUP($P365,所属・種目コード!$B$2:$D$152,3,0)))</f>
        <v>031207</v>
      </c>
      <c r="T365" s="714">
        <f>IF($P365="","",(VLOOKUP($P365,所属・種目コード!$B$2:$D$152,2,0)))</f>
        <v>1207</v>
      </c>
    </row>
    <row r="366" spans="1:20" ht="18" customHeight="1">
      <c r="A366" s="709">
        <v>364</v>
      </c>
      <c r="B366" s="709">
        <v>432</v>
      </c>
      <c r="C366" s="709" t="s">
        <v>10047</v>
      </c>
      <c r="D366" s="709" t="s">
        <v>6858</v>
      </c>
      <c r="E366" s="709" t="s">
        <v>10048</v>
      </c>
      <c r="F366" s="709">
        <v>1</v>
      </c>
      <c r="G366" s="709">
        <v>3</v>
      </c>
      <c r="H366" s="710" t="s">
        <v>8914</v>
      </c>
      <c r="I366" s="714">
        <f>IF($E366="","",(VLOOKUP($E366,所属・種目コード!$B$2:$D$152,2,0)))</f>
        <v>1237</v>
      </c>
      <c r="K366" s="32">
        <v>364</v>
      </c>
      <c r="L366" s="715">
        <v>436</v>
      </c>
      <c r="M366" s="716" t="s">
        <v>8972</v>
      </c>
      <c r="N366" s="709" t="s">
        <v>12568</v>
      </c>
      <c r="O366" s="709" t="s">
        <v>12569</v>
      </c>
      <c r="P366" s="709" t="s">
        <v>370</v>
      </c>
      <c r="Q366" s="709" t="s">
        <v>11902</v>
      </c>
      <c r="R366" s="709">
        <v>3</v>
      </c>
      <c r="S366" s="714" t="str">
        <f>IF($P366="","",(VLOOKUP($P366,所属・種目コード!$B$2:$D$152,3,0)))</f>
        <v>031207</v>
      </c>
      <c r="T366" s="714">
        <f>IF($P366="","",(VLOOKUP($P366,所属・種目コード!$B$2:$D$152,2,0)))</f>
        <v>1207</v>
      </c>
    </row>
    <row r="367" spans="1:20" ht="18" customHeight="1">
      <c r="A367" s="709">
        <v>365</v>
      </c>
      <c r="B367" s="709">
        <v>433</v>
      </c>
      <c r="C367" s="709" t="s">
        <v>10049</v>
      </c>
      <c r="D367" s="709" t="s">
        <v>10050</v>
      </c>
      <c r="E367" s="709" t="s">
        <v>10048</v>
      </c>
      <c r="F367" s="709">
        <v>1</v>
      </c>
      <c r="G367" s="709">
        <v>3</v>
      </c>
      <c r="H367" s="710" t="s">
        <v>8914</v>
      </c>
      <c r="I367" s="714">
        <f>IF($E367="","",(VLOOKUP($E367,所属・種目コード!$B$2:$D$152,2,0)))</f>
        <v>1237</v>
      </c>
      <c r="K367" s="32">
        <v>365</v>
      </c>
      <c r="L367" s="715">
        <v>437</v>
      </c>
      <c r="M367" s="716" t="s">
        <v>8972</v>
      </c>
      <c r="N367" s="709" t="s">
        <v>12570</v>
      </c>
      <c r="O367" s="709" t="s">
        <v>12571</v>
      </c>
      <c r="P367" s="709" t="s">
        <v>370</v>
      </c>
      <c r="Q367" s="709" t="s">
        <v>11902</v>
      </c>
      <c r="R367" s="709">
        <v>3</v>
      </c>
      <c r="S367" s="714" t="str">
        <f>IF($P367="","",(VLOOKUP($P367,所属・種目コード!$B$2:$D$152,3,0)))</f>
        <v>031207</v>
      </c>
      <c r="T367" s="714">
        <f>IF($P367="","",(VLOOKUP($P367,所属・種目コード!$B$2:$D$152,2,0)))</f>
        <v>1207</v>
      </c>
    </row>
    <row r="368" spans="1:20" ht="18" customHeight="1">
      <c r="A368" s="709">
        <v>366</v>
      </c>
      <c r="B368" s="709">
        <v>434</v>
      </c>
      <c r="C368" s="709" t="s">
        <v>10051</v>
      </c>
      <c r="D368" s="709" t="s">
        <v>10052</v>
      </c>
      <c r="E368" s="709" t="s">
        <v>10048</v>
      </c>
      <c r="F368" s="709">
        <v>1</v>
      </c>
      <c r="G368" s="709">
        <v>3</v>
      </c>
      <c r="H368" s="710" t="s">
        <v>8914</v>
      </c>
      <c r="I368" s="714">
        <f>IF($E368="","",(VLOOKUP($E368,所属・種目コード!$B$2:$D$152,2,0)))</f>
        <v>1237</v>
      </c>
      <c r="K368" s="32">
        <v>366</v>
      </c>
      <c r="L368" s="715">
        <v>438</v>
      </c>
      <c r="M368" s="716" t="s">
        <v>8972</v>
      </c>
      <c r="N368" s="709" t="s">
        <v>12572</v>
      </c>
      <c r="O368" s="709" t="s">
        <v>12573</v>
      </c>
      <c r="P368" s="709" t="s">
        <v>370</v>
      </c>
      <c r="Q368" s="709" t="s">
        <v>11902</v>
      </c>
      <c r="R368" s="709">
        <v>2</v>
      </c>
      <c r="S368" s="714" t="str">
        <f>IF($P368="","",(VLOOKUP($P368,所属・種目コード!$B$2:$D$152,3,0)))</f>
        <v>031207</v>
      </c>
      <c r="T368" s="714">
        <f>IF($P368="","",(VLOOKUP($P368,所属・種目コード!$B$2:$D$152,2,0)))</f>
        <v>1207</v>
      </c>
    </row>
    <row r="369" spans="1:20" ht="18" customHeight="1">
      <c r="A369" s="709">
        <v>367</v>
      </c>
      <c r="B369" s="709">
        <v>435</v>
      </c>
      <c r="C369" s="709" t="s">
        <v>9260</v>
      </c>
      <c r="D369" s="709" t="s">
        <v>9261</v>
      </c>
      <c r="E369" s="709" t="s">
        <v>10048</v>
      </c>
      <c r="F369" s="709">
        <v>1</v>
      </c>
      <c r="G369" s="709">
        <v>3</v>
      </c>
      <c r="H369" s="710" t="s">
        <v>8914</v>
      </c>
      <c r="I369" s="714">
        <f>IF($E369="","",(VLOOKUP($E369,所属・種目コード!$B$2:$D$152,2,0)))</f>
        <v>1237</v>
      </c>
      <c r="K369" s="32">
        <v>367</v>
      </c>
      <c r="L369" s="715">
        <v>439</v>
      </c>
      <c r="M369" s="716" t="s">
        <v>8972</v>
      </c>
      <c r="N369" s="709" t="s">
        <v>12574</v>
      </c>
      <c r="O369" s="709" t="s">
        <v>12575</v>
      </c>
      <c r="P369" s="709" t="s">
        <v>370</v>
      </c>
      <c r="Q369" s="709" t="s">
        <v>11902</v>
      </c>
      <c r="R369" s="709">
        <v>2</v>
      </c>
      <c r="S369" s="714" t="str">
        <f>IF($P369="","",(VLOOKUP($P369,所属・種目コード!$B$2:$D$152,3,0)))</f>
        <v>031207</v>
      </c>
      <c r="T369" s="714">
        <f>IF($P369="","",(VLOOKUP($P369,所属・種目コード!$B$2:$D$152,2,0)))</f>
        <v>1207</v>
      </c>
    </row>
    <row r="370" spans="1:20" ht="18" customHeight="1">
      <c r="A370" s="709">
        <v>368</v>
      </c>
      <c r="B370" s="709">
        <v>436</v>
      </c>
      <c r="C370" s="709" t="s">
        <v>10053</v>
      </c>
      <c r="D370" s="709" t="s">
        <v>10054</v>
      </c>
      <c r="E370" s="709" t="s">
        <v>10048</v>
      </c>
      <c r="F370" s="709">
        <v>1</v>
      </c>
      <c r="G370" s="709">
        <v>3</v>
      </c>
      <c r="H370" s="710" t="s">
        <v>8914</v>
      </c>
      <c r="I370" s="714">
        <f>IF($E370="","",(VLOOKUP($E370,所属・種目コード!$B$2:$D$152,2,0)))</f>
        <v>1237</v>
      </c>
      <c r="K370" s="32">
        <v>368</v>
      </c>
      <c r="L370" s="715">
        <v>449</v>
      </c>
      <c r="M370" s="716" t="s">
        <v>8972</v>
      </c>
      <c r="N370" s="709" t="s">
        <v>12576</v>
      </c>
      <c r="O370" s="709" t="s">
        <v>12577</v>
      </c>
      <c r="P370" s="709" t="s">
        <v>9086</v>
      </c>
      <c r="Q370" s="709" t="s">
        <v>11902</v>
      </c>
      <c r="R370" s="709">
        <v>3</v>
      </c>
      <c r="S370" s="714" t="str">
        <f>IF($P370="","",(VLOOKUP($P370,所属・種目コード!$B$2:$D$152,3,0)))</f>
        <v>031148</v>
      </c>
      <c r="T370" s="714">
        <f>IF($P370="","",(VLOOKUP($P370,所属・種目コード!$B$2:$D$152,2,0)))</f>
        <v>1148</v>
      </c>
    </row>
    <row r="371" spans="1:20" ht="18" customHeight="1">
      <c r="A371" s="709">
        <v>369</v>
      </c>
      <c r="B371" s="709">
        <v>437</v>
      </c>
      <c r="C371" s="709" t="s">
        <v>10055</v>
      </c>
      <c r="D371" s="709" t="s">
        <v>10056</v>
      </c>
      <c r="E371" s="709" t="s">
        <v>10048</v>
      </c>
      <c r="F371" s="709">
        <v>1</v>
      </c>
      <c r="G371" s="709">
        <v>2</v>
      </c>
      <c r="H371" s="710" t="s">
        <v>8914</v>
      </c>
      <c r="I371" s="714">
        <f>IF($E371="","",(VLOOKUP($E371,所属・種目コード!$B$2:$D$152,2,0)))</f>
        <v>1237</v>
      </c>
      <c r="K371" s="32">
        <v>369</v>
      </c>
      <c r="L371" s="715">
        <v>450</v>
      </c>
      <c r="M371" s="716" t="s">
        <v>8972</v>
      </c>
      <c r="N371" s="709" t="s">
        <v>12578</v>
      </c>
      <c r="O371" s="709" t="s">
        <v>12579</v>
      </c>
      <c r="P371" s="709" t="s">
        <v>9086</v>
      </c>
      <c r="Q371" s="709" t="s">
        <v>11902</v>
      </c>
      <c r="R371" s="709">
        <v>3</v>
      </c>
      <c r="S371" s="714" t="str">
        <f>IF($P371="","",(VLOOKUP($P371,所属・種目コード!$B$2:$D$152,3,0)))</f>
        <v>031148</v>
      </c>
      <c r="T371" s="714">
        <f>IF($P371="","",(VLOOKUP($P371,所属・種目コード!$B$2:$D$152,2,0)))</f>
        <v>1148</v>
      </c>
    </row>
    <row r="372" spans="1:20" ht="18" customHeight="1">
      <c r="A372" s="709">
        <v>370</v>
      </c>
      <c r="B372" s="709">
        <v>438</v>
      </c>
      <c r="C372" s="709" t="s">
        <v>10057</v>
      </c>
      <c r="D372" s="709" t="s">
        <v>10058</v>
      </c>
      <c r="E372" s="709" t="s">
        <v>10048</v>
      </c>
      <c r="F372" s="709">
        <v>1</v>
      </c>
      <c r="G372" s="709">
        <v>2</v>
      </c>
      <c r="H372" s="710" t="s">
        <v>8914</v>
      </c>
      <c r="I372" s="714">
        <f>IF($E372="","",(VLOOKUP($E372,所属・種目コード!$B$2:$D$152,2,0)))</f>
        <v>1237</v>
      </c>
      <c r="K372" s="32">
        <v>370</v>
      </c>
      <c r="L372" s="715">
        <v>451</v>
      </c>
      <c r="M372" s="716" t="s">
        <v>8920</v>
      </c>
      <c r="N372" s="709" t="s">
        <v>12580</v>
      </c>
      <c r="O372" s="709" t="s">
        <v>12581</v>
      </c>
      <c r="P372" s="709" t="s">
        <v>9086</v>
      </c>
      <c r="Q372" s="709" t="s">
        <v>11902</v>
      </c>
      <c r="R372" s="709">
        <v>2</v>
      </c>
      <c r="S372" s="714" t="str">
        <f>IF($P372="","",(VLOOKUP($P372,所属・種目コード!$B$2:$D$152,3,0)))</f>
        <v>031148</v>
      </c>
      <c r="T372" s="714">
        <f>IF($P372="","",(VLOOKUP($P372,所属・種目コード!$B$2:$D$152,2,0)))</f>
        <v>1148</v>
      </c>
    </row>
    <row r="373" spans="1:20" ht="18" customHeight="1">
      <c r="A373" s="709">
        <v>371</v>
      </c>
      <c r="B373" s="709">
        <v>439</v>
      </c>
      <c r="C373" s="709" t="s">
        <v>10059</v>
      </c>
      <c r="D373" s="709" t="s">
        <v>10060</v>
      </c>
      <c r="E373" s="709" t="s">
        <v>10048</v>
      </c>
      <c r="F373" s="709">
        <v>1</v>
      </c>
      <c r="G373" s="709">
        <v>2</v>
      </c>
      <c r="H373" s="710" t="s">
        <v>8914</v>
      </c>
      <c r="I373" s="714">
        <f>IF($E373="","",(VLOOKUP($E373,所属・種目コード!$B$2:$D$152,2,0)))</f>
        <v>1237</v>
      </c>
      <c r="K373" s="32">
        <v>371</v>
      </c>
      <c r="L373" s="715">
        <v>452</v>
      </c>
      <c r="M373" s="716" t="s">
        <v>8961</v>
      </c>
      <c r="N373" s="709" t="s">
        <v>12582</v>
      </c>
      <c r="O373" s="709" t="s">
        <v>12583</v>
      </c>
      <c r="P373" s="709" t="s">
        <v>9086</v>
      </c>
      <c r="Q373" s="709" t="s">
        <v>11902</v>
      </c>
      <c r="R373" s="709">
        <v>2</v>
      </c>
      <c r="S373" s="714" t="str">
        <f>IF($P373="","",(VLOOKUP($P373,所属・種目コード!$B$2:$D$152,3,0)))</f>
        <v>031148</v>
      </c>
      <c r="T373" s="714">
        <f>IF($P373="","",(VLOOKUP($P373,所属・種目コード!$B$2:$D$152,2,0)))</f>
        <v>1148</v>
      </c>
    </row>
    <row r="374" spans="1:20" ht="18" customHeight="1">
      <c r="A374" s="709">
        <v>372</v>
      </c>
      <c r="B374" s="709">
        <v>440</v>
      </c>
      <c r="C374" s="709" t="s">
        <v>10061</v>
      </c>
      <c r="D374" s="709" t="s">
        <v>10062</v>
      </c>
      <c r="E374" s="709" t="s">
        <v>10048</v>
      </c>
      <c r="F374" s="709">
        <v>1</v>
      </c>
      <c r="G374" s="709">
        <v>2</v>
      </c>
      <c r="H374" s="710" t="s">
        <v>8914</v>
      </c>
      <c r="I374" s="714">
        <f>IF($E374="","",(VLOOKUP($E374,所属・種目コード!$B$2:$D$152,2,0)))</f>
        <v>1237</v>
      </c>
      <c r="K374" s="32">
        <v>372</v>
      </c>
      <c r="L374" s="715">
        <v>453</v>
      </c>
      <c r="M374" s="716" t="s">
        <v>8961</v>
      </c>
      <c r="N374" s="709" t="s">
        <v>12584</v>
      </c>
      <c r="O374" s="709" t="s">
        <v>12585</v>
      </c>
      <c r="P374" s="709" t="s">
        <v>9086</v>
      </c>
      <c r="Q374" s="709" t="s">
        <v>11902</v>
      </c>
      <c r="R374" s="709">
        <v>2</v>
      </c>
      <c r="S374" s="714" t="str">
        <f>IF($P374="","",(VLOOKUP($P374,所属・種目コード!$B$2:$D$152,3,0)))</f>
        <v>031148</v>
      </c>
      <c r="T374" s="714">
        <f>IF($P374="","",(VLOOKUP($P374,所属・種目コード!$B$2:$D$152,2,0)))</f>
        <v>1148</v>
      </c>
    </row>
    <row r="375" spans="1:20" ht="18" customHeight="1">
      <c r="A375" s="709">
        <v>373</v>
      </c>
      <c r="B375" s="709">
        <v>441</v>
      </c>
      <c r="C375" s="709" t="s">
        <v>10063</v>
      </c>
      <c r="D375" s="709" t="s">
        <v>10064</v>
      </c>
      <c r="E375" s="709" t="s">
        <v>233</v>
      </c>
      <c r="F375" s="709">
        <v>1</v>
      </c>
      <c r="G375" s="709">
        <v>3</v>
      </c>
      <c r="H375" s="710" t="s">
        <v>8945</v>
      </c>
      <c r="I375" s="714">
        <f>IF($E375="","",(VLOOKUP($E375,所属・種目コード!$B$2:$D$152,2,0)))</f>
        <v>1150</v>
      </c>
      <c r="K375" s="32">
        <v>373</v>
      </c>
      <c r="L375" s="715">
        <v>454</v>
      </c>
      <c r="M375" s="716" t="s">
        <v>8961</v>
      </c>
      <c r="N375" s="709" t="s">
        <v>12586</v>
      </c>
      <c r="O375" s="709" t="s">
        <v>12587</v>
      </c>
      <c r="P375" s="709" t="s">
        <v>9086</v>
      </c>
      <c r="Q375" s="709" t="s">
        <v>11902</v>
      </c>
      <c r="R375" s="709">
        <v>2</v>
      </c>
      <c r="S375" s="714" t="str">
        <f>IF($P375="","",(VLOOKUP($P375,所属・種目コード!$B$2:$D$152,3,0)))</f>
        <v>031148</v>
      </c>
      <c r="T375" s="714">
        <f>IF($P375="","",(VLOOKUP($P375,所属・種目コード!$B$2:$D$152,2,0)))</f>
        <v>1148</v>
      </c>
    </row>
    <row r="376" spans="1:20" ht="18" customHeight="1">
      <c r="A376" s="709">
        <v>374</v>
      </c>
      <c r="B376" s="709">
        <v>442</v>
      </c>
      <c r="C376" s="709" t="s">
        <v>10065</v>
      </c>
      <c r="D376" s="709" t="s">
        <v>10066</v>
      </c>
      <c r="E376" s="709" t="s">
        <v>233</v>
      </c>
      <c r="F376" s="709">
        <v>1</v>
      </c>
      <c r="G376" s="709">
        <v>3</v>
      </c>
      <c r="H376" s="710" t="s">
        <v>8945</v>
      </c>
      <c r="I376" s="714">
        <f>IF($E376="","",(VLOOKUP($E376,所属・種目コード!$B$2:$D$152,2,0)))</f>
        <v>1150</v>
      </c>
      <c r="K376" s="32">
        <v>374</v>
      </c>
      <c r="L376" s="715">
        <v>455</v>
      </c>
      <c r="M376" s="716" t="s">
        <v>8961</v>
      </c>
      <c r="N376" s="709" t="s">
        <v>12588</v>
      </c>
      <c r="O376" s="709" t="s">
        <v>12589</v>
      </c>
      <c r="P376" s="709" t="s">
        <v>9086</v>
      </c>
      <c r="Q376" s="709" t="s">
        <v>11902</v>
      </c>
      <c r="R376" s="709">
        <v>2</v>
      </c>
      <c r="S376" s="714" t="str">
        <f>IF($P376="","",(VLOOKUP($P376,所属・種目コード!$B$2:$D$152,3,0)))</f>
        <v>031148</v>
      </c>
      <c r="T376" s="714">
        <f>IF($P376="","",(VLOOKUP($P376,所属・種目コード!$B$2:$D$152,2,0)))</f>
        <v>1148</v>
      </c>
    </row>
    <row r="377" spans="1:20" ht="18" customHeight="1">
      <c r="A377" s="709">
        <v>375</v>
      </c>
      <c r="B377" s="709">
        <v>443</v>
      </c>
      <c r="C377" s="709" t="s">
        <v>10067</v>
      </c>
      <c r="D377" s="709" t="s">
        <v>10068</v>
      </c>
      <c r="E377" s="709" t="s">
        <v>233</v>
      </c>
      <c r="F377" s="709">
        <v>1</v>
      </c>
      <c r="G377" s="709">
        <v>3</v>
      </c>
      <c r="H377" s="710" t="s">
        <v>8945</v>
      </c>
      <c r="I377" s="714">
        <f>IF($E377="","",(VLOOKUP($E377,所属・種目コード!$B$2:$D$152,2,0)))</f>
        <v>1150</v>
      </c>
      <c r="K377" s="32">
        <v>375</v>
      </c>
      <c r="L377" s="715">
        <v>456</v>
      </c>
      <c r="M377" s="716" t="s">
        <v>8961</v>
      </c>
      <c r="N377" s="709" t="s">
        <v>12590</v>
      </c>
      <c r="O377" s="709" t="s">
        <v>12591</v>
      </c>
      <c r="P377" s="709" t="s">
        <v>8613</v>
      </c>
      <c r="Q377" s="709" t="s">
        <v>11902</v>
      </c>
      <c r="R377" s="709">
        <v>3</v>
      </c>
      <c r="S377" s="714" t="str">
        <f>IF($P377="","",(VLOOKUP($P377,所属・種目コード!$B$2:$D$152,3,0)))</f>
        <v>031223</v>
      </c>
      <c r="T377" s="714">
        <f>IF($P377="","",(VLOOKUP($P377,所属・種目コード!$B$2:$D$152,2,0)))</f>
        <v>1223</v>
      </c>
    </row>
    <row r="378" spans="1:20" ht="18" customHeight="1">
      <c r="A378" s="709">
        <v>376</v>
      </c>
      <c r="B378" s="709">
        <v>444</v>
      </c>
      <c r="C378" s="709" t="s">
        <v>10069</v>
      </c>
      <c r="D378" s="709" t="s">
        <v>10070</v>
      </c>
      <c r="E378" s="709" t="s">
        <v>233</v>
      </c>
      <c r="F378" s="709">
        <v>1</v>
      </c>
      <c r="G378" s="709">
        <v>3</v>
      </c>
      <c r="H378" s="710" t="s">
        <v>8945</v>
      </c>
      <c r="I378" s="714">
        <f>IF($E378="","",(VLOOKUP($E378,所属・種目コード!$B$2:$D$152,2,0)))</f>
        <v>1150</v>
      </c>
      <c r="K378" s="32">
        <v>376</v>
      </c>
      <c r="L378" s="715">
        <v>457</v>
      </c>
      <c r="M378" s="716" t="s">
        <v>8961</v>
      </c>
      <c r="N378" s="709" t="s">
        <v>12592</v>
      </c>
      <c r="O378" s="709" t="s">
        <v>12593</v>
      </c>
      <c r="P378" s="709" t="s">
        <v>8613</v>
      </c>
      <c r="Q378" s="709" t="s">
        <v>11902</v>
      </c>
      <c r="R378" s="709">
        <v>3</v>
      </c>
      <c r="S378" s="714" t="str">
        <f>IF($P378="","",(VLOOKUP($P378,所属・種目コード!$B$2:$D$152,3,0)))</f>
        <v>031223</v>
      </c>
      <c r="T378" s="714">
        <f>IF($P378="","",(VLOOKUP($P378,所属・種目コード!$B$2:$D$152,2,0)))</f>
        <v>1223</v>
      </c>
    </row>
    <row r="379" spans="1:20" ht="18" customHeight="1">
      <c r="A379" s="709">
        <v>377</v>
      </c>
      <c r="B379" s="709">
        <v>445</v>
      </c>
      <c r="C379" s="709" t="s">
        <v>10071</v>
      </c>
      <c r="D379" s="709" t="s">
        <v>680</v>
      </c>
      <c r="E379" s="709" t="s">
        <v>233</v>
      </c>
      <c r="F379" s="709">
        <v>1</v>
      </c>
      <c r="G379" s="709">
        <v>3</v>
      </c>
      <c r="H379" s="710" t="s">
        <v>8945</v>
      </c>
      <c r="I379" s="714">
        <f>IF($E379="","",(VLOOKUP($E379,所属・種目コード!$B$2:$D$152,2,0)))</f>
        <v>1150</v>
      </c>
      <c r="K379" s="32">
        <v>377</v>
      </c>
      <c r="L379" s="715">
        <v>458</v>
      </c>
      <c r="M379" s="716" t="s">
        <v>8961</v>
      </c>
      <c r="N379" s="709" t="s">
        <v>12594</v>
      </c>
      <c r="O379" s="709" t="s">
        <v>12595</v>
      </c>
      <c r="P379" s="709" t="s">
        <v>8613</v>
      </c>
      <c r="Q379" s="709" t="s">
        <v>11902</v>
      </c>
      <c r="R379" s="709">
        <v>3</v>
      </c>
      <c r="S379" s="714" t="str">
        <f>IF($P379="","",(VLOOKUP($P379,所属・種目コード!$B$2:$D$152,3,0)))</f>
        <v>031223</v>
      </c>
      <c r="T379" s="714">
        <f>IF($P379="","",(VLOOKUP($P379,所属・種目コード!$B$2:$D$152,2,0)))</f>
        <v>1223</v>
      </c>
    </row>
    <row r="380" spans="1:20" ht="18" customHeight="1">
      <c r="A380" s="709">
        <v>378</v>
      </c>
      <c r="B380" s="709">
        <v>446</v>
      </c>
      <c r="C380" s="709" t="s">
        <v>10072</v>
      </c>
      <c r="D380" s="709" t="s">
        <v>10073</v>
      </c>
      <c r="E380" s="709" t="s">
        <v>233</v>
      </c>
      <c r="F380" s="709">
        <v>1</v>
      </c>
      <c r="G380" s="709">
        <v>3</v>
      </c>
      <c r="H380" s="710" t="s">
        <v>8945</v>
      </c>
      <c r="I380" s="714">
        <f>IF($E380="","",(VLOOKUP($E380,所属・種目コード!$B$2:$D$152,2,0)))</f>
        <v>1150</v>
      </c>
      <c r="K380" s="32">
        <v>378</v>
      </c>
      <c r="L380" s="715">
        <v>459</v>
      </c>
      <c r="M380" s="716" t="s">
        <v>8961</v>
      </c>
      <c r="N380" s="709" t="s">
        <v>12596</v>
      </c>
      <c r="O380" s="709" t="s">
        <v>12597</v>
      </c>
      <c r="P380" s="709" t="s">
        <v>8613</v>
      </c>
      <c r="Q380" s="709" t="s">
        <v>11902</v>
      </c>
      <c r="R380" s="709">
        <v>3</v>
      </c>
      <c r="S380" s="714" t="str">
        <f>IF($P380="","",(VLOOKUP($P380,所属・種目コード!$B$2:$D$152,3,0)))</f>
        <v>031223</v>
      </c>
      <c r="T380" s="714">
        <f>IF($P380="","",(VLOOKUP($P380,所属・種目コード!$B$2:$D$152,2,0)))</f>
        <v>1223</v>
      </c>
    </row>
    <row r="381" spans="1:20" ht="18" customHeight="1">
      <c r="A381" s="709">
        <v>379</v>
      </c>
      <c r="B381" s="709">
        <v>447</v>
      </c>
      <c r="C381" s="709" t="s">
        <v>10074</v>
      </c>
      <c r="D381" s="709" t="s">
        <v>10075</v>
      </c>
      <c r="E381" s="709" t="s">
        <v>233</v>
      </c>
      <c r="F381" s="709">
        <v>1</v>
      </c>
      <c r="G381" s="709">
        <v>3</v>
      </c>
      <c r="H381" s="710" t="s">
        <v>8945</v>
      </c>
      <c r="I381" s="714">
        <f>IF($E381="","",(VLOOKUP($E381,所属・種目コード!$B$2:$D$152,2,0)))</f>
        <v>1150</v>
      </c>
      <c r="K381" s="32">
        <v>379</v>
      </c>
      <c r="L381" s="715">
        <v>460</v>
      </c>
      <c r="M381" s="716" t="s">
        <v>8984</v>
      </c>
      <c r="N381" s="709" t="s">
        <v>12598</v>
      </c>
      <c r="O381" s="709" t="s">
        <v>12599</v>
      </c>
      <c r="P381" s="709" t="s">
        <v>8613</v>
      </c>
      <c r="Q381" s="709" t="s">
        <v>11902</v>
      </c>
      <c r="R381" s="709">
        <v>3</v>
      </c>
      <c r="S381" s="714" t="str">
        <f>IF($P381="","",(VLOOKUP($P381,所属・種目コード!$B$2:$D$152,3,0)))</f>
        <v>031223</v>
      </c>
      <c r="T381" s="714">
        <f>IF($P381="","",(VLOOKUP($P381,所属・種目コード!$B$2:$D$152,2,0)))</f>
        <v>1223</v>
      </c>
    </row>
    <row r="382" spans="1:20" ht="18" customHeight="1">
      <c r="A382" s="709">
        <v>380</v>
      </c>
      <c r="B382" s="709">
        <v>448</v>
      </c>
      <c r="C382" s="709" t="s">
        <v>10076</v>
      </c>
      <c r="D382" s="709" t="s">
        <v>10077</v>
      </c>
      <c r="E382" s="709" t="s">
        <v>233</v>
      </c>
      <c r="F382" s="709">
        <v>1</v>
      </c>
      <c r="G382" s="709">
        <v>3</v>
      </c>
      <c r="H382" s="710" t="s">
        <v>8945</v>
      </c>
      <c r="I382" s="714">
        <f>IF($E382="","",(VLOOKUP($E382,所属・種目コード!$B$2:$D$152,2,0)))</f>
        <v>1150</v>
      </c>
      <c r="K382" s="32">
        <v>380</v>
      </c>
      <c r="L382" s="715">
        <v>461</v>
      </c>
      <c r="M382" s="716" t="s">
        <v>8984</v>
      </c>
      <c r="N382" s="709" t="s">
        <v>12600</v>
      </c>
      <c r="O382" s="709" t="s">
        <v>12601</v>
      </c>
      <c r="P382" s="709" t="s">
        <v>8613</v>
      </c>
      <c r="Q382" s="709" t="s">
        <v>11902</v>
      </c>
      <c r="R382" s="709">
        <v>3</v>
      </c>
      <c r="S382" s="714" t="str">
        <f>IF($P382="","",(VLOOKUP($P382,所属・種目コード!$B$2:$D$152,3,0)))</f>
        <v>031223</v>
      </c>
      <c r="T382" s="714">
        <f>IF($P382="","",(VLOOKUP($P382,所属・種目コード!$B$2:$D$152,2,0)))</f>
        <v>1223</v>
      </c>
    </row>
    <row r="383" spans="1:20" ht="18" customHeight="1">
      <c r="A383" s="709">
        <v>381</v>
      </c>
      <c r="B383" s="709">
        <v>449</v>
      </c>
      <c r="C383" s="709" t="s">
        <v>10078</v>
      </c>
      <c r="D383" s="709" t="s">
        <v>10079</v>
      </c>
      <c r="E383" s="709" t="s">
        <v>233</v>
      </c>
      <c r="F383" s="709">
        <v>1</v>
      </c>
      <c r="G383" s="709">
        <v>3</v>
      </c>
      <c r="H383" s="710" t="s">
        <v>8945</v>
      </c>
      <c r="I383" s="714">
        <f>IF($E383="","",(VLOOKUP($E383,所属・種目コード!$B$2:$D$152,2,0)))</f>
        <v>1150</v>
      </c>
      <c r="K383" s="32">
        <v>381</v>
      </c>
      <c r="L383" s="715">
        <v>462</v>
      </c>
      <c r="M383" s="716" t="s">
        <v>8984</v>
      </c>
      <c r="N383" s="709" t="s">
        <v>12602</v>
      </c>
      <c r="O383" s="709" t="s">
        <v>12603</v>
      </c>
      <c r="P383" s="709" t="s">
        <v>8613</v>
      </c>
      <c r="Q383" s="709" t="s">
        <v>11902</v>
      </c>
      <c r="R383" s="709">
        <v>3</v>
      </c>
      <c r="S383" s="714" t="str">
        <f>IF($P383="","",(VLOOKUP($P383,所属・種目コード!$B$2:$D$152,3,0)))</f>
        <v>031223</v>
      </c>
      <c r="T383" s="714">
        <f>IF($P383="","",(VLOOKUP($P383,所属・種目コード!$B$2:$D$152,2,0)))</f>
        <v>1223</v>
      </c>
    </row>
    <row r="384" spans="1:20" ht="18" customHeight="1">
      <c r="A384" s="709">
        <v>382</v>
      </c>
      <c r="B384" s="709">
        <v>450</v>
      </c>
      <c r="C384" s="709" t="s">
        <v>10080</v>
      </c>
      <c r="D384" s="709" t="s">
        <v>10081</v>
      </c>
      <c r="E384" s="709" t="s">
        <v>233</v>
      </c>
      <c r="F384" s="709">
        <v>1</v>
      </c>
      <c r="G384" s="709">
        <v>3</v>
      </c>
      <c r="H384" s="710" t="s">
        <v>8945</v>
      </c>
      <c r="I384" s="714">
        <f>IF($E384="","",(VLOOKUP($E384,所属・種目コード!$B$2:$D$152,2,0)))</f>
        <v>1150</v>
      </c>
      <c r="K384" s="32">
        <v>382</v>
      </c>
      <c r="L384" s="715">
        <v>463</v>
      </c>
      <c r="M384" s="716" t="s">
        <v>8984</v>
      </c>
      <c r="N384" s="709" t="s">
        <v>12604</v>
      </c>
      <c r="O384" s="709" t="s">
        <v>12605</v>
      </c>
      <c r="P384" s="709" t="s">
        <v>8613</v>
      </c>
      <c r="Q384" s="709" t="s">
        <v>11902</v>
      </c>
      <c r="R384" s="709">
        <v>3</v>
      </c>
      <c r="S384" s="714" t="str">
        <f>IF($P384="","",(VLOOKUP($P384,所属・種目コード!$B$2:$D$152,3,0)))</f>
        <v>031223</v>
      </c>
      <c r="T384" s="714">
        <f>IF($P384="","",(VLOOKUP($P384,所属・種目コード!$B$2:$D$152,2,0)))</f>
        <v>1223</v>
      </c>
    </row>
    <row r="385" spans="1:20" ht="18" customHeight="1">
      <c r="A385" s="709">
        <v>383</v>
      </c>
      <c r="B385" s="709">
        <v>451</v>
      </c>
      <c r="C385" s="709" t="s">
        <v>10082</v>
      </c>
      <c r="D385" s="709" t="s">
        <v>10083</v>
      </c>
      <c r="E385" s="709" t="s">
        <v>233</v>
      </c>
      <c r="F385" s="709">
        <v>1</v>
      </c>
      <c r="G385" s="709">
        <v>3</v>
      </c>
      <c r="H385" s="710" t="s">
        <v>8945</v>
      </c>
      <c r="I385" s="714">
        <f>IF($E385="","",(VLOOKUP($E385,所属・種目コード!$B$2:$D$152,2,0)))</f>
        <v>1150</v>
      </c>
      <c r="K385" s="32">
        <v>383</v>
      </c>
      <c r="L385" s="715">
        <v>464</v>
      </c>
      <c r="M385" s="716" t="s">
        <v>8984</v>
      </c>
      <c r="N385" s="709" t="s">
        <v>12606</v>
      </c>
      <c r="O385" s="709" t="s">
        <v>12607</v>
      </c>
      <c r="P385" s="709" t="s">
        <v>8613</v>
      </c>
      <c r="Q385" s="709" t="s">
        <v>11902</v>
      </c>
      <c r="R385" s="709">
        <v>3</v>
      </c>
      <c r="S385" s="714" t="str">
        <f>IF($P385="","",(VLOOKUP($P385,所属・種目コード!$B$2:$D$152,3,0)))</f>
        <v>031223</v>
      </c>
      <c r="T385" s="714">
        <f>IF($P385="","",(VLOOKUP($P385,所属・種目コード!$B$2:$D$152,2,0)))</f>
        <v>1223</v>
      </c>
    </row>
    <row r="386" spans="1:20" ht="18" customHeight="1">
      <c r="A386" s="709">
        <v>384</v>
      </c>
      <c r="B386" s="709">
        <v>452</v>
      </c>
      <c r="C386" s="709" t="s">
        <v>10084</v>
      </c>
      <c r="D386" s="709" t="s">
        <v>10085</v>
      </c>
      <c r="E386" s="709" t="s">
        <v>233</v>
      </c>
      <c r="F386" s="709">
        <v>1</v>
      </c>
      <c r="G386" s="709">
        <v>3</v>
      </c>
      <c r="H386" s="710" t="s">
        <v>8945</v>
      </c>
      <c r="I386" s="714">
        <f>IF($E386="","",(VLOOKUP($E386,所属・種目コード!$B$2:$D$152,2,0)))</f>
        <v>1150</v>
      </c>
      <c r="K386" s="32">
        <v>384</v>
      </c>
      <c r="L386" s="715">
        <v>465</v>
      </c>
      <c r="M386" s="716" t="s">
        <v>8984</v>
      </c>
      <c r="N386" s="709" t="s">
        <v>12608</v>
      </c>
      <c r="O386" s="709" t="s">
        <v>12609</v>
      </c>
      <c r="P386" s="709" t="s">
        <v>8613</v>
      </c>
      <c r="Q386" s="709" t="s">
        <v>11902</v>
      </c>
      <c r="R386" s="709">
        <v>2</v>
      </c>
      <c r="S386" s="714" t="str">
        <f>IF($P386="","",(VLOOKUP($P386,所属・種目コード!$B$2:$D$152,3,0)))</f>
        <v>031223</v>
      </c>
      <c r="T386" s="714">
        <f>IF($P386="","",(VLOOKUP($P386,所属・種目コード!$B$2:$D$152,2,0)))</f>
        <v>1223</v>
      </c>
    </row>
    <row r="387" spans="1:20" ht="18" customHeight="1">
      <c r="A387" s="709">
        <v>385</v>
      </c>
      <c r="B387" s="709">
        <v>453</v>
      </c>
      <c r="C387" s="709" t="s">
        <v>10086</v>
      </c>
      <c r="D387" s="709" t="s">
        <v>10087</v>
      </c>
      <c r="E387" s="709" t="s">
        <v>233</v>
      </c>
      <c r="F387" s="709">
        <v>1</v>
      </c>
      <c r="G387" s="709">
        <v>3</v>
      </c>
      <c r="H387" s="710" t="s">
        <v>8945</v>
      </c>
      <c r="I387" s="714">
        <f>IF($E387="","",(VLOOKUP($E387,所属・種目コード!$B$2:$D$152,2,0)))</f>
        <v>1150</v>
      </c>
      <c r="K387" s="32">
        <v>385</v>
      </c>
      <c r="L387" s="715">
        <v>466</v>
      </c>
      <c r="M387" s="716" t="s">
        <v>8984</v>
      </c>
      <c r="N387" s="709" t="s">
        <v>12610</v>
      </c>
      <c r="O387" s="709" t="s">
        <v>12611</v>
      </c>
      <c r="P387" s="709" t="s">
        <v>8613</v>
      </c>
      <c r="Q387" s="709" t="s">
        <v>11902</v>
      </c>
      <c r="R387" s="709">
        <v>2</v>
      </c>
      <c r="S387" s="714" t="str">
        <f>IF($P387="","",(VLOOKUP($P387,所属・種目コード!$B$2:$D$152,3,0)))</f>
        <v>031223</v>
      </c>
      <c r="T387" s="714">
        <f>IF($P387="","",(VLOOKUP($P387,所属・種目コード!$B$2:$D$152,2,0)))</f>
        <v>1223</v>
      </c>
    </row>
    <row r="388" spans="1:20" ht="18" customHeight="1">
      <c r="A388" s="709">
        <v>386</v>
      </c>
      <c r="B388" s="709">
        <v>454</v>
      </c>
      <c r="C388" s="709" t="s">
        <v>10088</v>
      </c>
      <c r="D388" s="709" t="s">
        <v>10089</v>
      </c>
      <c r="E388" s="709" t="s">
        <v>233</v>
      </c>
      <c r="F388" s="709">
        <v>1</v>
      </c>
      <c r="G388" s="709">
        <v>3</v>
      </c>
      <c r="H388" s="710" t="s">
        <v>8945</v>
      </c>
      <c r="I388" s="714">
        <f>IF($E388="","",(VLOOKUP($E388,所属・種目コード!$B$2:$D$152,2,0)))</f>
        <v>1150</v>
      </c>
      <c r="K388" s="32">
        <v>386</v>
      </c>
      <c r="L388" s="715">
        <v>467</v>
      </c>
      <c r="M388" s="716" t="s">
        <v>8984</v>
      </c>
      <c r="N388" s="709" t="s">
        <v>12612</v>
      </c>
      <c r="O388" s="709" t="s">
        <v>12613</v>
      </c>
      <c r="P388" s="709" t="s">
        <v>8613</v>
      </c>
      <c r="Q388" s="709" t="s">
        <v>11902</v>
      </c>
      <c r="R388" s="709">
        <v>2</v>
      </c>
      <c r="S388" s="714" t="str">
        <f>IF($P388="","",(VLOOKUP($P388,所属・種目コード!$B$2:$D$152,3,0)))</f>
        <v>031223</v>
      </c>
      <c r="T388" s="714">
        <f>IF($P388="","",(VLOOKUP($P388,所属・種目コード!$B$2:$D$152,2,0)))</f>
        <v>1223</v>
      </c>
    </row>
    <row r="389" spans="1:20" ht="18" customHeight="1">
      <c r="A389" s="709">
        <v>387</v>
      </c>
      <c r="B389" s="709">
        <v>455</v>
      </c>
      <c r="C389" s="709" t="s">
        <v>10090</v>
      </c>
      <c r="D389" s="709" t="s">
        <v>10091</v>
      </c>
      <c r="E389" s="709" t="s">
        <v>233</v>
      </c>
      <c r="F389" s="709">
        <v>1</v>
      </c>
      <c r="G389" s="709">
        <v>3</v>
      </c>
      <c r="H389" s="710" t="s">
        <v>8945</v>
      </c>
      <c r="I389" s="714">
        <f>IF($E389="","",(VLOOKUP($E389,所属・種目コード!$B$2:$D$152,2,0)))</f>
        <v>1150</v>
      </c>
      <c r="K389" s="32">
        <v>387</v>
      </c>
      <c r="L389" s="715">
        <v>468</v>
      </c>
      <c r="M389" s="716" t="s">
        <v>8984</v>
      </c>
      <c r="N389" s="709" t="s">
        <v>12614</v>
      </c>
      <c r="O389" s="709" t="s">
        <v>12615</v>
      </c>
      <c r="P389" s="709" t="s">
        <v>8613</v>
      </c>
      <c r="Q389" s="709" t="s">
        <v>11902</v>
      </c>
      <c r="R389" s="709">
        <v>2</v>
      </c>
      <c r="S389" s="714" t="str">
        <f>IF($P389="","",(VLOOKUP($P389,所属・種目コード!$B$2:$D$152,3,0)))</f>
        <v>031223</v>
      </c>
      <c r="T389" s="714">
        <f>IF($P389="","",(VLOOKUP($P389,所属・種目コード!$B$2:$D$152,2,0)))</f>
        <v>1223</v>
      </c>
    </row>
    <row r="390" spans="1:20" ht="18" customHeight="1">
      <c r="A390" s="709">
        <v>388</v>
      </c>
      <c r="B390" s="709">
        <v>456</v>
      </c>
      <c r="C390" s="709" t="s">
        <v>10092</v>
      </c>
      <c r="D390" s="709" t="s">
        <v>10093</v>
      </c>
      <c r="E390" s="709" t="s">
        <v>233</v>
      </c>
      <c r="F390" s="709">
        <v>1</v>
      </c>
      <c r="G390" s="709">
        <v>2</v>
      </c>
      <c r="H390" s="710" t="s">
        <v>8945</v>
      </c>
      <c r="I390" s="714">
        <f>IF($E390="","",(VLOOKUP($E390,所属・種目コード!$B$2:$D$152,2,0)))</f>
        <v>1150</v>
      </c>
      <c r="K390" s="32">
        <v>388</v>
      </c>
      <c r="L390" s="715">
        <v>469</v>
      </c>
      <c r="M390" s="716" t="s">
        <v>8984</v>
      </c>
      <c r="N390" s="709" t="s">
        <v>12616</v>
      </c>
      <c r="O390" s="709" t="s">
        <v>12617</v>
      </c>
      <c r="P390" s="709" t="s">
        <v>8613</v>
      </c>
      <c r="Q390" s="709" t="s">
        <v>11902</v>
      </c>
      <c r="R390" s="709">
        <v>2</v>
      </c>
      <c r="S390" s="714" t="str">
        <f>IF($P390="","",(VLOOKUP($P390,所属・種目コード!$B$2:$D$152,3,0)))</f>
        <v>031223</v>
      </c>
      <c r="T390" s="714">
        <f>IF($P390="","",(VLOOKUP($P390,所属・種目コード!$B$2:$D$152,2,0)))</f>
        <v>1223</v>
      </c>
    </row>
    <row r="391" spans="1:20" ht="18" customHeight="1">
      <c r="A391" s="709">
        <v>389</v>
      </c>
      <c r="B391" s="709">
        <v>457</v>
      </c>
      <c r="C391" s="709" t="s">
        <v>10094</v>
      </c>
      <c r="D391" s="709" t="s">
        <v>10095</v>
      </c>
      <c r="E391" s="709" t="s">
        <v>233</v>
      </c>
      <c r="F391" s="709">
        <v>1</v>
      </c>
      <c r="G391" s="709">
        <v>2</v>
      </c>
      <c r="H391" s="710" t="s">
        <v>8945</v>
      </c>
      <c r="I391" s="714">
        <f>IF($E391="","",(VLOOKUP($E391,所属・種目コード!$B$2:$D$152,2,0)))</f>
        <v>1150</v>
      </c>
      <c r="K391" s="32">
        <v>389</v>
      </c>
      <c r="L391" s="715">
        <v>470</v>
      </c>
      <c r="M391" s="716" t="s">
        <v>8984</v>
      </c>
      <c r="N391" s="709" t="s">
        <v>12618</v>
      </c>
      <c r="O391" s="709" t="s">
        <v>7044</v>
      </c>
      <c r="P391" s="709" t="s">
        <v>8613</v>
      </c>
      <c r="Q391" s="709" t="s">
        <v>11902</v>
      </c>
      <c r="R391" s="709">
        <v>2</v>
      </c>
      <c r="S391" s="714" t="str">
        <f>IF($P391="","",(VLOOKUP($P391,所属・種目コード!$B$2:$D$152,3,0)))</f>
        <v>031223</v>
      </c>
      <c r="T391" s="714">
        <f>IF($P391="","",(VLOOKUP($P391,所属・種目コード!$B$2:$D$152,2,0)))</f>
        <v>1223</v>
      </c>
    </row>
    <row r="392" spans="1:20" ht="18" customHeight="1">
      <c r="A392" s="709">
        <v>390</v>
      </c>
      <c r="B392" s="709">
        <v>458</v>
      </c>
      <c r="C392" s="709" t="s">
        <v>10096</v>
      </c>
      <c r="D392" s="709" t="s">
        <v>10097</v>
      </c>
      <c r="E392" s="709" t="s">
        <v>233</v>
      </c>
      <c r="F392" s="709">
        <v>1</v>
      </c>
      <c r="G392" s="709">
        <v>2</v>
      </c>
      <c r="H392" s="710" t="s">
        <v>8945</v>
      </c>
      <c r="I392" s="714">
        <f>IF($E392="","",(VLOOKUP($E392,所属・種目コード!$B$2:$D$152,2,0)))</f>
        <v>1150</v>
      </c>
      <c r="K392" s="32">
        <v>390</v>
      </c>
      <c r="L392" s="715">
        <v>471</v>
      </c>
      <c r="M392" s="716" t="s">
        <v>8984</v>
      </c>
      <c r="N392" s="709" t="s">
        <v>12619</v>
      </c>
      <c r="O392" s="709" t="s">
        <v>6346</v>
      </c>
      <c r="P392" s="709" t="s">
        <v>8613</v>
      </c>
      <c r="Q392" s="709" t="s">
        <v>11902</v>
      </c>
      <c r="R392" s="709">
        <v>2</v>
      </c>
      <c r="S392" s="714" t="str">
        <f>IF($P392="","",(VLOOKUP($P392,所属・種目コード!$B$2:$D$152,3,0)))</f>
        <v>031223</v>
      </c>
      <c r="T392" s="714">
        <f>IF($P392="","",(VLOOKUP($P392,所属・種目コード!$B$2:$D$152,2,0)))</f>
        <v>1223</v>
      </c>
    </row>
    <row r="393" spans="1:20" ht="18" customHeight="1">
      <c r="A393" s="709">
        <v>391</v>
      </c>
      <c r="B393" s="709">
        <v>459</v>
      </c>
      <c r="C393" s="709" t="s">
        <v>10098</v>
      </c>
      <c r="D393" s="709" t="s">
        <v>10099</v>
      </c>
      <c r="E393" s="709" t="s">
        <v>233</v>
      </c>
      <c r="F393" s="709">
        <v>1</v>
      </c>
      <c r="G393" s="709">
        <v>2</v>
      </c>
      <c r="H393" s="710" t="s">
        <v>8945</v>
      </c>
      <c r="I393" s="714">
        <f>IF($E393="","",(VLOOKUP($E393,所属・種目コード!$B$2:$D$152,2,0)))</f>
        <v>1150</v>
      </c>
      <c r="K393" s="32">
        <v>391</v>
      </c>
      <c r="L393" s="715">
        <v>472</v>
      </c>
      <c r="M393" s="716" t="s">
        <v>8984</v>
      </c>
      <c r="N393" s="709" t="s">
        <v>12620</v>
      </c>
      <c r="O393" s="709" t="s">
        <v>7046</v>
      </c>
      <c r="P393" s="709" t="s">
        <v>8613</v>
      </c>
      <c r="Q393" s="709" t="s">
        <v>11902</v>
      </c>
      <c r="R393" s="709">
        <v>2</v>
      </c>
      <c r="S393" s="714" t="str">
        <f>IF($P393="","",(VLOOKUP($P393,所属・種目コード!$B$2:$D$152,3,0)))</f>
        <v>031223</v>
      </c>
      <c r="T393" s="714">
        <f>IF($P393="","",(VLOOKUP($P393,所属・種目コード!$B$2:$D$152,2,0)))</f>
        <v>1223</v>
      </c>
    </row>
    <row r="394" spans="1:20" ht="18" customHeight="1">
      <c r="A394" s="709">
        <v>392</v>
      </c>
      <c r="B394" s="709">
        <v>460</v>
      </c>
      <c r="C394" s="709" t="s">
        <v>10100</v>
      </c>
      <c r="D394" s="709" t="s">
        <v>10101</v>
      </c>
      <c r="E394" s="709" t="s">
        <v>233</v>
      </c>
      <c r="F394" s="709">
        <v>1</v>
      </c>
      <c r="G394" s="709">
        <v>2</v>
      </c>
      <c r="H394" s="710" t="s">
        <v>8945</v>
      </c>
      <c r="I394" s="714">
        <f>IF($E394="","",(VLOOKUP($E394,所属・種目コード!$B$2:$D$152,2,0)))</f>
        <v>1150</v>
      </c>
      <c r="K394" s="32">
        <v>392</v>
      </c>
      <c r="L394" s="715">
        <v>473</v>
      </c>
      <c r="M394" s="716" t="s">
        <v>8984</v>
      </c>
      <c r="N394" s="709" t="s">
        <v>12621</v>
      </c>
      <c r="O394" s="709" t="s">
        <v>12622</v>
      </c>
      <c r="P394" s="709" t="s">
        <v>8613</v>
      </c>
      <c r="Q394" s="709" t="s">
        <v>11902</v>
      </c>
      <c r="R394" s="709">
        <v>2</v>
      </c>
      <c r="S394" s="714" t="str">
        <f>IF($P394="","",(VLOOKUP($P394,所属・種目コード!$B$2:$D$152,3,0)))</f>
        <v>031223</v>
      </c>
      <c r="T394" s="714">
        <f>IF($P394="","",(VLOOKUP($P394,所属・種目コード!$B$2:$D$152,2,0)))</f>
        <v>1223</v>
      </c>
    </row>
    <row r="395" spans="1:20" ht="18" customHeight="1">
      <c r="A395" s="709">
        <v>393</v>
      </c>
      <c r="B395" s="709">
        <v>461</v>
      </c>
      <c r="C395" s="709" t="s">
        <v>10102</v>
      </c>
      <c r="D395" s="709" t="s">
        <v>10103</v>
      </c>
      <c r="E395" s="709" t="s">
        <v>233</v>
      </c>
      <c r="F395" s="709">
        <v>1</v>
      </c>
      <c r="G395" s="709">
        <v>2</v>
      </c>
      <c r="H395" s="710" t="s">
        <v>8945</v>
      </c>
      <c r="I395" s="714">
        <f>IF($E395="","",(VLOOKUP($E395,所属・種目コード!$B$2:$D$152,2,0)))</f>
        <v>1150</v>
      </c>
      <c r="K395" s="32">
        <v>393</v>
      </c>
      <c r="L395" s="715">
        <v>474</v>
      </c>
      <c r="M395" s="716" t="s">
        <v>8984</v>
      </c>
      <c r="N395" s="709" t="s">
        <v>12623</v>
      </c>
      <c r="O395" s="709" t="s">
        <v>12624</v>
      </c>
      <c r="P395" s="709" t="s">
        <v>8613</v>
      </c>
      <c r="Q395" s="709" t="s">
        <v>11902</v>
      </c>
      <c r="R395" s="709">
        <v>2</v>
      </c>
      <c r="S395" s="714" t="str">
        <f>IF($P395="","",(VLOOKUP($P395,所属・種目コード!$B$2:$D$152,3,0)))</f>
        <v>031223</v>
      </c>
      <c r="T395" s="714">
        <f>IF($P395="","",(VLOOKUP($P395,所属・種目コード!$B$2:$D$152,2,0)))</f>
        <v>1223</v>
      </c>
    </row>
    <row r="396" spans="1:20" ht="18" customHeight="1">
      <c r="A396" s="709">
        <v>394</v>
      </c>
      <c r="B396" s="709">
        <v>462</v>
      </c>
      <c r="C396" s="709" t="s">
        <v>10104</v>
      </c>
      <c r="D396" s="709" t="s">
        <v>10105</v>
      </c>
      <c r="E396" s="709" t="s">
        <v>233</v>
      </c>
      <c r="F396" s="709">
        <v>1</v>
      </c>
      <c r="G396" s="709">
        <v>2</v>
      </c>
      <c r="H396" s="710" t="s">
        <v>8945</v>
      </c>
      <c r="I396" s="714">
        <f>IF($E396="","",(VLOOKUP($E396,所属・種目コード!$B$2:$D$152,2,0)))</f>
        <v>1150</v>
      </c>
      <c r="K396" s="32">
        <v>394</v>
      </c>
      <c r="L396" s="715">
        <v>475</v>
      </c>
      <c r="M396" s="716" t="s">
        <v>8984</v>
      </c>
      <c r="N396" s="709" t="s">
        <v>12625</v>
      </c>
      <c r="O396" s="709" t="s">
        <v>12626</v>
      </c>
      <c r="P396" s="709" t="s">
        <v>8613</v>
      </c>
      <c r="Q396" s="709" t="s">
        <v>11902</v>
      </c>
      <c r="R396" s="709">
        <v>2</v>
      </c>
      <c r="S396" s="714" t="str">
        <f>IF($P396="","",(VLOOKUP($P396,所属・種目コード!$B$2:$D$152,3,0)))</f>
        <v>031223</v>
      </c>
      <c r="T396" s="714">
        <f>IF($P396="","",(VLOOKUP($P396,所属・種目コード!$B$2:$D$152,2,0)))</f>
        <v>1223</v>
      </c>
    </row>
    <row r="397" spans="1:20" ht="18" customHeight="1">
      <c r="A397" s="709">
        <v>395</v>
      </c>
      <c r="B397" s="709">
        <v>463</v>
      </c>
      <c r="C397" s="709" t="s">
        <v>10106</v>
      </c>
      <c r="D397" s="709" t="s">
        <v>4721</v>
      </c>
      <c r="E397" s="709" t="s">
        <v>376</v>
      </c>
      <c r="F397" s="709">
        <v>1</v>
      </c>
      <c r="G397" s="709">
        <v>3</v>
      </c>
      <c r="H397" s="710" t="s">
        <v>9001</v>
      </c>
      <c r="I397" s="714">
        <f>IF($E397="","",(VLOOKUP($E397,所属・種目コード!$B$2:$D$152,2,0)))</f>
        <v>1213</v>
      </c>
      <c r="K397" s="32">
        <v>395</v>
      </c>
      <c r="L397" s="715">
        <v>476</v>
      </c>
      <c r="M397" s="716" t="s">
        <v>9009</v>
      </c>
      <c r="N397" s="709" t="s">
        <v>12627</v>
      </c>
      <c r="O397" s="709" t="s">
        <v>12628</v>
      </c>
      <c r="P397" s="709" t="s">
        <v>8613</v>
      </c>
      <c r="Q397" s="709" t="s">
        <v>11902</v>
      </c>
      <c r="R397" s="709">
        <v>2</v>
      </c>
      <c r="S397" s="714" t="str">
        <f>IF($P397="","",(VLOOKUP($P397,所属・種目コード!$B$2:$D$152,3,0)))</f>
        <v>031223</v>
      </c>
      <c r="T397" s="714">
        <f>IF($P397="","",(VLOOKUP($P397,所属・種目コード!$B$2:$D$152,2,0)))</f>
        <v>1223</v>
      </c>
    </row>
    <row r="398" spans="1:20" ht="18" customHeight="1">
      <c r="A398" s="709">
        <v>396</v>
      </c>
      <c r="B398" s="709">
        <v>464</v>
      </c>
      <c r="C398" s="709" t="s">
        <v>7306</v>
      </c>
      <c r="D398" s="709" t="s">
        <v>7307</v>
      </c>
      <c r="E398" s="709" t="s">
        <v>376</v>
      </c>
      <c r="F398" s="709">
        <v>1</v>
      </c>
      <c r="G398" s="709">
        <v>3</v>
      </c>
      <c r="H398" s="710" t="s">
        <v>9001</v>
      </c>
      <c r="I398" s="714">
        <f>IF($E398="","",(VLOOKUP($E398,所属・種目コード!$B$2:$D$152,2,0)))</f>
        <v>1213</v>
      </c>
      <c r="K398" s="32">
        <v>396</v>
      </c>
      <c r="L398" s="715">
        <v>477</v>
      </c>
      <c r="M398" s="716" t="s">
        <v>8929</v>
      </c>
      <c r="N398" s="709" t="s">
        <v>12629</v>
      </c>
      <c r="O398" s="709" t="s">
        <v>12630</v>
      </c>
      <c r="P398" s="709" t="s">
        <v>8613</v>
      </c>
      <c r="Q398" s="709" t="s">
        <v>11902</v>
      </c>
      <c r="R398" s="709">
        <v>2</v>
      </c>
      <c r="S398" s="714" t="str">
        <f>IF($P398="","",(VLOOKUP($P398,所属・種目コード!$B$2:$D$152,3,0)))</f>
        <v>031223</v>
      </c>
      <c r="T398" s="714">
        <f>IF($P398="","",(VLOOKUP($P398,所属・種目コード!$B$2:$D$152,2,0)))</f>
        <v>1223</v>
      </c>
    </row>
    <row r="399" spans="1:20" ht="18" customHeight="1">
      <c r="A399" s="709">
        <v>397</v>
      </c>
      <c r="B399" s="709">
        <v>465</v>
      </c>
      <c r="C399" s="709" t="s">
        <v>10107</v>
      </c>
      <c r="D399" s="709" t="s">
        <v>10108</v>
      </c>
      <c r="E399" s="709" t="s">
        <v>376</v>
      </c>
      <c r="F399" s="709">
        <v>1</v>
      </c>
      <c r="G399" s="709">
        <v>3</v>
      </c>
      <c r="H399" s="710" t="s">
        <v>9001</v>
      </c>
      <c r="I399" s="714">
        <f>IF($E399="","",(VLOOKUP($E399,所属・種目コード!$B$2:$D$152,2,0)))</f>
        <v>1213</v>
      </c>
      <c r="K399" s="32">
        <v>397</v>
      </c>
      <c r="L399" s="715">
        <v>478</v>
      </c>
      <c r="M399" s="716" t="s">
        <v>8929</v>
      </c>
      <c r="N399" s="709" t="s">
        <v>12631</v>
      </c>
      <c r="O399" s="709" t="s">
        <v>12632</v>
      </c>
      <c r="P399" s="709" t="s">
        <v>10338</v>
      </c>
      <c r="Q399" s="709" t="s">
        <v>11902</v>
      </c>
      <c r="R399" s="709">
        <v>3</v>
      </c>
      <c r="S399" s="714" t="str">
        <f>IF($P399="","",(VLOOKUP($P399,所属・種目コード!$B$2:$D$152,3,0)))</f>
        <v>031141</v>
      </c>
      <c r="T399" s="714">
        <f>IF($P399="","",(VLOOKUP($P399,所属・種目コード!$B$2:$D$152,2,0)))</f>
        <v>1141</v>
      </c>
    </row>
    <row r="400" spans="1:20" ht="18" customHeight="1">
      <c r="A400" s="709">
        <v>398</v>
      </c>
      <c r="B400" s="709">
        <v>466</v>
      </c>
      <c r="C400" s="709" t="s">
        <v>10109</v>
      </c>
      <c r="D400" s="709" t="s">
        <v>10110</v>
      </c>
      <c r="E400" s="709" t="s">
        <v>376</v>
      </c>
      <c r="F400" s="709">
        <v>1</v>
      </c>
      <c r="G400" s="709">
        <v>3</v>
      </c>
      <c r="H400" s="710" t="s">
        <v>9001</v>
      </c>
      <c r="I400" s="714">
        <f>IF($E400="","",(VLOOKUP($E400,所属・種目コード!$B$2:$D$152,2,0)))</f>
        <v>1213</v>
      </c>
      <c r="K400" s="32">
        <v>398</v>
      </c>
      <c r="L400" s="715">
        <v>479</v>
      </c>
      <c r="M400" s="716" t="s">
        <v>8929</v>
      </c>
      <c r="N400" s="709" t="s">
        <v>12633</v>
      </c>
      <c r="O400" s="709" t="s">
        <v>12634</v>
      </c>
      <c r="P400" s="709" t="s">
        <v>10338</v>
      </c>
      <c r="Q400" s="709" t="s">
        <v>11902</v>
      </c>
      <c r="R400" s="709">
        <v>3</v>
      </c>
      <c r="S400" s="714" t="str">
        <f>IF($P400="","",(VLOOKUP($P400,所属・種目コード!$B$2:$D$152,3,0)))</f>
        <v>031141</v>
      </c>
      <c r="T400" s="714">
        <f>IF($P400="","",(VLOOKUP($P400,所属・種目コード!$B$2:$D$152,2,0)))</f>
        <v>1141</v>
      </c>
    </row>
    <row r="401" spans="1:20" ht="18" customHeight="1">
      <c r="A401" s="709">
        <v>399</v>
      </c>
      <c r="B401" s="709">
        <v>467</v>
      </c>
      <c r="C401" s="709" t="s">
        <v>10111</v>
      </c>
      <c r="D401" s="709" t="s">
        <v>10112</v>
      </c>
      <c r="E401" s="709" t="s">
        <v>376</v>
      </c>
      <c r="F401" s="709">
        <v>1</v>
      </c>
      <c r="G401" s="709">
        <v>3</v>
      </c>
      <c r="H401" s="710" t="s">
        <v>9001</v>
      </c>
      <c r="I401" s="714">
        <f>IF($E401="","",(VLOOKUP($E401,所属・種目コード!$B$2:$D$152,2,0)))</f>
        <v>1213</v>
      </c>
      <c r="K401" s="32">
        <v>399</v>
      </c>
      <c r="L401" s="715">
        <v>480</v>
      </c>
      <c r="M401" s="716" t="s">
        <v>8929</v>
      </c>
      <c r="N401" s="709" t="s">
        <v>12635</v>
      </c>
      <c r="O401" s="709" t="s">
        <v>12636</v>
      </c>
      <c r="P401" s="709" t="s">
        <v>10338</v>
      </c>
      <c r="Q401" s="709" t="s">
        <v>11902</v>
      </c>
      <c r="R401" s="709">
        <v>3</v>
      </c>
      <c r="S401" s="714" t="str">
        <f>IF($P401="","",(VLOOKUP($P401,所属・種目コード!$B$2:$D$152,3,0)))</f>
        <v>031141</v>
      </c>
      <c r="T401" s="714">
        <f>IF($P401="","",(VLOOKUP($P401,所属・種目コード!$B$2:$D$152,2,0)))</f>
        <v>1141</v>
      </c>
    </row>
    <row r="402" spans="1:20" ht="18" customHeight="1">
      <c r="A402" s="709">
        <v>400</v>
      </c>
      <c r="B402" s="709">
        <v>468</v>
      </c>
      <c r="C402" s="709" t="s">
        <v>10113</v>
      </c>
      <c r="D402" s="709" t="s">
        <v>10114</v>
      </c>
      <c r="E402" s="709" t="s">
        <v>376</v>
      </c>
      <c r="F402" s="709">
        <v>1</v>
      </c>
      <c r="G402" s="709">
        <v>2</v>
      </c>
      <c r="H402" s="710" t="s">
        <v>9001</v>
      </c>
      <c r="I402" s="714">
        <f>IF($E402="","",(VLOOKUP($E402,所属・種目コード!$B$2:$D$152,2,0)))</f>
        <v>1213</v>
      </c>
      <c r="K402" s="32">
        <v>400</v>
      </c>
      <c r="L402" s="715">
        <v>481</v>
      </c>
      <c r="M402" s="716" t="s">
        <v>8929</v>
      </c>
      <c r="N402" s="709" t="s">
        <v>12637</v>
      </c>
      <c r="O402" s="709" t="s">
        <v>12638</v>
      </c>
      <c r="P402" s="709" t="s">
        <v>10338</v>
      </c>
      <c r="Q402" s="709" t="s">
        <v>11902</v>
      </c>
      <c r="R402" s="709">
        <v>3</v>
      </c>
      <c r="S402" s="714" t="str">
        <f>IF($P402="","",(VLOOKUP($P402,所属・種目コード!$B$2:$D$152,3,0)))</f>
        <v>031141</v>
      </c>
      <c r="T402" s="714">
        <f>IF($P402="","",(VLOOKUP($P402,所属・種目コード!$B$2:$D$152,2,0)))</f>
        <v>1141</v>
      </c>
    </row>
    <row r="403" spans="1:20" ht="18" customHeight="1">
      <c r="A403" s="709">
        <v>401</v>
      </c>
      <c r="B403" s="709">
        <v>469</v>
      </c>
      <c r="C403" s="709" t="s">
        <v>10115</v>
      </c>
      <c r="D403" s="709" t="s">
        <v>10116</v>
      </c>
      <c r="E403" s="709" t="s">
        <v>376</v>
      </c>
      <c r="F403" s="709">
        <v>1</v>
      </c>
      <c r="G403" s="709">
        <v>2</v>
      </c>
      <c r="H403" s="710" t="s">
        <v>9001</v>
      </c>
      <c r="I403" s="714">
        <f>IF($E403="","",(VLOOKUP($E403,所属・種目コード!$B$2:$D$152,2,0)))</f>
        <v>1213</v>
      </c>
      <c r="K403" s="32">
        <v>401</v>
      </c>
      <c r="L403" s="715">
        <v>482</v>
      </c>
      <c r="M403" s="716" t="s">
        <v>8929</v>
      </c>
      <c r="N403" s="709" t="s">
        <v>12639</v>
      </c>
      <c r="O403" s="709" t="s">
        <v>12640</v>
      </c>
      <c r="P403" s="709" t="s">
        <v>10338</v>
      </c>
      <c r="Q403" s="709" t="s">
        <v>11902</v>
      </c>
      <c r="R403" s="709">
        <v>3</v>
      </c>
      <c r="S403" s="714" t="str">
        <f>IF($P403="","",(VLOOKUP($P403,所属・種目コード!$B$2:$D$152,3,0)))</f>
        <v>031141</v>
      </c>
      <c r="T403" s="714">
        <f>IF($P403="","",(VLOOKUP($P403,所属・種目コード!$B$2:$D$152,2,0)))</f>
        <v>1141</v>
      </c>
    </row>
    <row r="404" spans="1:20" ht="18" customHeight="1">
      <c r="A404" s="709">
        <v>402</v>
      </c>
      <c r="B404" s="709">
        <v>470</v>
      </c>
      <c r="C404" s="709" t="s">
        <v>10117</v>
      </c>
      <c r="D404" s="709" t="s">
        <v>10118</v>
      </c>
      <c r="E404" s="709" t="s">
        <v>376</v>
      </c>
      <c r="F404" s="709">
        <v>1</v>
      </c>
      <c r="G404" s="709">
        <v>2</v>
      </c>
      <c r="H404" s="710" t="s">
        <v>9001</v>
      </c>
      <c r="I404" s="714">
        <f>IF($E404="","",(VLOOKUP($E404,所属・種目コード!$B$2:$D$152,2,0)))</f>
        <v>1213</v>
      </c>
      <c r="K404" s="32">
        <v>402</v>
      </c>
      <c r="L404" s="715">
        <v>483</v>
      </c>
      <c r="M404" s="716" t="s">
        <v>8929</v>
      </c>
      <c r="N404" s="709" t="s">
        <v>12641</v>
      </c>
      <c r="O404" s="709" t="s">
        <v>8928</v>
      </c>
      <c r="P404" s="709" t="s">
        <v>10338</v>
      </c>
      <c r="Q404" s="709" t="s">
        <v>11902</v>
      </c>
      <c r="R404" s="709">
        <v>3</v>
      </c>
      <c r="S404" s="714" t="str">
        <f>IF($P404="","",(VLOOKUP($P404,所属・種目コード!$B$2:$D$152,3,0)))</f>
        <v>031141</v>
      </c>
      <c r="T404" s="714">
        <f>IF($P404="","",(VLOOKUP($P404,所属・種目コード!$B$2:$D$152,2,0)))</f>
        <v>1141</v>
      </c>
    </row>
    <row r="405" spans="1:20" ht="18" customHeight="1">
      <c r="A405" s="709">
        <v>403</v>
      </c>
      <c r="B405" s="709">
        <v>471</v>
      </c>
      <c r="C405" s="709" t="s">
        <v>10119</v>
      </c>
      <c r="D405" s="709" t="s">
        <v>10120</v>
      </c>
      <c r="E405" s="709" t="s">
        <v>304</v>
      </c>
      <c r="F405" s="709">
        <v>1</v>
      </c>
      <c r="G405" s="709">
        <v>3</v>
      </c>
      <c r="H405" s="710" t="s">
        <v>8991</v>
      </c>
      <c r="I405" s="714">
        <f>IF($E405="","",(VLOOKUP($E405,所属・種目コード!$B$2:$D$152,2,0)))</f>
        <v>1168</v>
      </c>
      <c r="K405" s="32">
        <v>403</v>
      </c>
      <c r="L405" s="715">
        <v>484</v>
      </c>
      <c r="M405" s="716" t="s">
        <v>8929</v>
      </c>
      <c r="N405" s="709" t="s">
        <v>12642</v>
      </c>
      <c r="O405" s="709" t="s">
        <v>12643</v>
      </c>
      <c r="P405" s="709" t="s">
        <v>10338</v>
      </c>
      <c r="Q405" s="709" t="s">
        <v>11902</v>
      </c>
      <c r="R405" s="709">
        <v>3</v>
      </c>
      <c r="S405" s="714" t="str">
        <f>IF($P405="","",(VLOOKUP($P405,所属・種目コード!$B$2:$D$152,3,0)))</f>
        <v>031141</v>
      </c>
      <c r="T405" s="714">
        <f>IF($P405="","",(VLOOKUP($P405,所属・種目コード!$B$2:$D$152,2,0)))</f>
        <v>1141</v>
      </c>
    </row>
    <row r="406" spans="1:20" ht="18" customHeight="1">
      <c r="A406" s="709">
        <v>404</v>
      </c>
      <c r="B406" s="709">
        <v>472</v>
      </c>
      <c r="C406" s="709" t="s">
        <v>10121</v>
      </c>
      <c r="D406" s="709" t="s">
        <v>10122</v>
      </c>
      <c r="E406" s="709" t="s">
        <v>365</v>
      </c>
      <c r="F406" s="709">
        <v>1</v>
      </c>
      <c r="G406" s="709">
        <v>3</v>
      </c>
      <c r="H406" s="710" t="s">
        <v>8990</v>
      </c>
      <c r="I406" s="714">
        <f>IF($E406="","",(VLOOKUP($E406,所属・種目コード!$B$2:$D$152,2,0)))</f>
        <v>1201</v>
      </c>
      <c r="K406" s="32">
        <v>404</v>
      </c>
      <c r="L406" s="715">
        <v>485</v>
      </c>
      <c r="M406" s="716" t="s">
        <v>8929</v>
      </c>
      <c r="N406" s="709" t="s">
        <v>12644</v>
      </c>
      <c r="O406" s="709" t="s">
        <v>12645</v>
      </c>
      <c r="P406" s="709" t="s">
        <v>10338</v>
      </c>
      <c r="Q406" s="709" t="s">
        <v>11902</v>
      </c>
      <c r="R406" s="709">
        <v>3</v>
      </c>
      <c r="S406" s="714" t="str">
        <f>IF($P406="","",(VLOOKUP($P406,所属・種目コード!$B$2:$D$152,3,0)))</f>
        <v>031141</v>
      </c>
      <c r="T406" s="714">
        <f>IF($P406="","",(VLOOKUP($P406,所属・種目コード!$B$2:$D$152,2,0)))</f>
        <v>1141</v>
      </c>
    </row>
    <row r="407" spans="1:20" ht="18" customHeight="1">
      <c r="A407" s="709">
        <v>405</v>
      </c>
      <c r="B407" s="709">
        <v>473</v>
      </c>
      <c r="C407" s="709" t="s">
        <v>10123</v>
      </c>
      <c r="D407" s="709" t="s">
        <v>10124</v>
      </c>
      <c r="E407" s="709" t="s">
        <v>365</v>
      </c>
      <c r="F407" s="709">
        <v>1</v>
      </c>
      <c r="G407" s="709">
        <v>3</v>
      </c>
      <c r="H407" s="710" t="s">
        <v>8990</v>
      </c>
      <c r="I407" s="714">
        <f>IF($E407="","",(VLOOKUP($E407,所属・種目コード!$B$2:$D$152,2,0)))</f>
        <v>1201</v>
      </c>
      <c r="K407" s="32">
        <v>405</v>
      </c>
      <c r="L407" s="715">
        <v>486</v>
      </c>
      <c r="M407" s="716" t="s">
        <v>8927</v>
      </c>
      <c r="N407" s="709" t="s">
        <v>12646</v>
      </c>
      <c r="O407" s="709" t="s">
        <v>12647</v>
      </c>
      <c r="P407" s="709" t="s">
        <v>10338</v>
      </c>
      <c r="Q407" s="709" t="s">
        <v>11902</v>
      </c>
      <c r="R407" s="709">
        <v>2</v>
      </c>
      <c r="S407" s="714" t="str">
        <f>IF($P407="","",(VLOOKUP($P407,所属・種目コード!$B$2:$D$152,3,0)))</f>
        <v>031141</v>
      </c>
      <c r="T407" s="714">
        <f>IF($P407="","",(VLOOKUP($P407,所属・種目コード!$B$2:$D$152,2,0)))</f>
        <v>1141</v>
      </c>
    </row>
    <row r="408" spans="1:20" ht="18" customHeight="1">
      <c r="A408" s="709">
        <v>406</v>
      </c>
      <c r="B408" s="709">
        <v>474</v>
      </c>
      <c r="C408" s="709" t="s">
        <v>10125</v>
      </c>
      <c r="D408" s="709" t="s">
        <v>10126</v>
      </c>
      <c r="E408" s="709" t="s">
        <v>365</v>
      </c>
      <c r="F408" s="709">
        <v>1</v>
      </c>
      <c r="G408" s="709">
        <v>3</v>
      </c>
      <c r="H408" s="710" t="s">
        <v>8990</v>
      </c>
      <c r="I408" s="714">
        <f>IF($E408="","",(VLOOKUP($E408,所属・種目コード!$B$2:$D$152,2,0)))</f>
        <v>1201</v>
      </c>
      <c r="K408" s="32">
        <v>406</v>
      </c>
      <c r="L408" s="715">
        <v>487</v>
      </c>
      <c r="M408" s="716" t="s">
        <v>8927</v>
      </c>
      <c r="N408" s="709" t="s">
        <v>12648</v>
      </c>
      <c r="O408" s="709" t="s">
        <v>12649</v>
      </c>
      <c r="P408" s="709" t="s">
        <v>10338</v>
      </c>
      <c r="Q408" s="709" t="s">
        <v>11902</v>
      </c>
      <c r="R408" s="709">
        <v>2</v>
      </c>
      <c r="S408" s="714" t="str">
        <f>IF($P408="","",(VLOOKUP($P408,所属・種目コード!$B$2:$D$152,3,0)))</f>
        <v>031141</v>
      </c>
      <c r="T408" s="714">
        <f>IF($P408="","",(VLOOKUP($P408,所属・種目コード!$B$2:$D$152,2,0)))</f>
        <v>1141</v>
      </c>
    </row>
    <row r="409" spans="1:20" ht="18" customHeight="1">
      <c r="A409" s="709">
        <v>407</v>
      </c>
      <c r="B409" s="709">
        <v>475</v>
      </c>
      <c r="C409" s="709" t="s">
        <v>10127</v>
      </c>
      <c r="D409" s="709" t="s">
        <v>3275</v>
      </c>
      <c r="E409" s="709" t="s">
        <v>365</v>
      </c>
      <c r="F409" s="709">
        <v>1</v>
      </c>
      <c r="G409" s="709">
        <v>3</v>
      </c>
      <c r="H409" s="710" t="s">
        <v>8990</v>
      </c>
      <c r="I409" s="714">
        <f>IF($E409="","",(VLOOKUP($E409,所属・種目コード!$B$2:$D$152,2,0)))</f>
        <v>1201</v>
      </c>
      <c r="K409" s="32">
        <v>407</v>
      </c>
      <c r="L409" s="715">
        <v>488</v>
      </c>
      <c r="M409" s="716" t="s">
        <v>11891</v>
      </c>
      <c r="N409" s="709" t="s">
        <v>12650</v>
      </c>
      <c r="O409" s="709" t="s">
        <v>12651</v>
      </c>
      <c r="P409" s="709" t="s">
        <v>10338</v>
      </c>
      <c r="Q409" s="709" t="s">
        <v>11902</v>
      </c>
      <c r="R409" s="709">
        <v>2</v>
      </c>
      <c r="S409" s="714" t="str">
        <f>IF($P409="","",(VLOOKUP($P409,所属・種目コード!$B$2:$D$152,3,0)))</f>
        <v>031141</v>
      </c>
      <c r="T409" s="714">
        <f>IF($P409="","",(VLOOKUP($P409,所属・種目コード!$B$2:$D$152,2,0)))</f>
        <v>1141</v>
      </c>
    </row>
    <row r="410" spans="1:20" ht="18" customHeight="1">
      <c r="A410" s="709">
        <v>408</v>
      </c>
      <c r="B410" s="709">
        <v>476</v>
      </c>
      <c r="C410" s="709" t="s">
        <v>10128</v>
      </c>
      <c r="D410" s="709" t="s">
        <v>10129</v>
      </c>
      <c r="E410" s="709" t="s">
        <v>365</v>
      </c>
      <c r="F410" s="709">
        <v>1</v>
      </c>
      <c r="G410" s="709">
        <v>2</v>
      </c>
      <c r="H410" s="710" t="s">
        <v>8990</v>
      </c>
      <c r="I410" s="714">
        <f>IF($E410="","",(VLOOKUP($E410,所属・種目コード!$B$2:$D$152,2,0)))</f>
        <v>1201</v>
      </c>
      <c r="K410" s="32">
        <v>408</v>
      </c>
      <c r="L410" s="715">
        <v>489</v>
      </c>
      <c r="M410" s="716" t="s">
        <v>11891</v>
      </c>
      <c r="N410" s="709" t="s">
        <v>12652</v>
      </c>
      <c r="O410" s="709" t="s">
        <v>12653</v>
      </c>
      <c r="P410" s="709" t="s">
        <v>10338</v>
      </c>
      <c r="Q410" s="709" t="s">
        <v>11902</v>
      </c>
      <c r="R410" s="709">
        <v>2</v>
      </c>
      <c r="S410" s="714" t="str">
        <f>IF($P410="","",(VLOOKUP($P410,所属・種目コード!$B$2:$D$152,3,0)))</f>
        <v>031141</v>
      </c>
      <c r="T410" s="714">
        <f>IF($P410="","",(VLOOKUP($P410,所属・種目コード!$B$2:$D$152,2,0)))</f>
        <v>1141</v>
      </c>
    </row>
    <row r="411" spans="1:20" ht="18" customHeight="1">
      <c r="A411" s="709">
        <v>409</v>
      </c>
      <c r="B411" s="709">
        <v>477</v>
      </c>
      <c r="C411" s="709" t="s">
        <v>10130</v>
      </c>
      <c r="D411" s="709" t="s">
        <v>10131</v>
      </c>
      <c r="E411" s="709" t="s">
        <v>365</v>
      </c>
      <c r="F411" s="709">
        <v>1</v>
      </c>
      <c r="G411" s="709">
        <v>2</v>
      </c>
      <c r="H411" s="710" t="s">
        <v>8990</v>
      </c>
      <c r="I411" s="714">
        <f>IF($E411="","",(VLOOKUP($E411,所属・種目コード!$B$2:$D$152,2,0)))</f>
        <v>1201</v>
      </c>
      <c r="K411" s="32">
        <v>409</v>
      </c>
      <c r="L411" s="715">
        <v>490</v>
      </c>
      <c r="M411" s="716" t="s">
        <v>8915</v>
      </c>
      <c r="N411" s="709" t="s">
        <v>12654</v>
      </c>
      <c r="O411" s="709" t="s">
        <v>4875</v>
      </c>
      <c r="P411" s="709" t="s">
        <v>10338</v>
      </c>
      <c r="Q411" s="709" t="s">
        <v>11902</v>
      </c>
      <c r="R411" s="709">
        <v>2</v>
      </c>
      <c r="S411" s="714" t="str">
        <f>IF($P411="","",(VLOOKUP($P411,所属・種目コード!$B$2:$D$152,3,0)))</f>
        <v>031141</v>
      </c>
      <c r="T411" s="714">
        <f>IF($P411="","",(VLOOKUP($P411,所属・種目コード!$B$2:$D$152,2,0)))</f>
        <v>1141</v>
      </c>
    </row>
    <row r="412" spans="1:20" ht="18" customHeight="1">
      <c r="A412" s="709">
        <v>410</v>
      </c>
      <c r="B412" s="709">
        <v>478</v>
      </c>
      <c r="C412" s="709" t="s">
        <v>10132</v>
      </c>
      <c r="D412" s="709" t="s">
        <v>10133</v>
      </c>
      <c r="E412" s="709" t="s">
        <v>365</v>
      </c>
      <c r="F412" s="709">
        <v>1</v>
      </c>
      <c r="G412" s="709">
        <v>2</v>
      </c>
      <c r="H412" s="710" t="s">
        <v>8990</v>
      </c>
      <c r="I412" s="714">
        <f>IF($E412="","",(VLOOKUP($E412,所属・種目コード!$B$2:$D$152,2,0)))</f>
        <v>1201</v>
      </c>
      <c r="K412" s="32">
        <v>410</v>
      </c>
      <c r="L412" s="715">
        <v>491</v>
      </c>
      <c r="M412" s="716" t="s">
        <v>8915</v>
      </c>
      <c r="N412" s="709" t="s">
        <v>12655</v>
      </c>
      <c r="O412" s="709" t="s">
        <v>12656</v>
      </c>
      <c r="P412" s="709" t="s">
        <v>10338</v>
      </c>
      <c r="Q412" s="709" t="s">
        <v>11902</v>
      </c>
      <c r="R412" s="709">
        <v>2</v>
      </c>
      <c r="S412" s="714" t="str">
        <f>IF($P412="","",(VLOOKUP($P412,所属・種目コード!$B$2:$D$152,3,0)))</f>
        <v>031141</v>
      </c>
      <c r="T412" s="714">
        <f>IF($P412="","",(VLOOKUP($P412,所属・種目コード!$B$2:$D$152,2,0)))</f>
        <v>1141</v>
      </c>
    </row>
    <row r="413" spans="1:20" ht="18" customHeight="1">
      <c r="A413" s="709">
        <v>411</v>
      </c>
      <c r="B413" s="709">
        <v>479</v>
      </c>
      <c r="C413" s="709" t="s">
        <v>10134</v>
      </c>
      <c r="D413" s="709" t="s">
        <v>10135</v>
      </c>
      <c r="E413" s="709" t="s">
        <v>365</v>
      </c>
      <c r="F413" s="709">
        <v>1</v>
      </c>
      <c r="G413" s="709">
        <v>2</v>
      </c>
      <c r="H413" s="710" t="s">
        <v>8990</v>
      </c>
      <c r="I413" s="714">
        <f>IF($E413="","",(VLOOKUP($E413,所属・種目コード!$B$2:$D$152,2,0)))</f>
        <v>1201</v>
      </c>
      <c r="K413" s="32">
        <v>411</v>
      </c>
      <c r="L413" s="715">
        <v>492</v>
      </c>
      <c r="M413" s="716" t="s">
        <v>8915</v>
      </c>
      <c r="N413" s="709" t="s">
        <v>12657</v>
      </c>
      <c r="O413" s="709" t="s">
        <v>12658</v>
      </c>
      <c r="P413" s="709" t="s">
        <v>10338</v>
      </c>
      <c r="Q413" s="709" t="s">
        <v>11902</v>
      </c>
      <c r="R413" s="709">
        <v>2</v>
      </c>
      <c r="S413" s="714" t="str">
        <f>IF($P413="","",(VLOOKUP($P413,所属・種目コード!$B$2:$D$152,3,0)))</f>
        <v>031141</v>
      </c>
      <c r="T413" s="714">
        <f>IF($P413="","",(VLOOKUP($P413,所属・種目コード!$B$2:$D$152,2,0)))</f>
        <v>1141</v>
      </c>
    </row>
    <row r="414" spans="1:20" ht="18" customHeight="1">
      <c r="A414" s="709">
        <v>412</v>
      </c>
      <c r="B414" s="709">
        <v>506</v>
      </c>
      <c r="C414" s="709" t="s">
        <v>10136</v>
      </c>
      <c r="D414" s="709" t="s">
        <v>6901</v>
      </c>
      <c r="E414" s="709" t="s">
        <v>357</v>
      </c>
      <c r="F414" s="709">
        <v>1</v>
      </c>
      <c r="G414" s="709">
        <v>3</v>
      </c>
      <c r="H414" s="710" t="s">
        <v>8918</v>
      </c>
      <c r="I414" s="714">
        <f>IF($E414="","",(VLOOKUP($E414,所属・種目コード!$B$2:$D$152,2,0)))</f>
        <v>1193</v>
      </c>
      <c r="K414" s="32">
        <v>412</v>
      </c>
      <c r="L414" s="715">
        <v>493</v>
      </c>
      <c r="M414" s="716" t="s">
        <v>8915</v>
      </c>
      <c r="N414" s="709" t="s">
        <v>12659</v>
      </c>
      <c r="O414" s="709" t="s">
        <v>12660</v>
      </c>
      <c r="P414" s="709" t="s">
        <v>10338</v>
      </c>
      <c r="Q414" s="709" t="s">
        <v>11902</v>
      </c>
      <c r="R414" s="709">
        <v>2</v>
      </c>
      <c r="S414" s="714" t="str">
        <f>IF($P414="","",(VLOOKUP($P414,所属・種目コード!$B$2:$D$152,3,0)))</f>
        <v>031141</v>
      </c>
      <c r="T414" s="714">
        <f>IF($P414="","",(VLOOKUP($P414,所属・種目コード!$B$2:$D$152,2,0)))</f>
        <v>1141</v>
      </c>
    </row>
    <row r="415" spans="1:20" ht="18" customHeight="1">
      <c r="A415" s="709">
        <v>413</v>
      </c>
      <c r="B415" s="709">
        <v>507</v>
      </c>
      <c r="C415" s="709" t="s">
        <v>10137</v>
      </c>
      <c r="D415" s="709" t="s">
        <v>10138</v>
      </c>
      <c r="E415" s="709" t="s">
        <v>357</v>
      </c>
      <c r="F415" s="709">
        <v>1</v>
      </c>
      <c r="G415" s="709">
        <v>3</v>
      </c>
      <c r="H415" s="710" t="s">
        <v>8918</v>
      </c>
      <c r="I415" s="714">
        <f>IF($E415="","",(VLOOKUP($E415,所属・種目コード!$B$2:$D$152,2,0)))</f>
        <v>1193</v>
      </c>
      <c r="K415" s="32">
        <v>413</v>
      </c>
      <c r="L415" s="715">
        <v>494</v>
      </c>
      <c r="M415" s="716" t="s">
        <v>8915</v>
      </c>
      <c r="N415" s="709" t="s">
        <v>12661</v>
      </c>
      <c r="O415" s="709" t="s">
        <v>12662</v>
      </c>
      <c r="P415" s="709" t="s">
        <v>10338</v>
      </c>
      <c r="Q415" s="709" t="s">
        <v>11902</v>
      </c>
      <c r="R415" s="709">
        <v>2</v>
      </c>
      <c r="S415" s="714" t="str">
        <f>IF($P415="","",(VLOOKUP($P415,所属・種目コード!$B$2:$D$152,3,0)))</f>
        <v>031141</v>
      </c>
      <c r="T415" s="714">
        <f>IF($P415="","",(VLOOKUP($P415,所属・種目コード!$B$2:$D$152,2,0)))</f>
        <v>1141</v>
      </c>
    </row>
    <row r="416" spans="1:20" ht="18" customHeight="1">
      <c r="A416" s="709">
        <v>414</v>
      </c>
      <c r="B416" s="709">
        <v>508</v>
      </c>
      <c r="C416" s="709" t="s">
        <v>10139</v>
      </c>
      <c r="D416" s="709" t="s">
        <v>10140</v>
      </c>
      <c r="E416" s="709" t="s">
        <v>357</v>
      </c>
      <c r="F416" s="709">
        <v>1</v>
      </c>
      <c r="G416" s="709">
        <v>3</v>
      </c>
      <c r="H416" s="710" t="s">
        <v>8918</v>
      </c>
      <c r="I416" s="714">
        <f>IF($E416="","",(VLOOKUP($E416,所属・種目コード!$B$2:$D$152,2,0)))</f>
        <v>1193</v>
      </c>
      <c r="K416" s="32">
        <v>414</v>
      </c>
      <c r="L416" s="715">
        <v>495</v>
      </c>
      <c r="M416" s="716" t="s">
        <v>8915</v>
      </c>
      <c r="N416" s="709" t="s">
        <v>12663</v>
      </c>
      <c r="O416" s="709" t="s">
        <v>12664</v>
      </c>
      <c r="P416" s="709" t="s">
        <v>8616</v>
      </c>
      <c r="Q416" s="709" t="s">
        <v>11902</v>
      </c>
      <c r="R416" s="709">
        <v>3</v>
      </c>
      <c r="S416" s="714" t="str">
        <f>IF($P416="","",(VLOOKUP($P416,所属・種目コード!$B$2:$D$152,3,0)))</f>
        <v>031226</v>
      </c>
      <c r="T416" s="714">
        <f>IF($P416="","",(VLOOKUP($P416,所属・種目コード!$B$2:$D$152,2,0)))</f>
        <v>1226</v>
      </c>
    </row>
    <row r="417" spans="1:20" ht="18" customHeight="1">
      <c r="A417" s="709">
        <v>415</v>
      </c>
      <c r="B417" s="709">
        <v>509</v>
      </c>
      <c r="C417" s="709" t="s">
        <v>10141</v>
      </c>
      <c r="D417" s="709" t="s">
        <v>10142</v>
      </c>
      <c r="E417" s="709" t="s">
        <v>357</v>
      </c>
      <c r="F417" s="709">
        <v>1</v>
      </c>
      <c r="G417" s="709">
        <v>2</v>
      </c>
      <c r="H417" s="710" t="s">
        <v>8918</v>
      </c>
      <c r="I417" s="714">
        <f>IF($E417="","",(VLOOKUP($E417,所属・種目コード!$B$2:$D$152,2,0)))</f>
        <v>1193</v>
      </c>
      <c r="K417" s="32">
        <v>415</v>
      </c>
      <c r="L417" s="715">
        <v>496</v>
      </c>
      <c r="M417" s="716" t="s">
        <v>8915</v>
      </c>
      <c r="N417" s="709" t="s">
        <v>12665</v>
      </c>
      <c r="O417" s="709" t="s">
        <v>12666</v>
      </c>
      <c r="P417" s="709" t="s">
        <v>8616</v>
      </c>
      <c r="Q417" s="709" t="s">
        <v>11902</v>
      </c>
      <c r="R417" s="709">
        <v>3</v>
      </c>
      <c r="S417" s="714" t="str">
        <f>IF($P417="","",(VLOOKUP($P417,所属・種目コード!$B$2:$D$152,3,0)))</f>
        <v>031226</v>
      </c>
      <c r="T417" s="714">
        <f>IF($P417="","",(VLOOKUP($P417,所属・種目コード!$B$2:$D$152,2,0)))</f>
        <v>1226</v>
      </c>
    </row>
    <row r="418" spans="1:20" ht="18" customHeight="1">
      <c r="A418" s="709">
        <v>416</v>
      </c>
      <c r="B418" s="709">
        <v>510</v>
      </c>
      <c r="C418" s="709" t="s">
        <v>10143</v>
      </c>
      <c r="D418" s="709" t="s">
        <v>10144</v>
      </c>
      <c r="E418" s="709" t="s">
        <v>357</v>
      </c>
      <c r="F418" s="709">
        <v>1</v>
      </c>
      <c r="G418" s="709">
        <v>2</v>
      </c>
      <c r="H418" s="710" t="s">
        <v>8918</v>
      </c>
      <c r="I418" s="714">
        <f>IF($E418="","",(VLOOKUP($E418,所属・種目コード!$B$2:$D$152,2,0)))</f>
        <v>1193</v>
      </c>
      <c r="K418" s="32">
        <v>416</v>
      </c>
      <c r="L418" s="715">
        <v>497</v>
      </c>
      <c r="M418" s="716" t="s">
        <v>8915</v>
      </c>
      <c r="N418" s="709" t="s">
        <v>12667</v>
      </c>
      <c r="O418" s="709" t="s">
        <v>12668</v>
      </c>
      <c r="P418" s="709" t="s">
        <v>8616</v>
      </c>
      <c r="Q418" s="709" t="s">
        <v>11902</v>
      </c>
      <c r="R418" s="709">
        <v>2</v>
      </c>
      <c r="S418" s="714" t="str">
        <f>IF($P418="","",(VLOOKUP($P418,所属・種目コード!$B$2:$D$152,3,0)))</f>
        <v>031226</v>
      </c>
      <c r="T418" s="714">
        <f>IF($P418="","",(VLOOKUP($P418,所属・種目コード!$B$2:$D$152,2,0)))</f>
        <v>1226</v>
      </c>
    </row>
    <row r="419" spans="1:20" ht="18" customHeight="1">
      <c r="A419" s="709">
        <v>417</v>
      </c>
      <c r="B419" s="709">
        <v>511</v>
      </c>
      <c r="C419" s="709" t="s">
        <v>10145</v>
      </c>
      <c r="D419" s="709" t="s">
        <v>10146</v>
      </c>
      <c r="E419" s="709" t="s">
        <v>357</v>
      </c>
      <c r="F419" s="709">
        <v>1</v>
      </c>
      <c r="G419" s="709">
        <v>2</v>
      </c>
      <c r="H419" s="710" t="s">
        <v>8918</v>
      </c>
      <c r="I419" s="714">
        <f>IF($E419="","",(VLOOKUP($E419,所属・種目コード!$B$2:$D$152,2,0)))</f>
        <v>1193</v>
      </c>
      <c r="K419" s="32">
        <v>417</v>
      </c>
      <c r="L419" s="715">
        <v>498</v>
      </c>
      <c r="M419" s="716" t="s">
        <v>8915</v>
      </c>
      <c r="N419" s="709" t="s">
        <v>12669</v>
      </c>
      <c r="O419" s="709" t="s">
        <v>12670</v>
      </c>
      <c r="P419" s="709" t="s">
        <v>8616</v>
      </c>
      <c r="Q419" s="709" t="s">
        <v>11902</v>
      </c>
      <c r="R419" s="709">
        <v>2</v>
      </c>
      <c r="S419" s="714" t="str">
        <f>IF($P419="","",(VLOOKUP($P419,所属・種目コード!$B$2:$D$152,3,0)))</f>
        <v>031226</v>
      </c>
      <c r="T419" s="714">
        <f>IF($P419="","",(VLOOKUP($P419,所属・種目コード!$B$2:$D$152,2,0)))</f>
        <v>1226</v>
      </c>
    </row>
    <row r="420" spans="1:20" ht="18" customHeight="1">
      <c r="A420" s="709">
        <v>418</v>
      </c>
      <c r="B420" s="709">
        <v>512</v>
      </c>
      <c r="C420" s="709" t="s">
        <v>10147</v>
      </c>
      <c r="D420" s="709" t="s">
        <v>10148</v>
      </c>
      <c r="E420" s="709" t="s">
        <v>357</v>
      </c>
      <c r="F420" s="709">
        <v>1</v>
      </c>
      <c r="G420" s="709">
        <v>2</v>
      </c>
      <c r="H420" s="710" t="s">
        <v>8918</v>
      </c>
      <c r="I420" s="714">
        <f>IF($E420="","",(VLOOKUP($E420,所属・種目コード!$B$2:$D$152,2,0)))</f>
        <v>1193</v>
      </c>
      <c r="K420" s="32">
        <v>418</v>
      </c>
      <c r="L420" s="715">
        <v>499</v>
      </c>
      <c r="M420" s="716" t="s">
        <v>8915</v>
      </c>
      <c r="N420" s="709" t="s">
        <v>12671</v>
      </c>
      <c r="O420" s="709" t="s">
        <v>12672</v>
      </c>
      <c r="P420" s="709" t="s">
        <v>8616</v>
      </c>
      <c r="Q420" s="709" t="s">
        <v>11902</v>
      </c>
      <c r="R420" s="709">
        <v>2</v>
      </c>
      <c r="S420" s="714" t="str">
        <f>IF($P420="","",(VLOOKUP($P420,所属・種目コード!$B$2:$D$152,3,0)))</f>
        <v>031226</v>
      </c>
      <c r="T420" s="714">
        <f>IF($P420="","",(VLOOKUP($P420,所属・種目コード!$B$2:$D$152,2,0)))</f>
        <v>1226</v>
      </c>
    </row>
    <row r="421" spans="1:20" ht="18" customHeight="1">
      <c r="A421" s="709">
        <v>419</v>
      </c>
      <c r="B421" s="709">
        <v>513</v>
      </c>
      <c r="C421" s="709" t="s">
        <v>10149</v>
      </c>
      <c r="D421" s="709" t="s">
        <v>10150</v>
      </c>
      <c r="E421" s="709" t="s">
        <v>357</v>
      </c>
      <c r="F421" s="709">
        <v>1</v>
      </c>
      <c r="G421" s="709">
        <v>2</v>
      </c>
      <c r="H421" s="710" t="s">
        <v>8918</v>
      </c>
      <c r="I421" s="714">
        <f>IF($E421="","",(VLOOKUP($E421,所属・種目コード!$B$2:$D$152,2,0)))</f>
        <v>1193</v>
      </c>
      <c r="K421" s="32">
        <v>419</v>
      </c>
      <c r="L421" s="715">
        <v>500</v>
      </c>
      <c r="M421" s="716" t="s">
        <v>8915</v>
      </c>
      <c r="N421" s="709" t="s">
        <v>12673</v>
      </c>
      <c r="O421" s="709" t="s">
        <v>12674</v>
      </c>
      <c r="P421" s="709" t="s">
        <v>8616</v>
      </c>
      <c r="Q421" s="709" t="s">
        <v>11902</v>
      </c>
      <c r="R421" s="709">
        <v>2</v>
      </c>
      <c r="S421" s="714" t="str">
        <f>IF($P421="","",(VLOOKUP($P421,所属・種目コード!$B$2:$D$152,3,0)))</f>
        <v>031226</v>
      </c>
      <c r="T421" s="714">
        <f>IF($P421="","",(VLOOKUP($P421,所属・種目コード!$B$2:$D$152,2,0)))</f>
        <v>1226</v>
      </c>
    </row>
    <row r="422" spans="1:20" ht="18" customHeight="1">
      <c r="A422" s="709">
        <v>420</v>
      </c>
      <c r="B422" s="709">
        <v>514</v>
      </c>
      <c r="C422" s="709" t="s">
        <v>10151</v>
      </c>
      <c r="D422" s="709" t="s">
        <v>10152</v>
      </c>
      <c r="E422" s="709" t="s">
        <v>357</v>
      </c>
      <c r="F422" s="709">
        <v>1</v>
      </c>
      <c r="G422" s="709">
        <v>2</v>
      </c>
      <c r="H422" s="710" t="s">
        <v>8918</v>
      </c>
      <c r="I422" s="714">
        <f>IF($E422="","",(VLOOKUP($E422,所属・種目コード!$B$2:$D$152,2,0)))</f>
        <v>1193</v>
      </c>
      <c r="K422" s="32">
        <v>420</v>
      </c>
      <c r="L422" s="715">
        <v>501</v>
      </c>
      <c r="M422" s="716" t="s">
        <v>8915</v>
      </c>
      <c r="N422" s="709" t="s">
        <v>12675</v>
      </c>
      <c r="O422" s="709" t="s">
        <v>12676</v>
      </c>
      <c r="P422" s="709" t="s">
        <v>128</v>
      </c>
      <c r="Q422" s="709" t="s">
        <v>11902</v>
      </c>
      <c r="R422" s="709">
        <v>3</v>
      </c>
      <c r="S422" s="714" t="str">
        <f>IF($P422="","",(VLOOKUP($P422,所属・種目コード!$B$2:$D$152,3,0)))</f>
        <v>031127</v>
      </c>
      <c r="T422" s="714">
        <f>IF($P422="","",(VLOOKUP($P422,所属・種目コード!$B$2:$D$152,2,0)))</f>
        <v>1127</v>
      </c>
    </row>
    <row r="423" spans="1:20" ht="18" customHeight="1">
      <c r="A423" s="709">
        <v>421</v>
      </c>
      <c r="B423" s="709">
        <v>515</v>
      </c>
      <c r="C423" s="709" t="s">
        <v>10153</v>
      </c>
      <c r="D423" s="709" t="s">
        <v>10154</v>
      </c>
      <c r="E423" s="709" t="s">
        <v>357</v>
      </c>
      <c r="F423" s="709">
        <v>1</v>
      </c>
      <c r="G423" s="709">
        <v>2</v>
      </c>
      <c r="H423" s="710" t="s">
        <v>8918</v>
      </c>
      <c r="I423" s="714">
        <f>IF($E423="","",(VLOOKUP($E423,所属・種目コード!$B$2:$D$152,2,0)))</f>
        <v>1193</v>
      </c>
      <c r="K423" s="32">
        <v>421</v>
      </c>
      <c r="L423" s="715">
        <v>502</v>
      </c>
      <c r="M423" s="716" t="s">
        <v>8915</v>
      </c>
      <c r="N423" s="709" t="s">
        <v>12677</v>
      </c>
      <c r="O423" s="709" t="s">
        <v>12678</v>
      </c>
      <c r="P423" s="709" t="s">
        <v>128</v>
      </c>
      <c r="Q423" s="709" t="s">
        <v>11902</v>
      </c>
      <c r="R423" s="709">
        <v>3</v>
      </c>
      <c r="S423" s="714" t="str">
        <f>IF($P423="","",(VLOOKUP($P423,所属・種目コード!$B$2:$D$152,3,0)))</f>
        <v>031127</v>
      </c>
      <c r="T423" s="714">
        <f>IF($P423="","",(VLOOKUP($P423,所属・種目コード!$B$2:$D$152,2,0)))</f>
        <v>1127</v>
      </c>
    </row>
    <row r="424" spans="1:20" ht="18" customHeight="1">
      <c r="A424" s="709">
        <v>422</v>
      </c>
      <c r="B424" s="709">
        <v>516</v>
      </c>
      <c r="C424" s="709" t="s">
        <v>10155</v>
      </c>
      <c r="D424" s="709" t="s">
        <v>10156</v>
      </c>
      <c r="E424" s="709" t="s">
        <v>8896</v>
      </c>
      <c r="F424" s="709">
        <v>1</v>
      </c>
      <c r="G424" s="709">
        <v>3</v>
      </c>
      <c r="H424" s="710" t="s">
        <v>9020</v>
      </c>
      <c r="I424" s="714">
        <f>IF($E424="","",(VLOOKUP($E424,所属・種目コード!$B$2:$D$152,2,0)))</f>
        <v>1519</v>
      </c>
      <c r="K424" s="32">
        <v>422</v>
      </c>
      <c r="L424" s="715">
        <v>503</v>
      </c>
      <c r="M424" s="716" t="s">
        <v>8915</v>
      </c>
      <c r="N424" s="709" t="s">
        <v>12679</v>
      </c>
      <c r="O424" s="709" t="s">
        <v>12680</v>
      </c>
      <c r="P424" s="709" t="s">
        <v>128</v>
      </c>
      <c r="Q424" s="709" t="s">
        <v>11902</v>
      </c>
      <c r="R424" s="709">
        <v>3</v>
      </c>
      <c r="S424" s="714" t="str">
        <f>IF($P424="","",(VLOOKUP($P424,所属・種目コード!$B$2:$D$152,3,0)))</f>
        <v>031127</v>
      </c>
      <c r="T424" s="714">
        <f>IF($P424="","",(VLOOKUP($P424,所属・種目コード!$B$2:$D$152,2,0)))</f>
        <v>1127</v>
      </c>
    </row>
    <row r="425" spans="1:20" ht="18" customHeight="1">
      <c r="A425" s="709">
        <v>423</v>
      </c>
      <c r="B425" s="709">
        <v>517</v>
      </c>
      <c r="C425" s="709" t="s">
        <v>10157</v>
      </c>
      <c r="D425" s="709" t="s">
        <v>10158</v>
      </c>
      <c r="E425" s="709" t="s">
        <v>8896</v>
      </c>
      <c r="F425" s="709">
        <v>1</v>
      </c>
      <c r="G425" s="709">
        <v>3</v>
      </c>
      <c r="H425" s="710" t="s">
        <v>9020</v>
      </c>
      <c r="I425" s="714">
        <f>IF($E425="","",(VLOOKUP($E425,所属・種目コード!$B$2:$D$152,2,0)))</f>
        <v>1519</v>
      </c>
      <c r="K425" s="32">
        <v>423</v>
      </c>
      <c r="L425" s="715">
        <v>504</v>
      </c>
      <c r="M425" s="716" t="s">
        <v>8915</v>
      </c>
      <c r="N425" s="709" t="s">
        <v>12681</v>
      </c>
      <c r="O425" s="709" t="s">
        <v>12682</v>
      </c>
      <c r="P425" s="709" t="s">
        <v>128</v>
      </c>
      <c r="Q425" s="709" t="s">
        <v>11902</v>
      </c>
      <c r="R425" s="709">
        <v>2</v>
      </c>
      <c r="S425" s="714" t="str">
        <f>IF($P425="","",(VLOOKUP($P425,所属・種目コード!$B$2:$D$152,3,0)))</f>
        <v>031127</v>
      </c>
      <c r="T425" s="714">
        <f>IF($P425="","",(VLOOKUP($P425,所属・種目コード!$B$2:$D$152,2,0)))</f>
        <v>1127</v>
      </c>
    </row>
    <row r="426" spans="1:20" ht="18" customHeight="1">
      <c r="A426" s="709">
        <v>424</v>
      </c>
      <c r="B426" s="709">
        <v>518</v>
      </c>
      <c r="C426" s="709" t="s">
        <v>10159</v>
      </c>
      <c r="D426" s="709" t="s">
        <v>10160</v>
      </c>
      <c r="E426" s="709" t="s">
        <v>8896</v>
      </c>
      <c r="F426" s="709">
        <v>1</v>
      </c>
      <c r="G426" s="709">
        <v>3</v>
      </c>
      <c r="H426" s="710" t="s">
        <v>9020</v>
      </c>
      <c r="I426" s="714">
        <f>IF($E426="","",(VLOOKUP($E426,所属・種目コード!$B$2:$D$152,2,0)))</f>
        <v>1519</v>
      </c>
      <c r="K426" s="32">
        <v>424</v>
      </c>
      <c r="L426" s="715">
        <v>505</v>
      </c>
      <c r="M426" s="716" t="s">
        <v>8915</v>
      </c>
      <c r="N426" s="709" t="s">
        <v>12683</v>
      </c>
      <c r="O426" s="709" t="s">
        <v>12684</v>
      </c>
      <c r="P426" s="709" t="s">
        <v>128</v>
      </c>
      <c r="Q426" s="709" t="s">
        <v>11902</v>
      </c>
      <c r="R426" s="709">
        <v>2</v>
      </c>
      <c r="S426" s="714" t="str">
        <f>IF($P426="","",(VLOOKUP($P426,所属・種目コード!$B$2:$D$152,3,0)))</f>
        <v>031127</v>
      </c>
      <c r="T426" s="714">
        <f>IF($P426="","",(VLOOKUP($P426,所属・種目コード!$B$2:$D$152,2,0)))</f>
        <v>1127</v>
      </c>
    </row>
    <row r="427" spans="1:20" ht="18" customHeight="1">
      <c r="A427" s="709">
        <v>425</v>
      </c>
      <c r="B427" s="709">
        <v>519</v>
      </c>
      <c r="C427" s="709" t="s">
        <v>10161</v>
      </c>
      <c r="D427" s="709" t="s">
        <v>10162</v>
      </c>
      <c r="E427" s="709" t="s">
        <v>8896</v>
      </c>
      <c r="F427" s="709">
        <v>1</v>
      </c>
      <c r="G427" s="709">
        <v>3</v>
      </c>
      <c r="H427" s="710" t="s">
        <v>9020</v>
      </c>
      <c r="I427" s="714">
        <f>IF($E427="","",(VLOOKUP($E427,所属・種目コード!$B$2:$D$152,2,0)))</f>
        <v>1519</v>
      </c>
      <c r="K427" s="32">
        <v>425</v>
      </c>
      <c r="L427" s="715">
        <v>506</v>
      </c>
      <c r="M427" s="716" t="s">
        <v>8915</v>
      </c>
      <c r="N427" s="709" t="s">
        <v>12685</v>
      </c>
      <c r="O427" s="709" t="s">
        <v>12686</v>
      </c>
      <c r="P427" s="709" t="s">
        <v>128</v>
      </c>
      <c r="Q427" s="709" t="s">
        <v>11902</v>
      </c>
      <c r="R427" s="709">
        <v>2</v>
      </c>
      <c r="S427" s="714" t="str">
        <f>IF($P427="","",(VLOOKUP($P427,所属・種目コード!$B$2:$D$152,3,0)))</f>
        <v>031127</v>
      </c>
      <c r="T427" s="714">
        <f>IF($P427="","",(VLOOKUP($P427,所属・種目コード!$B$2:$D$152,2,0)))</f>
        <v>1127</v>
      </c>
    </row>
    <row r="428" spans="1:20" ht="18" customHeight="1">
      <c r="A428" s="709">
        <v>426</v>
      </c>
      <c r="B428" s="709">
        <v>520</v>
      </c>
      <c r="C428" s="709" t="s">
        <v>10163</v>
      </c>
      <c r="D428" s="709" t="s">
        <v>10164</v>
      </c>
      <c r="E428" s="709" t="s">
        <v>8896</v>
      </c>
      <c r="F428" s="709">
        <v>1</v>
      </c>
      <c r="G428" s="709">
        <v>3</v>
      </c>
      <c r="H428" s="710" t="s">
        <v>9020</v>
      </c>
      <c r="I428" s="714">
        <f>IF($E428="","",(VLOOKUP($E428,所属・種目コード!$B$2:$D$152,2,0)))</f>
        <v>1519</v>
      </c>
      <c r="K428" s="32">
        <v>426</v>
      </c>
      <c r="L428" s="715">
        <v>507</v>
      </c>
      <c r="M428" s="716" t="s">
        <v>8915</v>
      </c>
      <c r="N428" s="709" t="s">
        <v>12687</v>
      </c>
      <c r="O428" s="709" t="s">
        <v>12688</v>
      </c>
      <c r="P428" s="709" t="s">
        <v>128</v>
      </c>
      <c r="Q428" s="709" t="s">
        <v>11902</v>
      </c>
      <c r="R428" s="709">
        <v>2</v>
      </c>
      <c r="S428" s="714" t="str">
        <f>IF($P428="","",(VLOOKUP($P428,所属・種目コード!$B$2:$D$152,3,0)))</f>
        <v>031127</v>
      </c>
      <c r="T428" s="714">
        <f>IF($P428="","",(VLOOKUP($P428,所属・種目コード!$B$2:$D$152,2,0)))</f>
        <v>1127</v>
      </c>
    </row>
    <row r="429" spans="1:20" ht="18" customHeight="1">
      <c r="A429" s="709">
        <v>427</v>
      </c>
      <c r="B429" s="709">
        <v>521</v>
      </c>
      <c r="C429" s="709" t="s">
        <v>10165</v>
      </c>
      <c r="D429" s="709" t="s">
        <v>10166</v>
      </c>
      <c r="E429" s="709" t="s">
        <v>8896</v>
      </c>
      <c r="F429" s="709">
        <v>1</v>
      </c>
      <c r="G429" s="709">
        <v>3</v>
      </c>
      <c r="H429" s="710" t="s">
        <v>9020</v>
      </c>
      <c r="I429" s="714">
        <f>IF($E429="","",(VLOOKUP($E429,所属・種目コード!$B$2:$D$152,2,0)))</f>
        <v>1519</v>
      </c>
      <c r="K429" s="32">
        <v>427</v>
      </c>
      <c r="L429" s="715">
        <v>508</v>
      </c>
      <c r="M429" s="716" t="s">
        <v>8996</v>
      </c>
      <c r="N429" s="709" t="s">
        <v>12689</v>
      </c>
      <c r="O429" s="709" t="s">
        <v>12690</v>
      </c>
      <c r="P429" s="709" t="s">
        <v>128</v>
      </c>
      <c r="Q429" s="709" t="s">
        <v>11902</v>
      </c>
      <c r="R429" s="709">
        <v>1</v>
      </c>
      <c r="S429" s="714" t="str">
        <f>IF($P429="","",(VLOOKUP($P429,所属・種目コード!$B$2:$D$152,3,0)))</f>
        <v>031127</v>
      </c>
      <c r="T429" s="714">
        <f>IF($P429="","",(VLOOKUP($P429,所属・種目コード!$B$2:$D$152,2,0)))</f>
        <v>1127</v>
      </c>
    </row>
    <row r="430" spans="1:20" ht="18" customHeight="1">
      <c r="A430" s="709">
        <v>428</v>
      </c>
      <c r="B430" s="709">
        <v>522</v>
      </c>
      <c r="C430" s="709" t="s">
        <v>10167</v>
      </c>
      <c r="D430" s="709" t="s">
        <v>10168</v>
      </c>
      <c r="E430" s="709" t="s">
        <v>8896</v>
      </c>
      <c r="F430" s="709">
        <v>1</v>
      </c>
      <c r="G430" s="709">
        <v>3</v>
      </c>
      <c r="H430" s="710" t="s">
        <v>9020</v>
      </c>
      <c r="I430" s="714">
        <f>IF($E430="","",(VLOOKUP($E430,所属・種目コード!$B$2:$D$152,2,0)))</f>
        <v>1519</v>
      </c>
      <c r="K430" s="32">
        <v>428</v>
      </c>
      <c r="L430" s="715">
        <v>509</v>
      </c>
      <c r="M430" s="716" t="s">
        <v>8996</v>
      </c>
      <c r="N430" s="709" t="s">
        <v>12691</v>
      </c>
      <c r="O430" s="709" t="s">
        <v>12692</v>
      </c>
      <c r="P430" s="709" t="s">
        <v>128</v>
      </c>
      <c r="Q430" s="709" t="s">
        <v>11902</v>
      </c>
      <c r="R430" s="709">
        <v>1</v>
      </c>
      <c r="S430" s="714" t="str">
        <f>IF($P430="","",(VLOOKUP($P430,所属・種目コード!$B$2:$D$152,3,0)))</f>
        <v>031127</v>
      </c>
      <c r="T430" s="714">
        <f>IF($P430="","",(VLOOKUP($P430,所属・種目コード!$B$2:$D$152,2,0)))</f>
        <v>1127</v>
      </c>
    </row>
    <row r="431" spans="1:20" ht="18" customHeight="1">
      <c r="A431" s="709">
        <v>429</v>
      </c>
      <c r="B431" s="709">
        <v>523</v>
      </c>
      <c r="C431" s="709" t="s">
        <v>10169</v>
      </c>
      <c r="D431" s="709" t="s">
        <v>10170</v>
      </c>
      <c r="E431" s="709" t="s">
        <v>8896</v>
      </c>
      <c r="F431" s="709">
        <v>1</v>
      </c>
      <c r="G431" s="709">
        <v>3</v>
      </c>
      <c r="H431" s="710" t="s">
        <v>9020</v>
      </c>
      <c r="I431" s="714">
        <f>IF($E431="","",(VLOOKUP($E431,所属・種目コード!$B$2:$D$152,2,0)))</f>
        <v>1519</v>
      </c>
      <c r="K431" s="32">
        <v>429</v>
      </c>
      <c r="L431" s="715">
        <v>510</v>
      </c>
      <c r="M431" s="716" t="s">
        <v>8996</v>
      </c>
      <c r="N431" s="709" t="s">
        <v>12693</v>
      </c>
      <c r="O431" s="709" t="s">
        <v>12694</v>
      </c>
      <c r="P431" s="709" t="s">
        <v>8624</v>
      </c>
      <c r="Q431" s="709" t="s">
        <v>11902</v>
      </c>
      <c r="R431" s="709">
        <v>3</v>
      </c>
      <c r="S431" s="714" t="str">
        <f>IF($P431="","",(VLOOKUP($P431,所属・種目コード!$B$2:$D$152,3,0)))</f>
        <v>031235</v>
      </c>
      <c r="T431" s="714">
        <f>IF($P431="","",(VLOOKUP($P431,所属・種目コード!$B$2:$D$152,2,0)))</f>
        <v>1235</v>
      </c>
    </row>
    <row r="432" spans="1:20" ht="18" customHeight="1">
      <c r="A432" s="709">
        <v>430</v>
      </c>
      <c r="B432" s="709">
        <v>524</v>
      </c>
      <c r="C432" s="709" t="s">
        <v>10171</v>
      </c>
      <c r="D432" s="709" t="s">
        <v>10172</v>
      </c>
      <c r="E432" s="709" t="s">
        <v>8896</v>
      </c>
      <c r="F432" s="709">
        <v>1</v>
      </c>
      <c r="G432" s="709">
        <v>2</v>
      </c>
      <c r="H432" s="710" t="s">
        <v>9020</v>
      </c>
      <c r="I432" s="714">
        <f>IF($E432="","",(VLOOKUP($E432,所属・種目コード!$B$2:$D$152,2,0)))</f>
        <v>1519</v>
      </c>
      <c r="K432" s="32">
        <v>430</v>
      </c>
      <c r="L432" s="715">
        <v>511</v>
      </c>
      <c r="M432" s="716" t="s">
        <v>8996</v>
      </c>
      <c r="N432" s="709" t="s">
        <v>12695</v>
      </c>
      <c r="O432" s="709" t="s">
        <v>12696</v>
      </c>
      <c r="P432" s="709" t="s">
        <v>8624</v>
      </c>
      <c r="Q432" s="709" t="s">
        <v>11902</v>
      </c>
      <c r="R432" s="709">
        <v>3</v>
      </c>
      <c r="S432" s="714" t="str">
        <f>IF($P432="","",(VLOOKUP($P432,所属・種目コード!$B$2:$D$152,3,0)))</f>
        <v>031235</v>
      </c>
      <c r="T432" s="714">
        <f>IF($P432="","",(VLOOKUP($P432,所属・種目コード!$B$2:$D$152,2,0)))</f>
        <v>1235</v>
      </c>
    </row>
    <row r="433" spans="1:20" ht="18" customHeight="1">
      <c r="A433" s="709">
        <v>431</v>
      </c>
      <c r="B433" s="709">
        <v>525</v>
      </c>
      <c r="C433" s="709" t="s">
        <v>10173</v>
      </c>
      <c r="D433" s="709" t="s">
        <v>10174</v>
      </c>
      <c r="E433" s="709" t="s">
        <v>8896</v>
      </c>
      <c r="F433" s="709">
        <v>1</v>
      </c>
      <c r="G433" s="709">
        <v>2</v>
      </c>
      <c r="H433" s="710" t="s">
        <v>9020</v>
      </c>
      <c r="I433" s="714">
        <f>IF($E433="","",(VLOOKUP($E433,所属・種目コード!$B$2:$D$152,2,0)))</f>
        <v>1519</v>
      </c>
      <c r="K433" s="32">
        <v>431</v>
      </c>
      <c r="L433" s="715">
        <v>512</v>
      </c>
      <c r="M433" s="716" t="s">
        <v>8996</v>
      </c>
      <c r="N433" s="709" t="s">
        <v>12697</v>
      </c>
      <c r="O433" s="709" t="s">
        <v>12698</v>
      </c>
      <c r="P433" s="709" t="s">
        <v>8624</v>
      </c>
      <c r="Q433" s="709" t="s">
        <v>11902</v>
      </c>
      <c r="R433" s="709">
        <v>3</v>
      </c>
      <c r="S433" s="714" t="str">
        <f>IF($P433="","",(VLOOKUP($P433,所属・種目コード!$B$2:$D$152,3,0)))</f>
        <v>031235</v>
      </c>
      <c r="T433" s="714">
        <f>IF($P433="","",(VLOOKUP($P433,所属・種目コード!$B$2:$D$152,2,0)))</f>
        <v>1235</v>
      </c>
    </row>
    <row r="434" spans="1:20" ht="18" customHeight="1">
      <c r="A434" s="709">
        <v>432</v>
      </c>
      <c r="B434" s="709">
        <v>526</v>
      </c>
      <c r="C434" s="709" t="s">
        <v>10175</v>
      </c>
      <c r="D434" s="709" t="s">
        <v>10176</v>
      </c>
      <c r="E434" s="709" t="s">
        <v>8896</v>
      </c>
      <c r="F434" s="709">
        <v>1</v>
      </c>
      <c r="G434" s="709">
        <v>1</v>
      </c>
      <c r="H434" s="710" t="s">
        <v>9020</v>
      </c>
      <c r="I434" s="714">
        <f>IF($E434="","",(VLOOKUP($E434,所属・種目コード!$B$2:$D$152,2,0)))</f>
        <v>1519</v>
      </c>
      <c r="K434" s="32">
        <v>432</v>
      </c>
      <c r="L434" s="715">
        <v>513</v>
      </c>
      <c r="M434" s="716" t="s">
        <v>8996</v>
      </c>
      <c r="N434" s="709" t="s">
        <v>12699</v>
      </c>
      <c r="O434" s="709" t="s">
        <v>12700</v>
      </c>
      <c r="P434" s="709" t="s">
        <v>8624</v>
      </c>
      <c r="Q434" s="709" t="s">
        <v>11902</v>
      </c>
      <c r="R434" s="709">
        <v>2</v>
      </c>
      <c r="S434" s="714" t="str">
        <f>IF($P434="","",(VLOOKUP($P434,所属・種目コード!$B$2:$D$152,3,0)))</f>
        <v>031235</v>
      </c>
      <c r="T434" s="714">
        <f>IF($P434="","",(VLOOKUP($P434,所属・種目コード!$B$2:$D$152,2,0)))</f>
        <v>1235</v>
      </c>
    </row>
    <row r="435" spans="1:20" ht="18" customHeight="1">
      <c r="A435" s="709">
        <v>433</v>
      </c>
      <c r="B435" s="709">
        <v>527</v>
      </c>
      <c r="C435" s="709" t="s">
        <v>10177</v>
      </c>
      <c r="D435" s="709" t="s">
        <v>3243</v>
      </c>
      <c r="E435" s="709" t="s">
        <v>8896</v>
      </c>
      <c r="F435" s="709">
        <v>1</v>
      </c>
      <c r="G435" s="709">
        <v>1</v>
      </c>
      <c r="H435" s="710" t="s">
        <v>9020</v>
      </c>
      <c r="I435" s="714">
        <f>IF($E435="","",(VLOOKUP($E435,所属・種目コード!$B$2:$D$152,2,0)))</f>
        <v>1519</v>
      </c>
      <c r="K435" s="32">
        <v>433</v>
      </c>
      <c r="L435" s="715">
        <v>514</v>
      </c>
      <c r="M435" s="716" t="s">
        <v>8996</v>
      </c>
      <c r="N435" s="709" t="s">
        <v>12701</v>
      </c>
      <c r="O435" s="709" t="s">
        <v>12702</v>
      </c>
      <c r="P435" s="709" t="s">
        <v>229</v>
      </c>
      <c r="Q435" s="709" t="s">
        <v>11902</v>
      </c>
      <c r="R435" s="709">
        <v>3</v>
      </c>
      <c r="S435" s="714" t="str">
        <f>IF($P435="","",(VLOOKUP($P435,所属・種目コード!$B$2:$D$152,3,0)))</f>
        <v>031149</v>
      </c>
      <c r="T435" s="714">
        <f>IF($P435="","",(VLOOKUP($P435,所属・種目コード!$B$2:$D$152,2,0)))</f>
        <v>1149</v>
      </c>
    </row>
    <row r="436" spans="1:20" ht="18" customHeight="1">
      <c r="A436" s="709">
        <v>434</v>
      </c>
      <c r="B436" s="709">
        <v>528</v>
      </c>
      <c r="C436" s="709" t="s">
        <v>10178</v>
      </c>
      <c r="D436" s="709" t="s">
        <v>10179</v>
      </c>
      <c r="E436" s="709" t="s">
        <v>8896</v>
      </c>
      <c r="F436" s="709">
        <v>1</v>
      </c>
      <c r="G436" s="709">
        <v>1</v>
      </c>
      <c r="H436" s="710" t="s">
        <v>9020</v>
      </c>
      <c r="I436" s="714">
        <f>IF($E436="","",(VLOOKUP($E436,所属・種目コード!$B$2:$D$152,2,0)))</f>
        <v>1519</v>
      </c>
      <c r="K436" s="32">
        <v>434</v>
      </c>
      <c r="L436" s="715">
        <v>515</v>
      </c>
      <c r="M436" s="716" t="s">
        <v>8996</v>
      </c>
      <c r="N436" s="709" t="s">
        <v>12703</v>
      </c>
      <c r="O436" s="709" t="s">
        <v>12704</v>
      </c>
      <c r="P436" s="709" t="s">
        <v>229</v>
      </c>
      <c r="Q436" s="709" t="s">
        <v>11902</v>
      </c>
      <c r="R436" s="709">
        <v>3</v>
      </c>
      <c r="S436" s="714" t="str">
        <f>IF($P436="","",(VLOOKUP($P436,所属・種目コード!$B$2:$D$152,3,0)))</f>
        <v>031149</v>
      </c>
      <c r="T436" s="714">
        <f>IF($P436="","",(VLOOKUP($P436,所属・種目コード!$B$2:$D$152,2,0)))</f>
        <v>1149</v>
      </c>
    </row>
    <row r="437" spans="1:20" ht="18" customHeight="1">
      <c r="A437" s="709">
        <v>435</v>
      </c>
      <c r="B437" s="709">
        <v>529</v>
      </c>
      <c r="C437" s="709" t="s">
        <v>10180</v>
      </c>
      <c r="D437" s="709" t="s">
        <v>10181</v>
      </c>
      <c r="E437" s="709" t="s">
        <v>8896</v>
      </c>
      <c r="F437" s="709">
        <v>1</v>
      </c>
      <c r="G437" s="709">
        <v>1</v>
      </c>
      <c r="H437" s="710" t="s">
        <v>9020</v>
      </c>
      <c r="I437" s="714">
        <f>IF($E437="","",(VLOOKUP($E437,所属・種目コード!$B$2:$D$152,2,0)))</f>
        <v>1519</v>
      </c>
      <c r="K437" s="32">
        <v>435</v>
      </c>
      <c r="L437" s="715">
        <v>516</v>
      </c>
      <c r="M437" s="716" t="s">
        <v>8996</v>
      </c>
      <c r="N437" s="709" t="s">
        <v>12705</v>
      </c>
      <c r="O437" s="709" t="s">
        <v>12706</v>
      </c>
      <c r="P437" s="709" t="s">
        <v>229</v>
      </c>
      <c r="Q437" s="709" t="s">
        <v>11902</v>
      </c>
      <c r="R437" s="709">
        <v>3</v>
      </c>
      <c r="S437" s="714" t="str">
        <f>IF($P437="","",(VLOOKUP($P437,所属・種目コード!$B$2:$D$152,3,0)))</f>
        <v>031149</v>
      </c>
      <c r="T437" s="714">
        <f>IF($P437="","",(VLOOKUP($P437,所属・種目コード!$B$2:$D$152,2,0)))</f>
        <v>1149</v>
      </c>
    </row>
    <row r="438" spans="1:20" ht="18" customHeight="1">
      <c r="A438" s="709">
        <v>436</v>
      </c>
      <c r="B438" s="709">
        <v>530</v>
      </c>
      <c r="C438" s="709" t="s">
        <v>10182</v>
      </c>
      <c r="D438" s="709" t="s">
        <v>10183</v>
      </c>
      <c r="E438" s="709" t="s">
        <v>8897</v>
      </c>
      <c r="F438" s="709">
        <v>1</v>
      </c>
      <c r="G438" s="709">
        <v>3</v>
      </c>
      <c r="H438" s="710" t="s">
        <v>9035</v>
      </c>
      <c r="I438" s="714">
        <f>IF($E438="","",(VLOOKUP($E438,所属・種目コード!$B$2:$D$152,2,0)))</f>
        <v>1517</v>
      </c>
      <c r="K438" s="32">
        <v>436</v>
      </c>
      <c r="L438" s="715">
        <v>517</v>
      </c>
      <c r="M438" s="716" t="s">
        <v>8996</v>
      </c>
      <c r="N438" s="709" t="s">
        <v>12707</v>
      </c>
      <c r="O438" s="709" t="s">
        <v>12708</v>
      </c>
      <c r="P438" s="709" t="s">
        <v>229</v>
      </c>
      <c r="Q438" s="709" t="s">
        <v>11902</v>
      </c>
      <c r="R438" s="709">
        <v>2</v>
      </c>
      <c r="S438" s="714" t="str">
        <f>IF($P438="","",(VLOOKUP($P438,所属・種目コード!$B$2:$D$152,3,0)))</f>
        <v>031149</v>
      </c>
      <c r="T438" s="714">
        <f>IF($P438="","",(VLOOKUP($P438,所属・種目コード!$B$2:$D$152,2,0)))</f>
        <v>1149</v>
      </c>
    </row>
    <row r="439" spans="1:20" ht="18" customHeight="1">
      <c r="A439" s="709">
        <v>437</v>
      </c>
      <c r="B439" s="709">
        <v>531</v>
      </c>
      <c r="C439" s="709" t="s">
        <v>10184</v>
      </c>
      <c r="D439" s="709" t="s">
        <v>10185</v>
      </c>
      <c r="E439" s="709" t="s">
        <v>8897</v>
      </c>
      <c r="F439" s="709">
        <v>1</v>
      </c>
      <c r="G439" s="709">
        <v>3</v>
      </c>
      <c r="H439" s="710" t="s">
        <v>9035</v>
      </c>
      <c r="I439" s="714">
        <f>IF($E439="","",(VLOOKUP($E439,所属・種目コード!$B$2:$D$152,2,0)))</f>
        <v>1517</v>
      </c>
      <c r="K439" s="32">
        <v>437</v>
      </c>
      <c r="L439" s="715">
        <v>518</v>
      </c>
      <c r="M439" s="716" t="s">
        <v>8996</v>
      </c>
      <c r="N439" s="709" t="s">
        <v>12709</v>
      </c>
      <c r="O439" s="709" t="s">
        <v>12710</v>
      </c>
      <c r="P439" s="709" t="s">
        <v>229</v>
      </c>
      <c r="Q439" s="709" t="s">
        <v>11902</v>
      </c>
      <c r="R439" s="709">
        <v>2</v>
      </c>
      <c r="S439" s="714" t="str">
        <f>IF($P439="","",(VLOOKUP($P439,所属・種目コード!$B$2:$D$152,3,0)))</f>
        <v>031149</v>
      </c>
      <c r="T439" s="714">
        <f>IF($P439="","",(VLOOKUP($P439,所属・種目コード!$B$2:$D$152,2,0)))</f>
        <v>1149</v>
      </c>
    </row>
    <row r="440" spans="1:20" ht="18" customHeight="1">
      <c r="A440" s="709">
        <v>438</v>
      </c>
      <c r="B440" s="709">
        <v>532</v>
      </c>
      <c r="C440" s="709" t="s">
        <v>10186</v>
      </c>
      <c r="D440" s="709" t="s">
        <v>10187</v>
      </c>
      <c r="E440" s="709" t="s">
        <v>8897</v>
      </c>
      <c r="F440" s="709">
        <v>1</v>
      </c>
      <c r="G440" s="709">
        <v>3</v>
      </c>
      <c r="H440" s="710" t="s">
        <v>9035</v>
      </c>
      <c r="I440" s="714">
        <f>IF($E440="","",(VLOOKUP($E440,所属・種目コード!$B$2:$D$152,2,0)))</f>
        <v>1517</v>
      </c>
      <c r="K440" s="32">
        <v>438</v>
      </c>
      <c r="L440" s="715">
        <v>519</v>
      </c>
      <c r="M440" s="716" t="s">
        <v>8996</v>
      </c>
      <c r="N440" s="709" t="s">
        <v>12711</v>
      </c>
      <c r="O440" s="709" t="s">
        <v>12712</v>
      </c>
      <c r="P440" s="709" t="s">
        <v>229</v>
      </c>
      <c r="Q440" s="709" t="s">
        <v>11902</v>
      </c>
      <c r="R440" s="709">
        <v>2</v>
      </c>
      <c r="S440" s="714" t="str">
        <f>IF($P440="","",(VLOOKUP($P440,所属・種目コード!$B$2:$D$152,3,0)))</f>
        <v>031149</v>
      </c>
      <c r="T440" s="714">
        <f>IF($P440="","",(VLOOKUP($P440,所属・種目コード!$B$2:$D$152,2,0)))</f>
        <v>1149</v>
      </c>
    </row>
    <row r="441" spans="1:20" ht="18" customHeight="1">
      <c r="A441" s="709">
        <v>439</v>
      </c>
      <c r="B441" s="709">
        <v>533</v>
      </c>
      <c r="C441" s="709" t="s">
        <v>10188</v>
      </c>
      <c r="D441" s="709" t="s">
        <v>10189</v>
      </c>
      <c r="E441" s="709" t="s">
        <v>8897</v>
      </c>
      <c r="F441" s="709">
        <v>1</v>
      </c>
      <c r="G441" s="709">
        <v>3</v>
      </c>
      <c r="H441" s="710" t="s">
        <v>9035</v>
      </c>
      <c r="I441" s="714">
        <f>IF($E441="","",(VLOOKUP($E441,所属・種目コード!$B$2:$D$152,2,0)))</f>
        <v>1517</v>
      </c>
      <c r="K441" s="32">
        <v>439</v>
      </c>
      <c r="L441" s="715">
        <v>520</v>
      </c>
      <c r="M441" s="716" t="s">
        <v>8996</v>
      </c>
      <c r="N441" s="709" t="s">
        <v>12713</v>
      </c>
      <c r="O441" s="709" t="s">
        <v>12714</v>
      </c>
      <c r="P441" s="709" t="s">
        <v>229</v>
      </c>
      <c r="Q441" s="709" t="s">
        <v>11902</v>
      </c>
      <c r="R441" s="709">
        <v>2</v>
      </c>
      <c r="S441" s="714" t="str">
        <f>IF($P441="","",(VLOOKUP($P441,所属・種目コード!$B$2:$D$152,3,0)))</f>
        <v>031149</v>
      </c>
      <c r="T441" s="714">
        <f>IF($P441="","",(VLOOKUP($P441,所属・種目コード!$B$2:$D$152,2,0)))</f>
        <v>1149</v>
      </c>
    </row>
    <row r="442" spans="1:20" ht="18" customHeight="1">
      <c r="A442" s="709">
        <v>440</v>
      </c>
      <c r="B442" s="709">
        <v>534</v>
      </c>
      <c r="C442" s="709" t="s">
        <v>10190</v>
      </c>
      <c r="D442" s="709" t="s">
        <v>10191</v>
      </c>
      <c r="E442" s="709" t="s">
        <v>8897</v>
      </c>
      <c r="F442" s="709">
        <v>1</v>
      </c>
      <c r="G442" s="709">
        <v>3</v>
      </c>
      <c r="H442" s="710" t="s">
        <v>9035</v>
      </c>
      <c r="I442" s="714">
        <f>IF($E442="","",(VLOOKUP($E442,所属・種目コード!$B$2:$D$152,2,0)))</f>
        <v>1517</v>
      </c>
      <c r="K442" s="32">
        <v>440</v>
      </c>
      <c r="L442" s="715">
        <v>521</v>
      </c>
      <c r="M442" s="716" t="s">
        <v>8996</v>
      </c>
      <c r="N442" s="709" t="s">
        <v>12715</v>
      </c>
      <c r="O442" s="709" t="s">
        <v>12716</v>
      </c>
      <c r="P442" s="709" t="s">
        <v>10048</v>
      </c>
      <c r="Q442" s="709" t="s">
        <v>11902</v>
      </c>
      <c r="R442" s="709">
        <v>3</v>
      </c>
      <c r="S442" s="714" t="str">
        <f>IF($P442="","",(VLOOKUP($P442,所属・種目コード!$B$2:$D$152,3,0)))</f>
        <v>031237</v>
      </c>
      <c r="T442" s="714">
        <f>IF($P442="","",(VLOOKUP($P442,所属・種目コード!$B$2:$D$152,2,0)))</f>
        <v>1237</v>
      </c>
    </row>
    <row r="443" spans="1:20" ht="18" customHeight="1">
      <c r="A443" s="709">
        <v>441</v>
      </c>
      <c r="B443" s="709">
        <v>535</v>
      </c>
      <c r="C443" s="709" t="s">
        <v>10192</v>
      </c>
      <c r="D443" s="709" t="s">
        <v>10193</v>
      </c>
      <c r="E443" s="709" t="s">
        <v>8897</v>
      </c>
      <c r="F443" s="709">
        <v>1</v>
      </c>
      <c r="G443" s="709">
        <v>3</v>
      </c>
      <c r="H443" s="711" t="s">
        <v>9035</v>
      </c>
      <c r="I443" s="714">
        <f>IF($E443="","",(VLOOKUP($E443,所属・種目コード!$B$2:$D$152,2,0)))</f>
        <v>1517</v>
      </c>
      <c r="K443" s="32">
        <v>441</v>
      </c>
      <c r="L443" s="715">
        <v>522</v>
      </c>
      <c r="M443" s="716" t="s">
        <v>9013</v>
      </c>
      <c r="N443" s="709" t="s">
        <v>9323</v>
      </c>
      <c r="O443" s="709" t="s">
        <v>9324</v>
      </c>
      <c r="P443" s="709" t="s">
        <v>10048</v>
      </c>
      <c r="Q443" s="709" t="s">
        <v>11902</v>
      </c>
      <c r="R443" s="709">
        <v>3</v>
      </c>
      <c r="S443" s="714" t="str">
        <f>IF($P443="","",(VLOOKUP($P443,所属・種目コード!$B$2:$D$152,3,0)))</f>
        <v>031237</v>
      </c>
      <c r="T443" s="714">
        <f>IF($P443="","",(VLOOKUP($P443,所属・種目コード!$B$2:$D$152,2,0)))</f>
        <v>1237</v>
      </c>
    </row>
    <row r="444" spans="1:20" ht="18" customHeight="1">
      <c r="A444" s="709">
        <v>442</v>
      </c>
      <c r="B444" s="709">
        <v>536</v>
      </c>
      <c r="C444" s="709" t="s">
        <v>10194</v>
      </c>
      <c r="D444" s="709" t="s">
        <v>10195</v>
      </c>
      <c r="E444" s="709" t="s">
        <v>8897</v>
      </c>
      <c r="F444" s="709">
        <v>1</v>
      </c>
      <c r="G444" s="709">
        <v>3</v>
      </c>
      <c r="H444" s="711" t="s">
        <v>9035</v>
      </c>
      <c r="I444" s="714">
        <f>IF($E444="","",(VLOOKUP($E444,所属・種目コード!$B$2:$D$152,2,0)))</f>
        <v>1517</v>
      </c>
      <c r="K444" s="32">
        <v>442</v>
      </c>
      <c r="L444" s="715">
        <v>523</v>
      </c>
      <c r="M444" s="716" t="s">
        <v>9013</v>
      </c>
      <c r="N444" s="709" t="s">
        <v>12717</v>
      </c>
      <c r="O444" s="709" t="s">
        <v>12718</v>
      </c>
      <c r="P444" s="709" t="s">
        <v>10048</v>
      </c>
      <c r="Q444" s="709" t="s">
        <v>11902</v>
      </c>
      <c r="R444" s="709">
        <v>2</v>
      </c>
      <c r="S444" s="714" t="str">
        <f>IF($P444="","",(VLOOKUP($P444,所属・種目コード!$B$2:$D$152,3,0)))</f>
        <v>031237</v>
      </c>
      <c r="T444" s="714">
        <f>IF($P444="","",(VLOOKUP($P444,所属・種目コード!$B$2:$D$152,2,0)))</f>
        <v>1237</v>
      </c>
    </row>
    <row r="445" spans="1:20" ht="18" customHeight="1">
      <c r="A445" s="709">
        <v>443</v>
      </c>
      <c r="B445" s="709">
        <v>537</v>
      </c>
      <c r="C445" s="709" t="s">
        <v>10196</v>
      </c>
      <c r="D445" s="709" t="s">
        <v>10197</v>
      </c>
      <c r="E445" s="709" t="s">
        <v>8897</v>
      </c>
      <c r="F445" s="709">
        <v>1</v>
      </c>
      <c r="G445" s="709">
        <v>3</v>
      </c>
      <c r="H445" s="711" t="s">
        <v>9035</v>
      </c>
      <c r="I445" s="714">
        <f>IF($E445="","",(VLOOKUP($E445,所属・種目コード!$B$2:$D$152,2,0)))</f>
        <v>1517</v>
      </c>
      <c r="K445" s="32">
        <v>443</v>
      </c>
      <c r="L445" s="715">
        <v>524</v>
      </c>
      <c r="M445" s="716" t="s">
        <v>9013</v>
      </c>
      <c r="N445" s="709" t="s">
        <v>12719</v>
      </c>
      <c r="O445" s="709" t="s">
        <v>12720</v>
      </c>
      <c r="P445" s="709" t="s">
        <v>10048</v>
      </c>
      <c r="Q445" s="709" t="s">
        <v>11902</v>
      </c>
      <c r="R445" s="709">
        <v>2</v>
      </c>
      <c r="S445" s="714" t="str">
        <f>IF($P445="","",(VLOOKUP($P445,所属・種目コード!$B$2:$D$152,3,0)))</f>
        <v>031237</v>
      </c>
      <c r="T445" s="714">
        <f>IF($P445="","",(VLOOKUP($P445,所属・種目コード!$B$2:$D$152,2,0)))</f>
        <v>1237</v>
      </c>
    </row>
    <row r="446" spans="1:20" ht="18" customHeight="1">
      <c r="A446" s="709">
        <v>444</v>
      </c>
      <c r="B446" s="709">
        <v>538</v>
      </c>
      <c r="C446" s="709" t="s">
        <v>10198</v>
      </c>
      <c r="D446" s="709" t="s">
        <v>10199</v>
      </c>
      <c r="E446" s="709" t="s">
        <v>8897</v>
      </c>
      <c r="F446" s="709">
        <v>1</v>
      </c>
      <c r="G446" s="709">
        <v>3</v>
      </c>
      <c r="H446" s="711" t="s">
        <v>9035</v>
      </c>
      <c r="I446" s="714">
        <f>IF($E446="","",(VLOOKUP($E446,所属・種目コード!$B$2:$D$152,2,0)))</f>
        <v>1517</v>
      </c>
      <c r="K446" s="32">
        <v>444</v>
      </c>
      <c r="L446" s="715">
        <v>525</v>
      </c>
      <c r="M446" s="716" t="s">
        <v>9013</v>
      </c>
      <c r="N446" s="709" t="s">
        <v>12721</v>
      </c>
      <c r="O446" s="709" t="s">
        <v>6905</v>
      </c>
      <c r="P446" s="709" t="s">
        <v>10048</v>
      </c>
      <c r="Q446" s="709" t="s">
        <v>11902</v>
      </c>
      <c r="R446" s="709">
        <v>2</v>
      </c>
      <c r="S446" s="714" t="str">
        <f>IF($P446="","",(VLOOKUP($P446,所属・種目コード!$B$2:$D$152,3,0)))</f>
        <v>031237</v>
      </c>
      <c r="T446" s="714">
        <f>IF($P446="","",(VLOOKUP($P446,所属・種目コード!$B$2:$D$152,2,0)))</f>
        <v>1237</v>
      </c>
    </row>
    <row r="447" spans="1:20" ht="18" customHeight="1">
      <c r="A447" s="709">
        <v>445</v>
      </c>
      <c r="B447" s="709">
        <v>539</v>
      </c>
      <c r="C447" s="709" t="s">
        <v>10200</v>
      </c>
      <c r="D447" s="709" t="s">
        <v>10201</v>
      </c>
      <c r="E447" s="709" t="s">
        <v>8897</v>
      </c>
      <c r="F447" s="709">
        <v>1</v>
      </c>
      <c r="G447" s="709">
        <v>3</v>
      </c>
      <c r="H447" s="711" t="s">
        <v>9035</v>
      </c>
      <c r="I447" s="714">
        <f>IF($E447="","",(VLOOKUP($E447,所属・種目コード!$B$2:$D$152,2,0)))</f>
        <v>1517</v>
      </c>
      <c r="K447" s="32">
        <v>445</v>
      </c>
      <c r="L447" s="715">
        <v>526</v>
      </c>
      <c r="M447" s="716" t="s">
        <v>9013</v>
      </c>
      <c r="N447" s="709" t="s">
        <v>12722</v>
      </c>
      <c r="O447" s="709" t="s">
        <v>12723</v>
      </c>
      <c r="P447" s="709" t="s">
        <v>10048</v>
      </c>
      <c r="Q447" s="709" t="s">
        <v>11902</v>
      </c>
      <c r="R447" s="709">
        <v>2</v>
      </c>
      <c r="S447" s="714" t="str">
        <f>IF($P447="","",(VLOOKUP($P447,所属・種目コード!$B$2:$D$152,3,0)))</f>
        <v>031237</v>
      </c>
      <c r="T447" s="714">
        <f>IF($P447="","",(VLOOKUP($P447,所属・種目コード!$B$2:$D$152,2,0)))</f>
        <v>1237</v>
      </c>
    </row>
    <row r="448" spans="1:20" ht="18" customHeight="1">
      <c r="A448" s="709">
        <v>446</v>
      </c>
      <c r="B448" s="709">
        <v>540</v>
      </c>
      <c r="C448" s="709" t="s">
        <v>10202</v>
      </c>
      <c r="D448" s="709" t="s">
        <v>9064</v>
      </c>
      <c r="E448" s="709" t="s">
        <v>8897</v>
      </c>
      <c r="F448" s="709">
        <v>1</v>
      </c>
      <c r="G448" s="709">
        <v>2</v>
      </c>
      <c r="H448" s="711" t="s">
        <v>9035</v>
      </c>
      <c r="I448" s="714">
        <f>IF($E448="","",(VLOOKUP($E448,所属・種目コード!$B$2:$D$152,2,0)))</f>
        <v>1517</v>
      </c>
      <c r="K448" s="32">
        <v>446</v>
      </c>
      <c r="L448" s="715">
        <v>527</v>
      </c>
      <c r="M448" s="716" t="s">
        <v>9013</v>
      </c>
      <c r="N448" s="709" t="s">
        <v>12724</v>
      </c>
      <c r="O448" s="709" t="s">
        <v>12725</v>
      </c>
      <c r="P448" s="709" t="s">
        <v>10048</v>
      </c>
      <c r="Q448" s="709" t="s">
        <v>11902</v>
      </c>
      <c r="R448" s="709">
        <v>2</v>
      </c>
      <c r="S448" s="714" t="str">
        <f>IF($P448="","",(VLOOKUP($P448,所属・種目コード!$B$2:$D$152,3,0)))</f>
        <v>031237</v>
      </c>
      <c r="T448" s="714">
        <f>IF($P448="","",(VLOOKUP($P448,所属・種目コード!$B$2:$D$152,2,0)))</f>
        <v>1237</v>
      </c>
    </row>
    <row r="449" spans="1:20" ht="18" customHeight="1">
      <c r="A449" s="709">
        <v>447</v>
      </c>
      <c r="B449" s="709">
        <v>541</v>
      </c>
      <c r="C449" s="709" t="s">
        <v>10203</v>
      </c>
      <c r="D449" s="709" t="s">
        <v>2059</v>
      </c>
      <c r="E449" s="709" t="s">
        <v>8897</v>
      </c>
      <c r="F449" s="709">
        <v>1</v>
      </c>
      <c r="G449" s="709">
        <v>2</v>
      </c>
      <c r="H449" s="711" t="s">
        <v>9035</v>
      </c>
      <c r="I449" s="714">
        <f>IF($E449="","",(VLOOKUP($E449,所属・種目コード!$B$2:$D$152,2,0)))</f>
        <v>1517</v>
      </c>
      <c r="K449" s="32">
        <v>447</v>
      </c>
      <c r="L449" s="715">
        <v>528</v>
      </c>
      <c r="M449" s="716" t="s">
        <v>9013</v>
      </c>
      <c r="N449" s="709" t="s">
        <v>12726</v>
      </c>
      <c r="O449" s="709" t="s">
        <v>12727</v>
      </c>
      <c r="P449" s="709" t="s">
        <v>10048</v>
      </c>
      <c r="Q449" s="709" t="s">
        <v>11902</v>
      </c>
      <c r="R449" s="709">
        <v>2</v>
      </c>
      <c r="S449" s="714" t="str">
        <f>IF($P449="","",(VLOOKUP($P449,所属・種目コード!$B$2:$D$152,3,0)))</f>
        <v>031237</v>
      </c>
      <c r="T449" s="714">
        <f>IF($P449="","",(VLOOKUP($P449,所属・種目コード!$B$2:$D$152,2,0)))</f>
        <v>1237</v>
      </c>
    </row>
    <row r="450" spans="1:20" ht="18" customHeight="1">
      <c r="A450" s="709">
        <v>448</v>
      </c>
      <c r="B450" s="709">
        <v>542</v>
      </c>
      <c r="C450" s="709" t="s">
        <v>10204</v>
      </c>
      <c r="D450" s="709" t="s">
        <v>10205</v>
      </c>
      <c r="E450" s="709" t="s">
        <v>374</v>
      </c>
      <c r="F450" s="709">
        <v>1</v>
      </c>
      <c r="G450" s="709">
        <v>3</v>
      </c>
      <c r="H450" s="711" t="s">
        <v>8942</v>
      </c>
      <c r="I450" s="714">
        <f>IF($E450="","",(VLOOKUP($E450,所属・種目コード!$B$2:$D$152,2,0)))</f>
        <v>1211</v>
      </c>
      <c r="K450" s="32">
        <v>448</v>
      </c>
      <c r="L450" s="715">
        <v>529</v>
      </c>
      <c r="M450" s="716" t="s">
        <v>9013</v>
      </c>
      <c r="N450" s="709" t="s">
        <v>12728</v>
      </c>
      <c r="O450" s="709" t="s">
        <v>12729</v>
      </c>
      <c r="P450" s="709" t="s">
        <v>8632</v>
      </c>
      <c r="Q450" s="709" t="s">
        <v>11902</v>
      </c>
      <c r="R450" s="709">
        <v>3</v>
      </c>
      <c r="S450" s="714" t="str">
        <f>IF($P450="","",(VLOOKUP($P450,所属・種目コード!$B$2:$D$152,3,0)))</f>
        <v>031449</v>
      </c>
      <c r="T450" s="714">
        <f>IF($P450="","",(VLOOKUP($P450,所属・種目コード!$B$2:$D$152,2,0)))</f>
        <v>1449</v>
      </c>
    </row>
    <row r="451" spans="1:20" ht="18" customHeight="1">
      <c r="A451" s="709">
        <v>449</v>
      </c>
      <c r="B451" s="709">
        <v>543</v>
      </c>
      <c r="C451" s="709" t="s">
        <v>10206</v>
      </c>
      <c r="D451" s="709" t="s">
        <v>10207</v>
      </c>
      <c r="E451" s="709" t="s">
        <v>374</v>
      </c>
      <c r="F451" s="709">
        <v>1</v>
      </c>
      <c r="G451" s="709">
        <v>3</v>
      </c>
      <c r="H451" s="710" t="s">
        <v>8942</v>
      </c>
      <c r="I451" s="714">
        <f>IF($E451="","",(VLOOKUP($E451,所属・種目コード!$B$2:$D$152,2,0)))</f>
        <v>1211</v>
      </c>
      <c r="K451" s="32">
        <v>449</v>
      </c>
      <c r="L451" s="715">
        <v>530</v>
      </c>
      <c r="M451" s="716" t="s">
        <v>9013</v>
      </c>
      <c r="N451" s="709" t="s">
        <v>12730</v>
      </c>
      <c r="O451" s="709" t="s">
        <v>12731</v>
      </c>
      <c r="P451" s="709" t="s">
        <v>8632</v>
      </c>
      <c r="Q451" s="709" t="s">
        <v>11902</v>
      </c>
      <c r="R451" s="709">
        <v>3</v>
      </c>
      <c r="S451" s="714" t="str">
        <f>IF($P451="","",(VLOOKUP($P451,所属・種目コード!$B$2:$D$152,3,0)))</f>
        <v>031449</v>
      </c>
      <c r="T451" s="714">
        <f>IF($P451="","",(VLOOKUP($P451,所属・種目コード!$B$2:$D$152,2,0)))</f>
        <v>1449</v>
      </c>
    </row>
    <row r="452" spans="1:20" ht="18" customHeight="1">
      <c r="A452" s="709">
        <v>450</v>
      </c>
      <c r="B452" s="709">
        <v>544</v>
      </c>
      <c r="C452" s="709" t="s">
        <v>10208</v>
      </c>
      <c r="D452" s="709" t="s">
        <v>10209</v>
      </c>
      <c r="E452" s="709" t="s">
        <v>374</v>
      </c>
      <c r="F452" s="709">
        <v>1</v>
      </c>
      <c r="G452" s="709">
        <v>3</v>
      </c>
      <c r="H452" s="710" t="s">
        <v>8942</v>
      </c>
      <c r="I452" s="714">
        <f>IF($E452="","",(VLOOKUP($E452,所属・種目コード!$B$2:$D$152,2,0)))</f>
        <v>1211</v>
      </c>
      <c r="K452" s="32">
        <v>450</v>
      </c>
      <c r="L452" s="715">
        <v>531</v>
      </c>
      <c r="M452" s="716" t="s">
        <v>9013</v>
      </c>
      <c r="N452" s="709" t="s">
        <v>12732</v>
      </c>
      <c r="O452" s="709" t="s">
        <v>12733</v>
      </c>
      <c r="P452" s="709" t="s">
        <v>8632</v>
      </c>
      <c r="Q452" s="709" t="s">
        <v>11902</v>
      </c>
      <c r="R452" s="709">
        <v>3</v>
      </c>
      <c r="S452" s="714" t="str">
        <f>IF($P452="","",(VLOOKUP($P452,所属・種目コード!$B$2:$D$152,3,0)))</f>
        <v>031449</v>
      </c>
      <c r="T452" s="714">
        <f>IF($P452="","",(VLOOKUP($P452,所属・種目コード!$B$2:$D$152,2,0)))</f>
        <v>1449</v>
      </c>
    </row>
    <row r="453" spans="1:20" ht="18" customHeight="1">
      <c r="A453" s="709">
        <v>451</v>
      </c>
      <c r="B453" s="709">
        <v>545</v>
      </c>
      <c r="C453" s="709" t="s">
        <v>10210</v>
      </c>
      <c r="D453" s="709" t="s">
        <v>10211</v>
      </c>
      <c r="E453" s="709" t="s">
        <v>374</v>
      </c>
      <c r="F453" s="709">
        <v>1</v>
      </c>
      <c r="G453" s="709">
        <v>3</v>
      </c>
      <c r="H453" s="710" t="s">
        <v>8942</v>
      </c>
      <c r="I453" s="714">
        <f>IF($E453="","",(VLOOKUP($E453,所属・種目コード!$B$2:$D$152,2,0)))</f>
        <v>1211</v>
      </c>
      <c r="K453" s="32">
        <v>451</v>
      </c>
      <c r="L453" s="715">
        <v>532</v>
      </c>
      <c r="M453" s="716" t="s">
        <v>8992</v>
      </c>
      <c r="N453" s="709" t="s">
        <v>12734</v>
      </c>
      <c r="O453" s="709" t="s">
        <v>12735</v>
      </c>
      <c r="P453" s="709" t="s">
        <v>8632</v>
      </c>
      <c r="Q453" s="709" t="s">
        <v>11902</v>
      </c>
      <c r="R453" s="709">
        <v>3</v>
      </c>
      <c r="S453" s="714" t="str">
        <f>IF($P453="","",(VLOOKUP($P453,所属・種目コード!$B$2:$D$152,3,0)))</f>
        <v>031449</v>
      </c>
      <c r="T453" s="714">
        <f>IF($P453="","",(VLOOKUP($P453,所属・種目コード!$B$2:$D$152,2,0)))</f>
        <v>1449</v>
      </c>
    </row>
    <row r="454" spans="1:20" ht="18" customHeight="1">
      <c r="A454" s="709">
        <v>452</v>
      </c>
      <c r="B454" s="709">
        <v>546</v>
      </c>
      <c r="C454" s="709" t="s">
        <v>10212</v>
      </c>
      <c r="D454" s="709" t="s">
        <v>10213</v>
      </c>
      <c r="E454" s="709" t="s">
        <v>374</v>
      </c>
      <c r="F454" s="709">
        <v>1</v>
      </c>
      <c r="G454" s="709">
        <v>3</v>
      </c>
      <c r="H454" s="710" t="s">
        <v>8942</v>
      </c>
      <c r="I454" s="714">
        <f>IF($E454="","",(VLOOKUP($E454,所属・種目コード!$B$2:$D$152,2,0)))</f>
        <v>1211</v>
      </c>
      <c r="K454" s="32">
        <v>452</v>
      </c>
      <c r="L454" s="715">
        <v>533</v>
      </c>
      <c r="M454" s="716" t="s">
        <v>8992</v>
      </c>
      <c r="N454" s="709" t="s">
        <v>12736</v>
      </c>
      <c r="O454" s="709" t="s">
        <v>12737</v>
      </c>
      <c r="P454" s="709" t="s">
        <v>8632</v>
      </c>
      <c r="Q454" s="709" t="s">
        <v>11902</v>
      </c>
      <c r="R454" s="709">
        <v>3</v>
      </c>
      <c r="S454" s="714" t="str">
        <f>IF($P454="","",(VLOOKUP($P454,所属・種目コード!$B$2:$D$152,3,0)))</f>
        <v>031449</v>
      </c>
      <c r="T454" s="714">
        <f>IF($P454="","",(VLOOKUP($P454,所属・種目コード!$B$2:$D$152,2,0)))</f>
        <v>1449</v>
      </c>
    </row>
    <row r="455" spans="1:20" ht="18" customHeight="1">
      <c r="A455" s="709">
        <v>453</v>
      </c>
      <c r="B455" s="709">
        <v>547</v>
      </c>
      <c r="C455" s="709" t="s">
        <v>10214</v>
      </c>
      <c r="D455" s="709" t="s">
        <v>10215</v>
      </c>
      <c r="E455" s="709" t="s">
        <v>374</v>
      </c>
      <c r="F455" s="709">
        <v>1</v>
      </c>
      <c r="G455" s="709">
        <v>3</v>
      </c>
      <c r="H455" s="710" t="s">
        <v>8942</v>
      </c>
      <c r="I455" s="714">
        <f>IF($E455="","",(VLOOKUP($E455,所属・種目コード!$B$2:$D$152,2,0)))</f>
        <v>1211</v>
      </c>
      <c r="K455" s="32">
        <v>453</v>
      </c>
      <c r="L455" s="715">
        <v>534</v>
      </c>
      <c r="M455" s="716" t="s">
        <v>8950</v>
      </c>
      <c r="N455" s="709" t="s">
        <v>12738</v>
      </c>
      <c r="O455" s="709" t="s">
        <v>12739</v>
      </c>
      <c r="P455" s="709" t="s">
        <v>8632</v>
      </c>
      <c r="Q455" s="709" t="s">
        <v>11902</v>
      </c>
      <c r="R455" s="709">
        <v>3</v>
      </c>
      <c r="S455" s="714" t="str">
        <f>IF($P455="","",(VLOOKUP($P455,所属・種目コード!$B$2:$D$152,3,0)))</f>
        <v>031449</v>
      </c>
      <c r="T455" s="714">
        <f>IF($P455="","",(VLOOKUP($P455,所属・種目コード!$B$2:$D$152,2,0)))</f>
        <v>1449</v>
      </c>
    </row>
    <row r="456" spans="1:20" ht="18" customHeight="1">
      <c r="A456" s="709">
        <v>454</v>
      </c>
      <c r="B456" s="709">
        <v>548</v>
      </c>
      <c r="C456" s="709" t="s">
        <v>10216</v>
      </c>
      <c r="D456" s="709" t="s">
        <v>10217</v>
      </c>
      <c r="E456" s="709" t="s">
        <v>374</v>
      </c>
      <c r="F456" s="709">
        <v>1</v>
      </c>
      <c r="G456" s="709">
        <v>3</v>
      </c>
      <c r="H456" s="710" t="s">
        <v>8942</v>
      </c>
      <c r="I456" s="714">
        <f>IF($E456="","",(VLOOKUP($E456,所属・種目コード!$B$2:$D$152,2,0)))</f>
        <v>1211</v>
      </c>
      <c r="K456" s="32">
        <v>454</v>
      </c>
      <c r="L456" s="715">
        <v>535</v>
      </c>
      <c r="M456" s="716" t="s">
        <v>8950</v>
      </c>
      <c r="N456" s="709" t="s">
        <v>12740</v>
      </c>
      <c r="O456" s="709" t="s">
        <v>9042</v>
      </c>
      <c r="P456" s="709" t="s">
        <v>8632</v>
      </c>
      <c r="Q456" s="709" t="s">
        <v>11902</v>
      </c>
      <c r="R456" s="709">
        <v>3</v>
      </c>
      <c r="S456" s="714" t="str">
        <f>IF($P456="","",(VLOOKUP($P456,所属・種目コード!$B$2:$D$152,3,0)))</f>
        <v>031449</v>
      </c>
      <c r="T456" s="714">
        <f>IF($P456="","",(VLOOKUP($P456,所属・種目コード!$B$2:$D$152,2,0)))</f>
        <v>1449</v>
      </c>
    </row>
    <row r="457" spans="1:20" ht="18" customHeight="1">
      <c r="A457" s="709">
        <v>455</v>
      </c>
      <c r="B457" s="709">
        <v>549</v>
      </c>
      <c r="C457" s="709" t="s">
        <v>10218</v>
      </c>
      <c r="D457" s="709" t="s">
        <v>10219</v>
      </c>
      <c r="E457" s="709" t="s">
        <v>374</v>
      </c>
      <c r="F457" s="709">
        <v>1</v>
      </c>
      <c r="G457" s="709">
        <v>2</v>
      </c>
      <c r="H457" s="710" t="s">
        <v>8942</v>
      </c>
      <c r="I457" s="714">
        <f>IF($E457="","",(VLOOKUP($E457,所属・種目コード!$B$2:$D$152,2,0)))</f>
        <v>1211</v>
      </c>
      <c r="K457" s="32">
        <v>455</v>
      </c>
      <c r="L457" s="715">
        <v>536</v>
      </c>
      <c r="M457" s="716" t="s">
        <v>8950</v>
      </c>
      <c r="N457" s="709" t="s">
        <v>8882</v>
      </c>
      <c r="O457" s="709" t="s">
        <v>9307</v>
      </c>
      <c r="P457" s="709" t="s">
        <v>8632</v>
      </c>
      <c r="Q457" s="709" t="s">
        <v>11902</v>
      </c>
      <c r="R457" s="709">
        <v>2</v>
      </c>
      <c r="S457" s="714" t="str">
        <f>IF($P457="","",(VLOOKUP($P457,所属・種目コード!$B$2:$D$152,3,0)))</f>
        <v>031449</v>
      </c>
      <c r="T457" s="714">
        <f>IF($P457="","",(VLOOKUP($P457,所属・種目コード!$B$2:$D$152,2,0)))</f>
        <v>1449</v>
      </c>
    </row>
    <row r="458" spans="1:20" ht="18" customHeight="1">
      <c r="A458" s="709">
        <v>456</v>
      </c>
      <c r="B458" s="709">
        <v>550</v>
      </c>
      <c r="C458" s="709" t="s">
        <v>10220</v>
      </c>
      <c r="D458" s="709" t="s">
        <v>10221</v>
      </c>
      <c r="E458" s="709" t="s">
        <v>374</v>
      </c>
      <c r="F458" s="709">
        <v>1</v>
      </c>
      <c r="G458" s="709">
        <v>2</v>
      </c>
      <c r="H458" s="710" t="s">
        <v>8942</v>
      </c>
      <c r="I458" s="714">
        <f>IF($E458="","",(VLOOKUP($E458,所属・種目コード!$B$2:$D$152,2,0)))</f>
        <v>1211</v>
      </c>
      <c r="K458" s="32">
        <v>456</v>
      </c>
      <c r="L458" s="715">
        <v>537</v>
      </c>
      <c r="M458" s="716" t="s">
        <v>8950</v>
      </c>
      <c r="N458" s="709" t="s">
        <v>12741</v>
      </c>
      <c r="O458" s="709" t="s">
        <v>12742</v>
      </c>
      <c r="P458" s="709" t="s">
        <v>8632</v>
      </c>
      <c r="Q458" s="709" t="s">
        <v>11902</v>
      </c>
      <c r="R458" s="709">
        <v>2</v>
      </c>
      <c r="S458" s="714" t="str">
        <f>IF($P458="","",(VLOOKUP($P458,所属・種目コード!$B$2:$D$152,3,0)))</f>
        <v>031449</v>
      </c>
      <c r="T458" s="714">
        <f>IF($P458="","",(VLOOKUP($P458,所属・種目コード!$B$2:$D$152,2,0)))</f>
        <v>1449</v>
      </c>
    </row>
    <row r="459" spans="1:20" ht="18" customHeight="1">
      <c r="A459" s="709">
        <v>457</v>
      </c>
      <c r="B459" s="709">
        <v>551</v>
      </c>
      <c r="C459" s="709" t="s">
        <v>10222</v>
      </c>
      <c r="D459" s="709" t="s">
        <v>10223</v>
      </c>
      <c r="E459" s="709" t="s">
        <v>362</v>
      </c>
      <c r="F459" s="709">
        <v>1</v>
      </c>
      <c r="G459" s="709">
        <v>3</v>
      </c>
      <c r="H459" s="710" t="s">
        <v>8944</v>
      </c>
      <c r="I459" s="714">
        <f>IF($E459="","",(VLOOKUP($E459,所属・種目コード!$B$2:$D$152,2,0)))</f>
        <v>1198</v>
      </c>
      <c r="K459" s="32">
        <v>457</v>
      </c>
      <c r="L459" s="715">
        <v>538</v>
      </c>
      <c r="M459" s="716" t="s">
        <v>8950</v>
      </c>
      <c r="N459" s="709" t="s">
        <v>12743</v>
      </c>
      <c r="O459" s="709" t="s">
        <v>12744</v>
      </c>
      <c r="P459" s="709" t="s">
        <v>8632</v>
      </c>
      <c r="Q459" s="709" t="s">
        <v>11902</v>
      </c>
      <c r="R459" s="709">
        <v>2</v>
      </c>
      <c r="S459" s="714" t="str">
        <f>IF($P459="","",(VLOOKUP($P459,所属・種目コード!$B$2:$D$152,3,0)))</f>
        <v>031449</v>
      </c>
      <c r="T459" s="714">
        <f>IF($P459="","",(VLOOKUP($P459,所属・種目コード!$B$2:$D$152,2,0)))</f>
        <v>1449</v>
      </c>
    </row>
    <row r="460" spans="1:20" ht="18" customHeight="1">
      <c r="A460" s="709">
        <v>458</v>
      </c>
      <c r="B460" s="709">
        <v>552</v>
      </c>
      <c r="C460" s="709" t="s">
        <v>10224</v>
      </c>
      <c r="D460" s="709" t="s">
        <v>10225</v>
      </c>
      <c r="E460" s="709" t="s">
        <v>362</v>
      </c>
      <c r="F460" s="709">
        <v>1</v>
      </c>
      <c r="G460" s="709">
        <v>3</v>
      </c>
      <c r="H460" s="710" t="s">
        <v>8944</v>
      </c>
      <c r="I460" s="714">
        <f>IF($E460="","",(VLOOKUP($E460,所属・種目コード!$B$2:$D$152,2,0)))</f>
        <v>1198</v>
      </c>
      <c r="K460" s="32">
        <v>458</v>
      </c>
      <c r="L460" s="715">
        <v>539</v>
      </c>
      <c r="M460" s="716" t="s">
        <v>8950</v>
      </c>
      <c r="N460" s="709" t="s">
        <v>12745</v>
      </c>
      <c r="O460" s="709" t="s">
        <v>9063</v>
      </c>
      <c r="P460" s="709" t="s">
        <v>8628</v>
      </c>
      <c r="Q460" s="709" t="s">
        <v>11902</v>
      </c>
      <c r="R460" s="709">
        <v>3</v>
      </c>
      <c r="S460" s="714" t="str">
        <f>IF($P460="","",(VLOOKUP($P460,所属・種目コード!$B$2:$D$152,3,0)))</f>
        <v>031239</v>
      </c>
      <c r="T460" s="714">
        <f>IF($P460="","",(VLOOKUP($P460,所属・種目コード!$B$2:$D$152,2,0)))</f>
        <v>1239</v>
      </c>
    </row>
    <row r="461" spans="1:20" ht="18" customHeight="1">
      <c r="A461" s="709">
        <v>459</v>
      </c>
      <c r="B461" s="709">
        <v>553</v>
      </c>
      <c r="C461" s="709" t="s">
        <v>10226</v>
      </c>
      <c r="D461" s="709" t="s">
        <v>10227</v>
      </c>
      <c r="E461" s="709" t="s">
        <v>362</v>
      </c>
      <c r="F461" s="709">
        <v>1</v>
      </c>
      <c r="G461" s="709">
        <v>3</v>
      </c>
      <c r="H461" s="710" t="s">
        <v>8944</v>
      </c>
      <c r="I461" s="714">
        <f>IF($E461="","",(VLOOKUP($E461,所属・種目コード!$B$2:$D$152,2,0)))</f>
        <v>1198</v>
      </c>
      <c r="K461" s="32">
        <v>459</v>
      </c>
      <c r="L461" s="715">
        <v>540</v>
      </c>
      <c r="M461" s="716" t="s">
        <v>8950</v>
      </c>
      <c r="N461" s="709" t="s">
        <v>9304</v>
      </c>
      <c r="O461" s="709" t="s">
        <v>9305</v>
      </c>
      <c r="P461" s="709" t="s">
        <v>8628</v>
      </c>
      <c r="Q461" s="709" t="s">
        <v>11902</v>
      </c>
      <c r="R461" s="709">
        <v>3</v>
      </c>
      <c r="S461" s="714" t="str">
        <f>IF($P461="","",(VLOOKUP($P461,所属・種目コード!$B$2:$D$152,3,0)))</f>
        <v>031239</v>
      </c>
      <c r="T461" s="714">
        <f>IF($P461="","",(VLOOKUP($P461,所属・種目コード!$B$2:$D$152,2,0)))</f>
        <v>1239</v>
      </c>
    </row>
    <row r="462" spans="1:20" ht="18" customHeight="1">
      <c r="A462" s="709">
        <v>460</v>
      </c>
      <c r="B462" s="709">
        <v>554</v>
      </c>
      <c r="C462" s="709" t="s">
        <v>10228</v>
      </c>
      <c r="D462" s="709" t="s">
        <v>10229</v>
      </c>
      <c r="E462" s="709" t="s">
        <v>362</v>
      </c>
      <c r="F462" s="709">
        <v>1</v>
      </c>
      <c r="G462" s="709">
        <v>3</v>
      </c>
      <c r="H462" s="710" t="s">
        <v>8944</v>
      </c>
      <c r="I462" s="714">
        <f>IF($E462="","",(VLOOKUP($E462,所属・種目コード!$B$2:$D$152,2,0)))</f>
        <v>1198</v>
      </c>
      <c r="K462" s="32">
        <v>460</v>
      </c>
      <c r="L462" s="715">
        <v>541</v>
      </c>
      <c r="M462" s="716" t="s">
        <v>8950</v>
      </c>
      <c r="N462" s="709" t="s">
        <v>12746</v>
      </c>
      <c r="O462" s="709" t="s">
        <v>12747</v>
      </c>
      <c r="P462" s="709" t="s">
        <v>8628</v>
      </c>
      <c r="Q462" s="709" t="s">
        <v>11902</v>
      </c>
      <c r="R462" s="709">
        <v>3</v>
      </c>
      <c r="S462" s="714" t="str">
        <f>IF($P462="","",(VLOOKUP($P462,所属・種目コード!$B$2:$D$152,3,0)))</f>
        <v>031239</v>
      </c>
      <c r="T462" s="714">
        <f>IF($P462="","",(VLOOKUP($P462,所属・種目コード!$B$2:$D$152,2,0)))</f>
        <v>1239</v>
      </c>
    </row>
    <row r="463" spans="1:20" ht="18" customHeight="1">
      <c r="A463" s="709">
        <v>461</v>
      </c>
      <c r="B463" s="709">
        <v>555</v>
      </c>
      <c r="C463" s="709" t="s">
        <v>10230</v>
      </c>
      <c r="D463" s="709" t="s">
        <v>10231</v>
      </c>
      <c r="E463" s="709" t="s">
        <v>362</v>
      </c>
      <c r="F463" s="709">
        <v>1</v>
      </c>
      <c r="G463" s="709">
        <v>2</v>
      </c>
      <c r="H463" s="710" t="s">
        <v>8944</v>
      </c>
      <c r="I463" s="714">
        <f>IF($E463="","",(VLOOKUP($E463,所属・種目コード!$B$2:$D$152,2,0)))</f>
        <v>1198</v>
      </c>
      <c r="K463" s="32">
        <v>461</v>
      </c>
      <c r="L463" s="715">
        <v>542</v>
      </c>
      <c r="M463" s="716" t="s">
        <v>8950</v>
      </c>
      <c r="N463" s="709" t="s">
        <v>12748</v>
      </c>
      <c r="O463" s="709" t="s">
        <v>12749</v>
      </c>
      <c r="P463" s="709" t="s">
        <v>8628</v>
      </c>
      <c r="Q463" s="709" t="s">
        <v>11902</v>
      </c>
      <c r="R463" s="709">
        <v>3</v>
      </c>
      <c r="S463" s="714" t="str">
        <f>IF($P463="","",(VLOOKUP($P463,所属・種目コード!$B$2:$D$152,3,0)))</f>
        <v>031239</v>
      </c>
      <c r="T463" s="714">
        <f>IF($P463="","",(VLOOKUP($P463,所属・種目コード!$B$2:$D$152,2,0)))</f>
        <v>1239</v>
      </c>
    </row>
    <row r="464" spans="1:20" ht="18" customHeight="1">
      <c r="A464" s="709">
        <v>462</v>
      </c>
      <c r="B464" s="709">
        <v>556</v>
      </c>
      <c r="C464" s="709" t="s">
        <v>10232</v>
      </c>
      <c r="D464" s="709" t="s">
        <v>10233</v>
      </c>
      <c r="E464" s="709" t="s">
        <v>362</v>
      </c>
      <c r="F464" s="709">
        <v>1</v>
      </c>
      <c r="G464" s="709">
        <v>2</v>
      </c>
      <c r="H464" s="710" t="s">
        <v>8944</v>
      </c>
      <c r="I464" s="714">
        <f>IF($E464="","",(VLOOKUP($E464,所属・種目コード!$B$2:$D$152,2,0)))</f>
        <v>1198</v>
      </c>
      <c r="K464" s="32">
        <v>462</v>
      </c>
      <c r="L464" s="715">
        <v>543</v>
      </c>
      <c r="M464" s="716" t="s">
        <v>8950</v>
      </c>
      <c r="N464" s="709" t="s">
        <v>12750</v>
      </c>
      <c r="O464" s="709" t="s">
        <v>12751</v>
      </c>
      <c r="P464" s="709" t="s">
        <v>8628</v>
      </c>
      <c r="Q464" s="709" t="s">
        <v>11902</v>
      </c>
      <c r="R464" s="709">
        <v>2</v>
      </c>
      <c r="S464" s="714" t="str">
        <f>IF($P464="","",(VLOOKUP($P464,所属・種目コード!$B$2:$D$152,3,0)))</f>
        <v>031239</v>
      </c>
      <c r="T464" s="714">
        <f>IF($P464="","",(VLOOKUP($P464,所属・種目コード!$B$2:$D$152,2,0)))</f>
        <v>1239</v>
      </c>
    </row>
    <row r="465" spans="1:20" ht="18" customHeight="1">
      <c r="A465" s="709">
        <v>463</v>
      </c>
      <c r="B465" s="709">
        <v>557</v>
      </c>
      <c r="C465" s="709" t="s">
        <v>10234</v>
      </c>
      <c r="D465" s="709" t="s">
        <v>10235</v>
      </c>
      <c r="E465" s="709" t="s">
        <v>362</v>
      </c>
      <c r="F465" s="709">
        <v>1</v>
      </c>
      <c r="G465" s="709">
        <v>2</v>
      </c>
      <c r="H465" s="710" t="s">
        <v>8944</v>
      </c>
      <c r="I465" s="714">
        <f>IF($E465="","",(VLOOKUP($E465,所属・種目コード!$B$2:$D$152,2,0)))</f>
        <v>1198</v>
      </c>
      <c r="K465" s="32">
        <v>463</v>
      </c>
      <c r="L465" s="715">
        <v>544</v>
      </c>
      <c r="M465" s="716" t="s">
        <v>8950</v>
      </c>
      <c r="N465" s="709" t="s">
        <v>12752</v>
      </c>
      <c r="O465" s="709" t="s">
        <v>12753</v>
      </c>
      <c r="P465" s="709" t="s">
        <v>8628</v>
      </c>
      <c r="Q465" s="709" t="s">
        <v>11902</v>
      </c>
      <c r="R465" s="709">
        <v>2</v>
      </c>
      <c r="S465" s="714" t="str">
        <f>IF($P465="","",(VLOOKUP($P465,所属・種目コード!$B$2:$D$152,3,0)))</f>
        <v>031239</v>
      </c>
      <c r="T465" s="714">
        <f>IF($P465="","",(VLOOKUP($P465,所属・種目コード!$B$2:$D$152,2,0)))</f>
        <v>1239</v>
      </c>
    </row>
    <row r="466" spans="1:20" ht="18" customHeight="1">
      <c r="A466" s="709">
        <v>464</v>
      </c>
      <c r="B466" s="709">
        <v>558</v>
      </c>
      <c r="C466" s="709" t="s">
        <v>10236</v>
      </c>
      <c r="D466" s="709" t="s">
        <v>10237</v>
      </c>
      <c r="E466" s="709" t="s">
        <v>362</v>
      </c>
      <c r="F466" s="709">
        <v>1</v>
      </c>
      <c r="G466" s="709">
        <v>2</v>
      </c>
      <c r="H466" s="710" t="s">
        <v>8944</v>
      </c>
      <c r="I466" s="714">
        <f>IF($E466="","",(VLOOKUP($E466,所属・種目コード!$B$2:$D$152,2,0)))</f>
        <v>1198</v>
      </c>
      <c r="K466" s="32">
        <v>464</v>
      </c>
      <c r="L466" s="715">
        <v>545</v>
      </c>
      <c r="M466" s="716" t="s">
        <v>8950</v>
      </c>
      <c r="N466" s="709" t="s">
        <v>12754</v>
      </c>
      <c r="O466" s="709" t="s">
        <v>12755</v>
      </c>
      <c r="P466" s="709" t="s">
        <v>8628</v>
      </c>
      <c r="Q466" s="709" t="s">
        <v>11902</v>
      </c>
      <c r="R466" s="709">
        <v>2</v>
      </c>
      <c r="S466" s="714" t="str">
        <f>IF($P466="","",(VLOOKUP($P466,所属・種目コード!$B$2:$D$152,3,0)))</f>
        <v>031239</v>
      </c>
      <c r="T466" s="714">
        <f>IF($P466="","",(VLOOKUP($P466,所属・種目コード!$B$2:$D$152,2,0)))</f>
        <v>1239</v>
      </c>
    </row>
    <row r="467" spans="1:20" ht="18" customHeight="1">
      <c r="A467" s="709">
        <v>465</v>
      </c>
      <c r="B467" s="709">
        <v>567</v>
      </c>
      <c r="C467" s="709" t="s">
        <v>10238</v>
      </c>
      <c r="D467" s="709" t="s">
        <v>10239</v>
      </c>
      <c r="E467" s="709" t="s">
        <v>273</v>
      </c>
      <c r="F467" s="709">
        <v>1</v>
      </c>
      <c r="G467" s="709">
        <v>3</v>
      </c>
      <c r="H467" s="710" t="s">
        <v>8923</v>
      </c>
      <c r="I467" s="714">
        <f>IF($E467="","",(VLOOKUP($E467,所属・種目コード!$B$2:$D$152,2,0)))</f>
        <v>1160</v>
      </c>
      <c r="K467" s="32">
        <v>465</v>
      </c>
      <c r="L467" s="715">
        <v>546</v>
      </c>
      <c r="M467" s="716" t="s">
        <v>8950</v>
      </c>
      <c r="N467" s="709" t="s">
        <v>12756</v>
      </c>
      <c r="O467" s="709" t="s">
        <v>12757</v>
      </c>
      <c r="P467" s="709" t="s">
        <v>354</v>
      </c>
      <c r="Q467" s="709" t="s">
        <v>11902</v>
      </c>
      <c r="R467" s="709">
        <v>3</v>
      </c>
      <c r="S467" s="714" t="str">
        <f>IF($P467="","",(VLOOKUP($P467,所属・種目コード!$B$2:$D$152,3,0)))</f>
        <v>031190</v>
      </c>
      <c r="T467" s="714">
        <f>IF($P467="","",(VLOOKUP($P467,所属・種目コード!$B$2:$D$152,2,0)))</f>
        <v>1190</v>
      </c>
    </row>
    <row r="468" spans="1:20" ht="18" customHeight="1">
      <c r="A468" s="709">
        <v>466</v>
      </c>
      <c r="B468" s="709">
        <v>568</v>
      </c>
      <c r="C468" s="709" t="s">
        <v>10240</v>
      </c>
      <c r="D468" s="709" t="s">
        <v>10241</v>
      </c>
      <c r="E468" s="709" t="s">
        <v>273</v>
      </c>
      <c r="F468" s="709">
        <v>1</v>
      </c>
      <c r="G468" s="709">
        <v>3</v>
      </c>
      <c r="H468" s="710" t="s">
        <v>8923</v>
      </c>
      <c r="I468" s="714">
        <f>IF($E468="","",(VLOOKUP($E468,所属・種目コード!$B$2:$D$152,2,0)))</f>
        <v>1160</v>
      </c>
      <c r="K468" s="32">
        <v>466</v>
      </c>
      <c r="L468" s="715">
        <v>547</v>
      </c>
      <c r="M468" s="716" t="s">
        <v>8950</v>
      </c>
      <c r="N468" s="709" t="s">
        <v>12758</v>
      </c>
      <c r="O468" s="709" t="s">
        <v>12759</v>
      </c>
      <c r="P468" s="709" t="s">
        <v>354</v>
      </c>
      <c r="Q468" s="709" t="s">
        <v>11902</v>
      </c>
      <c r="R468" s="709">
        <v>3</v>
      </c>
      <c r="S468" s="714" t="str">
        <f>IF($P468="","",(VLOOKUP($P468,所属・種目コード!$B$2:$D$152,3,0)))</f>
        <v>031190</v>
      </c>
      <c r="T468" s="714">
        <f>IF($P468="","",(VLOOKUP($P468,所属・種目コード!$B$2:$D$152,2,0)))</f>
        <v>1190</v>
      </c>
    </row>
    <row r="469" spans="1:20" ht="18" customHeight="1">
      <c r="A469" s="709">
        <v>467</v>
      </c>
      <c r="B469" s="709">
        <v>569</v>
      </c>
      <c r="C469" s="709" t="s">
        <v>10242</v>
      </c>
      <c r="D469" s="709" t="s">
        <v>10243</v>
      </c>
      <c r="E469" s="709" t="s">
        <v>273</v>
      </c>
      <c r="F469" s="709">
        <v>1</v>
      </c>
      <c r="G469" s="709">
        <v>3</v>
      </c>
      <c r="H469" s="710" t="s">
        <v>8923</v>
      </c>
      <c r="I469" s="714">
        <f>IF($E469="","",(VLOOKUP($E469,所属・種目コード!$B$2:$D$152,2,0)))</f>
        <v>1160</v>
      </c>
      <c r="K469" s="32">
        <v>467</v>
      </c>
      <c r="L469" s="715">
        <v>548</v>
      </c>
      <c r="M469" s="716" t="s">
        <v>8950</v>
      </c>
      <c r="N469" s="709" t="s">
        <v>12760</v>
      </c>
      <c r="O469" s="709" t="s">
        <v>6809</v>
      </c>
      <c r="P469" s="709" t="s">
        <v>354</v>
      </c>
      <c r="Q469" s="709" t="s">
        <v>11902</v>
      </c>
      <c r="R469" s="709">
        <v>3</v>
      </c>
      <c r="S469" s="714" t="str">
        <f>IF($P469="","",(VLOOKUP($P469,所属・種目コード!$B$2:$D$152,3,0)))</f>
        <v>031190</v>
      </c>
      <c r="T469" s="714">
        <f>IF($P469="","",(VLOOKUP($P469,所属・種目コード!$B$2:$D$152,2,0)))</f>
        <v>1190</v>
      </c>
    </row>
    <row r="470" spans="1:20" ht="18" customHeight="1">
      <c r="A470" s="709">
        <v>468</v>
      </c>
      <c r="B470" s="709">
        <v>570</v>
      </c>
      <c r="C470" s="709" t="s">
        <v>10244</v>
      </c>
      <c r="D470" s="709" t="s">
        <v>10245</v>
      </c>
      <c r="E470" s="709" t="s">
        <v>273</v>
      </c>
      <c r="F470" s="709">
        <v>1</v>
      </c>
      <c r="G470" s="709">
        <v>2</v>
      </c>
      <c r="H470" s="710" t="s">
        <v>8923</v>
      </c>
      <c r="I470" s="714">
        <f>IF($E470="","",(VLOOKUP($E470,所属・種目コード!$B$2:$D$152,2,0)))</f>
        <v>1160</v>
      </c>
      <c r="K470" s="32">
        <v>468</v>
      </c>
      <c r="L470" s="715">
        <v>549</v>
      </c>
      <c r="M470" s="716" t="s">
        <v>8988</v>
      </c>
      <c r="N470" s="709" t="s">
        <v>12761</v>
      </c>
      <c r="O470" s="709" t="s">
        <v>12762</v>
      </c>
      <c r="P470" s="709" t="s">
        <v>354</v>
      </c>
      <c r="Q470" s="709" t="s">
        <v>11902</v>
      </c>
      <c r="R470" s="709">
        <v>2</v>
      </c>
      <c r="S470" s="714" t="str">
        <f>IF($P470="","",(VLOOKUP($P470,所属・種目コード!$B$2:$D$152,3,0)))</f>
        <v>031190</v>
      </c>
      <c r="T470" s="714">
        <f>IF($P470="","",(VLOOKUP($P470,所属・種目コード!$B$2:$D$152,2,0)))</f>
        <v>1190</v>
      </c>
    </row>
    <row r="471" spans="1:20" ht="18" customHeight="1">
      <c r="A471" s="709">
        <v>469</v>
      </c>
      <c r="B471" s="709">
        <v>571</v>
      </c>
      <c r="C471" s="709" t="s">
        <v>10246</v>
      </c>
      <c r="D471" s="709" t="s">
        <v>10247</v>
      </c>
      <c r="E471" s="709" t="s">
        <v>273</v>
      </c>
      <c r="F471" s="709">
        <v>1</v>
      </c>
      <c r="G471" s="709">
        <v>2</v>
      </c>
      <c r="H471" s="710" t="s">
        <v>8923</v>
      </c>
      <c r="I471" s="714">
        <f>IF($E471="","",(VLOOKUP($E471,所属・種目コード!$B$2:$D$152,2,0)))</f>
        <v>1160</v>
      </c>
      <c r="K471" s="32">
        <v>469</v>
      </c>
      <c r="L471" s="715">
        <v>550</v>
      </c>
      <c r="M471" s="716" t="s">
        <v>8988</v>
      </c>
      <c r="N471" s="709" t="s">
        <v>12763</v>
      </c>
      <c r="O471" s="709" t="s">
        <v>12764</v>
      </c>
      <c r="P471" s="709" t="s">
        <v>354</v>
      </c>
      <c r="Q471" s="709" t="s">
        <v>11902</v>
      </c>
      <c r="R471" s="709">
        <v>2</v>
      </c>
      <c r="S471" s="714" t="str">
        <f>IF($P471="","",(VLOOKUP($P471,所属・種目コード!$B$2:$D$152,3,0)))</f>
        <v>031190</v>
      </c>
      <c r="T471" s="714">
        <f>IF($P471="","",(VLOOKUP($P471,所属・種目コード!$B$2:$D$152,2,0)))</f>
        <v>1190</v>
      </c>
    </row>
    <row r="472" spans="1:20" ht="18" customHeight="1">
      <c r="A472" s="709">
        <v>470</v>
      </c>
      <c r="B472" s="709">
        <v>572</v>
      </c>
      <c r="C472" s="709" t="s">
        <v>10248</v>
      </c>
      <c r="D472" s="709" t="s">
        <v>10249</v>
      </c>
      <c r="E472" s="709" t="s">
        <v>273</v>
      </c>
      <c r="F472" s="709">
        <v>1</v>
      </c>
      <c r="G472" s="709">
        <v>2</v>
      </c>
      <c r="H472" s="710" t="s">
        <v>8923</v>
      </c>
      <c r="I472" s="714">
        <f>IF($E472="","",(VLOOKUP($E472,所属・種目コード!$B$2:$D$152,2,0)))</f>
        <v>1160</v>
      </c>
      <c r="K472" s="32">
        <v>470</v>
      </c>
      <c r="L472" s="715">
        <v>551</v>
      </c>
      <c r="M472" s="716" t="s">
        <v>8988</v>
      </c>
      <c r="N472" s="709" t="s">
        <v>12765</v>
      </c>
      <c r="O472" s="709" t="s">
        <v>12766</v>
      </c>
      <c r="P472" s="709" t="s">
        <v>354</v>
      </c>
      <c r="Q472" s="709" t="s">
        <v>11902</v>
      </c>
      <c r="R472" s="709">
        <v>2</v>
      </c>
      <c r="S472" s="714" t="str">
        <f>IF($P472="","",(VLOOKUP($P472,所属・種目コード!$B$2:$D$152,3,0)))</f>
        <v>031190</v>
      </c>
      <c r="T472" s="714">
        <f>IF($P472="","",(VLOOKUP($P472,所属・種目コード!$B$2:$D$152,2,0)))</f>
        <v>1190</v>
      </c>
    </row>
    <row r="473" spans="1:20" ht="18" customHeight="1">
      <c r="A473" s="709">
        <v>471</v>
      </c>
      <c r="B473" s="709">
        <v>573</v>
      </c>
      <c r="C473" s="709" t="s">
        <v>10250</v>
      </c>
      <c r="D473" s="709" t="s">
        <v>10251</v>
      </c>
      <c r="E473" s="709" t="s">
        <v>273</v>
      </c>
      <c r="F473" s="709">
        <v>1</v>
      </c>
      <c r="G473" s="709">
        <v>2</v>
      </c>
      <c r="H473" s="710" t="s">
        <v>8923</v>
      </c>
      <c r="I473" s="714">
        <f>IF($E473="","",(VLOOKUP($E473,所属・種目コード!$B$2:$D$152,2,0)))</f>
        <v>1160</v>
      </c>
      <c r="K473" s="32">
        <v>471</v>
      </c>
      <c r="L473" s="715">
        <v>552</v>
      </c>
      <c r="M473" s="716" t="s">
        <v>8988</v>
      </c>
      <c r="N473" s="709" t="s">
        <v>12767</v>
      </c>
      <c r="O473" s="709" t="s">
        <v>12768</v>
      </c>
      <c r="P473" s="709" t="s">
        <v>354</v>
      </c>
      <c r="Q473" s="709" t="s">
        <v>11902</v>
      </c>
      <c r="R473" s="709">
        <v>2</v>
      </c>
      <c r="S473" s="714" t="str">
        <f>IF($P473="","",(VLOOKUP($P473,所属・種目コード!$B$2:$D$152,3,0)))</f>
        <v>031190</v>
      </c>
      <c r="T473" s="714">
        <f>IF($P473="","",(VLOOKUP($P473,所属・種目コード!$B$2:$D$152,2,0)))</f>
        <v>1190</v>
      </c>
    </row>
    <row r="474" spans="1:20" ht="18" customHeight="1">
      <c r="A474" s="709">
        <v>472</v>
      </c>
      <c r="B474" s="709">
        <v>574</v>
      </c>
      <c r="C474" s="709" t="s">
        <v>10252</v>
      </c>
      <c r="D474" s="709" t="s">
        <v>10253</v>
      </c>
      <c r="E474" s="709" t="s">
        <v>8615</v>
      </c>
      <c r="F474" s="709">
        <v>1</v>
      </c>
      <c r="G474" s="709">
        <v>3</v>
      </c>
      <c r="H474" s="710" t="s">
        <v>8920</v>
      </c>
      <c r="I474" s="714">
        <f>IF($E474="","",(VLOOKUP($E474,所属・種目コード!$B$2:$D$152,2,0)))</f>
        <v>1225</v>
      </c>
      <c r="K474" s="32">
        <v>472</v>
      </c>
      <c r="L474" s="715">
        <v>553</v>
      </c>
      <c r="M474" s="716" t="s">
        <v>8988</v>
      </c>
      <c r="N474" s="709" t="s">
        <v>12769</v>
      </c>
      <c r="O474" s="709" t="s">
        <v>4442</v>
      </c>
      <c r="P474" s="709" t="s">
        <v>354</v>
      </c>
      <c r="Q474" s="709" t="s">
        <v>11902</v>
      </c>
      <c r="R474" s="709">
        <v>2</v>
      </c>
      <c r="S474" s="714" t="str">
        <f>IF($P474="","",(VLOOKUP($P474,所属・種目コード!$B$2:$D$152,3,0)))</f>
        <v>031190</v>
      </c>
      <c r="T474" s="714">
        <f>IF($P474="","",(VLOOKUP($P474,所属・種目コード!$B$2:$D$152,2,0)))</f>
        <v>1190</v>
      </c>
    </row>
    <row r="475" spans="1:20" ht="18" customHeight="1">
      <c r="A475" s="709">
        <v>473</v>
      </c>
      <c r="B475" s="709">
        <v>575</v>
      </c>
      <c r="C475" s="709" t="s">
        <v>10254</v>
      </c>
      <c r="D475" s="709" t="s">
        <v>10255</v>
      </c>
      <c r="E475" s="709" t="s">
        <v>8615</v>
      </c>
      <c r="F475" s="709">
        <v>1</v>
      </c>
      <c r="G475" s="709">
        <v>3</v>
      </c>
      <c r="H475" s="710" t="s">
        <v>8920</v>
      </c>
      <c r="I475" s="714">
        <f>IF($E475="","",(VLOOKUP($E475,所属・種目コード!$B$2:$D$152,2,0)))</f>
        <v>1225</v>
      </c>
      <c r="K475" s="32">
        <v>473</v>
      </c>
      <c r="L475" s="715">
        <v>554</v>
      </c>
      <c r="M475" s="716" t="s">
        <v>8988</v>
      </c>
      <c r="N475" s="709" t="s">
        <v>12770</v>
      </c>
      <c r="O475" s="709" t="s">
        <v>12771</v>
      </c>
      <c r="P475" s="709" t="s">
        <v>354</v>
      </c>
      <c r="Q475" s="709" t="s">
        <v>11902</v>
      </c>
      <c r="R475" s="709">
        <v>2</v>
      </c>
      <c r="S475" s="714" t="str">
        <f>IF($P475="","",(VLOOKUP($P475,所属・種目コード!$B$2:$D$152,3,0)))</f>
        <v>031190</v>
      </c>
      <c r="T475" s="714">
        <f>IF($P475="","",(VLOOKUP($P475,所属・種目コード!$B$2:$D$152,2,0)))</f>
        <v>1190</v>
      </c>
    </row>
    <row r="476" spans="1:20" ht="18" customHeight="1">
      <c r="A476" s="709">
        <v>474</v>
      </c>
      <c r="B476" s="709">
        <v>576</v>
      </c>
      <c r="C476" s="709" t="s">
        <v>10256</v>
      </c>
      <c r="D476" s="709" t="s">
        <v>10257</v>
      </c>
      <c r="E476" s="709" t="s">
        <v>8615</v>
      </c>
      <c r="F476" s="709">
        <v>1</v>
      </c>
      <c r="G476" s="709">
        <v>3</v>
      </c>
      <c r="H476" s="710" t="s">
        <v>8920</v>
      </c>
      <c r="I476" s="714">
        <f>IF($E476="","",(VLOOKUP($E476,所属・種目コード!$B$2:$D$152,2,0)))</f>
        <v>1225</v>
      </c>
      <c r="K476" s="32">
        <v>474</v>
      </c>
      <c r="L476" s="715">
        <v>563</v>
      </c>
      <c r="M476" s="716" t="s">
        <v>8988</v>
      </c>
      <c r="N476" s="709" t="s">
        <v>12772</v>
      </c>
      <c r="O476" s="709" t="s">
        <v>12773</v>
      </c>
      <c r="P476" s="709" t="s">
        <v>350</v>
      </c>
      <c r="Q476" s="709" t="s">
        <v>11902</v>
      </c>
      <c r="R476" s="709">
        <v>3</v>
      </c>
      <c r="S476" s="714" t="str">
        <f>IF($P476="","",(VLOOKUP($P476,所属・種目コード!$B$2:$D$152,3,0)))</f>
        <v>031185</v>
      </c>
      <c r="T476" s="714">
        <f>IF($P476="","",(VLOOKUP($P476,所属・種目コード!$B$2:$D$152,2,0)))</f>
        <v>1185</v>
      </c>
    </row>
    <row r="477" spans="1:20" ht="18" customHeight="1">
      <c r="A477" s="709">
        <v>475</v>
      </c>
      <c r="B477" s="709">
        <v>577</v>
      </c>
      <c r="C477" s="709" t="s">
        <v>10258</v>
      </c>
      <c r="D477" s="709" t="s">
        <v>10259</v>
      </c>
      <c r="E477" s="709" t="s">
        <v>8615</v>
      </c>
      <c r="F477" s="709">
        <v>1</v>
      </c>
      <c r="G477" s="709">
        <v>3</v>
      </c>
      <c r="H477" s="710" t="s">
        <v>8920</v>
      </c>
      <c r="I477" s="714">
        <f>IF($E477="","",(VLOOKUP($E477,所属・種目コード!$B$2:$D$152,2,0)))</f>
        <v>1225</v>
      </c>
      <c r="K477" s="32">
        <v>475</v>
      </c>
      <c r="L477" s="715">
        <v>564</v>
      </c>
      <c r="M477" s="716" t="s">
        <v>8988</v>
      </c>
      <c r="N477" s="709" t="s">
        <v>12774</v>
      </c>
      <c r="O477" s="709" t="s">
        <v>12775</v>
      </c>
      <c r="P477" s="709" t="s">
        <v>350</v>
      </c>
      <c r="Q477" s="709" t="s">
        <v>11902</v>
      </c>
      <c r="R477" s="709">
        <v>3</v>
      </c>
      <c r="S477" s="714" t="str">
        <f>IF($P477="","",(VLOOKUP($P477,所属・種目コード!$B$2:$D$152,3,0)))</f>
        <v>031185</v>
      </c>
      <c r="T477" s="714">
        <f>IF($P477="","",(VLOOKUP($P477,所属・種目コード!$B$2:$D$152,2,0)))</f>
        <v>1185</v>
      </c>
    </row>
    <row r="478" spans="1:20" ht="18" customHeight="1">
      <c r="A478" s="709">
        <v>476</v>
      </c>
      <c r="B478" s="709">
        <v>578</v>
      </c>
      <c r="C478" s="709" t="s">
        <v>10260</v>
      </c>
      <c r="D478" s="709" t="s">
        <v>10261</v>
      </c>
      <c r="E478" s="709" t="s">
        <v>8615</v>
      </c>
      <c r="F478" s="709">
        <v>1</v>
      </c>
      <c r="G478" s="709">
        <v>3</v>
      </c>
      <c r="H478" s="710" t="s">
        <v>8920</v>
      </c>
      <c r="I478" s="714">
        <f>IF($E478="","",(VLOOKUP($E478,所属・種目コード!$B$2:$D$152,2,0)))</f>
        <v>1225</v>
      </c>
      <c r="K478" s="32">
        <v>476</v>
      </c>
      <c r="L478" s="715">
        <v>565</v>
      </c>
      <c r="M478" s="716" t="s">
        <v>8988</v>
      </c>
      <c r="N478" s="709" t="s">
        <v>12776</v>
      </c>
      <c r="O478" s="709" t="s">
        <v>12777</v>
      </c>
      <c r="P478" s="709" t="s">
        <v>350</v>
      </c>
      <c r="Q478" s="709" t="s">
        <v>11902</v>
      </c>
      <c r="R478" s="709">
        <v>3</v>
      </c>
      <c r="S478" s="714" t="str">
        <f>IF($P478="","",(VLOOKUP($P478,所属・種目コード!$B$2:$D$152,3,0)))</f>
        <v>031185</v>
      </c>
      <c r="T478" s="714">
        <f>IF($P478="","",(VLOOKUP($P478,所属・種目コード!$B$2:$D$152,2,0)))</f>
        <v>1185</v>
      </c>
    </row>
    <row r="479" spans="1:20" ht="18" customHeight="1">
      <c r="A479" s="709">
        <v>477</v>
      </c>
      <c r="B479" s="709">
        <v>579</v>
      </c>
      <c r="C479" s="709" t="s">
        <v>10262</v>
      </c>
      <c r="D479" s="709" t="s">
        <v>10263</v>
      </c>
      <c r="E479" s="709" t="s">
        <v>8615</v>
      </c>
      <c r="F479" s="709">
        <v>1</v>
      </c>
      <c r="G479" s="709">
        <v>2</v>
      </c>
      <c r="H479" s="710" t="s">
        <v>8920</v>
      </c>
      <c r="I479" s="714">
        <f>IF($E479="","",(VLOOKUP($E479,所属・種目コード!$B$2:$D$152,2,0)))</f>
        <v>1225</v>
      </c>
      <c r="K479" s="32">
        <v>477</v>
      </c>
      <c r="L479" s="715">
        <v>566</v>
      </c>
      <c r="M479" s="716" t="s">
        <v>8988</v>
      </c>
      <c r="N479" s="709" t="s">
        <v>12778</v>
      </c>
      <c r="O479" s="709" t="s">
        <v>12779</v>
      </c>
      <c r="P479" s="709" t="s">
        <v>350</v>
      </c>
      <c r="Q479" s="709" t="s">
        <v>11902</v>
      </c>
      <c r="R479" s="709">
        <v>3</v>
      </c>
      <c r="S479" s="714" t="str">
        <f>IF($P479="","",(VLOOKUP($P479,所属・種目コード!$B$2:$D$152,3,0)))</f>
        <v>031185</v>
      </c>
      <c r="T479" s="714">
        <f>IF($P479="","",(VLOOKUP($P479,所属・種目コード!$B$2:$D$152,2,0)))</f>
        <v>1185</v>
      </c>
    </row>
    <row r="480" spans="1:20" ht="18" customHeight="1">
      <c r="A480" s="709">
        <v>478</v>
      </c>
      <c r="B480" s="709">
        <v>580</v>
      </c>
      <c r="C480" s="709" t="s">
        <v>10264</v>
      </c>
      <c r="D480" s="709" t="s">
        <v>2046</v>
      </c>
      <c r="E480" s="709" t="s">
        <v>8615</v>
      </c>
      <c r="F480" s="709">
        <v>1</v>
      </c>
      <c r="G480" s="709">
        <v>2</v>
      </c>
      <c r="H480" s="710" t="s">
        <v>8920</v>
      </c>
      <c r="I480" s="714">
        <f>IF($E480="","",(VLOOKUP($E480,所属・種目コード!$B$2:$D$152,2,0)))</f>
        <v>1225</v>
      </c>
      <c r="K480" s="32">
        <v>478</v>
      </c>
      <c r="L480" s="715">
        <v>567</v>
      </c>
      <c r="M480" s="716" t="s">
        <v>8988</v>
      </c>
      <c r="N480" s="709" t="s">
        <v>12780</v>
      </c>
      <c r="O480" s="709" t="s">
        <v>12781</v>
      </c>
      <c r="P480" s="709" t="s">
        <v>350</v>
      </c>
      <c r="Q480" s="709" t="s">
        <v>11902</v>
      </c>
      <c r="R480" s="709">
        <v>2</v>
      </c>
      <c r="S480" s="714" t="str">
        <f>IF($P480="","",(VLOOKUP($P480,所属・種目コード!$B$2:$D$152,3,0)))</f>
        <v>031185</v>
      </c>
      <c r="T480" s="714">
        <f>IF($P480="","",(VLOOKUP($P480,所属・種目コード!$B$2:$D$152,2,0)))</f>
        <v>1185</v>
      </c>
    </row>
    <row r="481" spans="1:20" ht="18" customHeight="1">
      <c r="A481" s="709">
        <v>479</v>
      </c>
      <c r="B481" s="709">
        <v>581</v>
      </c>
      <c r="C481" s="709" t="s">
        <v>10265</v>
      </c>
      <c r="D481" s="709" t="s">
        <v>10266</v>
      </c>
      <c r="E481" s="709" t="s">
        <v>8615</v>
      </c>
      <c r="F481" s="709">
        <v>1</v>
      </c>
      <c r="G481" s="709">
        <v>2</v>
      </c>
      <c r="H481" s="710" t="s">
        <v>8920</v>
      </c>
      <c r="I481" s="714">
        <f>IF($E481="","",(VLOOKUP($E481,所属・種目コード!$B$2:$D$152,2,0)))</f>
        <v>1225</v>
      </c>
      <c r="K481" s="32">
        <v>479</v>
      </c>
      <c r="L481" s="715">
        <v>568</v>
      </c>
      <c r="M481" s="716" t="s">
        <v>8988</v>
      </c>
      <c r="N481" s="709" t="s">
        <v>12782</v>
      </c>
      <c r="O481" s="709" t="s">
        <v>12517</v>
      </c>
      <c r="P481" s="709" t="s">
        <v>350</v>
      </c>
      <c r="Q481" s="709" t="s">
        <v>11902</v>
      </c>
      <c r="R481" s="709">
        <v>2</v>
      </c>
      <c r="S481" s="714" t="str">
        <f>IF($P481="","",(VLOOKUP($P481,所属・種目コード!$B$2:$D$152,3,0)))</f>
        <v>031185</v>
      </c>
      <c r="T481" s="714">
        <f>IF($P481="","",(VLOOKUP($P481,所属・種目コード!$B$2:$D$152,2,0)))</f>
        <v>1185</v>
      </c>
    </row>
    <row r="482" spans="1:20" ht="18" customHeight="1">
      <c r="A482" s="709">
        <v>480</v>
      </c>
      <c r="B482" s="709">
        <v>582</v>
      </c>
      <c r="C482" s="709" t="s">
        <v>10267</v>
      </c>
      <c r="D482" s="709" t="s">
        <v>10268</v>
      </c>
      <c r="E482" s="709" t="s">
        <v>8615</v>
      </c>
      <c r="F482" s="709">
        <v>1</v>
      </c>
      <c r="G482" s="709">
        <v>2</v>
      </c>
      <c r="H482" s="710" t="s">
        <v>8920</v>
      </c>
      <c r="I482" s="714">
        <f>IF($E482="","",(VLOOKUP($E482,所属・種目コード!$B$2:$D$152,2,0)))</f>
        <v>1225</v>
      </c>
      <c r="K482" s="32">
        <v>480</v>
      </c>
      <c r="L482" s="715">
        <v>569</v>
      </c>
      <c r="M482" s="716" t="s">
        <v>8988</v>
      </c>
      <c r="N482" s="709" t="s">
        <v>12783</v>
      </c>
      <c r="O482" s="709" t="s">
        <v>12784</v>
      </c>
      <c r="P482" s="709" t="s">
        <v>350</v>
      </c>
      <c r="Q482" s="709" t="s">
        <v>11902</v>
      </c>
      <c r="R482" s="709">
        <v>3</v>
      </c>
      <c r="S482" s="714" t="str">
        <f>IF($P482="","",(VLOOKUP($P482,所属・種目コード!$B$2:$D$152,3,0)))</f>
        <v>031185</v>
      </c>
      <c r="T482" s="714">
        <f>IF($P482="","",(VLOOKUP($P482,所属・種目コード!$B$2:$D$152,2,0)))</f>
        <v>1185</v>
      </c>
    </row>
    <row r="483" spans="1:20" ht="18" customHeight="1">
      <c r="A483" s="709">
        <v>481</v>
      </c>
      <c r="B483" s="709">
        <v>583</v>
      </c>
      <c r="C483" s="709" t="s">
        <v>10269</v>
      </c>
      <c r="D483" s="709" t="s">
        <v>10270</v>
      </c>
      <c r="E483" s="709" t="s">
        <v>370</v>
      </c>
      <c r="F483" s="709">
        <v>1</v>
      </c>
      <c r="G483" s="709">
        <v>3</v>
      </c>
      <c r="H483" s="710" t="s">
        <v>8934</v>
      </c>
      <c r="I483" s="714">
        <f>IF($E483="","",(VLOOKUP($E483,所属・種目コード!$B$2:$D$152,2,0)))</f>
        <v>1207</v>
      </c>
      <c r="K483" s="32">
        <v>481</v>
      </c>
      <c r="L483" s="715">
        <v>570</v>
      </c>
      <c r="M483" s="716" t="s">
        <v>8988</v>
      </c>
      <c r="N483" s="709" t="s">
        <v>12785</v>
      </c>
      <c r="O483" s="709" t="s">
        <v>12786</v>
      </c>
      <c r="P483" s="709" t="s">
        <v>361</v>
      </c>
      <c r="Q483" s="709" t="s">
        <v>11902</v>
      </c>
      <c r="R483" s="709">
        <v>2</v>
      </c>
      <c r="S483" s="714" t="str">
        <f>IF($P483="","",(VLOOKUP($P483,所属・種目コード!$B$2:$D$152,3,0)))</f>
        <v>031197</v>
      </c>
      <c r="T483" s="714">
        <f>IF($P483="","",(VLOOKUP($P483,所属・種目コード!$B$2:$D$152,2,0)))</f>
        <v>1197</v>
      </c>
    </row>
    <row r="484" spans="1:20" ht="18" customHeight="1">
      <c r="A484" s="709">
        <v>482</v>
      </c>
      <c r="B484" s="709">
        <v>584</v>
      </c>
      <c r="C484" s="709" t="s">
        <v>10271</v>
      </c>
      <c r="D484" s="709" t="s">
        <v>10272</v>
      </c>
      <c r="E484" s="709" t="s">
        <v>370</v>
      </c>
      <c r="F484" s="709">
        <v>1</v>
      </c>
      <c r="G484" s="709">
        <v>3</v>
      </c>
      <c r="H484" s="710" t="s">
        <v>8934</v>
      </c>
      <c r="I484" s="714">
        <f>IF($E484="","",(VLOOKUP($E484,所属・種目コード!$B$2:$D$152,2,0)))</f>
        <v>1207</v>
      </c>
      <c r="K484" s="32">
        <v>482</v>
      </c>
      <c r="L484" s="715">
        <v>588</v>
      </c>
      <c r="M484" s="716" t="s">
        <v>8988</v>
      </c>
      <c r="N484" s="709" t="s">
        <v>9294</v>
      </c>
      <c r="O484" s="709" t="s">
        <v>9295</v>
      </c>
      <c r="P484" s="709" t="s">
        <v>337</v>
      </c>
      <c r="Q484" s="709" t="s">
        <v>11902</v>
      </c>
      <c r="R484" s="709">
        <v>3</v>
      </c>
      <c r="S484" s="714" t="str">
        <f>IF($P484="","",(VLOOKUP($P484,所属・種目コード!$B$2:$D$152,3,0)))</f>
        <v>031177</v>
      </c>
      <c r="T484" s="714">
        <f>IF($P484="","",(VLOOKUP($P484,所属・種目コード!$B$2:$D$152,2,0)))</f>
        <v>1177</v>
      </c>
    </row>
    <row r="485" spans="1:20" ht="18" customHeight="1">
      <c r="A485" s="709">
        <v>483</v>
      </c>
      <c r="B485" s="709">
        <v>585</v>
      </c>
      <c r="C485" s="709" t="s">
        <v>10273</v>
      </c>
      <c r="D485" s="709" t="s">
        <v>10274</v>
      </c>
      <c r="E485" s="709" t="s">
        <v>370</v>
      </c>
      <c r="F485" s="709">
        <v>1</v>
      </c>
      <c r="G485" s="709">
        <v>3</v>
      </c>
      <c r="H485" s="710" t="s">
        <v>8934</v>
      </c>
      <c r="I485" s="714">
        <f>IF($E485="","",(VLOOKUP($E485,所属・種目コード!$B$2:$D$152,2,0)))</f>
        <v>1207</v>
      </c>
      <c r="K485" s="32">
        <v>483</v>
      </c>
      <c r="L485" s="715">
        <v>589</v>
      </c>
      <c r="M485" s="716" t="s">
        <v>8988</v>
      </c>
      <c r="N485" s="709" t="s">
        <v>12787</v>
      </c>
      <c r="O485" s="709" t="s">
        <v>12788</v>
      </c>
      <c r="P485" s="709" t="s">
        <v>337</v>
      </c>
      <c r="Q485" s="709" t="s">
        <v>11902</v>
      </c>
      <c r="R485" s="709">
        <v>3</v>
      </c>
      <c r="S485" s="714" t="str">
        <f>IF($P485="","",(VLOOKUP($P485,所属・種目コード!$B$2:$D$152,3,0)))</f>
        <v>031177</v>
      </c>
      <c r="T485" s="714">
        <f>IF($P485="","",(VLOOKUP($P485,所属・種目コード!$B$2:$D$152,2,0)))</f>
        <v>1177</v>
      </c>
    </row>
    <row r="486" spans="1:20" ht="18" customHeight="1">
      <c r="A486" s="709">
        <v>484</v>
      </c>
      <c r="B486" s="709">
        <v>586</v>
      </c>
      <c r="C486" s="709" t="s">
        <v>10275</v>
      </c>
      <c r="D486" s="709" t="s">
        <v>10276</v>
      </c>
      <c r="E486" s="709" t="s">
        <v>370</v>
      </c>
      <c r="F486" s="709">
        <v>1</v>
      </c>
      <c r="G486" s="709">
        <v>3</v>
      </c>
      <c r="H486" s="710" t="s">
        <v>8934</v>
      </c>
      <c r="I486" s="714">
        <f>IF($E486="","",(VLOOKUP($E486,所属・種目コード!$B$2:$D$152,2,0)))</f>
        <v>1207</v>
      </c>
      <c r="K486" s="32">
        <v>484</v>
      </c>
      <c r="L486" s="715">
        <v>590</v>
      </c>
      <c r="M486" s="716" t="s">
        <v>8988</v>
      </c>
      <c r="N486" s="709" t="s">
        <v>12789</v>
      </c>
      <c r="O486" s="709" t="s">
        <v>12790</v>
      </c>
      <c r="P486" s="709" t="s">
        <v>337</v>
      </c>
      <c r="Q486" s="709" t="s">
        <v>11902</v>
      </c>
      <c r="R486" s="709">
        <v>2</v>
      </c>
      <c r="S486" s="714" t="str">
        <f>IF($P486="","",(VLOOKUP($P486,所属・種目コード!$B$2:$D$152,3,0)))</f>
        <v>031177</v>
      </c>
      <c r="T486" s="714">
        <f>IF($P486="","",(VLOOKUP($P486,所属・種目コード!$B$2:$D$152,2,0)))</f>
        <v>1177</v>
      </c>
    </row>
    <row r="487" spans="1:20" ht="18" customHeight="1">
      <c r="A487" s="709">
        <v>485</v>
      </c>
      <c r="B487" s="709">
        <v>587</v>
      </c>
      <c r="C487" s="709" t="s">
        <v>10277</v>
      </c>
      <c r="D487" s="709" t="s">
        <v>10278</v>
      </c>
      <c r="E487" s="709" t="s">
        <v>370</v>
      </c>
      <c r="F487" s="709">
        <v>1</v>
      </c>
      <c r="G487" s="709">
        <v>3</v>
      </c>
      <c r="H487" s="710" t="s">
        <v>8934</v>
      </c>
      <c r="I487" s="714">
        <f>IF($E487="","",(VLOOKUP($E487,所属・種目コード!$B$2:$D$152,2,0)))</f>
        <v>1207</v>
      </c>
      <c r="K487" s="32">
        <v>485</v>
      </c>
      <c r="L487" s="715">
        <v>591</v>
      </c>
      <c r="M487" s="716" t="s">
        <v>8988</v>
      </c>
      <c r="N487" s="709" t="s">
        <v>12791</v>
      </c>
      <c r="O487" s="709" t="s">
        <v>12792</v>
      </c>
      <c r="P487" s="709" t="s">
        <v>337</v>
      </c>
      <c r="Q487" s="709" t="s">
        <v>11902</v>
      </c>
      <c r="R487" s="709">
        <v>2</v>
      </c>
      <c r="S487" s="714" t="str">
        <f>IF($P487="","",(VLOOKUP($P487,所属・種目コード!$B$2:$D$152,3,0)))</f>
        <v>031177</v>
      </c>
      <c r="T487" s="714">
        <f>IF($P487="","",(VLOOKUP($P487,所属・種目コード!$B$2:$D$152,2,0)))</f>
        <v>1177</v>
      </c>
    </row>
    <row r="488" spans="1:20" ht="18" customHeight="1">
      <c r="A488" s="709">
        <v>486</v>
      </c>
      <c r="B488" s="709">
        <v>588</v>
      </c>
      <c r="C488" s="709" t="s">
        <v>10279</v>
      </c>
      <c r="D488" s="709" t="s">
        <v>10280</v>
      </c>
      <c r="E488" s="709" t="s">
        <v>370</v>
      </c>
      <c r="F488" s="709">
        <v>1</v>
      </c>
      <c r="G488" s="709">
        <v>3</v>
      </c>
      <c r="H488" s="710" t="s">
        <v>8934</v>
      </c>
      <c r="I488" s="714">
        <f>IF($E488="","",(VLOOKUP($E488,所属・種目コード!$B$2:$D$152,2,0)))</f>
        <v>1207</v>
      </c>
      <c r="K488" s="32">
        <v>486</v>
      </c>
      <c r="L488" s="715">
        <v>592</v>
      </c>
      <c r="M488" s="716" t="s">
        <v>8988</v>
      </c>
      <c r="N488" s="709" t="s">
        <v>12793</v>
      </c>
      <c r="O488" s="709" t="s">
        <v>12794</v>
      </c>
      <c r="P488" s="709" t="s">
        <v>337</v>
      </c>
      <c r="Q488" s="709" t="s">
        <v>11902</v>
      </c>
      <c r="R488" s="709">
        <v>2</v>
      </c>
      <c r="S488" s="714" t="str">
        <f>IF($P488="","",(VLOOKUP($P488,所属・種目コード!$B$2:$D$152,3,0)))</f>
        <v>031177</v>
      </c>
      <c r="T488" s="714">
        <f>IF($P488="","",(VLOOKUP($P488,所属・種目コード!$B$2:$D$152,2,0)))</f>
        <v>1177</v>
      </c>
    </row>
    <row r="489" spans="1:20" ht="18" customHeight="1">
      <c r="A489" s="709">
        <v>487</v>
      </c>
      <c r="B489" s="709">
        <v>589</v>
      </c>
      <c r="C489" s="709" t="s">
        <v>10281</v>
      </c>
      <c r="D489" s="709" t="s">
        <v>10282</v>
      </c>
      <c r="E489" s="709" t="s">
        <v>370</v>
      </c>
      <c r="F489" s="709">
        <v>1</v>
      </c>
      <c r="G489" s="709">
        <v>2</v>
      </c>
      <c r="H489" s="710" t="s">
        <v>8934</v>
      </c>
      <c r="I489" s="714">
        <f>IF($E489="","",(VLOOKUP($E489,所属・種目コード!$B$2:$D$152,2,0)))</f>
        <v>1207</v>
      </c>
      <c r="K489" s="32">
        <v>487</v>
      </c>
      <c r="L489" s="715">
        <v>593</v>
      </c>
      <c r="M489" s="716" t="s">
        <v>8988</v>
      </c>
      <c r="N489" s="709" t="s">
        <v>12795</v>
      </c>
      <c r="O489" s="709" t="s">
        <v>12796</v>
      </c>
      <c r="P489" s="709" t="s">
        <v>337</v>
      </c>
      <c r="Q489" s="709" t="s">
        <v>11902</v>
      </c>
      <c r="R489" s="709">
        <v>2</v>
      </c>
      <c r="S489" s="714" t="str">
        <f>IF($P489="","",(VLOOKUP($P489,所属・種目コード!$B$2:$D$152,3,0)))</f>
        <v>031177</v>
      </c>
      <c r="T489" s="714">
        <f>IF($P489="","",(VLOOKUP($P489,所属・種目コード!$B$2:$D$152,2,0)))</f>
        <v>1177</v>
      </c>
    </row>
    <row r="490" spans="1:20" ht="18" customHeight="1">
      <c r="A490" s="709">
        <v>488</v>
      </c>
      <c r="B490" s="709">
        <v>590</v>
      </c>
      <c r="C490" s="709" t="s">
        <v>10283</v>
      </c>
      <c r="D490" s="709" t="s">
        <v>10284</v>
      </c>
      <c r="E490" s="709" t="s">
        <v>370</v>
      </c>
      <c r="F490" s="709">
        <v>1</v>
      </c>
      <c r="G490" s="709">
        <v>2</v>
      </c>
      <c r="H490" s="710" t="s">
        <v>8934</v>
      </c>
      <c r="I490" s="714">
        <f>IF($E490="","",(VLOOKUP($E490,所属・種目コード!$B$2:$D$152,2,0)))</f>
        <v>1207</v>
      </c>
      <c r="K490" s="32">
        <v>488</v>
      </c>
      <c r="L490" s="715">
        <v>594</v>
      </c>
      <c r="M490" s="716" t="s">
        <v>8988</v>
      </c>
      <c r="N490" s="709" t="s">
        <v>12797</v>
      </c>
      <c r="O490" s="709" t="s">
        <v>12798</v>
      </c>
      <c r="P490" s="709" t="s">
        <v>337</v>
      </c>
      <c r="Q490" s="709" t="s">
        <v>11902</v>
      </c>
      <c r="R490" s="709">
        <v>2</v>
      </c>
      <c r="S490" s="714" t="str">
        <f>IF($P490="","",(VLOOKUP($P490,所属・種目コード!$B$2:$D$152,3,0)))</f>
        <v>031177</v>
      </c>
      <c r="T490" s="714">
        <f>IF($P490="","",(VLOOKUP($P490,所属・種目コード!$B$2:$D$152,2,0)))</f>
        <v>1177</v>
      </c>
    </row>
    <row r="491" spans="1:20" ht="18" customHeight="1">
      <c r="A491" s="709">
        <v>489</v>
      </c>
      <c r="B491" s="709">
        <v>599</v>
      </c>
      <c r="C491" s="709" t="s">
        <v>10285</v>
      </c>
      <c r="D491" s="709" t="s">
        <v>10286</v>
      </c>
      <c r="E491" s="709" t="s">
        <v>9086</v>
      </c>
      <c r="F491" s="709">
        <v>1</v>
      </c>
      <c r="G491" s="709">
        <v>3</v>
      </c>
      <c r="H491" s="710" t="s">
        <v>9039</v>
      </c>
      <c r="I491" s="714">
        <f>IF($E491="","",(VLOOKUP($E491,所属・種目コード!$B$2:$D$152,2,0)))</f>
        <v>1148</v>
      </c>
      <c r="K491" s="32">
        <v>489</v>
      </c>
      <c r="L491" s="715">
        <v>595</v>
      </c>
      <c r="M491" s="716" t="s">
        <v>8988</v>
      </c>
      <c r="N491" s="709" t="s">
        <v>12799</v>
      </c>
      <c r="O491" s="709" t="s">
        <v>12800</v>
      </c>
      <c r="P491" s="709" t="s">
        <v>340</v>
      </c>
      <c r="Q491" s="709" t="s">
        <v>11902</v>
      </c>
      <c r="R491" s="709">
        <v>3</v>
      </c>
      <c r="S491" s="714" t="str">
        <f>IF($P491="","",(VLOOKUP($P491,所属・種目コード!$B$2:$D$152,3,0)))</f>
        <v>031179</v>
      </c>
      <c r="T491" s="714">
        <f>IF($P491="","",(VLOOKUP($P491,所属・種目コード!$B$2:$D$152,2,0)))</f>
        <v>1179</v>
      </c>
    </row>
    <row r="492" spans="1:20" ht="18" customHeight="1">
      <c r="A492" s="709">
        <v>490</v>
      </c>
      <c r="B492" s="709">
        <v>600</v>
      </c>
      <c r="C492" s="709" t="s">
        <v>10287</v>
      </c>
      <c r="D492" s="709" t="s">
        <v>10288</v>
      </c>
      <c r="E492" s="709" t="s">
        <v>9086</v>
      </c>
      <c r="F492" s="709">
        <v>1</v>
      </c>
      <c r="G492" s="709">
        <v>3</v>
      </c>
      <c r="H492" s="710" t="s">
        <v>9039</v>
      </c>
      <c r="I492" s="714">
        <f>IF($E492="","",(VLOOKUP($E492,所属・種目コード!$B$2:$D$152,2,0)))</f>
        <v>1148</v>
      </c>
      <c r="K492" s="32">
        <v>490</v>
      </c>
      <c r="L492" s="715">
        <v>596</v>
      </c>
      <c r="M492" s="716" t="s">
        <v>8988</v>
      </c>
      <c r="N492" s="709" t="s">
        <v>12801</v>
      </c>
      <c r="O492" s="709" t="s">
        <v>4403</v>
      </c>
      <c r="P492" s="709" t="s">
        <v>340</v>
      </c>
      <c r="Q492" s="709" t="s">
        <v>11902</v>
      </c>
      <c r="R492" s="709">
        <v>3</v>
      </c>
      <c r="S492" s="714" t="str">
        <f>IF($P492="","",(VLOOKUP($P492,所属・種目コード!$B$2:$D$152,3,0)))</f>
        <v>031179</v>
      </c>
      <c r="T492" s="714">
        <f>IF($P492="","",(VLOOKUP($P492,所属・種目コード!$B$2:$D$152,2,0)))</f>
        <v>1179</v>
      </c>
    </row>
    <row r="493" spans="1:20" ht="18" customHeight="1">
      <c r="A493" s="709">
        <v>491</v>
      </c>
      <c r="B493" s="709">
        <v>601</v>
      </c>
      <c r="C493" s="709" t="s">
        <v>10289</v>
      </c>
      <c r="D493" s="709" t="s">
        <v>10290</v>
      </c>
      <c r="E493" s="709" t="s">
        <v>9086</v>
      </c>
      <c r="F493" s="709">
        <v>1</v>
      </c>
      <c r="G493" s="709">
        <v>3</v>
      </c>
      <c r="H493" s="710" t="s">
        <v>9039</v>
      </c>
      <c r="I493" s="714">
        <f>IF($E493="","",(VLOOKUP($E493,所属・種目コード!$B$2:$D$152,2,0)))</f>
        <v>1148</v>
      </c>
      <c r="K493" s="32">
        <v>491</v>
      </c>
      <c r="L493" s="715">
        <v>597</v>
      </c>
      <c r="M493" s="716" t="s">
        <v>8988</v>
      </c>
      <c r="N493" s="709" t="s">
        <v>12802</v>
      </c>
      <c r="O493" s="709" t="s">
        <v>12803</v>
      </c>
      <c r="P493" s="709" t="s">
        <v>340</v>
      </c>
      <c r="Q493" s="709" t="s">
        <v>11902</v>
      </c>
      <c r="R493" s="709">
        <v>3</v>
      </c>
      <c r="S493" s="714" t="str">
        <f>IF($P493="","",(VLOOKUP($P493,所属・種目コード!$B$2:$D$152,3,0)))</f>
        <v>031179</v>
      </c>
      <c r="T493" s="714">
        <f>IF($P493="","",(VLOOKUP($P493,所属・種目コード!$B$2:$D$152,2,0)))</f>
        <v>1179</v>
      </c>
    </row>
    <row r="494" spans="1:20" ht="18" customHeight="1">
      <c r="A494" s="709">
        <v>492</v>
      </c>
      <c r="B494" s="709">
        <v>602</v>
      </c>
      <c r="C494" s="709" t="s">
        <v>10291</v>
      </c>
      <c r="D494" s="709" t="s">
        <v>10292</v>
      </c>
      <c r="E494" s="709" t="s">
        <v>9086</v>
      </c>
      <c r="F494" s="709">
        <v>1</v>
      </c>
      <c r="G494" s="709">
        <v>3</v>
      </c>
      <c r="H494" s="710" t="s">
        <v>9039</v>
      </c>
      <c r="I494" s="714">
        <f>IF($E494="","",(VLOOKUP($E494,所属・種目コード!$B$2:$D$152,2,0)))</f>
        <v>1148</v>
      </c>
      <c r="K494" s="32">
        <v>492</v>
      </c>
      <c r="L494" s="715">
        <v>598</v>
      </c>
      <c r="M494" s="716" t="s">
        <v>8988</v>
      </c>
      <c r="N494" s="709" t="s">
        <v>12804</v>
      </c>
      <c r="O494" s="709" t="s">
        <v>12805</v>
      </c>
      <c r="P494" s="709" t="s">
        <v>340</v>
      </c>
      <c r="Q494" s="709" t="s">
        <v>11902</v>
      </c>
      <c r="R494" s="709">
        <v>2</v>
      </c>
      <c r="S494" s="714" t="str">
        <f>IF($P494="","",(VLOOKUP($P494,所属・種目コード!$B$2:$D$152,3,0)))</f>
        <v>031179</v>
      </c>
      <c r="T494" s="714">
        <f>IF($P494="","",(VLOOKUP($P494,所属・種目コード!$B$2:$D$152,2,0)))</f>
        <v>1179</v>
      </c>
    </row>
    <row r="495" spans="1:20" ht="18" customHeight="1">
      <c r="A495" s="709">
        <v>493</v>
      </c>
      <c r="B495" s="709">
        <v>603</v>
      </c>
      <c r="C495" s="709" t="s">
        <v>10293</v>
      </c>
      <c r="D495" s="709" t="s">
        <v>10294</v>
      </c>
      <c r="E495" s="709" t="s">
        <v>9086</v>
      </c>
      <c r="F495" s="709">
        <v>1</v>
      </c>
      <c r="G495" s="709">
        <v>3</v>
      </c>
      <c r="H495" s="710" t="s">
        <v>9039</v>
      </c>
      <c r="I495" s="714">
        <f>IF($E495="","",(VLOOKUP($E495,所属・種目コード!$B$2:$D$152,2,0)))</f>
        <v>1148</v>
      </c>
      <c r="K495" s="32">
        <v>493</v>
      </c>
      <c r="L495" s="715">
        <v>599</v>
      </c>
      <c r="M495" s="716" t="s">
        <v>8988</v>
      </c>
      <c r="N495" s="709" t="s">
        <v>12806</v>
      </c>
      <c r="O495" s="709" t="s">
        <v>12807</v>
      </c>
      <c r="P495" s="709" t="s">
        <v>340</v>
      </c>
      <c r="Q495" s="709" t="s">
        <v>11902</v>
      </c>
      <c r="R495" s="709">
        <v>2</v>
      </c>
      <c r="S495" s="714" t="str">
        <f>IF($P495="","",(VLOOKUP($P495,所属・種目コード!$B$2:$D$152,3,0)))</f>
        <v>031179</v>
      </c>
      <c r="T495" s="714">
        <f>IF($P495="","",(VLOOKUP($P495,所属・種目コード!$B$2:$D$152,2,0)))</f>
        <v>1179</v>
      </c>
    </row>
    <row r="496" spans="1:20" ht="18" customHeight="1">
      <c r="A496" s="709">
        <v>494</v>
      </c>
      <c r="B496" s="709">
        <v>604</v>
      </c>
      <c r="C496" s="709" t="s">
        <v>10295</v>
      </c>
      <c r="D496" s="709" t="s">
        <v>10296</v>
      </c>
      <c r="E496" s="709" t="s">
        <v>9086</v>
      </c>
      <c r="F496" s="709">
        <v>1</v>
      </c>
      <c r="G496" s="709">
        <v>2</v>
      </c>
      <c r="H496" s="710" t="s">
        <v>9039</v>
      </c>
      <c r="I496" s="714">
        <f>IF($E496="","",(VLOOKUP($E496,所属・種目コード!$B$2:$D$152,2,0)))</f>
        <v>1148</v>
      </c>
      <c r="K496" s="32">
        <v>494</v>
      </c>
      <c r="L496" s="715">
        <v>600</v>
      </c>
      <c r="M496" s="716" t="s">
        <v>8988</v>
      </c>
      <c r="N496" s="709" t="s">
        <v>12808</v>
      </c>
      <c r="O496" s="709" t="s">
        <v>12809</v>
      </c>
      <c r="P496" s="709" t="s">
        <v>340</v>
      </c>
      <c r="Q496" s="709" t="s">
        <v>11902</v>
      </c>
      <c r="R496" s="709">
        <v>2</v>
      </c>
      <c r="S496" s="714" t="str">
        <f>IF($P496="","",(VLOOKUP($P496,所属・種目コード!$B$2:$D$152,3,0)))</f>
        <v>031179</v>
      </c>
      <c r="T496" s="714">
        <f>IF($P496="","",(VLOOKUP($P496,所属・種目コード!$B$2:$D$152,2,0)))</f>
        <v>1179</v>
      </c>
    </row>
    <row r="497" spans="1:20" ht="18" customHeight="1">
      <c r="A497" s="709">
        <v>495</v>
      </c>
      <c r="B497" s="709">
        <v>605</v>
      </c>
      <c r="C497" s="709" t="s">
        <v>10297</v>
      </c>
      <c r="D497" s="709" t="s">
        <v>10298</v>
      </c>
      <c r="E497" s="709" t="s">
        <v>9086</v>
      </c>
      <c r="F497" s="709">
        <v>1</v>
      </c>
      <c r="G497" s="709">
        <v>2</v>
      </c>
      <c r="H497" s="710" t="s">
        <v>9039</v>
      </c>
      <c r="I497" s="714">
        <f>IF($E497="","",(VLOOKUP($E497,所属・種目コード!$B$2:$D$152,2,0)))</f>
        <v>1148</v>
      </c>
      <c r="K497" s="32">
        <v>495</v>
      </c>
      <c r="L497" s="715">
        <v>601</v>
      </c>
      <c r="M497" s="716" t="s">
        <v>8988</v>
      </c>
      <c r="N497" s="709" t="s">
        <v>12810</v>
      </c>
      <c r="O497" s="709" t="s">
        <v>12811</v>
      </c>
      <c r="P497" s="709" t="s">
        <v>340</v>
      </c>
      <c r="Q497" s="709" t="s">
        <v>11902</v>
      </c>
      <c r="R497" s="709">
        <v>2</v>
      </c>
      <c r="S497" s="714" t="str">
        <f>IF($P497="","",(VLOOKUP($P497,所属・種目コード!$B$2:$D$152,3,0)))</f>
        <v>031179</v>
      </c>
      <c r="T497" s="714">
        <f>IF($P497="","",(VLOOKUP($P497,所属・種目コード!$B$2:$D$152,2,0)))</f>
        <v>1179</v>
      </c>
    </row>
    <row r="498" spans="1:20" ht="18" customHeight="1">
      <c r="A498" s="709">
        <v>496</v>
      </c>
      <c r="B498" s="709">
        <v>606</v>
      </c>
      <c r="C498" s="709" t="s">
        <v>10299</v>
      </c>
      <c r="D498" s="709" t="s">
        <v>10300</v>
      </c>
      <c r="E498" s="709" t="s">
        <v>9086</v>
      </c>
      <c r="F498" s="709">
        <v>1</v>
      </c>
      <c r="G498" s="709">
        <v>3</v>
      </c>
      <c r="H498" s="710" t="s">
        <v>9039</v>
      </c>
      <c r="I498" s="714">
        <f>IF($E498="","",(VLOOKUP($E498,所属・種目コード!$B$2:$D$152,2,0)))</f>
        <v>1148</v>
      </c>
      <c r="K498" s="32">
        <v>496</v>
      </c>
      <c r="L498" s="715">
        <v>602</v>
      </c>
      <c r="M498" s="716" t="s">
        <v>8988</v>
      </c>
      <c r="N498" s="709" t="s">
        <v>12812</v>
      </c>
      <c r="O498" s="709" t="s">
        <v>12813</v>
      </c>
      <c r="P498" s="709" t="s">
        <v>340</v>
      </c>
      <c r="Q498" s="709" t="s">
        <v>11902</v>
      </c>
      <c r="R498" s="709">
        <v>2</v>
      </c>
      <c r="S498" s="714" t="str">
        <f>IF($P498="","",(VLOOKUP($P498,所属・種目コード!$B$2:$D$152,3,0)))</f>
        <v>031179</v>
      </c>
      <c r="T498" s="714">
        <f>IF($P498="","",(VLOOKUP($P498,所属・種目コード!$B$2:$D$152,2,0)))</f>
        <v>1179</v>
      </c>
    </row>
    <row r="499" spans="1:20" ht="18" customHeight="1">
      <c r="A499" s="709">
        <v>497</v>
      </c>
      <c r="B499" s="709">
        <v>607</v>
      </c>
      <c r="C499" s="709" t="s">
        <v>10301</v>
      </c>
      <c r="D499" s="709" t="s">
        <v>10302</v>
      </c>
      <c r="E499" s="709" t="s">
        <v>8613</v>
      </c>
      <c r="F499" s="709">
        <v>1</v>
      </c>
      <c r="G499" s="709">
        <v>3</v>
      </c>
      <c r="H499" s="710" t="s">
        <v>8988</v>
      </c>
      <c r="I499" s="714">
        <f>IF($E499="","",(VLOOKUP($E499,所属・種目コード!$B$2:$D$152,2,0)))</f>
        <v>1223</v>
      </c>
      <c r="K499" s="32">
        <v>497</v>
      </c>
      <c r="L499" s="715">
        <v>603</v>
      </c>
      <c r="M499" s="716" t="s">
        <v>8988</v>
      </c>
      <c r="N499" s="709" t="s">
        <v>12814</v>
      </c>
      <c r="O499" s="709" t="s">
        <v>12815</v>
      </c>
      <c r="P499" s="709" t="s">
        <v>340</v>
      </c>
      <c r="Q499" s="709" t="s">
        <v>11902</v>
      </c>
      <c r="R499" s="709">
        <v>2</v>
      </c>
      <c r="S499" s="714" t="str">
        <f>IF($P499="","",(VLOOKUP($P499,所属・種目コード!$B$2:$D$152,3,0)))</f>
        <v>031179</v>
      </c>
      <c r="T499" s="714">
        <f>IF($P499="","",(VLOOKUP($P499,所属・種目コード!$B$2:$D$152,2,0)))</f>
        <v>1179</v>
      </c>
    </row>
    <row r="500" spans="1:20" ht="18" customHeight="1">
      <c r="A500" s="709">
        <v>498</v>
      </c>
      <c r="B500" s="709">
        <v>608</v>
      </c>
      <c r="C500" s="709" t="s">
        <v>10303</v>
      </c>
      <c r="D500" s="709" t="s">
        <v>10304</v>
      </c>
      <c r="E500" s="709" t="s">
        <v>8613</v>
      </c>
      <c r="F500" s="709">
        <v>1</v>
      </c>
      <c r="G500" s="709">
        <v>3</v>
      </c>
      <c r="H500" s="710" t="s">
        <v>8988</v>
      </c>
      <c r="I500" s="714">
        <f>IF($E500="","",(VLOOKUP($E500,所属・種目コード!$B$2:$D$152,2,0)))</f>
        <v>1223</v>
      </c>
      <c r="K500" s="32">
        <v>498</v>
      </c>
      <c r="L500" s="715">
        <v>604</v>
      </c>
      <c r="M500" s="716" t="s">
        <v>8988</v>
      </c>
      <c r="N500" s="709" t="s">
        <v>12816</v>
      </c>
      <c r="O500" s="709" t="s">
        <v>12817</v>
      </c>
      <c r="P500" s="709" t="s">
        <v>360</v>
      </c>
      <c r="Q500" s="709" t="s">
        <v>11902</v>
      </c>
      <c r="R500" s="709">
        <v>3</v>
      </c>
      <c r="S500" s="714" t="str">
        <f>IF($P500="","",(VLOOKUP($P500,所属・種目コード!$B$2:$D$152,3,0)))</f>
        <v>031196</v>
      </c>
      <c r="T500" s="714">
        <f>IF($P500="","",(VLOOKUP($P500,所属・種目コード!$B$2:$D$152,2,0)))</f>
        <v>1196</v>
      </c>
    </row>
    <row r="501" spans="1:20" ht="18" customHeight="1">
      <c r="A501" s="709">
        <v>499</v>
      </c>
      <c r="B501" s="709">
        <v>609</v>
      </c>
      <c r="C501" s="709" t="s">
        <v>10305</v>
      </c>
      <c r="D501" s="709" t="s">
        <v>10306</v>
      </c>
      <c r="E501" s="709" t="s">
        <v>8613</v>
      </c>
      <c r="F501" s="709">
        <v>1</v>
      </c>
      <c r="G501" s="709">
        <v>3</v>
      </c>
      <c r="H501" s="710" t="s">
        <v>8988</v>
      </c>
      <c r="I501" s="714">
        <f>IF($E501="","",(VLOOKUP($E501,所属・種目コード!$B$2:$D$152,2,0)))</f>
        <v>1223</v>
      </c>
      <c r="K501" s="32">
        <v>499</v>
      </c>
      <c r="L501" s="715">
        <v>605</v>
      </c>
      <c r="M501" s="716" t="s">
        <v>8924</v>
      </c>
      <c r="N501" s="709" t="s">
        <v>12818</v>
      </c>
      <c r="O501" s="709" t="s">
        <v>12819</v>
      </c>
      <c r="P501" s="709" t="s">
        <v>360</v>
      </c>
      <c r="Q501" s="709" t="s">
        <v>11902</v>
      </c>
      <c r="R501" s="709">
        <v>3</v>
      </c>
      <c r="S501" s="714" t="str">
        <f>IF($P501="","",(VLOOKUP($P501,所属・種目コード!$B$2:$D$152,3,0)))</f>
        <v>031196</v>
      </c>
      <c r="T501" s="714">
        <f>IF($P501="","",(VLOOKUP($P501,所属・種目コード!$B$2:$D$152,2,0)))</f>
        <v>1196</v>
      </c>
    </row>
    <row r="502" spans="1:20" ht="18" customHeight="1">
      <c r="A502" s="709">
        <v>500</v>
      </c>
      <c r="B502" s="709">
        <v>610</v>
      </c>
      <c r="C502" s="709" t="s">
        <v>10307</v>
      </c>
      <c r="D502" s="709" t="s">
        <v>10308</v>
      </c>
      <c r="E502" s="709" t="s">
        <v>8613</v>
      </c>
      <c r="F502" s="709">
        <v>1</v>
      </c>
      <c r="G502" s="709">
        <v>3</v>
      </c>
      <c r="H502" s="710" t="s">
        <v>8988</v>
      </c>
      <c r="I502" s="714">
        <f>IF($E502="","",(VLOOKUP($E502,所属・種目コード!$B$2:$D$152,2,0)))</f>
        <v>1223</v>
      </c>
      <c r="K502" s="32">
        <v>500</v>
      </c>
      <c r="L502" s="715">
        <v>606</v>
      </c>
      <c r="M502" s="716" t="s">
        <v>8924</v>
      </c>
      <c r="N502" s="709" t="s">
        <v>12820</v>
      </c>
      <c r="O502" s="709" t="s">
        <v>12821</v>
      </c>
      <c r="P502" s="709" t="s">
        <v>360</v>
      </c>
      <c r="Q502" s="709" t="s">
        <v>11902</v>
      </c>
      <c r="R502" s="709">
        <v>3</v>
      </c>
      <c r="S502" s="714" t="str">
        <f>IF($P502="","",(VLOOKUP($P502,所属・種目コード!$B$2:$D$152,3,0)))</f>
        <v>031196</v>
      </c>
      <c r="T502" s="714">
        <f>IF($P502="","",(VLOOKUP($P502,所属・種目コード!$B$2:$D$152,2,0)))</f>
        <v>1196</v>
      </c>
    </row>
    <row r="503" spans="1:20" ht="18" customHeight="1">
      <c r="A503" s="709">
        <v>501</v>
      </c>
      <c r="B503" s="709">
        <v>611</v>
      </c>
      <c r="C503" s="709" t="s">
        <v>10309</v>
      </c>
      <c r="D503" s="709" t="s">
        <v>10310</v>
      </c>
      <c r="E503" s="709" t="s">
        <v>8613</v>
      </c>
      <c r="F503" s="709">
        <v>1</v>
      </c>
      <c r="G503" s="709">
        <v>3</v>
      </c>
      <c r="H503" s="710" t="s">
        <v>8988</v>
      </c>
      <c r="I503" s="714">
        <f>IF($E503="","",(VLOOKUP($E503,所属・種目コード!$B$2:$D$152,2,0)))</f>
        <v>1223</v>
      </c>
      <c r="K503" s="32">
        <v>501</v>
      </c>
      <c r="L503" s="715">
        <v>607</v>
      </c>
      <c r="M503" s="716" t="s">
        <v>8924</v>
      </c>
      <c r="N503" s="709" t="s">
        <v>12822</v>
      </c>
      <c r="O503" s="709" t="s">
        <v>12823</v>
      </c>
      <c r="P503" s="709" t="s">
        <v>360</v>
      </c>
      <c r="Q503" s="709" t="s">
        <v>11902</v>
      </c>
      <c r="R503" s="709">
        <v>3</v>
      </c>
      <c r="S503" s="714" t="str">
        <f>IF($P503="","",(VLOOKUP($P503,所属・種目コード!$B$2:$D$152,3,0)))</f>
        <v>031196</v>
      </c>
      <c r="T503" s="714">
        <f>IF($P503="","",(VLOOKUP($P503,所属・種目コード!$B$2:$D$152,2,0)))</f>
        <v>1196</v>
      </c>
    </row>
    <row r="504" spans="1:20" ht="18" customHeight="1">
      <c r="A504" s="709">
        <v>502</v>
      </c>
      <c r="B504" s="709">
        <v>612</v>
      </c>
      <c r="C504" s="709" t="s">
        <v>10311</v>
      </c>
      <c r="D504" s="709" t="s">
        <v>9060</v>
      </c>
      <c r="E504" s="709" t="s">
        <v>8613</v>
      </c>
      <c r="F504" s="709">
        <v>1</v>
      </c>
      <c r="G504" s="709">
        <v>3</v>
      </c>
      <c r="H504" s="710" t="s">
        <v>8988</v>
      </c>
      <c r="I504" s="714">
        <f>IF($E504="","",(VLOOKUP($E504,所属・種目コード!$B$2:$D$152,2,0)))</f>
        <v>1223</v>
      </c>
      <c r="K504" s="32">
        <v>502</v>
      </c>
      <c r="L504" s="715">
        <v>608</v>
      </c>
      <c r="M504" s="716" t="s">
        <v>8924</v>
      </c>
      <c r="N504" s="709" t="s">
        <v>12824</v>
      </c>
      <c r="O504" s="709" t="s">
        <v>12825</v>
      </c>
      <c r="P504" s="709" t="s">
        <v>360</v>
      </c>
      <c r="Q504" s="709" t="s">
        <v>11902</v>
      </c>
      <c r="R504" s="709">
        <v>3</v>
      </c>
      <c r="S504" s="714" t="str">
        <f>IF($P504="","",(VLOOKUP($P504,所属・種目コード!$B$2:$D$152,3,0)))</f>
        <v>031196</v>
      </c>
      <c r="T504" s="714">
        <f>IF($P504="","",(VLOOKUP($P504,所属・種目コード!$B$2:$D$152,2,0)))</f>
        <v>1196</v>
      </c>
    </row>
    <row r="505" spans="1:20" ht="18" customHeight="1">
      <c r="A505" s="709">
        <v>503</v>
      </c>
      <c r="B505" s="709">
        <v>613</v>
      </c>
      <c r="C505" s="709" t="s">
        <v>10312</v>
      </c>
      <c r="D505" s="709" t="s">
        <v>10313</v>
      </c>
      <c r="E505" s="709" t="s">
        <v>8613</v>
      </c>
      <c r="F505" s="709">
        <v>1</v>
      </c>
      <c r="G505" s="709">
        <v>3</v>
      </c>
      <c r="H505" s="710" t="s">
        <v>8988</v>
      </c>
      <c r="I505" s="714">
        <f>IF($E505="","",(VLOOKUP($E505,所属・種目コード!$B$2:$D$152,2,0)))</f>
        <v>1223</v>
      </c>
      <c r="K505" s="32">
        <v>503</v>
      </c>
      <c r="L505" s="715">
        <v>609</v>
      </c>
      <c r="M505" s="716" t="s">
        <v>8918</v>
      </c>
      <c r="N505" s="709" t="s">
        <v>12826</v>
      </c>
      <c r="O505" s="709" t="s">
        <v>12827</v>
      </c>
      <c r="P505" s="709" t="s">
        <v>360</v>
      </c>
      <c r="Q505" s="709" t="s">
        <v>11902</v>
      </c>
      <c r="R505" s="709">
        <v>3</v>
      </c>
      <c r="S505" s="714" t="str">
        <f>IF($P505="","",(VLOOKUP($P505,所属・種目コード!$B$2:$D$152,3,0)))</f>
        <v>031196</v>
      </c>
      <c r="T505" s="714">
        <f>IF($P505="","",(VLOOKUP($P505,所属・種目コード!$B$2:$D$152,2,0)))</f>
        <v>1196</v>
      </c>
    </row>
    <row r="506" spans="1:20" ht="18" customHeight="1">
      <c r="A506" s="709">
        <v>504</v>
      </c>
      <c r="B506" s="709">
        <v>614</v>
      </c>
      <c r="C506" s="709" t="s">
        <v>10314</v>
      </c>
      <c r="D506" s="709" t="s">
        <v>10315</v>
      </c>
      <c r="E506" s="709" t="s">
        <v>8613</v>
      </c>
      <c r="F506" s="709">
        <v>1</v>
      </c>
      <c r="G506" s="709">
        <v>3</v>
      </c>
      <c r="H506" s="710" t="s">
        <v>8988</v>
      </c>
      <c r="I506" s="714">
        <f>IF($E506="","",(VLOOKUP($E506,所属・種目コード!$B$2:$D$152,2,0)))</f>
        <v>1223</v>
      </c>
      <c r="K506" s="32">
        <v>504</v>
      </c>
      <c r="L506" s="715">
        <v>610</v>
      </c>
      <c r="M506" s="716" t="s">
        <v>8918</v>
      </c>
      <c r="N506" s="709" t="s">
        <v>12828</v>
      </c>
      <c r="O506" s="709" t="s">
        <v>5678</v>
      </c>
      <c r="P506" s="709" t="s">
        <v>360</v>
      </c>
      <c r="Q506" s="709" t="s">
        <v>11902</v>
      </c>
      <c r="R506" s="709">
        <v>2</v>
      </c>
      <c r="S506" s="714" t="str">
        <f>IF($P506="","",(VLOOKUP($P506,所属・種目コード!$B$2:$D$152,3,0)))</f>
        <v>031196</v>
      </c>
      <c r="T506" s="714">
        <f>IF($P506="","",(VLOOKUP($P506,所属・種目コード!$B$2:$D$152,2,0)))</f>
        <v>1196</v>
      </c>
    </row>
    <row r="507" spans="1:20" ht="18" customHeight="1">
      <c r="A507" s="709">
        <v>505</v>
      </c>
      <c r="B507" s="709">
        <v>615</v>
      </c>
      <c r="C507" s="709" t="s">
        <v>10316</v>
      </c>
      <c r="D507" s="709" t="s">
        <v>10317</v>
      </c>
      <c r="E507" s="709" t="s">
        <v>8613</v>
      </c>
      <c r="F507" s="709">
        <v>1</v>
      </c>
      <c r="G507" s="709">
        <v>3</v>
      </c>
      <c r="H507" s="710" t="s">
        <v>8988</v>
      </c>
      <c r="I507" s="714">
        <f>IF($E507="","",(VLOOKUP($E507,所属・種目コード!$B$2:$D$152,2,0)))</f>
        <v>1223</v>
      </c>
      <c r="K507" s="32">
        <v>505</v>
      </c>
      <c r="L507" s="715">
        <v>611</v>
      </c>
      <c r="M507" s="716" t="s">
        <v>8918</v>
      </c>
      <c r="N507" s="709" t="s">
        <v>12829</v>
      </c>
      <c r="O507" s="709" t="s">
        <v>12830</v>
      </c>
      <c r="P507" s="709" t="s">
        <v>360</v>
      </c>
      <c r="Q507" s="709" t="s">
        <v>11902</v>
      </c>
      <c r="R507" s="709">
        <v>2</v>
      </c>
      <c r="S507" s="714" t="str">
        <f>IF($P507="","",(VLOOKUP($P507,所属・種目コード!$B$2:$D$152,3,0)))</f>
        <v>031196</v>
      </c>
      <c r="T507" s="714">
        <f>IF($P507="","",(VLOOKUP($P507,所属・種目コード!$B$2:$D$152,2,0)))</f>
        <v>1196</v>
      </c>
    </row>
    <row r="508" spans="1:20" ht="18" customHeight="1">
      <c r="A508" s="709">
        <v>506</v>
      </c>
      <c r="B508" s="709">
        <v>616</v>
      </c>
      <c r="C508" s="709" t="s">
        <v>10318</v>
      </c>
      <c r="D508" s="709" t="s">
        <v>10319</v>
      </c>
      <c r="E508" s="709" t="s">
        <v>8613</v>
      </c>
      <c r="F508" s="709">
        <v>1</v>
      </c>
      <c r="G508" s="709">
        <v>2</v>
      </c>
      <c r="H508" s="710" t="s">
        <v>8988</v>
      </c>
      <c r="I508" s="714">
        <f>IF($E508="","",(VLOOKUP($E508,所属・種目コード!$B$2:$D$152,2,0)))</f>
        <v>1223</v>
      </c>
      <c r="K508" s="32">
        <v>506</v>
      </c>
      <c r="L508" s="715">
        <v>612</v>
      </c>
      <c r="M508" s="716" t="s">
        <v>8918</v>
      </c>
      <c r="N508" s="709" t="s">
        <v>12831</v>
      </c>
      <c r="O508" s="709" t="s">
        <v>12832</v>
      </c>
      <c r="P508" s="709" t="s">
        <v>360</v>
      </c>
      <c r="Q508" s="709" t="s">
        <v>11902</v>
      </c>
      <c r="R508" s="709">
        <v>2</v>
      </c>
      <c r="S508" s="714" t="str">
        <f>IF($P508="","",(VLOOKUP($P508,所属・種目コード!$B$2:$D$152,3,0)))</f>
        <v>031196</v>
      </c>
      <c r="T508" s="714">
        <f>IF($P508="","",(VLOOKUP($P508,所属・種目コード!$B$2:$D$152,2,0)))</f>
        <v>1196</v>
      </c>
    </row>
    <row r="509" spans="1:20" ht="18" customHeight="1">
      <c r="A509" s="709">
        <v>507</v>
      </c>
      <c r="B509" s="709">
        <v>617</v>
      </c>
      <c r="C509" s="709" t="s">
        <v>10320</v>
      </c>
      <c r="D509" s="709" t="s">
        <v>10321</v>
      </c>
      <c r="E509" s="709" t="s">
        <v>8613</v>
      </c>
      <c r="F509" s="709">
        <v>1</v>
      </c>
      <c r="G509" s="709">
        <v>2</v>
      </c>
      <c r="H509" s="710" t="s">
        <v>8988</v>
      </c>
      <c r="I509" s="714">
        <f>IF($E509="","",(VLOOKUP($E509,所属・種目コード!$B$2:$D$152,2,0)))</f>
        <v>1223</v>
      </c>
      <c r="K509" s="32">
        <v>507</v>
      </c>
      <c r="L509" s="715">
        <v>613</v>
      </c>
      <c r="M509" s="716" t="s">
        <v>8918</v>
      </c>
      <c r="N509" s="709" t="s">
        <v>12833</v>
      </c>
      <c r="O509" s="709" t="s">
        <v>12834</v>
      </c>
      <c r="P509" s="709" t="s">
        <v>360</v>
      </c>
      <c r="Q509" s="709" t="s">
        <v>11902</v>
      </c>
      <c r="R509" s="709">
        <v>2</v>
      </c>
      <c r="S509" s="714" t="str">
        <f>IF($P509="","",(VLOOKUP($P509,所属・種目コード!$B$2:$D$152,3,0)))</f>
        <v>031196</v>
      </c>
      <c r="T509" s="714">
        <f>IF($P509="","",(VLOOKUP($P509,所属・種目コード!$B$2:$D$152,2,0)))</f>
        <v>1196</v>
      </c>
    </row>
    <row r="510" spans="1:20" ht="18" customHeight="1">
      <c r="A510" s="709">
        <v>508</v>
      </c>
      <c r="B510" s="709">
        <v>618</v>
      </c>
      <c r="C510" s="709" t="s">
        <v>10322</v>
      </c>
      <c r="D510" s="709" t="s">
        <v>10323</v>
      </c>
      <c r="E510" s="709" t="s">
        <v>8613</v>
      </c>
      <c r="F510" s="709">
        <v>1</v>
      </c>
      <c r="G510" s="709">
        <v>2</v>
      </c>
      <c r="H510" s="710" t="s">
        <v>8988</v>
      </c>
      <c r="I510" s="714">
        <f>IF($E510="","",(VLOOKUP($E510,所属・種目コード!$B$2:$D$152,2,0)))</f>
        <v>1223</v>
      </c>
      <c r="K510" s="32">
        <v>508</v>
      </c>
      <c r="L510" s="715">
        <v>614</v>
      </c>
      <c r="M510" s="716" t="s">
        <v>9003</v>
      </c>
      <c r="N510" s="709" t="s">
        <v>12835</v>
      </c>
      <c r="O510" s="709" t="s">
        <v>12836</v>
      </c>
      <c r="P510" s="709" t="s">
        <v>360</v>
      </c>
      <c r="Q510" s="709" t="s">
        <v>11902</v>
      </c>
      <c r="R510" s="709">
        <v>2</v>
      </c>
      <c r="S510" s="714" t="str">
        <f>IF($P510="","",(VLOOKUP($P510,所属・種目コード!$B$2:$D$152,3,0)))</f>
        <v>031196</v>
      </c>
      <c r="T510" s="714">
        <f>IF($P510="","",(VLOOKUP($P510,所属・種目コード!$B$2:$D$152,2,0)))</f>
        <v>1196</v>
      </c>
    </row>
    <row r="511" spans="1:20" ht="18" customHeight="1">
      <c r="A511" s="709">
        <v>509</v>
      </c>
      <c r="B511" s="709">
        <v>619</v>
      </c>
      <c r="C511" s="709" t="s">
        <v>10324</v>
      </c>
      <c r="D511" s="709" t="s">
        <v>10325</v>
      </c>
      <c r="E511" s="709" t="s">
        <v>8613</v>
      </c>
      <c r="F511" s="709">
        <v>1</v>
      </c>
      <c r="G511" s="709">
        <v>2</v>
      </c>
      <c r="H511" s="710" t="s">
        <v>8988</v>
      </c>
      <c r="I511" s="714">
        <f>IF($E511="","",(VLOOKUP($E511,所属・種目コード!$B$2:$D$152,2,0)))</f>
        <v>1223</v>
      </c>
      <c r="K511" s="32">
        <v>509</v>
      </c>
      <c r="L511" s="715">
        <v>615</v>
      </c>
      <c r="M511" s="716" t="s">
        <v>9003</v>
      </c>
      <c r="N511" s="709" t="s">
        <v>12837</v>
      </c>
      <c r="O511" s="709" t="s">
        <v>12838</v>
      </c>
      <c r="P511" s="709" t="s">
        <v>360</v>
      </c>
      <c r="Q511" s="709" t="s">
        <v>11902</v>
      </c>
      <c r="R511" s="709">
        <v>2</v>
      </c>
      <c r="S511" s="714" t="str">
        <f>IF($P511="","",(VLOOKUP($P511,所属・種目コード!$B$2:$D$152,3,0)))</f>
        <v>031196</v>
      </c>
      <c r="T511" s="714">
        <f>IF($P511="","",(VLOOKUP($P511,所属・種目コード!$B$2:$D$152,2,0)))</f>
        <v>1196</v>
      </c>
    </row>
    <row r="512" spans="1:20" ht="18" customHeight="1">
      <c r="A512" s="709">
        <v>510</v>
      </c>
      <c r="B512" s="709">
        <v>620</v>
      </c>
      <c r="C512" s="709" t="s">
        <v>10326</v>
      </c>
      <c r="D512" s="709" t="s">
        <v>10327</v>
      </c>
      <c r="E512" s="709" t="s">
        <v>8613</v>
      </c>
      <c r="F512" s="709">
        <v>1</v>
      </c>
      <c r="G512" s="709">
        <v>2</v>
      </c>
      <c r="H512" s="710" t="s">
        <v>8988</v>
      </c>
      <c r="I512" s="714">
        <f>IF($E512="","",(VLOOKUP($E512,所属・種目コード!$B$2:$D$152,2,0)))</f>
        <v>1223</v>
      </c>
      <c r="K512" s="32">
        <v>510</v>
      </c>
      <c r="L512" s="715">
        <v>616</v>
      </c>
      <c r="M512" s="716" t="s">
        <v>9003</v>
      </c>
      <c r="N512" s="709" t="s">
        <v>12839</v>
      </c>
      <c r="O512" s="709" t="s">
        <v>12840</v>
      </c>
      <c r="P512" s="709" t="s">
        <v>9242</v>
      </c>
      <c r="Q512" s="709" t="s">
        <v>11902</v>
      </c>
      <c r="R512" s="709">
        <v>3</v>
      </c>
      <c r="S512" s="714" t="str">
        <f>IF($P512="","",(VLOOKUP($P512,所属・種目コード!$B$2:$D$152,3,0)))</f>
        <v>031523</v>
      </c>
      <c r="T512" s="714">
        <f>IF($P512="","",(VLOOKUP($P512,所属・種目コード!$B$2:$D$152,2,0)))</f>
        <v>1523</v>
      </c>
    </row>
    <row r="513" spans="1:20" ht="18" customHeight="1">
      <c r="A513" s="709">
        <v>511</v>
      </c>
      <c r="B513" s="709">
        <v>621</v>
      </c>
      <c r="C513" s="709" t="s">
        <v>10328</v>
      </c>
      <c r="D513" s="709" t="s">
        <v>10329</v>
      </c>
      <c r="E513" s="709" t="s">
        <v>8613</v>
      </c>
      <c r="F513" s="709">
        <v>1</v>
      </c>
      <c r="G513" s="709">
        <v>2</v>
      </c>
      <c r="H513" s="710" t="s">
        <v>8988</v>
      </c>
      <c r="I513" s="714">
        <f>IF($E513="","",(VLOOKUP($E513,所属・種目コード!$B$2:$D$152,2,0)))</f>
        <v>1223</v>
      </c>
      <c r="K513" s="32">
        <v>511</v>
      </c>
      <c r="L513" s="715">
        <v>617</v>
      </c>
      <c r="M513" s="716" t="s">
        <v>9003</v>
      </c>
      <c r="N513" s="709" t="s">
        <v>12841</v>
      </c>
      <c r="O513" s="709" t="s">
        <v>8997</v>
      </c>
      <c r="P513" s="709" t="s">
        <v>9242</v>
      </c>
      <c r="Q513" s="709" t="s">
        <v>11902</v>
      </c>
      <c r="R513" s="709">
        <v>3</v>
      </c>
      <c r="S513" s="714" t="str">
        <f>IF($P513="","",(VLOOKUP($P513,所属・種目コード!$B$2:$D$152,3,0)))</f>
        <v>031523</v>
      </c>
      <c r="T513" s="714">
        <f>IF($P513="","",(VLOOKUP($P513,所属・種目コード!$B$2:$D$152,2,0)))</f>
        <v>1523</v>
      </c>
    </row>
    <row r="514" spans="1:20" ht="18" customHeight="1">
      <c r="A514" s="709">
        <v>512</v>
      </c>
      <c r="B514" s="709">
        <v>622</v>
      </c>
      <c r="C514" s="709" t="s">
        <v>10330</v>
      </c>
      <c r="D514" s="709" t="s">
        <v>10331</v>
      </c>
      <c r="E514" s="709" t="s">
        <v>8613</v>
      </c>
      <c r="F514" s="709">
        <v>1</v>
      </c>
      <c r="G514" s="709">
        <v>2</v>
      </c>
      <c r="H514" s="710" t="s">
        <v>8988</v>
      </c>
      <c r="I514" s="714">
        <f>IF($E514="","",(VLOOKUP($E514,所属・種目コード!$B$2:$D$152,2,0)))</f>
        <v>1223</v>
      </c>
      <c r="K514" s="32">
        <v>512</v>
      </c>
      <c r="L514" s="715">
        <v>618</v>
      </c>
      <c r="M514" s="716" t="s">
        <v>9003</v>
      </c>
      <c r="N514" s="709" t="s">
        <v>12842</v>
      </c>
      <c r="O514" s="709" t="s">
        <v>12843</v>
      </c>
      <c r="P514" s="709" t="s">
        <v>9242</v>
      </c>
      <c r="Q514" s="709" t="s">
        <v>11902</v>
      </c>
      <c r="R514" s="709">
        <v>3</v>
      </c>
      <c r="S514" s="714" t="str">
        <f>IF($P514="","",(VLOOKUP($P514,所属・種目コード!$B$2:$D$152,3,0)))</f>
        <v>031523</v>
      </c>
      <c r="T514" s="714">
        <f>IF($P514="","",(VLOOKUP($P514,所属・種目コード!$B$2:$D$152,2,0)))</f>
        <v>1523</v>
      </c>
    </row>
    <row r="515" spans="1:20" ht="18" customHeight="1">
      <c r="A515" s="709">
        <v>513</v>
      </c>
      <c r="B515" s="709">
        <v>623</v>
      </c>
      <c r="C515" s="709" t="s">
        <v>10332</v>
      </c>
      <c r="D515" s="709" t="s">
        <v>10333</v>
      </c>
      <c r="E515" s="709" t="s">
        <v>8613</v>
      </c>
      <c r="F515" s="709">
        <v>1</v>
      </c>
      <c r="G515" s="709">
        <v>2</v>
      </c>
      <c r="H515" s="710" t="s">
        <v>8988</v>
      </c>
      <c r="I515" s="714">
        <f>IF($E515="","",(VLOOKUP($E515,所属・種目コード!$B$2:$D$152,2,0)))</f>
        <v>1223</v>
      </c>
      <c r="K515" s="32">
        <v>513</v>
      </c>
      <c r="L515" s="715">
        <v>619</v>
      </c>
      <c r="M515" s="716" t="s">
        <v>9003</v>
      </c>
      <c r="N515" s="709" t="s">
        <v>12844</v>
      </c>
      <c r="O515" s="709" t="s">
        <v>12845</v>
      </c>
      <c r="P515" s="709" t="s">
        <v>9242</v>
      </c>
      <c r="Q515" s="709" t="s">
        <v>11902</v>
      </c>
      <c r="R515" s="709">
        <v>3</v>
      </c>
      <c r="S515" s="714" t="str">
        <f>IF($P515="","",(VLOOKUP($P515,所属・種目コード!$B$2:$D$152,3,0)))</f>
        <v>031523</v>
      </c>
      <c r="T515" s="714">
        <f>IF($P515="","",(VLOOKUP($P515,所属・種目コード!$B$2:$D$152,2,0)))</f>
        <v>1523</v>
      </c>
    </row>
    <row r="516" spans="1:20" ht="18" customHeight="1">
      <c r="A516" s="709">
        <v>514</v>
      </c>
      <c r="B516" s="709">
        <v>624</v>
      </c>
      <c r="C516" s="709" t="s">
        <v>10334</v>
      </c>
      <c r="D516" s="709" t="s">
        <v>10335</v>
      </c>
      <c r="E516" s="709" t="s">
        <v>8613</v>
      </c>
      <c r="F516" s="709">
        <v>1</v>
      </c>
      <c r="G516" s="709">
        <v>2</v>
      </c>
      <c r="H516" s="710" t="s">
        <v>8988</v>
      </c>
      <c r="I516" s="714">
        <f>IF($E516="","",(VLOOKUP($E516,所属・種目コード!$B$2:$D$152,2,0)))</f>
        <v>1223</v>
      </c>
      <c r="K516" s="32">
        <v>514</v>
      </c>
      <c r="L516" s="715">
        <v>620</v>
      </c>
      <c r="M516" s="716" t="s">
        <v>9003</v>
      </c>
      <c r="N516" s="709" t="s">
        <v>12846</v>
      </c>
      <c r="O516" s="709" t="s">
        <v>12847</v>
      </c>
      <c r="P516" s="709" t="s">
        <v>9242</v>
      </c>
      <c r="Q516" s="709" t="s">
        <v>11902</v>
      </c>
      <c r="R516" s="709">
        <v>3</v>
      </c>
      <c r="S516" s="714" t="str">
        <f>IF($P516="","",(VLOOKUP($P516,所属・種目コード!$B$2:$D$152,3,0)))</f>
        <v>031523</v>
      </c>
      <c r="T516" s="714">
        <f>IF($P516="","",(VLOOKUP($P516,所属・種目コード!$B$2:$D$152,2,0)))</f>
        <v>1523</v>
      </c>
    </row>
    <row r="517" spans="1:20" ht="18" customHeight="1">
      <c r="A517" s="709">
        <v>515</v>
      </c>
      <c r="B517" s="709">
        <v>625</v>
      </c>
      <c r="C517" s="709" t="s">
        <v>10336</v>
      </c>
      <c r="D517" s="709" t="s">
        <v>10337</v>
      </c>
      <c r="E517" s="709" t="s">
        <v>10338</v>
      </c>
      <c r="F517" s="709">
        <v>1</v>
      </c>
      <c r="G517" s="709">
        <v>3</v>
      </c>
      <c r="H517" s="710" t="s">
        <v>9003</v>
      </c>
      <c r="I517" s="714">
        <f>IF($E517="","",(VLOOKUP($E517,所属・種目コード!$B$2:$D$152,2,0)))</f>
        <v>1141</v>
      </c>
      <c r="K517" s="32">
        <v>515</v>
      </c>
      <c r="L517" s="715">
        <v>621</v>
      </c>
      <c r="M517" s="716" t="s">
        <v>9003</v>
      </c>
      <c r="N517" s="709" t="s">
        <v>12848</v>
      </c>
      <c r="O517" s="709" t="s">
        <v>12849</v>
      </c>
      <c r="P517" s="709" t="s">
        <v>9242</v>
      </c>
      <c r="Q517" s="709" t="s">
        <v>11902</v>
      </c>
      <c r="R517" s="709">
        <v>2</v>
      </c>
      <c r="S517" s="714" t="str">
        <f>IF($P517="","",(VLOOKUP($P517,所属・種目コード!$B$2:$D$152,3,0)))</f>
        <v>031523</v>
      </c>
      <c r="T517" s="714">
        <f>IF($P517="","",(VLOOKUP($P517,所属・種目コード!$B$2:$D$152,2,0)))</f>
        <v>1523</v>
      </c>
    </row>
    <row r="518" spans="1:20" ht="18" customHeight="1">
      <c r="A518" s="709">
        <v>516</v>
      </c>
      <c r="B518" s="709">
        <v>626</v>
      </c>
      <c r="C518" s="709" t="s">
        <v>10339</v>
      </c>
      <c r="D518" s="709" t="s">
        <v>10340</v>
      </c>
      <c r="E518" s="709" t="s">
        <v>10338</v>
      </c>
      <c r="F518" s="709">
        <v>1</v>
      </c>
      <c r="G518" s="709">
        <v>3</v>
      </c>
      <c r="H518" s="710" t="s">
        <v>9003</v>
      </c>
      <c r="I518" s="714">
        <f>IF($E518="","",(VLOOKUP($E518,所属・種目コード!$B$2:$D$152,2,0)))</f>
        <v>1141</v>
      </c>
      <c r="K518" s="32">
        <v>516</v>
      </c>
      <c r="L518" s="715">
        <v>622</v>
      </c>
      <c r="M518" s="716" t="s">
        <v>9003</v>
      </c>
      <c r="N518" s="709" t="s">
        <v>12850</v>
      </c>
      <c r="O518" s="709" t="s">
        <v>12851</v>
      </c>
      <c r="P518" s="709" t="s">
        <v>9242</v>
      </c>
      <c r="Q518" s="709" t="s">
        <v>11902</v>
      </c>
      <c r="R518" s="709">
        <v>2</v>
      </c>
      <c r="S518" s="714" t="str">
        <f>IF($P518="","",(VLOOKUP($P518,所属・種目コード!$B$2:$D$152,3,0)))</f>
        <v>031523</v>
      </c>
      <c r="T518" s="714">
        <f>IF($P518="","",(VLOOKUP($P518,所属・種目コード!$B$2:$D$152,2,0)))</f>
        <v>1523</v>
      </c>
    </row>
    <row r="519" spans="1:20" ht="18" customHeight="1">
      <c r="A519" s="709">
        <v>517</v>
      </c>
      <c r="B519" s="709">
        <v>627</v>
      </c>
      <c r="C519" s="709" t="s">
        <v>10341</v>
      </c>
      <c r="D519" s="709" t="s">
        <v>10342</v>
      </c>
      <c r="E519" s="709" t="s">
        <v>10338</v>
      </c>
      <c r="F519" s="709">
        <v>1</v>
      </c>
      <c r="G519" s="709">
        <v>3</v>
      </c>
      <c r="H519" s="710" t="s">
        <v>9003</v>
      </c>
      <c r="I519" s="714">
        <f>IF($E519="","",(VLOOKUP($E519,所属・種目コード!$B$2:$D$152,2,0)))</f>
        <v>1141</v>
      </c>
      <c r="K519" s="32">
        <v>517</v>
      </c>
      <c r="L519" s="715">
        <v>623</v>
      </c>
      <c r="M519" s="716" t="s">
        <v>9003</v>
      </c>
      <c r="N519" s="709" t="s">
        <v>12852</v>
      </c>
      <c r="O519" s="709" t="s">
        <v>12853</v>
      </c>
      <c r="P519" s="709" t="s">
        <v>380</v>
      </c>
      <c r="Q519" s="709" t="s">
        <v>11902</v>
      </c>
      <c r="R519" s="709">
        <v>3</v>
      </c>
      <c r="S519" s="714" t="str">
        <f>IF($P519="","",(VLOOKUP($P519,所属・種目コード!$B$2:$D$152,3,0)))</f>
        <v>031217</v>
      </c>
      <c r="T519" s="714">
        <f>IF($P519="","",(VLOOKUP($P519,所属・種目コード!$B$2:$D$152,2,0)))</f>
        <v>1217</v>
      </c>
    </row>
    <row r="520" spans="1:20" ht="18" customHeight="1">
      <c r="A520" s="709">
        <v>518</v>
      </c>
      <c r="B520" s="709">
        <v>628</v>
      </c>
      <c r="C520" s="709" t="s">
        <v>10343</v>
      </c>
      <c r="D520" s="709" t="s">
        <v>10344</v>
      </c>
      <c r="E520" s="709" t="s">
        <v>10338</v>
      </c>
      <c r="F520" s="709">
        <v>1</v>
      </c>
      <c r="G520" s="709">
        <v>3</v>
      </c>
      <c r="H520" s="710" t="s">
        <v>9003</v>
      </c>
      <c r="I520" s="714">
        <f>IF($E520="","",(VLOOKUP($E520,所属・種目コード!$B$2:$D$152,2,0)))</f>
        <v>1141</v>
      </c>
      <c r="K520" s="32">
        <v>518</v>
      </c>
      <c r="L520" s="715">
        <v>624</v>
      </c>
      <c r="M520" s="716" t="s">
        <v>8984</v>
      </c>
      <c r="N520" s="709" t="s">
        <v>12854</v>
      </c>
      <c r="O520" s="709" t="s">
        <v>12855</v>
      </c>
      <c r="P520" s="709" t="s">
        <v>380</v>
      </c>
      <c r="Q520" s="709" t="s">
        <v>11902</v>
      </c>
      <c r="R520" s="709">
        <v>3</v>
      </c>
      <c r="S520" s="714" t="str">
        <f>IF($P520="","",(VLOOKUP($P520,所属・種目コード!$B$2:$D$152,3,0)))</f>
        <v>031217</v>
      </c>
      <c r="T520" s="714">
        <f>IF($P520="","",(VLOOKUP($P520,所属・種目コード!$B$2:$D$152,2,0)))</f>
        <v>1217</v>
      </c>
    </row>
    <row r="521" spans="1:20" ht="18" customHeight="1">
      <c r="A521" s="709">
        <v>519</v>
      </c>
      <c r="B521" s="709">
        <v>629</v>
      </c>
      <c r="C521" s="709" t="s">
        <v>10345</v>
      </c>
      <c r="D521" s="709" t="s">
        <v>10346</v>
      </c>
      <c r="E521" s="709" t="s">
        <v>10338</v>
      </c>
      <c r="F521" s="709">
        <v>1</v>
      </c>
      <c r="G521" s="709">
        <v>3</v>
      </c>
      <c r="H521" s="710" t="s">
        <v>9003</v>
      </c>
      <c r="I521" s="714">
        <f>IF($E521="","",(VLOOKUP($E521,所属・種目コード!$B$2:$D$152,2,0)))</f>
        <v>1141</v>
      </c>
      <c r="K521" s="32">
        <v>519</v>
      </c>
      <c r="L521" s="715">
        <v>625</v>
      </c>
      <c r="M521" s="716" t="s">
        <v>11872</v>
      </c>
      <c r="N521" s="709" t="s">
        <v>12856</v>
      </c>
      <c r="O521" s="709" t="s">
        <v>12857</v>
      </c>
      <c r="P521" s="709" t="s">
        <v>380</v>
      </c>
      <c r="Q521" s="709" t="s">
        <v>11902</v>
      </c>
      <c r="R521" s="709">
        <v>3</v>
      </c>
      <c r="S521" s="714" t="str">
        <f>IF($P521="","",(VLOOKUP($P521,所属・種目コード!$B$2:$D$152,3,0)))</f>
        <v>031217</v>
      </c>
      <c r="T521" s="714">
        <f>IF($P521="","",(VLOOKUP($P521,所属・種目コード!$B$2:$D$152,2,0)))</f>
        <v>1217</v>
      </c>
    </row>
    <row r="522" spans="1:20" ht="18" customHeight="1">
      <c r="A522" s="709">
        <v>520</v>
      </c>
      <c r="B522" s="709">
        <v>630</v>
      </c>
      <c r="C522" s="709" t="s">
        <v>10347</v>
      </c>
      <c r="D522" s="709" t="s">
        <v>10348</v>
      </c>
      <c r="E522" s="709" t="s">
        <v>10338</v>
      </c>
      <c r="F522" s="709">
        <v>1</v>
      </c>
      <c r="G522" s="709">
        <v>3</v>
      </c>
      <c r="H522" s="710" t="s">
        <v>9003</v>
      </c>
      <c r="I522" s="714">
        <f>IF($E522="","",(VLOOKUP($E522,所属・種目コード!$B$2:$D$152,2,0)))</f>
        <v>1141</v>
      </c>
      <c r="K522" s="32">
        <v>520</v>
      </c>
      <c r="L522" s="715">
        <v>626</v>
      </c>
      <c r="M522" s="716" t="s">
        <v>9025</v>
      </c>
      <c r="N522" s="709" t="s">
        <v>12858</v>
      </c>
      <c r="O522" s="709" t="s">
        <v>12859</v>
      </c>
      <c r="P522" s="709" t="s">
        <v>380</v>
      </c>
      <c r="Q522" s="709" t="s">
        <v>11902</v>
      </c>
      <c r="R522" s="709">
        <v>2</v>
      </c>
      <c r="S522" s="714" t="str">
        <f>IF($P522="","",(VLOOKUP($P522,所属・種目コード!$B$2:$D$152,3,0)))</f>
        <v>031217</v>
      </c>
      <c r="T522" s="714">
        <f>IF($P522="","",(VLOOKUP($P522,所属・種目コード!$B$2:$D$152,2,0)))</f>
        <v>1217</v>
      </c>
    </row>
    <row r="523" spans="1:20" ht="18" customHeight="1">
      <c r="A523" s="709">
        <v>521</v>
      </c>
      <c r="B523" s="709">
        <v>631</v>
      </c>
      <c r="C523" s="709" t="s">
        <v>10349</v>
      </c>
      <c r="D523" s="709" t="s">
        <v>10350</v>
      </c>
      <c r="E523" s="709" t="s">
        <v>10338</v>
      </c>
      <c r="F523" s="709">
        <v>1</v>
      </c>
      <c r="G523" s="709">
        <v>3</v>
      </c>
      <c r="H523" s="710" t="s">
        <v>9003</v>
      </c>
      <c r="I523" s="714">
        <f>IF($E523="","",(VLOOKUP($E523,所属・種目コード!$B$2:$D$152,2,0)))</f>
        <v>1141</v>
      </c>
      <c r="K523" s="32">
        <v>521</v>
      </c>
      <c r="L523" s="715">
        <v>627</v>
      </c>
      <c r="M523" s="716" t="s">
        <v>9025</v>
      </c>
      <c r="N523" s="709" t="s">
        <v>4738</v>
      </c>
      <c r="O523" s="709" t="s">
        <v>4739</v>
      </c>
      <c r="P523" s="709" t="s">
        <v>380</v>
      </c>
      <c r="Q523" s="709" t="s">
        <v>11902</v>
      </c>
      <c r="R523" s="709">
        <v>2</v>
      </c>
      <c r="S523" s="714" t="str">
        <f>IF($P523="","",(VLOOKUP($P523,所属・種目コード!$B$2:$D$152,3,0)))</f>
        <v>031217</v>
      </c>
      <c r="T523" s="714">
        <f>IF($P523="","",(VLOOKUP($P523,所属・種目コード!$B$2:$D$152,2,0)))</f>
        <v>1217</v>
      </c>
    </row>
    <row r="524" spans="1:20" ht="18" customHeight="1">
      <c r="A524" s="709">
        <v>522</v>
      </c>
      <c r="B524" s="709">
        <v>632</v>
      </c>
      <c r="C524" s="709" t="s">
        <v>10351</v>
      </c>
      <c r="D524" s="709" t="s">
        <v>10352</v>
      </c>
      <c r="E524" s="709" t="s">
        <v>10338</v>
      </c>
      <c r="F524" s="709">
        <v>1</v>
      </c>
      <c r="G524" s="709">
        <v>3</v>
      </c>
      <c r="H524" s="710" t="s">
        <v>9003</v>
      </c>
      <c r="I524" s="714">
        <f>IF($E524="","",(VLOOKUP($E524,所属・種目コード!$B$2:$D$152,2,0)))</f>
        <v>1141</v>
      </c>
      <c r="K524" s="32">
        <v>522</v>
      </c>
      <c r="L524" s="715">
        <v>628</v>
      </c>
      <c r="M524" s="716" t="s">
        <v>9013</v>
      </c>
      <c r="N524" s="709" t="s">
        <v>12860</v>
      </c>
      <c r="O524" s="709" t="s">
        <v>12861</v>
      </c>
      <c r="P524" s="709" t="s">
        <v>380</v>
      </c>
      <c r="Q524" s="709" t="s">
        <v>11902</v>
      </c>
      <c r="R524" s="709">
        <v>2</v>
      </c>
      <c r="S524" s="714" t="str">
        <f>IF($P524="","",(VLOOKUP($P524,所属・種目コード!$B$2:$D$152,3,0)))</f>
        <v>031217</v>
      </c>
      <c r="T524" s="714">
        <f>IF($P524="","",(VLOOKUP($P524,所属・種目コード!$B$2:$D$152,2,0)))</f>
        <v>1217</v>
      </c>
    </row>
    <row r="525" spans="1:20" ht="18" customHeight="1">
      <c r="A525" s="709">
        <v>523</v>
      </c>
      <c r="B525" s="709">
        <v>633</v>
      </c>
      <c r="C525" s="709" t="s">
        <v>9267</v>
      </c>
      <c r="D525" s="709" t="s">
        <v>9268</v>
      </c>
      <c r="E525" s="709" t="s">
        <v>10338</v>
      </c>
      <c r="F525" s="709">
        <v>1</v>
      </c>
      <c r="G525" s="709">
        <v>3</v>
      </c>
      <c r="H525" s="710" t="s">
        <v>9003</v>
      </c>
      <c r="I525" s="714">
        <f>IF($E525="","",(VLOOKUP($E525,所属・種目コード!$B$2:$D$152,2,0)))</f>
        <v>1141</v>
      </c>
      <c r="K525" s="32">
        <v>523</v>
      </c>
      <c r="L525" s="715">
        <v>629</v>
      </c>
      <c r="M525" s="716" t="s">
        <v>9046</v>
      </c>
      <c r="N525" s="709" t="s">
        <v>12862</v>
      </c>
      <c r="O525" s="709" t="s">
        <v>3549</v>
      </c>
      <c r="P525" s="709" t="s">
        <v>380</v>
      </c>
      <c r="Q525" s="709" t="s">
        <v>11902</v>
      </c>
      <c r="R525" s="709">
        <v>2</v>
      </c>
      <c r="S525" s="714" t="str">
        <f>IF($P525="","",(VLOOKUP($P525,所属・種目コード!$B$2:$D$152,3,0)))</f>
        <v>031217</v>
      </c>
      <c r="T525" s="714">
        <f>IF($P525="","",(VLOOKUP($P525,所属・種目コード!$B$2:$D$152,2,0)))</f>
        <v>1217</v>
      </c>
    </row>
    <row r="526" spans="1:20" ht="18" customHeight="1">
      <c r="A526" s="709">
        <v>524</v>
      </c>
      <c r="B526" s="709">
        <v>634</v>
      </c>
      <c r="C526" s="709" t="s">
        <v>10353</v>
      </c>
      <c r="D526" s="709" t="s">
        <v>10354</v>
      </c>
      <c r="E526" s="709" t="s">
        <v>10338</v>
      </c>
      <c r="F526" s="709">
        <v>1</v>
      </c>
      <c r="G526" s="709">
        <v>3</v>
      </c>
      <c r="H526" s="710" t="s">
        <v>9003</v>
      </c>
      <c r="I526" s="714">
        <f>IF($E526="","",(VLOOKUP($E526,所属・種目コード!$B$2:$D$152,2,0)))</f>
        <v>1141</v>
      </c>
      <c r="K526" s="32">
        <v>524</v>
      </c>
      <c r="L526" s="715">
        <v>635</v>
      </c>
      <c r="M526" s="716" t="s">
        <v>8952</v>
      </c>
      <c r="N526" s="709" t="s">
        <v>12863</v>
      </c>
      <c r="O526" s="709" t="s">
        <v>12864</v>
      </c>
      <c r="P526" s="709" t="s">
        <v>8887</v>
      </c>
      <c r="Q526" s="709" t="s">
        <v>11902</v>
      </c>
      <c r="R526" s="709">
        <v>3</v>
      </c>
      <c r="S526" s="714" t="str">
        <f>IF($P526="","",(VLOOKUP($P526,所属・種目コード!$B$2:$D$152,3,0)))</f>
        <v>031505</v>
      </c>
      <c r="T526" s="714">
        <f>IF($P526="","",(VLOOKUP($P526,所属・種目コード!$B$2:$D$152,2,0)))</f>
        <v>1505</v>
      </c>
    </row>
    <row r="527" spans="1:20" ht="18" customHeight="1">
      <c r="A527" s="709">
        <v>525</v>
      </c>
      <c r="B527" s="709">
        <v>635</v>
      </c>
      <c r="C527" s="709" t="s">
        <v>10355</v>
      </c>
      <c r="D527" s="709" t="s">
        <v>10356</v>
      </c>
      <c r="E527" s="709" t="s">
        <v>10338</v>
      </c>
      <c r="F527" s="709">
        <v>1</v>
      </c>
      <c r="G527" s="709">
        <v>3</v>
      </c>
      <c r="H527" s="710" t="s">
        <v>9003</v>
      </c>
      <c r="I527" s="714">
        <f>IF($E527="","",(VLOOKUP($E527,所属・種目コード!$B$2:$D$152,2,0)))</f>
        <v>1141</v>
      </c>
      <c r="K527" s="32">
        <v>525</v>
      </c>
      <c r="L527" s="715">
        <v>636</v>
      </c>
      <c r="M527" s="716" t="s">
        <v>8952</v>
      </c>
      <c r="N527" s="709" t="s">
        <v>12865</v>
      </c>
      <c r="O527" s="709" t="s">
        <v>5571</v>
      </c>
      <c r="P527" s="709" t="s">
        <v>8887</v>
      </c>
      <c r="Q527" s="709" t="s">
        <v>11902</v>
      </c>
      <c r="R527" s="709">
        <v>3</v>
      </c>
      <c r="S527" s="714" t="str">
        <f>IF($P527="","",(VLOOKUP($P527,所属・種目コード!$B$2:$D$152,3,0)))</f>
        <v>031505</v>
      </c>
      <c r="T527" s="714">
        <f>IF($P527="","",(VLOOKUP($P527,所属・種目コード!$B$2:$D$152,2,0)))</f>
        <v>1505</v>
      </c>
    </row>
    <row r="528" spans="1:20" ht="18" customHeight="1">
      <c r="A528" s="709">
        <v>526</v>
      </c>
      <c r="B528" s="709">
        <v>636</v>
      </c>
      <c r="C528" s="709" t="s">
        <v>9269</v>
      </c>
      <c r="D528" s="709" t="s">
        <v>9270</v>
      </c>
      <c r="E528" s="709" t="s">
        <v>10338</v>
      </c>
      <c r="F528" s="709">
        <v>1</v>
      </c>
      <c r="G528" s="709">
        <v>3</v>
      </c>
      <c r="H528" s="710" t="s">
        <v>9003</v>
      </c>
      <c r="I528" s="714">
        <f>IF($E528="","",(VLOOKUP($E528,所属・種目コード!$B$2:$D$152,2,0)))</f>
        <v>1141</v>
      </c>
      <c r="K528" s="32">
        <v>526</v>
      </c>
      <c r="L528" s="715">
        <v>637</v>
      </c>
      <c r="M528" s="716" t="s">
        <v>8952</v>
      </c>
      <c r="N528" s="709" t="s">
        <v>12866</v>
      </c>
      <c r="O528" s="709" t="s">
        <v>12867</v>
      </c>
      <c r="P528" s="709" t="s">
        <v>8887</v>
      </c>
      <c r="Q528" s="709" t="s">
        <v>11902</v>
      </c>
      <c r="R528" s="709">
        <v>3</v>
      </c>
      <c r="S528" s="714" t="str">
        <f>IF($P528="","",(VLOOKUP($P528,所属・種目コード!$B$2:$D$152,3,0)))</f>
        <v>031505</v>
      </c>
      <c r="T528" s="714">
        <f>IF($P528="","",(VLOOKUP($P528,所属・種目コード!$B$2:$D$152,2,0)))</f>
        <v>1505</v>
      </c>
    </row>
    <row r="529" spans="1:20" ht="18" customHeight="1">
      <c r="A529" s="709">
        <v>527</v>
      </c>
      <c r="B529" s="709">
        <v>637</v>
      </c>
      <c r="C529" s="709" t="s">
        <v>10357</v>
      </c>
      <c r="D529" s="709" t="s">
        <v>10358</v>
      </c>
      <c r="E529" s="709" t="s">
        <v>10338</v>
      </c>
      <c r="F529" s="709">
        <v>1</v>
      </c>
      <c r="G529" s="709">
        <v>2</v>
      </c>
      <c r="H529" s="710" t="s">
        <v>9003</v>
      </c>
      <c r="I529" s="714">
        <f>IF($E529="","",(VLOOKUP($E529,所属・種目コード!$B$2:$D$152,2,0)))</f>
        <v>1141</v>
      </c>
      <c r="K529" s="32">
        <v>527</v>
      </c>
      <c r="L529" s="715">
        <v>638</v>
      </c>
      <c r="M529" s="716" t="s">
        <v>9022</v>
      </c>
      <c r="N529" s="709" t="s">
        <v>10783</v>
      </c>
      <c r="O529" s="709" t="s">
        <v>9084</v>
      </c>
      <c r="P529" s="709" t="s">
        <v>8887</v>
      </c>
      <c r="Q529" s="709" t="s">
        <v>11902</v>
      </c>
      <c r="R529" s="709">
        <v>2</v>
      </c>
      <c r="S529" s="714" t="str">
        <f>IF($P529="","",(VLOOKUP($P529,所属・種目コード!$B$2:$D$152,3,0)))</f>
        <v>031505</v>
      </c>
      <c r="T529" s="714">
        <f>IF($P529="","",(VLOOKUP($P529,所属・種目コード!$B$2:$D$152,2,0)))</f>
        <v>1505</v>
      </c>
    </row>
    <row r="530" spans="1:20" ht="18" customHeight="1">
      <c r="A530" s="709">
        <v>528</v>
      </c>
      <c r="B530" s="709">
        <v>638</v>
      </c>
      <c r="C530" s="709" t="s">
        <v>10359</v>
      </c>
      <c r="D530" s="709" t="s">
        <v>10360</v>
      </c>
      <c r="E530" s="709" t="s">
        <v>10338</v>
      </c>
      <c r="F530" s="709">
        <v>1</v>
      </c>
      <c r="G530" s="709">
        <v>2</v>
      </c>
      <c r="H530" s="710" t="s">
        <v>9003</v>
      </c>
      <c r="I530" s="714">
        <f>IF($E530="","",(VLOOKUP($E530,所属・種目コード!$B$2:$D$152,2,0)))</f>
        <v>1141</v>
      </c>
      <c r="K530" s="32">
        <v>528</v>
      </c>
      <c r="L530" s="715">
        <v>639</v>
      </c>
      <c r="M530" s="716" t="s">
        <v>9022</v>
      </c>
      <c r="N530" s="709" t="s">
        <v>12868</v>
      </c>
      <c r="O530" s="709" t="s">
        <v>12869</v>
      </c>
      <c r="P530" s="709" t="s">
        <v>8887</v>
      </c>
      <c r="Q530" s="709" t="s">
        <v>11902</v>
      </c>
      <c r="R530" s="709">
        <v>2</v>
      </c>
      <c r="S530" s="714" t="str">
        <f>IF($P530="","",(VLOOKUP($P530,所属・種目コード!$B$2:$D$152,3,0)))</f>
        <v>031505</v>
      </c>
      <c r="T530" s="714">
        <f>IF($P530="","",(VLOOKUP($P530,所属・種目コード!$B$2:$D$152,2,0)))</f>
        <v>1505</v>
      </c>
    </row>
    <row r="531" spans="1:20" ht="18" customHeight="1">
      <c r="A531" s="709">
        <v>529</v>
      </c>
      <c r="B531" s="709">
        <v>639</v>
      </c>
      <c r="C531" s="709" t="s">
        <v>10361</v>
      </c>
      <c r="D531" s="709" t="s">
        <v>10362</v>
      </c>
      <c r="E531" s="709" t="s">
        <v>10338</v>
      </c>
      <c r="F531" s="709">
        <v>1</v>
      </c>
      <c r="G531" s="709">
        <v>2</v>
      </c>
      <c r="H531" s="710" t="s">
        <v>9003</v>
      </c>
      <c r="I531" s="714">
        <f>IF($E531="","",(VLOOKUP($E531,所属・種目コード!$B$2:$D$152,2,0)))</f>
        <v>1141</v>
      </c>
      <c r="K531" s="32">
        <v>529</v>
      </c>
      <c r="L531" s="715">
        <v>640</v>
      </c>
      <c r="M531" s="716" t="s">
        <v>9022</v>
      </c>
      <c r="N531" s="709" t="s">
        <v>12870</v>
      </c>
      <c r="O531" s="709" t="s">
        <v>12871</v>
      </c>
      <c r="P531" s="709" t="s">
        <v>8887</v>
      </c>
      <c r="Q531" s="709" t="s">
        <v>11902</v>
      </c>
      <c r="R531" s="709">
        <v>2</v>
      </c>
      <c r="S531" s="714" t="str">
        <f>IF($P531="","",(VLOOKUP($P531,所属・種目コード!$B$2:$D$152,3,0)))</f>
        <v>031505</v>
      </c>
      <c r="T531" s="714">
        <f>IF($P531="","",(VLOOKUP($P531,所属・種目コード!$B$2:$D$152,2,0)))</f>
        <v>1505</v>
      </c>
    </row>
    <row r="532" spans="1:20" ht="18" customHeight="1">
      <c r="A532" s="709">
        <v>530</v>
      </c>
      <c r="B532" s="709">
        <v>640</v>
      </c>
      <c r="C532" s="709" t="s">
        <v>10363</v>
      </c>
      <c r="D532" s="709" t="s">
        <v>6864</v>
      </c>
      <c r="E532" s="709" t="s">
        <v>10338</v>
      </c>
      <c r="F532" s="709">
        <v>1</v>
      </c>
      <c r="G532" s="709">
        <v>2</v>
      </c>
      <c r="H532" s="710" t="s">
        <v>9003</v>
      </c>
      <c r="I532" s="714">
        <f>IF($E532="","",(VLOOKUP($E532,所属・種目コード!$B$2:$D$152,2,0)))</f>
        <v>1141</v>
      </c>
      <c r="K532" s="32">
        <v>530</v>
      </c>
      <c r="L532" s="715">
        <v>641</v>
      </c>
      <c r="M532" s="716" t="s">
        <v>9022</v>
      </c>
      <c r="N532" s="709" t="s">
        <v>12872</v>
      </c>
      <c r="O532" s="709" t="s">
        <v>12873</v>
      </c>
      <c r="P532" s="709" t="s">
        <v>8887</v>
      </c>
      <c r="Q532" s="709" t="s">
        <v>11902</v>
      </c>
      <c r="R532" s="709">
        <v>2</v>
      </c>
      <c r="S532" s="714" t="str">
        <f>IF($P532="","",(VLOOKUP($P532,所属・種目コード!$B$2:$D$152,3,0)))</f>
        <v>031505</v>
      </c>
      <c r="T532" s="714">
        <f>IF($P532="","",(VLOOKUP($P532,所属・種目コード!$B$2:$D$152,2,0)))</f>
        <v>1505</v>
      </c>
    </row>
    <row r="533" spans="1:20" ht="18" customHeight="1">
      <c r="A533" s="709">
        <v>531</v>
      </c>
      <c r="B533" s="709">
        <v>641</v>
      </c>
      <c r="C533" s="709" t="s">
        <v>10364</v>
      </c>
      <c r="D533" s="709" t="s">
        <v>10365</v>
      </c>
      <c r="E533" s="709" t="s">
        <v>10338</v>
      </c>
      <c r="F533" s="709">
        <v>1</v>
      </c>
      <c r="G533" s="709">
        <v>2</v>
      </c>
      <c r="H533" s="710" t="s">
        <v>9003</v>
      </c>
      <c r="I533" s="714">
        <f>IF($E533="","",(VLOOKUP($E533,所属・種目コード!$B$2:$D$152,2,0)))</f>
        <v>1141</v>
      </c>
      <c r="K533" s="32">
        <v>531</v>
      </c>
      <c r="L533" s="715">
        <v>642</v>
      </c>
      <c r="M533" s="716" t="s">
        <v>9022</v>
      </c>
      <c r="N533" s="709" t="s">
        <v>12874</v>
      </c>
      <c r="O533" s="709" t="s">
        <v>12875</v>
      </c>
      <c r="P533" s="709" t="s">
        <v>8887</v>
      </c>
      <c r="Q533" s="709" t="s">
        <v>11902</v>
      </c>
      <c r="R533" s="709">
        <v>2</v>
      </c>
      <c r="S533" s="714" t="str">
        <f>IF($P533="","",(VLOOKUP($P533,所属・種目コード!$B$2:$D$152,3,0)))</f>
        <v>031505</v>
      </c>
      <c r="T533" s="714">
        <f>IF($P533="","",(VLOOKUP($P533,所属・種目コード!$B$2:$D$152,2,0)))</f>
        <v>1505</v>
      </c>
    </row>
    <row r="534" spans="1:20" ht="18" customHeight="1">
      <c r="A534" s="709">
        <v>532</v>
      </c>
      <c r="B534" s="709">
        <v>642</v>
      </c>
      <c r="C534" s="709" t="s">
        <v>10366</v>
      </c>
      <c r="D534" s="709" t="s">
        <v>10367</v>
      </c>
      <c r="E534" s="709" t="s">
        <v>8616</v>
      </c>
      <c r="F534" s="709">
        <v>1</v>
      </c>
      <c r="G534" s="709">
        <v>3</v>
      </c>
      <c r="H534" s="710" t="s">
        <v>8946</v>
      </c>
      <c r="I534" s="714">
        <f>IF($E534="","",(VLOOKUP($E534,所属・種目コード!$B$2:$D$152,2,0)))</f>
        <v>1226</v>
      </c>
      <c r="K534" s="32">
        <v>532</v>
      </c>
      <c r="L534" s="715">
        <v>643</v>
      </c>
      <c r="M534" s="716" t="s">
        <v>9022</v>
      </c>
      <c r="N534" s="709" t="s">
        <v>12876</v>
      </c>
      <c r="O534" s="709" t="s">
        <v>12877</v>
      </c>
      <c r="P534" s="709" t="s">
        <v>379</v>
      </c>
      <c r="Q534" s="709" t="s">
        <v>11902</v>
      </c>
      <c r="R534" s="709">
        <v>3</v>
      </c>
      <c r="S534" s="714" t="str">
        <f>IF($P534="","",(VLOOKUP($P534,所属・種目コード!$B$2:$D$152,3,0)))</f>
        <v>031216</v>
      </c>
      <c r="T534" s="714">
        <f>IF($P534="","",(VLOOKUP($P534,所属・種目コード!$B$2:$D$152,2,0)))</f>
        <v>1216</v>
      </c>
    </row>
    <row r="535" spans="1:20" ht="18" customHeight="1">
      <c r="A535" s="709">
        <v>533</v>
      </c>
      <c r="B535" s="709">
        <v>643</v>
      </c>
      <c r="C535" s="709" t="s">
        <v>10368</v>
      </c>
      <c r="D535" s="709" t="s">
        <v>10369</v>
      </c>
      <c r="E535" s="709" t="s">
        <v>8616</v>
      </c>
      <c r="F535" s="709">
        <v>1</v>
      </c>
      <c r="G535" s="709">
        <v>2</v>
      </c>
      <c r="H535" s="710" t="s">
        <v>8946</v>
      </c>
      <c r="I535" s="714">
        <f>IF($E535="","",(VLOOKUP($E535,所属・種目コード!$B$2:$D$152,2,0)))</f>
        <v>1226</v>
      </c>
      <c r="K535" s="32">
        <v>533</v>
      </c>
      <c r="L535" s="715">
        <v>644</v>
      </c>
      <c r="M535" s="716" t="s">
        <v>9014</v>
      </c>
      <c r="N535" s="709" t="s">
        <v>12878</v>
      </c>
      <c r="O535" s="709" t="s">
        <v>6566</v>
      </c>
      <c r="P535" s="709" t="s">
        <v>379</v>
      </c>
      <c r="Q535" s="709" t="s">
        <v>11902</v>
      </c>
      <c r="R535" s="709">
        <v>2</v>
      </c>
      <c r="S535" s="714" t="str">
        <f>IF($P535="","",(VLOOKUP($P535,所属・種目コード!$B$2:$D$152,3,0)))</f>
        <v>031216</v>
      </c>
      <c r="T535" s="714">
        <f>IF($P535="","",(VLOOKUP($P535,所属・種目コード!$B$2:$D$152,2,0)))</f>
        <v>1216</v>
      </c>
    </row>
    <row r="536" spans="1:20" ht="18" customHeight="1">
      <c r="A536" s="709">
        <v>534</v>
      </c>
      <c r="B536" s="709">
        <v>644</v>
      </c>
      <c r="C536" s="709" t="s">
        <v>10370</v>
      </c>
      <c r="D536" s="709" t="s">
        <v>10371</v>
      </c>
      <c r="E536" s="709" t="s">
        <v>8616</v>
      </c>
      <c r="F536" s="709">
        <v>1</v>
      </c>
      <c r="G536" s="709">
        <v>2</v>
      </c>
      <c r="H536" s="710" t="s">
        <v>8946</v>
      </c>
      <c r="I536" s="714">
        <f>IF($E536="","",(VLOOKUP($E536,所属・種目コード!$B$2:$D$152,2,0)))</f>
        <v>1226</v>
      </c>
      <c r="K536" s="32">
        <v>534</v>
      </c>
      <c r="L536" s="715">
        <v>645</v>
      </c>
      <c r="M536" s="716" t="s">
        <v>9014</v>
      </c>
      <c r="N536" s="709" t="s">
        <v>12879</v>
      </c>
      <c r="O536" s="709" t="s">
        <v>12880</v>
      </c>
      <c r="P536" s="709" t="s">
        <v>379</v>
      </c>
      <c r="Q536" s="709" t="s">
        <v>11902</v>
      </c>
      <c r="R536" s="709">
        <v>2</v>
      </c>
      <c r="S536" s="714" t="str">
        <f>IF($P536="","",(VLOOKUP($P536,所属・種目コード!$B$2:$D$152,3,0)))</f>
        <v>031216</v>
      </c>
      <c r="T536" s="714">
        <f>IF($P536="","",(VLOOKUP($P536,所属・種目コード!$B$2:$D$152,2,0)))</f>
        <v>1216</v>
      </c>
    </row>
    <row r="537" spans="1:20" ht="18" customHeight="1">
      <c r="A537" s="709">
        <v>535</v>
      </c>
      <c r="B537" s="709">
        <v>645</v>
      </c>
      <c r="C537" s="709" t="s">
        <v>10372</v>
      </c>
      <c r="D537" s="709" t="s">
        <v>10373</v>
      </c>
      <c r="E537" s="709" t="s">
        <v>8616</v>
      </c>
      <c r="F537" s="709">
        <v>1</v>
      </c>
      <c r="G537" s="709">
        <v>2</v>
      </c>
      <c r="H537" s="710" t="s">
        <v>8946</v>
      </c>
      <c r="I537" s="714">
        <f>IF($E537="","",(VLOOKUP($E537,所属・種目コード!$B$2:$D$152,2,0)))</f>
        <v>1226</v>
      </c>
      <c r="K537" s="32">
        <v>535</v>
      </c>
      <c r="L537" s="715">
        <v>646</v>
      </c>
      <c r="M537" s="716" t="s">
        <v>9014</v>
      </c>
      <c r="N537" s="709" t="s">
        <v>12881</v>
      </c>
      <c r="O537" s="709" t="s">
        <v>12882</v>
      </c>
      <c r="P537" s="709" t="s">
        <v>379</v>
      </c>
      <c r="Q537" s="709" t="s">
        <v>11902</v>
      </c>
      <c r="R537" s="709">
        <v>2</v>
      </c>
      <c r="S537" s="714" t="str">
        <f>IF($P537="","",(VLOOKUP($P537,所属・種目コード!$B$2:$D$152,3,0)))</f>
        <v>031216</v>
      </c>
      <c r="T537" s="714">
        <f>IF($P537="","",(VLOOKUP($P537,所属・種目コード!$B$2:$D$152,2,0)))</f>
        <v>1216</v>
      </c>
    </row>
    <row r="538" spans="1:20" ht="18" customHeight="1">
      <c r="A538" s="709">
        <v>536</v>
      </c>
      <c r="B538" s="709">
        <v>646</v>
      </c>
      <c r="C538" s="709" t="s">
        <v>10374</v>
      </c>
      <c r="D538" s="709" t="s">
        <v>10375</v>
      </c>
      <c r="E538" s="709" t="s">
        <v>8616</v>
      </c>
      <c r="F538" s="709">
        <v>1</v>
      </c>
      <c r="G538" s="709">
        <v>2</v>
      </c>
      <c r="H538" s="710" t="s">
        <v>8946</v>
      </c>
      <c r="I538" s="714">
        <f>IF($E538="","",(VLOOKUP($E538,所属・種目コード!$B$2:$D$152,2,0)))</f>
        <v>1226</v>
      </c>
      <c r="K538" s="32">
        <v>536</v>
      </c>
      <c r="L538" s="715">
        <v>647</v>
      </c>
      <c r="M538" s="716" t="s">
        <v>9014</v>
      </c>
      <c r="N538" s="709" t="s">
        <v>12883</v>
      </c>
      <c r="O538" s="709" t="s">
        <v>12884</v>
      </c>
      <c r="P538" s="709" t="s">
        <v>379</v>
      </c>
      <c r="Q538" s="709" t="s">
        <v>11902</v>
      </c>
      <c r="R538" s="709">
        <v>3</v>
      </c>
      <c r="S538" s="714" t="str">
        <f>IF($P538="","",(VLOOKUP($P538,所属・種目コード!$B$2:$D$152,3,0)))</f>
        <v>031216</v>
      </c>
      <c r="T538" s="714">
        <f>IF($P538="","",(VLOOKUP($P538,所属・種目コード!$B$2:$D$152,2,0)))</f>
        <v>1216</v>
      </c>
    </row>
    <row r="539" spans="1:20" ht="18" customHeight="1">
      <c r="A539" s="709">
        <v>537</v>
      </c>
      <c r="B539" s="709">
        <v>647</v>
      </c>
      <c r="C539" s="709" t="s">
        <v>10376</v>
      </c>
      <c r="D539" s="709" t="s">
        <v>10377</v>
      </c>
      <c r="E539" s="709" t="s">
        <v>8616</v>
      </c>
      <c r="F539" s="709">
        <v>1</v>
      </c>
      <c r="G539" s="709">
        <v>2</v>
      </c>
      <c r="H539" s="710" t="s">
        <v>8946</v>
      </c>
      <c r="I539" s="714">
        <f>IF($E539="","",(VLOOKUP($E539,所属・種目コード!$B$2:$D$152,2,0)))</f>
        <v>1226</v>
      </c>
      <c r="K539" s="32">
        <v>537</v>
      </c>
      <c r="L539" s="715">
        <v>648</v>
      </c>
      <c r="M539" s="716" t="s">
        <v>9014</v>
      </c>
      <c r="N539" s="709" t="s">
        <v>12885</v>
      </c>
      <c r="O539" s="709" t="s">
        <v>12886</v>
      </c>
      <c r="P539" s="709" t="s">
        <v>379</v>
      </c>
      <c r="Q539" s="709" t="s">
        <v>11902</v>
      </c>
      <c r="R539" s="709">
        <v>3</v>
      </c>
      <c r="S539" s="714" t="str">
        <f>IF($P539="","",(VLOOKUP($P539,所属・種目コード!$B$2:$D$152,3,0)))</f>
        <v>031216</v>
      </c>
      <c r="T539" s="714">
        <f>IF($P539="","",(VLOOKUP($P539,所属・種目コード!$B$2:$D$152,2,0)))</f>
        <v>1216</v>
      </c>
    </row>
    <row r="540" spans="1:20" ht="18" customHeight="1">
      <c r="A540" s="709">
        <v>538</v>
      </c>
      <c r="B540" s="709">
        <v>648</v>
      </c>
      <c r="C540" s="709" t="s">
        <v>10378</v>
      </c>
      <c r="D540" s="709" t="s">
        <v>10379</v>
      </c>
      <c r="E540" s="709" t="s">
        <v>8616</v>
      </c>
      <c r="F540" s="709">
        <v>1</v>
      </c>
      <c r="G540" s="709">
        <v>2</v>
      </c>
      <c r="H540" s="710" t="s">
        <v>8946</v>
      </c>
      <c r="I540" s="714">
        <f>IF($E540="","",(VLOOKUP($E540,所属・種目コード!$B$2:$D$152,2,0)))</f>
        <v>1226</v>
      </c>
      <c r="K540" s="32">
        <v>538</v>
      </c>
      <c r="L540" s="715">
        <v>649</v>
      </c>
      <c r="M540" s="716" t="s">
        <v>9014</v>
      </c>
      <c r="N540" s="709" t="s">
        <v>12887</v>
      </c>
      <c r="O540" s="709" t="s">
        <v>12888</v>
      </c>
      <c r="P540" s="709" t="s">
        <v>379</v>
      </c>
      <c r="Q540" s="709" t="s">
        <v>11902</v>
      </c>
      <c r="R540" s="709">
        <v>3</v>
      </c>
      <c r="S540" s="714" t="str">
        <f>IF($P540="","",(VLOOKUP($P540,所属・種目コード!$B$2:$D$152,3,0)))</f>
        <v>031216</v>
      </c>
      <c r="T540" s="714">
        <f>IF($P540="","",(VLOOKUP($P540,所属・種目コード!$B$2:$D$152,2,0)))</f>
        <v>1216</v>
      </c>
    </row>
    <row r="541" spans="1:20" ht="18" customHeight="1">
      <c r="A541" s="709">
        <v>539</v>
      </c>
      <c r="B541" s="709">
        <v>649</v>
      </c>
      <c r="C541" s="709" t="s">
        <v>10380</v>
      </c>
      <c r="D541" s="709" t="s">
        <v>10381</v>
      </c>
      <c r="E541" s="709" t="s">
        <v>9938</v>
      </c>
      <c r="F541" s="709">
        <v>1</v>
      </c>
      <c r="G541" s="709">
        <v>3</v>
      </c>
      <c r="H541" s="710" t="s">
        <v>9939</v>
      </c>
      <c r="I541" s="714" t="e">
        <f>IF($E541="","",(VLOOKUP($E541,所属・種目コード!$B$2:$D$152,2,0)))</f>
        <v>#N/A</v>
      </c>
      <c r="K541" s="32">
        <v>539</v>
      </c>
      <c r="L541" s="715">
        <v>650</v>
      </c>
      <c r="M541" s="716" t="s">
        <v>9014</v>
      </c>
      <c r="N541" s="709" t="s">
        <v>12889</v>
      </c>
      <c r="O541" s="709" t="s">
        <v>12890</v>
      </c>
      <c r="P541" s="709" t="s">
        <v>379</v>
      </c>
      <c r="Q541" s="709" t="s">
        <v>11902</v>
      </c>
      <c r="R541" s="709">
        <v>2</v>
      </c>
      <c r="S541" s="714" t="str">
        <f>IF($P541="","",(VLOOKUP($P541,所属・種目コード!$B$2:$D$152,3,0)))</f>
        <v>031216</v>
      </c>
      <c r="T541" s="714">
        <f>IF($P541="","",(VLOOKUP($P541,所属・種目コード!$B$2:$D$152,2,0)))</f>
        <v>1216</v>
      </c>
    </row>
    <row r="542" spans="1:20" ht="18" customHeight="1">
      <c r="A542" s="709">
        <v>540</v>
      </c>
      <c r="B542" s="709">
        <v>650</v>
      </c>
      <c r="C542" s="709" t="s">
        <v>10382</v>
      </c>
      <c r="D542" s="709" t="s">
        <v>10383</v>
      </c>
      <c r="E542" s="709" t="s">
        <v>128</v>
      </c>
      <c r="F542" s="709">
        <v>1</v>
      </c>
      <c r="G542" s="709">
        <v>3</v>
      </c>
      <c r="H542" s="710" t="s">
        <v>9030</v>
      </c>
      <c r="I542" s="714">
        <f>IF($E542="","",(VLOOKUP($E542,所属・種目コード!$B$2:$D$152,2,0)))</f>
        <v>1127</v>
      </c>
      <c r="K542" s="32">
        <v>540</v>
      </c>
      <c r="L542" s="715">
        <v>651</v>
      </c>
      <c r="M542" s="716" t="s">
        <v>9014</v>
      </c>
      <c r="N542" s="709" t="s">
        <v>12891</v>
      </c>
      <c r="O542" s="709" t="s">
        <v>12892</v>
      </c>
      <c r="P542" s="709" t="s">
        <v>118</v>
      </c>
      <c r="Q542" s="709" t="s">
        <v>11902</v>
      </c>
      <c r="R542" s="709">
        <v>3</v>
      </c>
      <c r="S542" s="714" t="str">
        <f>IF($P542="","",(VLOOKUP($P542,所属・種目コード!$B$2:$D$152,3,0)))</f>
        <v>031125</v>
      </c>
      <c r="T542" s="714">
        <f>IF($P542="","",(VLOOKUP($P542,所属・種目コード!$B$2:$D$152,2,0)))</f>
        <v>1125</v>
      </c>
    </row>
    <row r="543" spans="1:20" ht="18" customHeight="1">
      <c r="A543" s="709">
        <v>541</v>
      </c>
      <c r="B543" s="709">
        <v>651</v>
      </c>
      <c r="C543" s="709" t="s">
        <v>10384</v>
      </c>
      <c r="D543" s="709" t="s">
        <v>10385</v>
      </c>
      <c r="E543" s="709" t="s">
        <v>128</v>
      </c>
      <c r="F543" s="709">
        <v>1</v>
      </c>
      <c r="G543" s="709">
        <v>3</v>
      </c>
      <c r="H543" s="710" t="s">
        <v>9030</v>
      </c>
      <c r="I543" s="714">
        <f>IF($E543="","",(VLOOKUP($E543,所属・種目コード!$B$2:$D$152,2,0)))</f>
        <v>1127</v>
      </c>
      <c r="K543" s="32">
        <v>541</v>
      </c>
      <c r="L543" s="715">
        <v>652</v>
      </c>
      <c r="M543" s="716" t="s">
        <v>9014</v>
      </c>
      <c r="N543" s="709" t="s">
        <v>12893</v>
      </c>
      <c r="O543" s="709" t="s">
        <v>12894</v>
      </c>
      <c r="P543" s="709" t="s">
        <v>118</v>
      </c>
      <c r="Q543" s="709" t="s">
        <v>11902</v>
      </c>
      <c r="R543" s="709">
        <v>3</v>
      </c>
      <c r="S543" s="714" t="str">
        <f>IF($P543="","",(VLOOKUP($P543,所属・種目コード!$B$2:$D$152,3,0)))</f>
        <v>031125</v>
      </c>
      <c r="T543" s="714">
        <f>IF($P543="","",(VLOOKUP($P543,所属・種目コード!$B$2:$D$152,2,0)))</f>
        <v>1125</v>
      </c>
    </row>
    <row r="544" spans="1:20" ht="18" customHeight="1">
      <c r="A544" s="709">
        <v>542</v>
      </c>
      <c r="B544" s="709">
        <v>652</v>
      </c>
      <c r="C544" s="709" t="s">
        <v>10386</v>
      </c>
      <c r="D544" s="709" t="s">
        <v>1944</v>
      </c>
      <c r="E544" s="709" t="s">
        <v>128</v>
      </c>
      <c r="F544" s="709">
        <v>1</v>
      </c>
      <c r="G544" s="709">
        <v>2</v>
      </c>
      <c r="H544" s="710" t="s">
        <v>9030</v>
      </c>
      <c r="I544" s="714">
        <f>IF($E544="","",(VLOOKUP($E544,所属・種目コード!$B$2:$D$152,2,0)))</f>
        <v>1127</v>
      </c>
      <c r="K544" s="32">
        <v>542</v>
      </c>
      <c r="L544" s="715">
        <v>653</v>
      </c>
      <c r="M544" s="716" t="s">
        <v>9014</v>
      </c>
      <c r="N544" s="709" t="s">
        <v>12895</v>
      </c>
      <c r="O544" s="709" t="s">
        <v>12896</v>
      </c>
      <c r="P544" s="709" t="s">
        <v>118</v>
      </c>
      <c r="Q544" s="709" t="s">
        <v>11902</v>
      </c>
      <c r="R544" s="709">
        <v>3</v>
      </c>
      <c r="S544" s="714" t="str">
        <f>IF($P544="","",(VLOOKUP($P544,所属・種目コード!$B$2:$D$152,3,0)))</f>
        <v>031125</v>
      </c>
      <c r="T544" s="714">
        <f>IF($P544="","",(VLOOKUP($P544,所属・種目コード!$B$2:$D$152,2,0)))</f>
        <v>1125</v>
      </c>
    </row>
    <row r="545" spans="1:20" ht="18" customHeight="1">
      <c r="A545" s="709">
        <v>543</v>
      </c>
      <c r="B545" s="709">
        <v>653</v>
      </c>
      <c r="C545" s="709" t="s">
        <v>10387</v>
      </c>
      <c r="D545" s="709" t="s">
        <v>10388</v>
      </c>
      <c r="E545" s="709" t="s">
        <v>128</v>
      </c>
      <c r="F545" s="709">
        <v>1</v>
      </c>
      <c r="G545" s="709">
        <v>2</v>
      </c>
      <c r="H545" s="710" t="s">
        <v>9030</v>
      </c>
      <c r="I545" s="714">
        <f>IF($E545="","",(VLOOKUP($E545,所属・種目コード!$B$2:$D$152,2,0)))</f>
        <v>1127</v>
      </c>
      <c r="K545" s="32">
        <v>543</v>
      </c>
      <c r="L545" s="715">
        <v>654</v>
      </c>
      <c r="M545" s="716" t="s">
        <v>8986</v>
      </c>
      <c r="N545" s="709" t="s">
        <v>12897</v>
      </c>
      <c r="O545" s="709" t="s">
        <v>12898</v>
      </c>
      <c r="P545" s="709" t="s">
        <v>118</v>
      </c>
      <c r="Q545" s="709" t="s">
        <v>11902</v>
      </c>
      <c r="R545" s="709">
        <v>3</v>
      </c>
      <c r="S545" s="714" t="str">
        <f>IF($P545="","",(VLOOKUP($P545,所属・種目コード!$B$2:$D$152,3,0)))</f>
        <v>031125</v>
      </c>
      <c r="T545" s="714">
        <f>IF($P545="","",(VLOOKUP($P545,所属・種目コード!$B$2:$D$152,2,0)))</f>
        <v>1125</v>
      </c>
    </row>
    <row r="546" spans="1:20" ht="18" customHeight="1">
      <c r="A546" s="709">
        <v>544</v>
      </c>
      <c r="B546" s="709">
        <v>654</v>
      </c>
      <c r="C546" s="709" t="s">
        <v>10389</v>
      </c>
      <c r="D546" s="709" t="s">
        <v>10390</v>
      </c>
      <c r="E546" s="709" t="s">
        <v>128</v>
      </c>
      <c r="F546" s="709">
        <v>1</v>
      </c>
      <c r="G546" s="709">
        <v>2</v>
      </c>
      <c r="H546" s="710" t="s">
        <v>9030</v>
      </c>
      <c r="I546" s="714">
        <f>IF($E546="","",(VLOOKUP($E546,所属・種目コード!$B$2:$D$152,2,0)))</f>
        <v>1127</v>
      </c>
      <c r="K546" s="32">
        <v>544</v>
      </c>
      <c r="L546" s="715">
        <v>655</v>
      </c>
      <c r="M546" s="716" t="s">
        <v>8986</v>
      </c>
      <c r="N546" s="709" t="s">
        <v>12899</v>
      </c>
      <c r="O546" s="709" t="s">
        <v>12900</v>
      </c>
      <c r="P546" s="709" t="s">
        <v>118</v>
      </c>
      <c r="Q546" s="709" t="s">
        <v>11902</v>
      </c>
      <c r="R546" s="709">
        <v>3</v>
      </c>
      <c r="S546" s="714" t="str">
        <f>IF($P546="","",(VLOOKUP($P546,所属・種目コード!$B$2:$D$152,3,0)))</f>
        <v>031125</v>
      </c>
      <c r="T546" s="714">
        <f>IF($P546="","",(VLOOKUP($P546,所属・種目コード!$B$2:$D$152,2,0)))</f>
        <v>1125</v>
      </c>
    </row>
    <row r="547" spans="1:20" ht="18" customHeight="1">
      <c r="A547" s="709">
        <v>545</v>
      </c>
      <c r="B547" s="709">
        <v>655</v>
      </c>
      <c r="C547" s="709" t="s">
        <v>10391</v>
      </c>
      <c r="D547" s="709" t="s">
        <v>10392</v>
      </c>
      <c r="E547" s="709" t="s">
        <v>128</v>
      </c>
      <c r="F547" s="709">
        <v>1</v>
      </c>
      <c r="G547" s="709">
        <v>2</v>
      </c>
      <c r="H547" s="710" t="s">
        <v>9030</v>
      </c>
      <c r="I547" s="714">
        <f>IF($E547="","",(VLOOKUP($E547,所属・種目コード!$B$2:$D$152,2,0)))</f>
        <v>1127</v>
      </c>
      <c r="K547" s="32">
        <v>545</v>
      </c>
      <c r="L547" s="715">
        <v>656</v>
      </c>
      <c r="M547" s="716" t="s">
        <v>8986</v>
      </c>
      <c r="N547" s="709" t="s">
        <v>12901</v>
      </c>
      <c r="O547" s="709" t="s">
        <v>12902</v>
      </c>
      <c r="P547" s="709" t="s">
        <v>118</v>
      </c>
      <c r="Q547" s="709" t="s">
        <v>11902</v>
      </c>
      <c r="R547" s="709">
        <v>3</v>
      </c>
      <c r="S547" s="714" t="str">
        <f>IF($P547="","",(VLOOKUP($P547,所属・種目コード!$B$2:$D$152,3,0)))</f>
        <v>031125</v>
      </c>
      <c r="T547" s="714">
        <f>IF($P547="","",(VLOOKUP($P547,所属・種目コード!$B$2:$D$152,2,0)))</f>
        <v>1125</v>
      </c>
    </row>
    <row r="548" spans="1:20" ht="18" customHeight="1">
      <c r="A548" s="709">
        <v>546</v>
      </c>
      <c r="B548" s="709">
        <v>656</v>
      </c>
      <c r="C548" s="709" t="s">
        <v>10393</v>
      </c>
      <c r="D548" s="709" t="s">
        <v>10394</v>
      </c>
      <c r="E548" s="709" t="s">
        <v>128</v>
      </c>
      <c r="F548" s="709">
        <v>1</v>
      </c>
      <c r="G548" s="709">
        <v>2</v>
      </c>
      <c r="H548" s="710" t="s">
        <v>9030</v>
      </c>
      <c r="I548" s="714">
        <f>IF($E548="","",(VLOOKUP($E548,所属・種目コード!$B$2:$D$152,2,0)))</f>
        <v>1127</v>
      </c>
      <c r="K548" s="32">
        <v>546</v>
      </c>
      <c r="L548" s="715">
        <v>657</v>
      </c>
      <c r="M548" s="716" t="s">
        <v>8986</v>
      </c>
      <c r="N548" s="709" t="s">
        <v>12903</v>
      </c>
      <c r="O548" s="709" t="s">
        <v>12904</v>
      </c>
      <c r="P548" s="709" t="s">
        <v>118</v>
      </c>
      <c r="Q548" s="709" t="s">
        <v>11902</v>
      </c>
      <c r="R548" s="709">
        <v>3</v>
      </c>
      <c r="S548" s="714" t="str">
        <f>IF($P548="","",(VLOOKUP($P548,所属・種目コード!$B$2:$D$152,3,0)))</f>
        <v>031125</v>
      </c>
      <c r="T548" s="714">
        <f>IF($P548="","",(VLOOKUP($P548,所属・種目コード!$B$2:$D$152,2,0)))</f>
        <v>1125</v>
      </c>
    </row>
    <row r="549" spans="1:20" ht="18" customHeight="1">
      <c r="A549" s="709">
        <v>547</v>
      </c>
      <c r="B549" s="709">
        <v>657</v>
      </c>
      <c r="C549" s="709" t="s">
        <v>10395</v>
      </c>
      <c r="D549" s="709" t="s">
        <v>10396</v>
      </c>
      <c r="E549" s="709" t="s">
        <v>128</v>
      </c>
      <c r="F549" s="709">
        <v>1</v>
      </c>
      <c r="G549" s="709">
        <v>2</v>
      </c>
      <c r="H549" s="710" t="s">
        <v>9030</v>
      </c>
      <c r="I549" s="714">
        <f>IF($E549="","",(VLOOKUP($E549,所属・種目コード!$B$2:$D$152,2,0)))</f>
        <v>1127</v>
      </c>
      <c r="K549" s="32">
        <v>547</v>
      </c>
      <c r="L549" s="715">
        <v>658</v>
      </c>
      <c r="M549" s="716" t="s">
        <v>8986</v>
      </c>
      <c r="N549" s="709" t="s">
        <v>12905</v>
      </c>
      <c r="O549" s="709" t="s">
        <v>12906</v>
      </c>
      <c r="P549" s="709" t="s">
        <v>118</v>
      </c>
      <c r="Q549" s="709" t="s">
        <v>11902</v>
      </c>
      <c r="R549" s="709">
        <v>2</v>
      </c>
      <c r="S549" s="714" t="str">
        <f>IF($P549="","",(VLOOKUP($P549,所属・種目コード!$B$2:$D$152,3,0)))</f>
        <v>031125</v>
      </c>
      <c r="T549" s="714">
        <f>IF($P549="","",(VLOOKUP($P549,所属・種目コード!$B$2:$D$152,2,0)))</f>
        <v>1125</v>
      </c>
    </row>
    <row r="550" spans="1:20" ht="18" customHeight="1">
      <c r="A550" s="709">
        <v>548</v>
      </c>
      <c r="B550" s="709">
        <v>658</v>
      </c>
      <c r="C550" s="709" t="s">
        <v>10397</v>
      </c>
      <c r="D550" s="709" t="s">
        <v>10398</v>
      </c>
      <c r="E550" s="709" t="s">
        <v>8619</v>
      </c>
      <c r="F550" s="709">
        <v>1</v>
      </c>
      <c r="G550" s="709">
        <v>3</v>
      </c>
      <c r="H550" s="710" t="s">
        <v>8972</v>
      </c>
      <c r="I550" s="714">
        <f>IF($E550="","",(VLOOKUP($E550,所属・種目コード!$B$2:$D$152,2,0)))</f>
        <v>1230</v>
      </c>
      <c r="K550" s="32">
        <v>548</v>
      </c>
      <c r="L550" s="715">
        <v>659</v>
      </c>
      <c r="M550" s="716" t="s">
        <v>8986</v>
      </c>
      <c r="N550" s="709" t="s">
        <v>12907</v>
      </c>
      <c r="O550" s="709" t="s">
        <v>12908</v>
      </c>
      <c r="P550" s="709" t="s">
        <v>12909</v>
      </c>
      <c r="Q550" s="709" t="s">
        <v>11902</v>
      </c>
      <c r="R550" s="709">
        <v>3</v>
      </c>
      <c r="S550" s="714" t="e">
        <f>IF($P550="","",(VLOOKUP($P550,所属・種目コード!$B$2:$D$152,3,0)))</f>
        <v>#N/A</v>
      </c>
      <c r="T550" s="714" t="e">
        <f>IF($P550="","",(VLOOKUP($P550,所属・種目コード!$B$2:$D$152,2,0)))</f>
        <v>#N/A</v>
      </c>
    </row>
    <row r="551" spans="1:20" ht="18" customHeight="1">
      <c r="A551" s="709">
        <v>549</v>
      </c>
      <c r="B551" s="709">
        <v>659</v>
      </c>
      <c r="C551" s="709" t="s">
        <v>10399</v>
      </c>
      <c r="D551" s="709" t="s">
        <v>10400</v>
      </c>
      <c r="E551" s="709" t="s">
        <v>8619</v>
      </c>
      <c r="F551" s="709">
        <v>1</v>
      </c>
      <c r="G551" s="709">
        <v>3</v>
      </c>
      <c r="H551" s="710" t="s">
        <v>8972</v>
      </c>
      <c r="I551" s="714">
        <f>IF($E551="","",(VLOOKUP($E551,所属・種目コード!$B$2:$D$152,2,0)))</f>
        <v>1230</v>
      </c>
      <c r="K551" s="32">
        <v>549</v>
      </c>
      <c r="L551" s="715">
        <v>660</v>
      </c>
      <c r="M551" s="716" t="s">
        <v>8986</v>
      </c>
      <c r="N551" s="709" t="s">
        <v>12910</v>
      </c>
      <c r="O551" s="709" t="s">
        <v>12911</v>
      </c>
      <c r="P551" s="709" t="s">
        <v>9286</v>
      </c>
      <c r="Q551" s="709" t="s">
        <v>11902</v>
      </c>
      <c r="R551" s="709">
        <v>3</v>
      </c>
      <c r="S551" s="714" t="str">
        <f>IF($P551="","",(VLOOKUP($P551,所属・種目コード!$B$2:$D$152,3,0)))</f>
        <v>031186</v>
      </c>
      <c r="T551" s="714">
        <f>IF($P551="","",(VLOOKUP($P551,所属・種目コード!$B$2:$D$152,2,0)))</f>
        <v>1186</v>
      </c>
    </row>
    <row r="552" spans="1:20" ht="18" customHeight="1">
      <c r="A552" s="709">
        <v>550</v>
      </c>
      <c r="B552" s="709">
        <v>660</v>
      </c>
      <c r="C552" s="709" t="s">
        <v>10401</v>
      </c>
      <c r="D552" s="709" t="s">
        <v>10402</v>
      </c>
      <c r="E552" s="709" t="s">
        <v>8619</v>
      </c>
      <c r="F552" s="709">
        <v>1</v>
      </c>
      <c r="G552" s="709">
        <v>3</v>
      </c>
      <c r="H552" s="710" t="s">
        <v>8972</v>
      </c>
      <c r="I552" s="714">
        <f>IF($E552="","",(VLOOKUP($E552,所属・種目コード!$B$2:$D$152,2,0)))</f>
        <v>1230</v>
      </c>
      <c r="K552" s="32">
        <v>550</v>
      </c>
      <c r="L552" s="715">
        <v>661</v>
      </c>
      <c r="M552" s="716" t="s">
        <v>8986</v>
      </c>
      <c r="N552" s="709" t="s">
        <v>12661</v>
      </c>
      <c r="O552" s="709" t="s">
        <v>12662</v>
      </c>
      <c r="P552" s="709" t="s">
        <v>9286</v>
      </c>
      <c r="Q552" s="709" t="s">
        <v>11902</v>
      </c>
      <c r="R552" s="709">
        <v>3</v>
      </c>
      <c r="S552" s="714" t="str">
        <f>IF($P552="","",(VLOOKUP($P552,所属・種目コード!$B$2:$D$152,3,0)))</f>
        <v>031186</v>
      </c>
      <c r="T552" s="714">
        <f>IF($P552="","",(VLOOKUP($P552,所属・種目コード!$B$2:$D$152,2,0)))</f>
        <v>1186</v>
      </c>
    </row>
    <row r="553" spans="1:20" ht="18" customHeight="1">
      <c r="A553" s="709">
        <v>551</v>
      </c>
      <c r="B553" s="709">
        <v>661</v>
      </c>
      <c r="C553" s="709" t="s">
        <v>10403</v>
      </c>
      <c r="D553" s="709" t="s">
        <v>10404</v>
      </c>
      <c r="E553" s="709" t="s">
        <v>8619</v>
      </c>
      <c r="F553" s="709">
        <v>1</v>
      </c>
      <c r="G553" s="709">
        <v>3</v>
      </c>
      <c r="H553" s="710" t="s">
        <v>8972</v>
      </c>
      <c r="I553" s="714">
        <f>IF($E553="","",(VLOOKUP($E553,所属・種目コード!$B$2:$D$152,2,0)))</f>
        <v>1230</v>
      </c>
      <c r="K553" s="32">
        <v>551</v>
      </c>
      <c r="L553" s="715">
        <v>662</v>
      </c>
      <c r="M553" s="716" t="s">
        <v>8986</v>
      </c>
      <c r="N553" s="709" t="s">
        <v>12912</v>
      </c>
      <c r="O553" s="709" t="s">
        <v>12913</v>
      </c>
      <c r="P553" s="709" t="s">
        <v>9286</v>
      </c>
      <c r="Q553" s="709" t="s">
        <v>11902</v>
      </c>
      <c r="R553" s="709">
        <v>2</v>
      </c>
      <c r="S553" s="714" t="str">
        <f>IF($P553="","",(VLOOKUP($P553,所属・種目コード!$B$2:$D$152,3,0)))</f>
        <v>031186</v>
      </c>
      <c r="T553" s="714">
        <f>IF($P553="","",(VLOOKUP($P553,所属・種目コード!$B$2:$D$152,2,0)))</f>
        <v>1186</v>
      </c>
    </row>
    <row r="554" spans="1:20" ht="18" customHeight="1">
      <c r="A554" s="709">
        <v>552</v>
      </c>
      <c r="B554" s="709">
        <v>662</v>
      </c>
      <c r="C554" s="709" t="s">
        <v>10405</v>
      </c>
      <c r="D554" s="709" t="s">
        <v>10406</v>
      </c>
      <c r="E554" s="709" t="s">
        <v>8619</v>
      </c>
      <c r="F554" s="709">
        <v>1</v>
      </c>
      <c r="G554" s="709">
        <v>3</v>
      </c>
      <c r="H554" s="710" t="s">
        <v>8972</v>
      </c>
      <c r="I554" s="714">
        <f>IF($E554="","",(VLOOKUP($E554,所属・種目コード!$B$2:$D$152,2,0)))</f>
        <v>1230</v>
      </c>
      <c r="K554" s="32">
        <v>552</v>
      </c>
      <c r="L554" s="715">
        <v>663</v>
      </c>
      <c r="M554" s="716" t="s">
        <v>8986</v>
      </c>
      <c r="N554" s="709" t="s">
        <v>12914</v>
      </c>
      <c r="O554" s="709" t="s">
        <v>12915</v>
      </c>
      <c r="P554" s="709" t="s">
        <v>9286</v>
      </c>
      <c r="Q554" s="709" t="s">
        <v>11902</v>
      </c>
      <c r="R554" s="709">
        <v>2</v>
      </c>
      <c r="S554" s="714" t="str">
        <f>IF($P554="","",(VLOOKUP($P554,所属・種目コード!$B$2:$D$152,3,0)))</f>
        <v>031186</v>
      </c>
      <c r="T554" s="714">
        <f>IF($P554="","",(VLOOKUP($P554,所属・種目コード!$B$2:$D$152,2,0)))</f>
        <v>1186</v>
      </c>
    </row>
    <row r="555" spans="1:20" ht="18" customHeight="1">
      <c r="A555" s="709">
        <v>553</v>
      </c>
      <c r="B555" s="709">
        <v>663</v>
      </c>
      <c r="C555" s="709" t="s">
        <v>10407</v>
      </c>
      <c r="D555" s="709" t="s">
        <v>10408</v>
      </c>
      <c r="E555" s="709" t="s">
        <v>8619</v>
      </c>
      <c r="F555" s="709">
        <v>1</v>
      </c>
      <c r="G555" s="709">
        <v>3</v>
      </c>
      <c r="H555" s="710" t="s">
        <v>8972</v>
      </c>
      <c r="I555" s="714">
        <f>IF($E555="","",(VLOOKUP($E555,所属・種目コード!$B$2:$D$152,2,0)))</f>
        <v>1230</v>
      </c>
      <c r="K555" s="32">
        <v>553</v>
      </c>
      <c r="L555" s="715">
        <v>664</v>
      </c>
      <c r="M555" s="716" t="s">
        <v>8986</v>
      </c>
      <c r="N555" s="709" t="s">
        <v>12916</v>
      </c>
      <c r="O555" s="709" t="s">
        <v>12917</v>
      </c>
      <c r="P555" s="709" t="s">
        <v>9286</v>
      </c>
      <c r="Q555" s="709" t="s">
        <v>11902</v>
      </c>
      <c r="R555" s="709">
        <v>2</v>
      </c>
      <c r="S555" s="714" t="str">
        <f>IF($P555="","",(VLOOKUP($P555,所属・種目コード!$B$2:$D$152,3,0)))</f>
        <v>031186</v>
      </c>
      <c r="T555" s="714">
        <f>IF($P555="","",(VLOOKUP($P555,所属・種目コード!$B$2:$D$152,2,0)))</f>
        <v>1186</v>
      </c>
    </row>
    <row r="556" spans="1:20" ht="18" customHeight="1">
      <c r="A556" s="709">
        <v>554</v>
      </c>
      <c r="B556" s="709">
        <v>664</v>
      </c>
      <c r="C556" s="709" t="s">
        <v>10409</v>
      </c>
      <c r="D556" s="709" t="s">
        <v>3674</v>
      </c>
      <c r="E556" s="709" t="s">
        <v>8624</v>
      </c>
      <c r="F556" s="709">
        <v>1</v>
      </c>
      <c r="G556" s="709">
        <v>3</v>
      </c>
      <c r="H556" s="710" t="s">
        <v>8966</v>
      </c>
      <c r="I556" s="714">
        <f>IF($E556="","",(VLOOKUP($E556,所属・種目コード!$B$2:$D$152,2,0)))</f>
        <v>1235</v>
      </c>
      <c r="K556" s="32">
        <v>554</v>
      </c>
      <c r="L556" s="715">
        <v>665</v>
      </c>
      <c r="M556" s="716" t="s">
        <v>8986</v>
      </c>
      <c r="N556" s="709" t="s">
        <v>12918</v>
      </c>
      <c r="O556" s="709" t="s">
        <v>12919</v>
      </c>
      <c r="P556" s="709" t="s">
        <v>265</v>
      </c>
      <c r="Q556" s="709" t="s">
        <v>11902</v>
      </c>
      <c r="R556" s="709">
        <v>3</v>
      </c>
      <c r="S556" s="714" t="str">
        <f>IF($P556="","",(VLOOKUP($P556,所属・種目コード!$B$2:$D$152,3,0)))</f>
        <v>031158</v>
      </c>
      <c r="T556" s="714">
        <f>IF($P556="","",(VLOOKUP($P556,所属・種目コード!$B$2:$D$152,2,0)))</f>
        <v>1158</v>
      </c>
    </row>
    <row r="557" spans="1:20" ht="18" customHeight="1">
      <c r="A557" s="709">
        <v>555</v>
      </c>
      <c r="B557" s="709">
        <v>665</v>
      </c>
      <c r="C557" s="709" t="s">
        <v>1892</v>
      </c>
      <c r="D557" s="709" t="s">
        <v>1893</v>
      </c>
      <c r="E557" s="709" t="s">
        <v>8624</v>
      </c>
      <c r="F557" s="709">
        <v>1</v>
      </c>
      <c r="G557" s="709">
        <v>3</v>
      </c>
      <c r="H557" s="710" t="s">
        <v>8966</v>
      </c>
      <c r="I557" s="714">
        <f>IF($E557="","",(VLOOKUP($E557,所属・種目コード!$B$2:$D$152,2,0)))</f>
        <v>1235</v>
      </c>
      <c r="K557" s="32">
        <v>555</v>
      </c>
      <c r="L557" s="715">
        <v>666</v>
      </c>
      <c r="M557" s="716" t="s">
        <v>8986</v>
      </c>
      <c r="N557" s="709" t="s">
        <v>12920</v>
      </c>
      <c r="O557" s="709" t="s">
        <v>12921</v>
      </c>
      <c r="P557" s="709" t="s">
        <v>265</v>
      </c>
      <c r="Q557" s="709" t="s">
        <v>11902</v>
      </c>
      <c r="R557" s="709">
        <v>3</v>
      </c>
      <c r="S557" s="714" t="str">
        <f>IF($P557="","",(VLOOKUP($P557,所属・種目コード!$B$2:$D$152,3,0)))</f>
        <v>031158</v>
      </c>
      <c r="T557" s="714">
        <f>IF($P557="","",(VLOOKUP($P557,所属・種目コード!$B$2:$D$152,2,0)))</f>
        <v>1158</v>
      </c>
    </row>
    <row r="558" spans="1:20" ht="18" customHeight="1">
      <c r="A558" s="709">
        <v>556</v>
      </c>
      <c r="B558" s="709">
        <v>666</v>
      </c>
      <c r="C558" s="709" t="s">
        <v>10410</v>
      </c>
      <c r="D558" s="709" t="s">
        <v>10411</v>
      </c>
      <c r="E558" s="709" t="s">
        <v>8624</v>
      </c>
      <c r="F558" s="709">
        <v>1</v>
      </c>
      <c r="G558" s="709">
        <v>3</v>
      </c>
      <c r="H558" s="710" t="s">
        <v>8966</v>
      </c>
      <c r="I558" s="714">
        <f>IF($E558="","",(VLOOKUP($E558,所属・種目コード!$B$2:$D$152,2,0)))</f>
        <v>1235</v>
      </c>
      <c r="K558" s="32">
        <v>556</v>
      </c>
      <c r="L558" s="715">
        <v>667</v>
      </c>
      <c r="M558" s="716" t="s">
        <v>8986</v>
      </c>
      <c r="N558" s="709" t="s">
        <v>12922</v>
      </c>
      <c r="O558" s="709" t="s">
        <v>12923</v>
      </c>
      <c r="P558" s="709" t="s">
        <v>265</v>
      </c>
      <c r="Q558" s="709" t="s">
        <v>11902</v>
      </c>
      <c r="R558" s="709">
        <v>3</v>
      </c>
      <c r="S558" s="714" t="str">
        <f>IF($P558="","",(VLOOKUP($P558,所属・種目コード!$B$2:$D$152,3,0)))</f>
        <v>031158</v>
      </c>
      <c r="T558" s="714">
        <f>IF($P558="","",(VLOOKUP($P558,所属・種目コード!$B$2:$D$152,2,0)))</f>
        <v>1158</v>
      </c>
    </row>
    <row r="559" spans="1:20" ht="18" customHeight="1">
      <c r="A559" s="709">
        <v>557</v>
      </c>
      <c r="B559" s="709">
        <v>667</v>
      </c>
      <c r="C559" s="709" t="s">
        <v>10412</v>
      </c>
      <c r="D559" s="709" t="s">
        <v>10413</v>
      </c>
      <c r="E559" s="709" t="s">
        <v>8624</v>
      </c>
      <c r="F559" s="709">
        <v>1</v>
      </c>
      <c r="G559" s="709">
        <v>3</v>
      </c>
      <c r="H559" s="710" t="s">
        <v>8966</v>
      </c>
      <c r="I559" s="714">
        <f>IF($E559="","",(VLOOKUP($E559,所属・種目コード!$B$2:$D$152,2,0)))</f>
        <v>1235</v>
      </c>
      <c r="K559" s="32">
        <v>557</v>
      </c>
      <c r="L559" s="715">
        <v>668</v>
      </c>
      <c r="M559" s="716" t="s">
        <v>8986</v>
      </c>
      <c r="N559" s="709" t="s">
        <v>12924</v>
      </c>
      <c r="O559" s="709" t="s">
        <v>12925</v>
      </c>
      <c r="P559" s="709" t="s">
        <v>265</v>
      </c>
      <c r="Q559" s="709" t="s">
        <v>11902</v>
      </c>
      <c r="R559" s="709">
        <v>3</v>
      </c>
      <c r="S559" s="714" t="str">
        <f>IF($P559="","",(VLOOKUP($P559,所属・種目コード!$B$2:$D$152,3,0)))</f>
        <v>031158</v>
      </c>
      <c r="T559" s="714">
        <f>IF($P559="","",(VLOOKUP($P559,所属・種目コード!$B$2:$D$152,2,0)))</f>
        <v>1158</v>
      </c>
    </row>
    <row r="560" spans="1:20" ht="18" customHeight="1">
      <c r="A560" s="709">
        <v>558</v>
      </c>
      <c r="B560" s="709">
        <v>668</v>
      </c>
      <c r="C560" s="709" t="s">
        <v>10414</v>
      </c>
      <c r="D560" s="709" t="s">
        <v>10415</v>
      </c>
      <c r="E560" s="709" t="s">
        <v>8624</v>
      </c>
      <c r="F560" s="709">
        <v>1</v>
      </c>
      <c r="G560" s="709">
        <v>3</v>
      </c>
      <c r="H560" s="710" t="s">
        <v>8966</v>
      </c>
      <c r="I560" s="714">
        <f>IF($E560="","",(VLOOKUP($E560,所属・種目コード!$B$2:$D$152,2,0)))</f>
        <v>1235</v>
      </c>
      <c r="K560" s="32">
        <v>558</v>
      </c>
      <c r="L560" s="715">
        <v>669</v>
      </c>
      <c r="M560" s="716" t="s">
        <v>8986</v>
      </c>
      <c r="N560" s="709" t="s">
        <v>12926</v>
      </c>
      <c r="O560" s="709" t="s">
        <v>12927</v>
      </c>
      <c r="P560" s="709" t="s">
        <v>265</v>
      </c>
      <c r="Q560" s="709" t="s">
        <v>11902</v>
      </c>
      <c r="R560" s="709">
        <v>3</v>
      </c>
      <c r="S560" s="714" t="str">
        <f>IF($P560="","",(VLOOKUP($P560,所属・種目コード!$B$2:$D$152,3,0)))</f>
        <v>031158</v>
      </c>
      <c r="T560" s="714">
        <f>IF($P560="","",(VLOOKUP($P560,所属・種目コード!$B$2:$D$152,2,0)))</f>
        <v>1158</v>
      </c>
    </row>
    <row r="561" spans="1:20" ht="18" customHeight="1">
      <c r="A561" s="709">
        <v>559</v>
      </c>
      <c r="B561" s="709">
        <v>669</v>
      </c>
      <c r="C561" s="709" t="s">
        <v>10416</v>
      </c>
      <c r="D561" s="709" t="s">
        <v>10417</v>
      </c>
      <c r="E561" s="709" t="s">
        <v>8624</v>
      </c>
      <c r="F561" s="709">
        <v>1</v>
      </c>
      <c r="G561" s="709">
        <v>2</v>
      </c>
      <c r="H561" s="710" t="s">
        <v>8966</v>
      </c>
      <c r="I561" s="714">
        <f>IF($E561="","",(VLOOKUP($E561,所属・種目コード!$B$2:$D$152,2,0)))</f>
        <v>1235</v>
      </c>
      <c r="K561" s="32">
        <v>559</v>
      </c>
      <c r="L561" s="715">
        <v>670</v>
      </c>
      <c r="M561" s="716" t="s">
        <v>8986</v>
      </c>
      <c r="N561" s="709" t="s">
        <v>12928</v>
      </c>
      <c r="O561" s="709" t="s">
        <v>12929</v>
      </c>
      <c r="P561" s="709" t="s">
        <v>265</v>
      </c>
      <c r="Q561" s="709" t="s">
        <v>11902</v>
      </c>
      <c r="R561" s="709">
        <v>3</v>
      </c>
      <c r="S561" s="714" t="str">
        <f>IF($P561="","",(VLOOKUP($P561,所属・種目コード!$B$2:$D$152,3,0)))</f>
        <v>031158</v>
      </c>
      <c r="T561" s="714">
        <f>IF($P561="","",(VLOOKUP($P561,所属・種目コード!$B$2:$D$152,2,0)))</f>
        <v>1158</v>
      </c>
    </row>
    <row r="562" spans="1:20" ht="18" customHeight="1">
      <c r="A562" s="709">
        <v>560</v>
      </c>
      <c r="B562" s="709">
        <v>670</v>
      </c>
      <c r="C562" s="709" t="s">
        <v>10418</v>
      </c>
      <c r="D562" s="709" t="s">
        <v>10419</v>
      </c>
      <c r="E562" s="709" t="s">
        <v>8624</v>
      </c>
      <c r="F562" s="709">
        <v>1</v>
      </c>
      <c r="G562" s="709">
        <v>2</v>
      </c>
      <c r="H562" s="710" t="s">
        <v>8966</v>
      </c>
      <c r="I562" s="714">
        <f>IF($E562="","",(VLOOKUP($E562,所属・種目コード!$B$2:$D$152,2,0)))</f>
        <v>1235</v>
      </c>
      <c r="K562" s="32">
        <v>560</v>
      </c>
      <c r="L562" s="715">
        <v>671</v>
      </c>
      <c r="M562" s="716" t="s">
        <v>9009</v>
      </c>
      <c r="N562" s="709" t="s">
        <v>12930</v>
      </c>
      <c r="O562" s="709" t="s">
        <v>12931</v>
      </c>
      <c r="P562" s="709" t="s">
        <v>265</v>
      </c>
      <c r="Q562" s="709" t="s">
        <v>11902</v>
      </c>
      <c r="R562" s="709">
        <v>3</v>
      </c>
      <c r="S562" s="714" t="str">
        <f>IF($P562="","",(VLOOKUP($P562,所属・種目コード!$B$2:$D$152,3,0)))</f>
        <v>031158</v>
      </c>
      <c r="T562" s="714">
        <f>IF($P562="","",(VLOOKUP($P562,所属・種目コード!$B$2:$D$152,2,0)))</f>
        <v>1158</v>
      </c>
    </row>
    <row r="563" spans="1:20" ht="18" customHeight="1">
      <c r="A563" s="709">
        <v>561</v>
      </c>
      <c r="B563" s="709">
        <v>671</v>
      </c>
      <c r="C563" s="709" t="s">
        <v>10420</v>
      </c>
      <c r="D563" s="709" t="s">
        <v>10421</v>
      </c>
      <c r="E563" s="709" t="s">
        <v>229</v>
      </c>
      <c r="F563" s="709">
        <v>1</v>
      </c>
      <c r="G563" s="709">
        <v>3</v>
      </c>
      <c r="H563" s="710" t="s">
        <v>9014</v>
      </c>
      <c r="I563" s="714">
        <f>IF($E563="","",(VLOOKUP($E563,所属・種目コード!$B$2:$D$152,2,0)))</f>
        <v>1149</v>
      </c>
      <c r="K563" s="32">
        <v>561</v>
      </c>
      <c r="L563" s="715">
        <v>672</v>
      </c>
      <c r="M563" s="716" t="s">
        <v>9009</v>
      </c>
      <c r="N563" s="709" t="s">
        <v>12932</v>
      </c>
      <c r="O563" s="709" t="s">
        <v>12933</v>
      </c>
      <c r="P563" s="709" t="s">
        <v>265</v>
      </c>
      <c r="Q563" s="709" t="s">
        <v>11902</v>
      </c>
      <c r="R563" s="709">
        <v>3</v>
      </c>
      <c r="S563" s="714" t="str">
        <f>IF($P563="","",(VLOOKUP($P563,所属・種目コード!$B$2:$D$152,3,0)))</f>
        <v>031158</v>
      </c>
      <c r="T563" s="714">
        <f>IF($P563="","",(VLOOKUP($P563,所属・種目コード!$B$2:$D$152,2,0)))</f>
        <v>1158</v>
      </c>
    </row>
    <row r="564" spans="1:20" ht="18" customHeight="1">
      <c r="A564" s="709">
        <v>562</v>
      </c>
      <c r="B564" s="709">
        <v>672</v>
      </c>
      <c r="C564" s="709" t="s">
        <v>10422</v>
      </c>
      <c r="D564" s="709" t="s">
        <v>10423</v>
      </c>
      <c r="E564" s="709" t="s">
        <v>229</v>
      </c>
      <c r="F564" s="709">
        <v>1</v>
      </c>
      <c r="G564" s="709">
        <v>3</v>
      </c>
      <c r="H564" s="710" t="s">
        <v>9014</v>
      </c>
      <c r="I564" s="714">
        <f>IF($E564="","",(VLOOKUP($E564,所属・種目コード!$B$2:$D$152,2,0)))</f>
        <v>1149</v>
      </c>
      <c r="K564" s="32">
        <v>562</v>
      </c>
      <c r="L564" s="715">
        <v>673</v>
      </c>
      <c r="M564" s="716" t="s">
        <v>9009</v>
      </c>
      <c r="N564" s="709" t="s">
        <v>12934</v>
      </c>
      <c r="O564" s="709" t="s">
        <v>12935</v>
      </c>
      <c r="P564" s="709" t="s">
        <v>265</v>
      </c>
      <c r="Q564" s="709" t="s">
        <v>11902</v>
      </c>
      <c r="R564" s="709">
        <v>3</v>
      </c>
      <c r="S564" s="714" t="str">
        <f>IF($P564="","",(VLOOKUP($P564,所属・種目コード!$B$2:$D$152,3,0)))</f>
        <v>031158</v>
      </c>
      <c r="T564" s="714">
        <f>IF($P564="","",(VLOOKUP($P564,所属・種目コード!$B$2:$D$152,2,0)))</f>
        <v>1158</v>
      </c>
    </row>
    <row r="565" spans="1:20" ht="18" customHeight="1">
      <c r="A565" s="709">
        <v>563</v>
      </c>
      <c r="B565" s="709">
        <v>673</v>
      </c>
      <c r="C565" s="709" t="s">
        <v>10424</v>
      </c>
      <c r="D565" s="709" t="s">
        <v>9568</v>
      </c>
      <c r="E565" s="709" t="s">
        <v>229</v>
      </c>
      <c r="F565" s="709">
        <v>1</v>
      </c>
      <c r="G565" s="709">
        <v>3</v>
      </c>
      <c r="H565" s="710" t="s">
        <v>9014</v>
      </c>
      <c r="I565" s="714">
        <f>IF($E565="","",(VLOOKUP($E565,所属・種目コード!$B$2:$D$152,2,0)))</f>
        <v>1149</v>
      </c>
      <c r="K565" s="32">
        <v>563</v>
      </c>
      <c r="L565" s="715">
        <v>674</v>
      </c>
      <c r="M565" s="716" t="s">
        <v>9009</v>
      </c>
      <c r="N565" s="709" t="s">
        <v>12936</v>
      </c>
      <c r="O565" s="709" t="s">
        <v>12937</v>
      </c>
      <c r="P565" s="709" t="s">
        <v>265</v>
      </c>
      <c r="Q565" s="709" t="s">
        <v>11902</v>
      </c>
      <c r="R565" s="709">
        <v>2</v>
      </c>
      <c r="S565" s="714" t="str">
        <f>IF($P565="","",(VLOOKUP($P565,所属・種目コード!$B$2:$D$152,3,0)))</f>
        <v>031158</v>
      </c>
      <c r="T565" s="714">
        <f>IF($P565="","",(VLOOKUP($P565,所属・種目コード!$B$2:$D$152,2,0)))</f>
        <v>1158</v>
      </c>
    </row>
    <row r="566" spans="1:20" ht="18" customHeight="1">
      <c r="A566" s="709">
        <v>564</v>
      </c>
      <c r="B566" s="709">
        <v>674</v>
      </c>
      <c r="C566" s="709" t="s">
        <v>10425</v>
      </c>
      <c r="D566" s="709" t="s">
        <v>10426</v>
      </c>
      <c r="E566" s="709" t="s">
        <v>229</v>
      </c>
      <c r="F566" s="709">
        <v>1</v>
      </c>
      <c r="G566" s="709">
        <v>3</v>
      </c>
      <c r="H566" s="710" t="s">
        <v>9014</v>
      </c>
      <c r="I566" s="714">
        <f>IF($E566="","",(VLOOKUP($E566,所属・種目コード!$B$2:$D$152,2,0)))</f>
        <v>1149</v>
      </c>
      <c r="K566" s="32">
        <v>564</v>
      </c>
      <c r="L566" s="715">
        <v>675</v>
      </c>
      <c r="M566" s="716" t="s">
        <v>11876</v>
      </c>
      <c r="N566" s="709" t="s">
        <v>12938</v>
      </c>
      <c r="O566" s="709" t="s">
        <v>11985</v>
      </c>
      <c r="P566" s="709" t="s">
        <v>265</v>
      </c>
      <c r="Q566" s="709" t="s">
        <v>11902</v>
      </c>
      <c r="R566" s="709">
        <v>2</v>
      </c>
      <c r="S566" s="714" t="str">
        <f>IF($P566="","",(VLOOKUP($P566,所属・種目コード!$B$2:$D$152,3,0)))</f>
        <v>031158</v>
      </c>
      <c r="T566" s="714">
        <f>IF($P566="","",(VLOOKUP($P566,所属・種目コード!$B$2:$D$152,2,0)))</f>
        <v>1158</v>
      </c>
    </row>
    <row r="567" spans="1:20" ht="18" customHeight="1">
      <c r="A567" s="709">
        <v>565</v>
      </c>
      <c r="B567" s="709">
        <v>675</v>
      </c>
      <c r="C567" s="709" t="s">
        <v>10427</v>
      </c>
      <c r="D567" s="709" t="s">
        <v>10126</v>
      </c>
      <c r="E567" s="709" t="s">
        <v>229</v>
      </c>
      <c r="F567" s="709">
        <v>1</v>
      </c>
      <c r="G567" s="709">
        <v>2</v>
      </c>
      <c r="H567" s="710" t="s">
        <v>9014</v>
      </c>
      <c r="I567" s="714">
        <f>IF($E567="","",(VLOOKUP($E567,所属・種目コード!$B$2:$D$152,2,0)))</f>
        <v>1149</v>
      </c>
      <c r="K567" s="32">
        <v>565</v>
      </c>
      <c r="L567" s="715">
        <v>676</v>
      </c>
      <c r="M567" s="716" t="s">
        <v>11876</v>
      </c>
      <c r="N567" s="709" t="s">
        <v>12939</v>
      </c>
      <c r="O567" s="709" t="s">
        <v>12940</v>
      </c>
      <c r="P567" s="709" t="s">
        <v>265</v>
      </c>
      <c r="Q567" s="709" t="s">
        <v>11902</v>
      </c>
      <c r="R567" s="709">
        <v>2</v>
      </c>
      <c r="S567" s="714" t="str">
        <f>IF($P567="","",(VLOOKUP($P567,所属・種目コード!$B$2:$D$152,3,0)))</f>
        <v>031158</v>
      </c>
      <c r="T567" s="714">
        <f>IF($P567="","",(VLOOKUP($P567,所属・種目コード!$B$2:$D$152,2,0)))</f>
        <v>1158</v>
      </c>
    </row>
    <row r="568" spans="1:20" ht="18" customHeight="1">
      <c r="A568" s="709">
        <v>566</v>
      </c>
      <c r="B568" s="709">
        <v>676</v>
      </c>
      <c r="C568" s="709" t="s">
        <v>10428</v>
      </c>
      <c r="D568" s="709" t="s">
        <v>10429</v>
      </c>
      <c r="E568" s="709" t="s">
        <v>229</v>
      </c>
      <c r="F568" s="709">
        <v>1</v>
      </c>
      <c r="G568" s="709">
        <v>2</v>
      </c>
      <c r="H568" s="710" t="s">
        <v>9014</v>
      </c>
      <c r="I568" s="714">
        <f>IF($E568="","",(VLOOKUP($E568,所属・種目コード!$B$2:$D$152,2,0)))</f>
        <v>1149</v>
      </c>
      <c r="K568" s="32">
        <v>566</v>
      </c>
      <c r="L568" s="715">
        <v>677</v>
      </c>
      <c r="M568" s="716" t="s">
        <v>11876</v>
      </c>
      <c r="N568" s="709" t="s">
        <v>12941</v>
      </c>
      <c r="O568" s="709" t="s">
        <v>12942</v>
      </c>
      <c r="P568" s="709" t="s">
        <v>265</v>
      </c>
      <c r="Q568" s="709" t="s">
        <v>11902</v>
      </c>
      <c r="R568" s="709">
        <v>2</v>
      </c>
      <c r="S568" s="714" t="str">
        <f>IF($P568="","",(VLOOKUP($P568,所属・種目コード!$B$2:$D$152,3,0)))</f>
        <v>031158</v>
      </c>
      <c r="T568" s="714">
        <f>IF($P568="","",(VLOOKUP($P568,所属・種目コード!$B$2:$D$152,2,0)))</f>
        <v>1158</v>
      </c>
    </row>
    <row r="569" spans="1:20" ht="18" customHeight="1">
      <c r="A569" s="709">
        <v>567</v>
      </c>
      <c r="B569" s="709">
        <v>677</v>
      </c>
      <c r="C569" s="709" t="s">
        <v>9258</v>
      </c>
      <c r="D569" s="709" t="s">
        <v>9259</v>
      </c>
      <c r="E569" s="709" t="s">
        <v>10048</v>
      </c>
      <c r="F569" s="709">
        <v>1</v>
      </c>
      <c r="G569" s="709">
        <v>3</v>
      </c>
      <c r="H569" s="710" t="s">
        <v>8914</v>
      </c>
      <c r="I569" s="714">
        <f>IF($E569="","",(VLOOKUP($E569,所属・種目コード!$B$2:$D$152,2,0)))</f>
        <v>1237</v>
      </c>
      <c r="K569" s="32">
        <v>567</v>
      </c>
      <c r="L569" s="715">
        <v>678</v>
      </c>
      <c r="M569" s="716" t="s">
        <v>8915</v>
      </c>
      <c r="N569" s="709" t="s">
        <v>12943</v>
      </c>
      <c r="O569" s="709" t="s">
        <v>12944</v>
      </c>
      <c r="P569" s="709" t="s">
        <v>265</v>
      </c>
      <c r="Q569" s="709" t="s">
        <v>11902</v>
      </c>
      <c r="R569" s="709">
        <v>2</v>
      </c>
      <c r="S569" s="714" t="str">
        <f>IF($P569="","",(VLOOKUP($P569,所属・種目コード!$B$2:$D$152,3,0)))</f>
        <v>031158</v>
      </c>
      <c r="T569" s="714">
        <f>IF($P569="","",(VLOOKUP($P569,所属・種目コード!$B$2:$D$152,2,0)))</f>
        <v>1158</v>
      </c>
    </row>
    <row r="570" spans="1:20" ht="18" customHeight="1">
      <c r="A570" s="709">
        <v>568</v>
      </c>
      <c r="B570" s="709">
        <v>679</v>
      </c>
      <c r="C570" s="709" t="s">
        <v>10430</v>
      </c>
      <c r="D570" s="709" t="s">
        <v>10431</v>
      </c>
      <c r="E570" s="709" t="s">
        <v>8632</v>
      </c>
      <c r="F570" s="709">
        <v>1</v>
      </c>
      <c r="G570" s="709">
        <v>3</v>
      </c>
      <c r="H570" s="710" t="s">
        <v>10432</v>
      </c>
      <c r="I570" s="714">
        <f>IF($E570="","",(VLOOKUP($E570,所属・種目コード!$B$2:$D$152,2,0)))</f>
        <v>1449</v>
      </c>
      <c r="K570" s="32">
        <v>568</v>
      </c>
      <c r="L570" s="715">
        <v>679</v>
      </c>
      <c r="M570" s="716" t="s">
        <v>9050</v>
      </c>
      <c r="N570" s="709" t="s">
        <v>12945</v>
      </c>
      <c r="O570" s="709" t="s">
        <v>12946</v>
      </c>
      <c r="P570" s="709" t="s">
        <v>265</v>
      </c>
      <c r="Q570" s="709" t="s">
        <v>11902</v>
      </c>
      <c r="R570" s="709">
        <v>2</v>
      </c>
      <c r="S570" s="714" t="str">
        <f>IF($P570="","",(VLOOKUP($P570,所属・種目コード!$B$2:$D$152,3,0)))</f>
        <v>031158</v>
      </c>
      <c r="T570" s="714">
        <f>IF($P570="","",(VLOOKUP($P570,所属・種目コード!$B$2:$D$152,2,0)))</f>
        <v>1158</v>
      </c>
    </row>
    <row r="571" spans="1:20" ht="18" customHeight="1">
      <c r="A571" s="709">
        <v>569</v>
      </c>
      <c r="B571" s="709">
        <v>680</v>
      </c>
      <c r="C571" s="709" t="s">
        <v>10433</v>
      </c>
      <c r="D571" s="709" t="s">
        <v>10434</v>
      </c>
      <c r="E571" s="709" t="s">
        <v>8632</v>
      </c>
      <c r="F571" s="709">
        <v>1</v>
      </c>
      <c r="G571" s="709">
        <v>3</v>
      </c>
      <c r="H571" s="710" t="s">
        <v>10432</v>
      </c>
      <c r="I571" s="714">
        <f>IF($E571="","",(VLOOKUP($E571,所属・種目コード!$B$2:$D$152,2,0)))</f>
        <v>1449</v>
      </c>
      <c r="K571" s="32">
        <v>569</v>
      </c>
      <c r="L571" s="715">
        <v>680</v>
      </c>
      <c r="M571" s="716" t="s">
        <v>9050</v>
      </c>
      <c r="N571" s="709" t="s">
        <v>12947</v>
      </c>
      <c r="O571" s="709" t="s">
        <v>12948</v>
      </c>
      <c r="P571" s="709" t="s">
        <v>265</v>
      </c>
      <c r="Q571" s="709" t="s">
        <v>11902</v>
      </c>
      <c r="R571" s="709">
        <v>2</v>
      </c>
      <c r="S571" s="714" t="str">
        <f>IF($P571="","",(VLOOKUP($P571,所属・種目コード!$B$2:$D$152,3,0)))</f>
        <v>031158</v>
      </c>
      <c r="T571" s="714">
        <f>IF($P571="","",(VLOOKUP($P571,所属・種目コード!$B$2:$D$152,2,0)))</f>
        <v>1158</v>
      </c>
    </row>
    <row r="572" spans="1:20" ht="18" customHeight="1">
      <c r="A572" s="709">
        <v>570</v>
      </c>
      <c r="B572" s="709">
        <v>681</v>
      </c>
      <c r="C572" s="709" t="s">
        <v>10435</v>
      </c>
      <c r="D572" s="709" t="s">
        <v>10436</v>
      </c>
      <c r="E572" s="709" t="s">
        <v>8632</v>
      </c>
      <c r="F572" s="709">
        <v>1</v>
      </c>
      <c r="G572" s="709">
        <v>3</v>
      </c>
      <c r="H572" s="710" t="s">
        <v>10432</v>
      </c>
      <c r="I572" s="714">
        <f>IF($E572="","",(VLOOKUP($E572,所属・種目コード!$B$2:$D$152,2,0)))</f>
        <v>1449</v>
      </c>
      <c r="K572" s="32">
        <v>570</v>
      </c>
      <c r="L572" s="715">
        <v>681</v>
      </c>
      <c r="M572" s="716" t="s">
        <v>9050</v>
      </c>
      <c r="N572" s="709" t="s">
        <v>12949</v>
      </c>
      <c r="O572" s="709" t="s">
        <v>12950</v>
      </c>
      <c r="P572" s="709" t="s">
        <v>265</v>
      </c>
      <c r="Q572" s="709" t="s">
        <v>11902</v>
      </c>
      <c r="R572" s="709">
        <v>2</v>
      </c>
      <c r="S572" s="714" t="str">
        <f>IF($P572="","",(VLOOKUP($P572,所属・種目コード!$B$2:$D$152,3,0)))</f>
        <v>031158</v>
      </c>
      <c r="T572" s="714">
        <f>IF($P572="","",(VLOOKUP($P572,所属・種目コード!$B$2:$D$152,2,0)))</f>
        <v>1158</v>
      </c>
    </row>
    <row r="573" spans="1:20" ht="18" customHeight="1">
      <c r="A573" s="709">
        <v>571</v>
      </c>
      <c r="B573" s="709">
        <v>682</v>
      </c>
      <c r="C573" s="709" t="s">
        <v>10437</v>
      </c>
      <c r="D573" s="709" t="s">
        <v>10438</v>
      </c>
      <c r="E573" s="709" t="s">
        <v>8632</v>
      </c>
      <c r="F573" s="709">
        <v>1</v>
      </c>
      <c r="G573" s="709">
        <v>3</v>
      </c>
      <c r="H573" s="710" t="s">
        <v>10432</v>
      </c>
      <c r="I573" s="714">
        <f>IF($E573="","",(VLOOKUP($E573,所属・種目コード!$B$2:$D$152,2,0)))</f>
        <v>1449</v>
      </c>
      <c r="K573" s="32">
        <v>571</v>
      </c>
      <c r="L573" s="715">
        <v>682</v>
      </c>
      <c r="M573" s="716" t="s">
        <v>9050</v>
      </c>
      <c r="N573" s="709" t="s">
        <v>12951</v>
      </c>
      <c r="O573" s="709" t="s">
        <v>12952</v>
      </c>
      <c r="P573" s="709" t="s">
        <v>12953</v>
      </c>
      <c r="Q573" s="709" t="s">
        <v>11902</v>
      </c>
      <c r="R573" s="709">
        <v>2</v>
      </c>
      <c r="S573" s="714" t="e">
        <f>IF($P573="","",(VLOOKUP($P573,所属・種目コード!$B$2:$D$152,3,0)))</f>
        <v>#N/A</v>
      </c>
      <c r="T573" s="714" t="e">
        <f>IF($P573="","",(VLOOKUP($P573,所属・種目コード!$B$2:$D$152,2,0)))</f>
        <v>#N/A</v>
      </c>
    </row>
    <row r="574" spans="1:20" ht="18" customHeight="1">
      <c r="A574" s="709">
        <v>572</v>
      </c>
      <c r="B574" s="709">
        <v>683</v>
      </c>
      <c r="C574" s="709" t="s">
        <v>10439</v>
      </c>
      <c r="D574" s="709" t="s">
        <v>10440</v>
      </c>
      <c r="E574" s="709" t="s">
        <v>8632</v>
      </c>
      <c r="F574" s="709">
        <v>1</v>
      </c>
      <c r="G574" s="709">
        <v>3</v>
      </c>
      <c r="H574" s="710" t="s">
        <v>10432</v>
      </c>
      <c r="I574" s="714">
        <f>IF($E574="","",(VLOOKUP($E574,所属・種目コード!$B$2:$D$152,2,0)))</f>
        <v>1449</v>
      </c>
      <c r="K574" s="32">
        <v>572</v>
      </c>
      <c r="L574" s="715">
        <v>683</v>
      </c>
      <c r="M574" s="716" t="s">
        <v>9050</v>
      </c>
      <c r="N574" s="709" t="s">
        <v>12954</v>
      </c>
      <c r="O574" s="709" t="s">
        <v>12955</v>
      </c>
      <c r="P574" s="709" t="s">
        <v>8616</v>
      </c>
      <c r="Q574" s="709" t="s">
        <v>11902</v>
      </c>
      <c r="R574" s="709">
        <v>1</v>
      </c>
      <c r="S574" s="714" t="str">
        <f>IF($P574="","",(VLOOKUP($P574,所属・種目コード!$B$2:$D$152,3,0)))</f>
        <v>031226</v>
      </c>
      <c r="T574" s="714">
        <f>IF($P574="","",(VLOOKUP($P574,所属・種目コード!$B$2:$D$152,2,0)))</f>
        <v>1226</v>
      </c>
    </row>
    <row r="575" spans="1:20" ht="18" customHeight="1">
      <c r="A575" s="709">
        <v>573</v>
      </c>
      <c r="B575" s="709">
        <v>684</v>
      </c>
      <c r="C575" s="709" t="s">
        <v>10441</v>
      </c>
      <c r="D575" s="709" t="s">
        <v>10442</v>
      </c>
      <c r="E575" s="709" t="s">
        <v>8632</v>
      </c>
      <c r="F575" s="709">
        <v>1</v>
      </c>
      <c r="G575" s="709">
        <v>3</v>
      </c>
      <c r="H575" s="710" t="s">
        <v>10432</v>
      </c>
      <c r="I575" s="714">
        <f>IF($E575="","",(VLOOKUP($E575,所属・種目コード!$B$2:$D$152,2,0)))</f>
        <v>1449</v>
      </c>
      <c r="K575" s="32">
        <v>573</v>
      </c>
      <c r="L575" s="715">
        <v>684</v>
      </c>
      <c r="M575" s="716" t="s">
        <v>9050</v>
      </c>
      <c r="N575" s="709" t="s">
        <v>12956</v>
      </c>
      <c r="O575" s="709" t="s">
        <v>12957</v>
      </c>
      <c r="P575" s="709" t="s">
        <v>10338</v>
      </c>
      <c r="Q575" s="709" t="s">
        <v>11902</v>
      </c>
      <c r="R575" s="709">
        <v>3</v>
      </c>
      <c r="S575" s="714" t="str">
        <f>IF($P575="","",(VLOOKUP($P575,所属・種目コード!$B$2:$D$152,3,0)))</f>
        <v>031141</v>
      </c>
      <c r="T575" s="714">
        <f>IF($P575="","",(VLOOKUP($P575,所属・種目コード!$B$2:$D$152,2,0)))</f>
        <v>1141</v>
      </c>
    </row>
    <row r="576" spans="1:20" ht="18" customHeight="1">
      <c r="A576" s="709">
        <v>574</v>
      </c>
      <c r="B576" s="709">
        <v>685</v>
      </c>
      <c r="C576" s="709" t="s">
        <v>9239</v>
      </c>
      <c r="D576" s="709" t="s">
        <v>9240</v>
      </c>
      <c r="E576" s="709" t="s">
        <v>8632</v>
      </c>
      <c r="F576" s="709">
        <v>1</v>
      </c>
      <c r="G576" s="709">
        <v>3</v>
      </c>
      <c r="H576" s="710" t="s">
        <v>10432</v>
      </c>
      <c r="I576" s="714">
        <f>IF($E576="","",(VLOOKUP($E576,所属・種目コード!$B$2:$D$152,2,0)))</f>
        <v>1449</v>
      </c>
      <c r="K576" s="32">
        <v>574</v>
      </c>
      <c r="L576" s="715">
        <v>685</v>
      </c>
      <c r="M576" s="716" t="s">
        <v>9050</v>
      </c>
      <c r="N576" s="709" t="s">
        <v>12958</v>
      </c>
      <c r="O576" s="709" t="s">
        <v>12959</v>
      </c>
      <c r="P576" s="709" t="s">
        <v>10338</v>
      </c>
      <c r="Q576" s="709" t="s">
        <v>11902</v>
      </c>
      <c r="R576" s="709">
        <v>3</v>
      </c>
      <c r="S576" s="714" t="str">
        <f>IF($P576="","",(VLOOKUP($P576,所属・種目コード!$B$2:$D$152,3,0)))</f>
        <v>031141</v>
      </c>
      <c r="T576" s="714">
        <f>IF($P576="","",(VLOOKUP($P576,所属・種目コード!$B$2:$D$152,2,0)))</f>
        <v>1141</v>
      </c>
    </row>
    <row r="577" spans="1:20" ht="18" customHeight="1">
      <c r="A577" s="709">
        <v>575</v>
      </c>
      <c r="B577" s="709">
        <v>686</v>
      </c>
      <c r="C577" s="709" t="s">
        <v>10443</v>
      </c>
      <c r="D577" s="709" t="s">
        <v>10444</v>
      </c>
      <c r="E577" s="709" t="s">
        <v>8632</v>
      </c>
      <c r="F577" s="709">
        <v>1</v>
      </c>
      <c r="G577" s="709">
        <v>2</v>
      </c>
      <c r="H577" s="710" t="s">
        <v>10432</v>
      </c>
      <c r="I577" s="714">
        <f>IF($E577="","",(VLOOKUP($E577,所属・種目コード!$B$2:$D$152,2,0)))</f>
        <v>1449</v>
      </c>
      <c r="K577" s="32">
        <v>575</v>
      </c>
      <c r="L577" s="715">
        <v>686</v>
      </c>
      <c r="M577" s="716" t="s">
        <v>9050</v>
      </c>
      <c r="N577" s="709" t="s">
        <v>12960</v>
      </c>
      <c r="O577" s="709" t="s">
        <v>12961</v>
      </c>
      <c r="P577" s="709" t="s">
        <v>10338</v>
      </c>
      <c r="Q577" s="709" t="s">
        <v>11902</v>
      </c>
      <c r="R577" s="709">
        <v>3</v>
      </c>
      <c r="S577" s="714" t="str">
        <f>IF($P577="","",(VLOOKUP($P577,所属・種目コード!$B$2:$D$152,3,0)))</f>
        <v>031141</v>
      </c>
      <c r="T577" s="714">
        <f>IF($P577="","",(VLOOKUP($P577,所属・種目コード!$B$2:$D$152,2,0)))</f>
        <v>1141</v>
      </c>
    </row>
    <row r="578" spans="1:20" ht="18" customHeight="1">
      <c r="A578" s="709">
        <v>576</v>
      </c>
      <c r="B578" s="709">
        <v>687</v>
      </c>
      <c r="C578" s="709" t="s">
        <v>10445</v>
      </c>
      <c r="D578" s="709" t="s">
        <v>10446</v>
      </c>
      <c r="E578" s="709" t="s">
        <v>8632</v>
      </c>
      <c r="F578" s="709">
        <v>1</v>
      </c>
      <c r="G578" s="709">
        <v>2</v>
      </c>
      <c r="H578" s="710" t="s">
        <v>10432</v>
      </c>
      <c r="I578" s="714">
        <f>IF($E578="","",(VLOOKUP($E578,所属・種目コード!$B$2:$D$152,2,0)))</f>
        <v>1449</v>
      </c>
      <c r="K578" s="32">
        <v>576</v>
      </c>
      <c r="L578" s="715">
        <v>687</v>
      </c>
      <c r="M578" s="716" t="s">
        <v>9050</v>
      </c>
      <c r="N578" s="709" t="s">
        <v>12962</v>
      </c>
      <c r="O578" s="709" t="s">
        <v>12963</v>
      </c>
      <c r="P578" s="709" t="s">
        <v>10338</v>
      </c>
      <c r="Q578" s="709" t="s">
        <v>11902</v>
      </c>
      <c r="R578" s="709">
        <v>2</v>
      </c>
      <c r="S578" s="714" t="str">
        <f>IF($P578="","",(VLOOKUP($P578,所属・種目コード!$B$2:$D$152,3,0)))</f>
        <v>031141</v>
      </c>
      <c r="T578" s="714">
        <f>IF($P578="","",(VLOOKUP($P578,所属・種目コード!$B$2:$D$152,2,0)))</f>
        <v>1141</v>
      </c>
    </row>
    <row r="579" spans="1:20" ht="18" customHeight="1">
      <c r="A579" s="709">
        <v>577</v>
      </c>
      <c r="B579" s="709">
        <v>688</v>
      </c>
      <c r="C579" s="709" t="s">
        <v>10447</v>
      </c>
      <c r="D579" s="709" t="s">
        <v>10448</v>
      </c>
      <c r="E579" s="709" t="s">
        <v>8632</v>
      </c>
      <c r="F579" s="709">
        <v>1</v>
      </c>
      <c r="G579" s="709">
        <v>2</v>
      </c>
      <c r="H579" s="710" t="s">
        <v>10432</v>
      </c>
      <c r="I579" s="714">
        <f>IF($E579="","",(VLOOKUP($E579,所属・種目コード!$B$2:$D$152,2,0)))</f>
        <v>1449</v>
      </c>
      <c r="K579" s="32">
        <v>577</v>
      </c>
      <c r="L579" s="715">
        <v>688</v>
      </c>
      <c r="M579" s="716" t="s">
        <v>8958</v>
      </c>
      <c r="N579" s="709" t="s">
        <v>12964</v>
      </c>
      <c r="O579" s="709" t="s">
        <v>12965</v>
      </c>
      <c r="P579" s="709" t="s">
        <v>10338</v>
      </c>
      <c r="Q579" s="709" t="s">
        <v>11902</v>
      </c>
      <c r="R579" s="709">
        <v>2</v>
      </c>
      <c r="S579" s="714" t="str">
        <f>IF($P579="","",(VLOOKUP($P579,所属・種目コード!$B$2:$D$152,3,0)))</f>
        <v>031141</v>
      </c>
      <c r="T579" s="714">
        <f>IF($P579="","",(VLOOKUP($P579,所属・種目コード!$B$2:$D$152,2,0)))</f>
        <v>1141</v>
      </c>
    </row>
    <row r="580" spans="1:20" ht="18" customHeight="1">
      <c r="A580" s="709">
        <v>578</v>
      </c>
      <c r="B580" s="709">
        <v>689</v>
      </c>
      <c r="C580" s="709" t="s">
        <v>10449</v>
      </c>
      <c r="D580" s="709" t="s">
        <v>10450</v>
      </c>
      <c r="E580" s="709" t="s">
        <v>8632</v>
      </c>
      <c r="F580" s="709">
        <v>1</v>
      </c>
      <c r="G580" s="709">
        <v>2</v>
      </c>
      <c r="H580" s="710" t="s">
        <v>10432</v>
      </c>
      <c r="I580" s="714">
        <f>IF($E580="","",(VLOOKUP($E580,所属・種目コード!$B$2:$D$152,2,0)))</f>
        <v>1449</v>
      </c>
      <c r="K580" s="32">
        <v>578</v>
      </c>
      <c r="L580" s="715">
        <v>689</v>
      </c>
      <c r="M580" s="716" t="s">
        <v>8958</v>
      </c>
      <c r="N580" s="709" t="s">
        <v>12966</v>
      </c>
      <c r="O580" s="709" t="s">
        <v>12967</v>
      </c>
      <c r="P580" s="709" t="s">
        <v>10338</v>
      </c>
      <c r="Q580" s="709" t="s">
        <v>11902</v>
      </c>
      <c r="R580" s="709">
        <v>2</v>
      </c>
      <c r="S580" s="714" t="str">
        <f>IF($P580="","",(VLOOKUP($P580,所属・種目コード!$B$2:$D$152,3,0)))</f>
        <v>031141</v>
      </c>
      <c r="T580" s="714">
        <f>IF($P580="","",(VLOOKUP($P580,所属・種目コード!$B$2:$D$152,2,0)))</f>
        <v>1141</v>
      </c>
    </row>
    <row r="581" spans="1:20" ht="18" customHeight="1">
      <c r="A581" s="709">
        <v>579</v>
      </c>
      <c r="B581" s="709">
        <v>690</v>
      </c>
      <c r="C581" s="709" t="s">
        <v>10451</v>
      </c>
      <c r="D581" s="709" t="s">
        <v>10452</v>
      </c>
      <c r="E581" s="709" t="s">
        <v>8628</v>
      </c>
      <c r="F581" s="709">
        <v>1</v>
      </c>
      <c r="G581" s="709">
        <v>3</v>
      </c>
      <c r="H581" s="710" t="s">
        <v>8986</v>
      </c>
      <c r="I581" s="714">
        <f>IF($E581="","",(VLOOKUP($E581,所属・種目コード!$B$2:$D$152,2,0)))</f>
        <v>1239</v>
      </c>
      <c r="K581" s="32">
        <v>579</v>
      </c>
      <c r="L581" s="715">
        <v>690</v>
      </c>
      <c r="M581" s="716" t="s">
        <v>11887</v>
      </c>
      <c r="N581" s="709" t="s">
        <v>12968</v>
      </c>
      <c r="O581" s="709" t="s">
        <v>12969</v>
      </c>
      <c r="P581" s="709" t="s">
        <v>10338</v>
      </c>
      <c r="Q581" s="709" t="s">
        <v>11902</v>
      </c>
      <c r="R581" s="709">
        <v>2</v>
      </c>
      <c r="S581" s="714" t="str">
        <f>IF($P581="","",(VLOOKUP($P581,所属・種目コード!$B$2:$D$152,3,0)))</f>
        <v>031141</v>
      </c>
      <c r="T581" s="714">
        <f>IF($P581="","",(VLOOKUP($P581,所属・種目コード!$B$2:$D$152,2,0)))</f>
        <v>1141</v>
      </c>
    </row>
    <row r="582" spans="1:20" ht="18" customHeight="1">
      <c r="A582" s="709">
        <v>580</v>
      </c>
      <c r="B582" s="709">
        <v>691</v>
      </c>
      <c r="C582" s="709" t="s">
        <v>10453</v>
      </c>
      <c r="D582" s="709" t="s">
        <v>10454</v>
      </c>
      <c r="E582" s="709" t="s">
        <v>8628</v>
      </c>
      <c r="F582" s="709">
        <v>1</v>
      </c>
      <c r="G582" s="709">
        <v>3</v>
      </c>
      <c r="H582" s="710" t="s">
        <v>8986</v>
      </c>
      <c r="I582" s="714">
        <f>IF($E582="","",(VLOOKUP($E582,所属・種目コード!$B$2:$D$152,2,0)))</f>
        <v>1239</v>
      </c>
      <c r="K582" s="32">
        <v>580</v>
      </c>
      <c r="L582" s="715">
        <v>691</v>
      </c>
      <c r="M582" s="716" t="s">
        <v>11887</v>
      </c>
      <c r="N582" s="709" t="s">
        <v>12970</v>
      </c>
      <c r="O582" s="709" t="s">
        <v>12971</v>
      </c>
      <c r="P582" s="709" t="s">
        <v>10338</v>
      </c>
      <c r="Q582" s="709" t="s">
        <v>11902</v>
      </c>
      <c r="R582" s="709">
        <v>2</v>
      </c>
      <c r="S582" s="714" t="str">
        <f>IF($P582="","",(VLOOKUP($P582,所属・種目コード!$B$2:$D$152,3,0)))</f>
        <v>031141</v>
      </c>
      <c r="T582" s="714">
        <f>IF($P582="","",(VLOOKUP($P582,所属・種目コード!$B$2:$D$152,2,0)))</f>
        <v>1141</v>
      </c>
    </row>
    <row r="583" spans="1:20" ht="18" customHeight="1">
      <c r="A583" s="709">
        <v>581</v>
      </c>
      <c r="B583" s="709">
        <v>692</v>
      </c>
      <c r="C583" s="709" t="s">
        <v>10455</v>
      </c>
      <c r="D583" s="709" t="s">
        <v>10456</v>
      </c>
      <c r="E583" s="709" t="s">
        <v>8628</v>
      </c>
      <c r="F583" s="709">
        <v>1</v>
      </c>
      <c r="G583" s="709">
        <v>3</v>
      </c>
      <c r="H583" s="710" t="s">
        <v>8986</v>
      </c>
      <c r="I583" s="714">
        <f>IF($E583="","",(VLOOKUP($E583,所属・種目コード!$B$2:$D$152,2,0)))</f>
        <v>1239</v>
      </c>
      <c r="K583" s="32">
        <v>581</v>
      </c>
      <c r="L583" s="715">
        <v>692</v>
      </c>
      <c r="M583" s="716" t="s">
        <v>11887</v>
      </c>
      <c r="N583" s="709" t="s">
        <v>12972</v>
      </c>
      <c r="O583" s="709" t="s">
        <v>12973</v>
      </c>
      <c r="P583" s="709" t="s">
        <v>222</v>
      </c>
      <c r="Q583" s="709" t="s">
        <v>11902</v>
      </c>
      <c r="R583" s="709">
        <v>3</v>
      </c>
      <c r="S583" s="714" t="str">
        <f>IF($P583="","",(VLOOKUP($P583,所属・種目コード!$B$2:$D$152,3,0)))</f>
        <v>031147</v>
      </c>
      <c r="T583" s="714">
        <f>IF($P583="","",(VLOOKUP($P583,所属・種目コード!$B$2:$D$152,2,0)))</f>
        <v>1147</v>
      </c>
    </row>
    <row r="584" spans="1:20" ht="18" customHeight="1">
      <c r="A584" s="709">
        <v>582</v>
      </c>
      <c r="B584" s="709">
        <v>693</v>
      </c>
      <c r="C584" s="709" t="s">
        <v>10457</v>
      </c>
      <c r="D584" s="709" t="s">
        <v>10458</v>
      </c>
      <c r="E584" s="709" t="s">
        <v>8628</v>
      </c>
      <c r="F584" s="709">
        <v>1</v>
      </c>
      <c r="G584" s="709">
        <v>3</v>
      </c>
      <c r="H584" s="710" t="s">
        <v>8986</v>
      </c>
      <c r="I584" s="714">
        <f>IF($E584="","",(VLOOKUP($E584,所属・種目コード!$B$2:$D$152,2,0)))</f>
        <v>1239</v>
      </c>
      <c r="K584" s="32">
        <v>582</v>
      </c>
      <c r="L584" s="715">
        <v>693</v>
      </c>
      <c r="M584" s="716" t="s">
        <v>11854</v>
      </c>
      <c r="N584" s="709" t="s">
        <v>12974</v>
      </c>
      <c r="O584" s="709" t="s">
        <v>12975</v>
      </c>
      <c r="P584" s="709" t="s">
        <v>222</v>
      </c>
      <c r="Q584" s="709" t="s">
        <v>11902</v>
      </c>
      <c r="R584" s="709">
        <v>3</v>
      </c>
      <c r="S584" s="714" t="str">
        <f>IF($P584="","",(VLOOKUP($P584,所属・種目コード!$B$2:$D$152,3,0)))</f>
        <v>031147</v>
      </c>
      <c r="T584" s="714">
        <f>IF($P584="","",(VLOOKUP($P584,所属・種目コード!$B$2:$D$152,2,0)))</f>
        <v>1147</v>
      </c>
    </row>
    <row r="585" spans="1:20" ht="18" customHeight="1">
      <c r="A585" s="709">
        <v>583</v>
      </c>
      <c r="B585" s="709">
        <v>694</v>
      </c>
      <c r="C585" s="709" t="s">
        <v>10459</v>
      </c>
      <c r="D585" s="709" t="s">
        <v>10460</v>
      </c>
      <c r="E585" s="709" t="s">
        <v>8628</v>
      </c>
      <c r="F585" s="709">
        <v>1</v>
      </c>
      <c r="G585" s="709">
        <v>3</v>
      </c>
      <c r="H585" s="710" t="s">
        <v>8986</v>
      </c>
      <c r="I585" s="714">
        <f>IF($E585="","",(VLOOKUP($E585,所属・種目コード!$B$2:$D$152,2,0)))</f>
        <v>1239</v>
      </c>
      <c r="K585" s="32">
        <v>583</v>
      </c>
      <c r="L585" s="715">
        <v>694</v>
      </c>
      <c r="M585" s="716" t="s">
        <v>11854</v>
      </c>
      <c r="N585" s="709" t="s">
        <v>12976</v>
      </c>
      <c r="O585" s="709" t="s">
        <v>12977</v>
      </c>
      <c r="P585" s="709" t="s">
        <v>222</v>
      </c>
      <c r="Q585" s="709" t="s">
        <v>11902</v>
      </c>
      <c r="R585" s="709">
        <v>3</v>
      </c>
      <c r="S585" s="714" t="str">
        <f>IF($P585="","",(VLOOKUP($P585,所属・種目コード!$B$2:$D$152,3,0)))</f>
        <v>031147</v>
      </c>
      <c r="T585" s="714">
        <f>IF($P585="","",(VLOOKUP($P585,所属・種目コード!$B$2:$D$152,2,0)))</f>
        <v>1147</v>
      </c>
    </row>
    <row r="586" spans="1:20" ht="18" customHeight="1">
      <c r="A586" s="709">
        <v>584</v>
      </c>
      <c r="B586" s="709">
        <v>695</v>
      </c>
      <c r="C586" s="709" t="s">
        <v>10461</v>
      </c>
      <c r="D586" s="709" t="s">
        <v>9576</v>
      </c>
      <c r="E586" s="709" t="s">
        <v>8628</v>
      </c>
      <c r="F586" s="709">
        <v>1</v>
      </c>
      <c r="G586" s="709">
        <v>3</v>
      </c>
      <c r="H586" s="711" t="s">
        <v>8986</v>
      </c>
      <c r="I586" s="714">
        <f>IF($E586="","",(VLOOKUP($E586,所属・種目コード!$B$2:$D$152,2,0)))</f>
        <v>1239</v>
      </c>
      <c r="K586" s="32">
        <v>584</v>
      </c>
      <c r="L586" s="715">
        <v>695</v>
      </c>
      <c r="M586" s="716" t="s">
        <v>10432</v>
      </c>
      <c r="N586" s="709" t="s">
        <v>12978</v>
      </c>
      <c r="O586" s="709" t="s">
        <v>12979</v>
      </c>
      <c r="P586" s="709" t="s">
        <v>222</v>
      </c>
      <c r="Q586" s="709" t="s">
        <v>11902</v>
      </c>
      <c r="R586" s="709">
        <v>3</v>
      </c>
      <c r="S586" s="714" t="str">
        <f>IF($P586="","",(VLOOKUP($P586,所属・種目コード!$B$2:$D$152,3,0)))</f>
        <v>031147</v>
      </c>
      <c r="T586" s="714">
        <f>IF($P586="","",(VLOOKUP($P586,所属・種目コード!$B$2:$D$152,2,0)))</f>
        <v>1147</v>
      </c>
    </row>
    <row r="587" spans="1:20" ht="18" customHeight="1">
      <c r="A587" s="709">
        <v>585</v>
      </c>
      <c r="B587" s="709">
        <v>696</v>
      </c>
      <c r="C587" s="709" t="s">
        <v>10462</v>
      </c>
      <c r="D587" s="709" t="s">
        <v>10463</v>
      </c>
      <c r="E587" s="709" t="s">
        <v>8628</v>
      </c>
      <c r="F587" s="709">
        <v>1</v>
      </c>
      <c r="G587" s="709">
        <v>2</v>
      </c>
      <c r="H587" s="711" t="s">
        <v>8986</v>
      </c>
      <c r="I587" s="714">
        <f>IF($E587="","",(VLOOKUP($E587,所属・種目コード!$B$2:$D$152,2,0)))</f>
        <v>1239</v>
      </c>
      <c r="K587" s="32">
        <v>585</v>
      </c>
      <c r="L587" s="715">
        <v>696</v>
      </c>
      <c r="M587" s="716" t="s">
        <v>9008</v>
      </c>
      <c r="N587" s="709" t="s">
        <v>12980</v>
      </c>
      <c r="O587" s="709" t="s">
        <v>5571</v>
      </c>
      <c r="P587" s="709" t="s">
        <v>222</v>
      </c>
      <c r="Q587" s="709" t="s">
        <v>11902</v>
      </c>
      <c r="R587" s="709">
        <v>3</v>
      </c>
      <c r="S587" s="714" t="str">
        <f>IF($P587="","",(VLOOKUP($P587,所属・種目コード!$B$2:$D$152,3,0)))</f>
        <v>031147</v>
      </c>
      <c r="T587" s="714">
        <f>IF($P587="","",(VLOOKUP($P587,所属・種目コード!$B$2:$D$152,2,0)))</f>
        <v>1147</v>
      </c>
    </row>
    <row r="588" spans="1:20" ht="18" customHeight="1">
      <c r="A588" s="709">
        <v>586</v>
      </c>
      <c r="B588" s="709">
        <v>697</v>
      </c>
      <c r="C588" s="709" t="s">
        <v>10464</v>
      </c>
      <c r="D588" s="709" t="s">
        <v>10465</v>
      </c>
      <c r="E588" s="709" t="s">
        <v>8628</v>
      </c>
      <c r="F588" s="709">
        <v>1</v>
      </c>
      <c r="G588" s="709">
        <v>2</v>
      </c>
      <c r="H588" s="711" t="s">
        <v>8986</v>
      </c>
      <c r="I588" s="714">
        <f>IF($E588="","",(VLOOKUP($E588,所属・種目コード!$B$2:$D$152,2,0)))</f>
        <v>1239</v>
      </c>
      <c r="K588" s="32">
        <v>586</v>
      </c>
      <c r="L588" s="715">
        <v>697</v>
      </c>
      <c r="M588" s="716" t="s">
        <v>9008</v>
      </c>
      <c r="N588" s="709" t="s">
        <v>12981</v>
      </c>
      <c r="O588" s="709" t="s">
        <v>12982</v>
      </c>
      <c r="P588" s="709" t="s">
        <v>222</v>
      </c>
      <c r="Q588" s="709" t="s">
        <v>11902</v>
      </c>
      <c r="R588" s="709">
        <v>3</v>
      </c>
      <c r="S588" s="714" t="str">
        <f>IF($P588="","",(VLOOKUP($P588,所属・種目コード!$B$2:$D$152,3,0)))</f>
        <v>031147</v>
      </c>
      <c r="T588" s="714">
        <f>IF($P588="","",(VLOOKUP($P588,所属・種目コード!$B$2:$D$152,2,0)))</f>
        <v>1147</v>
      </c>
    </row>
    <row r="589" spans="1:20" ht="18" customHeight="1">
      <c r="A589" s="709">
        <v>587</v>
      </c>
      <c r="B589" s="709">
        <v>698</v>
      </c>
      <c r="C589" s="709" t="s">
        <v>10466</v>
      </c>
      <c r="D589" s="709" t="s">
        <v>10467</v>
      </c>
      <c r="E589" s="709" t="s">
        <v>354</v>
      </c>
      <c r="F589" s="709">
        <v>1</v>
      </c>
      <c r="G589" s="709">
        <v>3</v>
      </c>
      <c r="H589" s="711" t="s">
        <v>9022</v>
      </c>
      <c r="I589" s="714">
        <f>IF($E589="","",(VLOOKUP($E589,所属・種目コード!$B$2:$D$152,2,0)))</f>
        <v>1190</v>
      </c>
      <c r="K589" s="32">
        <v>587</v>
      </c>
      <c r="L589" s="715">
        <v>698</v>
      </c>
      <c r="M589" s="716" t="s">
        <v>9008</v>
      </c>
      <c r="N589" s="709" t="s">
        <v>12983</v>
      </c>
      <c r="O589" s="709" t="s">
        <v>12984</v>
      </c>
      <c r="P589" s="709" t="s">
        <v>222</v>
      </c>
      <c r="Q589" s="709" t="s">
        <v>11902</v>
      </c>
      <c r="R589" s="709">
        <v>3</v>
      </c>
      <c r="S589" s="714" t="str">
        <f>IF($P589="","",(VLOOKUP($P589,所属・種目コード!$B$2:$D$152,3,0)))</f>
        <v>031147</v>
      </c>
      <c r="T589" s="714">
        <f>IF($P589="","",(VLOOKUP($P589,所属・種目コード!$B$2:$D$152,2,0)))</f>
        <v>1147</v>
      </c>
    </row>
    <row r="590" spans="1:20" ht="18" customHeight="1">
      <c r="A590" s="709">
        <v>588</v>
      </c>
      <c r="B590" s="709">
        <v>699</v>
      </c>
      <c r="C590" s="709" t="s">
        <v>10468</v>
      </c>
      <c r="D590" s="709" t="s">
        <v>10469</v>
      </c>
      <c r="E590" s="709" t="s">
        <v>354</v>
      </c>
      <c r="F590" s="709">
        <v>1</v>
      </c>
      <c r="G590" s="709">
        <v>3</v>
      </c>
      <c r="H590" s="711" t="s">
        <v>9022</v>
      </c>
      <c r="I590" s="714">
        <f>IF($E590="","",(VLOOKUP($E590,所属・種目コード!$B$2:$D$152,2,0)))</f>
        <v>1190</v>
      </c>
      <c r="K590" s="32">
        <v>588</v>
      </c>
      <c r="L590" s="715">
        <v>699</v>
      </c>
      <c r="M590" s="716" t="s">
        <v>9008</v>
      </c>
      <c r="N590" s="709" t="s">
        <v>12985</v>
      </c>
      <c r="O590" s="709" t="s">
        <v>12986</v>
      </c>
      <c r="P590" s="709" t="s">
        <v>222</v>
      </c>
      <c r="Q590" s="709" t="s">
        <v>11902</v>
      </c>
      <c r="R590" s="709">
        <v>2</v>
      </c>
      <c r="S590" s="714" t="str">
        <f>IF($P590="","",(VLOOKUP($P590,所属・種目コード!$B$2:$D$152,3,0)))</f>
        <v>031147</v>
      </c>
      <c r="T590" s="714">
        <f>IF($P590="","",(VLOOKUP($P590,所属・種目コード!$B$2:$D$152,2,0)))</f>
        <v>1147</v>
      </c>
    </row>
    <row r="591" spans="1:20" ht="18" customHeight="1">
      <c r="A591" s="709">
        <v>589</v>
      </c>
      <c r="B591" s="709">
        <v>700</v>
      </c>
      <c r="C591" s="709" t="s">
        <v>10470</v>
      </c>
      <c r="D591" s="709" t="s">
        <v>10471</v>
      </c>
      <c r="E591" s="709" t="s">
        <v>354</v>
      </c>
      <c r="F591" s="709">
        <v>1</v>
      </c>
      <c r="G591" s="709">
        <v>3</v>
      </c>
      <c r="H591" s="711" t="s">
        <v>9022</v>
      </c>
      <c r="I591" s="714">
        <f>IF($E591="","",(VLOOKUP($E591,所属・種目コード!$B$2:$D$152,2,0)))</f>
        <v>1190</v>
      </c>
      <c r="K591" s="32">
        <v>589</v>
      </c>
      <c r="L591" s="715">
        <v>700</v>
      </c>
      <c r="M591" s="716" t="s">
        <v>9008</v>
      </c>
      <c r="N591" s="709" t="s">
        <v>12987</v>
      </c>
      <c r="O591" s="709" t="s">
        <v>12988</v>
      </c>
      <c r="P591" s="709" t="s">
        <v>222</v>
      </c>
      <c r="Q591" s="709" t="s">
        <v>11902</v>
      </c>
      <c r="R591" s="709">
        <v>2</v>
      </c>
      <c r="S591" s="714" t="str">
        <f>IF($P591="","",(VLOOKUP($P591,所属・種目コード!$B$2:$D$152,3,0)))</f>
        <v>031147</v>
      </c>
      <c r="T591" s="714">
        <f>IF($P591="","",(VLOOKUP($P591,所属・種目コード!$B$2:$D$152,2,0)))</f>
        <v>1147</v>
      </c>
    </row>
    <row r="592" spans="1:20" ht="18" customHeight="1">
      <c r="A592" s="709">
        <v>590</v>
      </c>
      <c r="B592" s="709">
        <v>701</v>
      </c>
      <c r="C592" s="709" t="s">
        <v>10472</v>
      </c>
      <c r="D592" s="709" t="s">
        <v>10473</v>
      </c>
      <c r="E592" s="709" t="s">
        <v>354</v>
      </c>
      <c r="F592" s="709">
        <v>1</v>
      </c>
      <c r="G592" s="709">
        <v>3</v>
      </c>
      <c r="H592" s="710" t="s">
        <v>9022</v>
      </c>
      <c r="I592" s="714">
        <f>IF($E592="","",(VLOOKUP($E592,所属・種目コード!$B$2:$D$152,2,0)))</f>
        <v>1190</v>
      </c>
      <c r="K592" s="32">
        <v>590</v>
      </c>
      <c r="L592" s="715">
        <v>701</v>
      </c>
      <c r="M592" s="716" t="s">
        <v>9008</v>
      </c>
      <c r="N592" s="709" t="s">
        <v>12989</v>
      </c>
      <c r="O592" s="709" t="s">
        <v>12990</v>
      </c>
      <c r="P592" s="709" t="s">
        <v>222</v>
      </c>
      <c r="Q592" s="709" t="s">
        <v>11902</v>
      </c>
      <c r="R592" s="709">
        <v>2</v>
      </c>
      <c r="S592" s="714" t="str">
        <f>IF($P592="","",(VLOOKUP($P592,所属・種目コード!$B$2:$D$152,3,0)))</f>
        <v>031147</v>
      </c>
      <c r="T592" s="714">
        <f>IF($P592="","",(VLOOKUP($P592,所属・種目コード!$B$2:$D$152,2,0)))</f>
        <v>1147</v>
      </c>
    </row>
    <row r="593" spans="1:20" ht="18" customHeight="1">
      <c r="A593" s="709">
        <v>591</v>
      </c>
      <c r="B593" s="709">
        <v>702</v>
      </c>
      <c r="C593" s="709" t="s">
        <v>10474</v>
      </c>
      <c r="D593" s="709" t="s">
        <v>1893</v>
      </c>
      <c r="E593" s="709" t="s">
        <v>354</v>
      </c>
      <c r="F593" s="709">
        <v>1</v>
      </c>
      <c r="G593" s="709">
        <v>3</v>
      </c>
      <c r="H593" s="710" t="s">
        <v>9022</v>
      </c>
      <c r="I593" s="714">
        <f>IF($E593="","",(VLOOKUP($E593,所属・種目コード!$B$2:$D$152,2,0)))</f>
        <v>1190</v>
      </c>
      <c r="K593" s="32">
        <v>591</v>
      </c>
      <c r="L593" s="715">
        <v>702</v>
      </c>
      <c r="M593" s="716" t="s">
        <v>9008</v>
      </c>
      <c r="N593" s="709" t="s">
        <v>12991</v>
      </c>
      <c r="O593" s="709" t="s">
        <v>9068</v>
      </c>
      <c r="P593" s="709" t="s">
        <v>222</v>
      </c>
      <c r="Q593" s="709" t="s">
        <v>11902</v>
      </c>
      <c r="R593" s="709">
        <v>2</v>
      </c>
      <c r="S593" s="714" t="str">
        <f>IF($P593="","",(VLOOKUP($P593,所属・種目コード!$B$2:$D$152,3,0)))</f>
        <v>031147</v>
      </c>
      <c r="T593" s="714">
        <f>IF($P593="","",(VLOOKUP($P593,所属・種目コード!$B$2:$D$152,2,0)))</f>
        <v>1147</v>
      </c>
    </row>
    <row r="594" spans="1:20" ht="18" customHeight="1">
      <c r="A594" s="709">
        <v>592</v>
      </c>
      <c r="B594" s="709">
        <v>703</v>
      </c>
      <c r="C594" s="709" t="s">
        <v>10475</v>
      </c>
      <c r="D594" s="709" t="s">
        <v>10476</v>
      </c>
      <c r="E594" s="709" t="s">
        <v>354</v>
      </c>
      <c r="F594" s="709">
        <v>1</v>
      </c>
      <c r="G594" s="709">
        <v>3</v>
      </c>
      <c r="H594" s="710" t="s">
        <v>9022</v>
      </c>
      <c r="I594" s="714">
        <f>IF($E594="","",(VLOOKUP($E594,所属・種目コード!$B$2:$D$152,2,0)))</f>
        <v>1190</v>
      </c>
      <c r="K594" s="32">
        <v>592</v>
      </c>
      <c r="L594" s="715">
        <v>703</v>
      </c>
      <c r="M594" s="716" t="s">
        <v>9008</v>
      </c>
      <c r="N594" s="709" t="s">
        <v>12992</v>
      </c>
      <c r="O594" s="709" t="s">
        <v>12993</v>
      </c>
      <c r="P594" s="709" t="s">
        <v>222</v>
      </c>
      <c r="Q594" s="709" t="s">
        <v>11902</v>
      </c>
      <c r="R594" s="709">
        <v>2</v>
      </c>
      <c r="S594" s="714" t="str">
        <f>IF($P594="","",(VLOOKUP($P594,所属・種目コード!$B$2:$D$152,3,0)))</f>
        <v>031147</v>
      </c>
      <c r="T594" s="714">
        <f>IF($P594="","",(VLOOKUP($P594,所属・種目コード!$B$2:$D$152,2,0)))</f>
        <v>1147</v>
      </c>
    </row>
    <row r="595" spans="1:20" ht="18" customHeight="1">
      <c r="A595" s="709">
        <v>593</v>
      </c>
      <c r="B595" s="709">
        <v>704</v>
      </c>
      <c r="C595" s="709" t="s">
        <v>10477</v>
      </c>
      <c r="D595" s="709" t="s">
        <v>1059</v>
      </c>
      <c r="E595" s="709" t="s">
        <v>354</v>
      </c>
      <c r="F595" s="709">
        <v>1</v>
      </c>
      <c r="G595" s="709">
        <v>3</v>
      </c>
      <c r="H595" s="710" t="s">
        <v>9022</v>
      </c>
      <c r="I595" s="714">
        <f>IF($E595="","",(VLOOKUP($E595,所属・種目コード!$B$2:$D$152,2,0)))</f>
        <v>1190</v>
      </c>
      <c r="K595" s="32">
        <v>593</v>
      </c>
      <c r="L595" s="715">
        <v>704</v>
      </c>
      <c r="M595" s="716" t="s">
        <v>9008</v>
      </c>
      <c r="N595" s="709" t="s">
        <v>9302</v>
      </c>
      <c r="O595" s="709" t="s">
        <v>9303</v>
      </c>
      <c r="P595" s="709" t="s">
        <v>141</v>
      </c>
      <c r="Q595" s="709" t="s">
        <v>11902</v>
      </c>
      <c r="R595" s="709">
        <v>3</v>
      </c>
      <c r="S595" s="714" t="str">
        <f>IF($P595="","",(VLOOKUP($P595,所属・種目コード!$B$2:$D$152,3,0)))</f>
        <v>031130</v>
      </c>
      <c r="T595" s="714">
        <f>IF($P595="","",(VLOOKUP($P595,所属・種目コード!$B$2:$D$152,2,0)))</f>
        <v>1130</v>
      </c>
    </row>
    <row r="596" spans="1:20" ht="18" customHeight="1">
      <c r="A596" s="709">
        <v>594</v>
      </c>
      <c r="B596" s="709">
        <v>705</v>
      </c>
      <c r="C596" s="709" t="s">
        <v>10478</v>
      </c>
      <c r="D596" s="709" t="s">
        <v>10479</v>
      </c>
      <c r="E596" s="709" t="s">
        <v>354</v>
      </c>
      <c r="F596" s="709">
        <v>1</v>
      </c>
      <c r="G596" s="709">
        <v>3</v>
      </c>
      <c r="H596" s="710" t="s">
        <v>9022</v>
      </c>
      <c r="I596" s="714">
        <f>IF($E596="","",(VLOOKUP($E596,所属・種目コード!$B$2:$D$152,2,0)))</f>
        <v>1190</v>
      </c>
      <c r="K596" s="32">
        <v>594</v>
      </c>
      <c r="L596" s="715">
        <v>705</v>
      </c>
      <c r="M596" s="716" t="s">
        <v>9008</v>
      </c>
      <c r="N596" s="709" t="s">
        <v>12994</v>
      </c>
      <c r="O596" s="709" t="s">
        <v>12995</v>
      </c>
      <c r="P596" s="709" t="s">
        <v>141</v>
      </c>
      <c r="Q596" s="709" t="s">
        <v>11902</v>
      </c>
      <c r="R596" s="709">
        <v>2</v>
      </c>
      <c r="S596" s="714" t="str">
        <f>IF($P596="","",(VLOOKUP($P596,所属・種目コード!$B$2:$D$152,3,0)))</f>
        <v>031130</v>
      </c>
      <c r="T596" s="714">
        <f>IF($P596="","",(VLOOKUP($P596,所属・種目コード!$B$2:$D$152,2,0)))</f>
        <v>1130</v>
      </c>
    </row>
    <row r="597" spans="1:20" ht="18" customHeight="1">
      <c r="A597" s="709">
        <v>595</v>
      </c>
      <c r="B597" s="709">
        <v>706</v>
      </c>
      <c r="C597" s="709" t="s">
        <v>10480</v>
      </c>
      <c r="D597" s="709" t="s">
        <v>10481</v>
      </c>
      <c r="E597" s="709" t="s">
        <v>354</v>
      </c>
      <c r="F597" s="709">
        <v>1</v>
      </c>
      <c r="G597" s="709">
        <v>3</v>
      </c>
      <c r="H597" s="710" t="s">
        <v>9022</v>
      </c>
      <c r="I597" s="714">
        <f>IF($E597="","",(VLOOKUP($E597,所属・種目コード!$B$2:$D$152,2,0)))</f>
        <v>1190</v>
      </c>
      <c r="K597" s="32">
        <v>595</v>
      </c>
      <c r="L597" s="715">
        <v>706</v>
      </c>
      <c r="M597" s="716" t="s">
        <v>9008</v>
      </c>
      <c r="N597" s="709" t="s">
        <v>12996</v>
      </c>
      <c r="O597" s="709" t="s">
        <v>12997</v>
      </c>
      <c r="P597" s="709" t="s">
        <v>141</v>
      </c>
      <c r="Q597" s="709" t="s">
        <v>11902</v>
      </c>
      <c r="R597" s="709">
        <v>2</v>
      </c>
      <c r="S597" s="714" t="str">
        <f>IF($P597="","",(VLOOKUP($P597,所属・種目コード!$B$2:$D$152,3,0)))</f>
        <v>031130</v>
      </c>
      <c r="T597" s="714">
        <f>IF($P597="","",(VLOOKUP($P597,所属・種目コード!$B$2:$D$152,2,0)))</f>
        <v>1130</v>
      </c>
    </row>
    <row r="598" spans="1:20" ht="18" customHeight="1">
      <c r="A598" s="709">
        <v>596</v>
      </c>
      <c r="B598" s="709">
        <v>707</v>
      </c>
      <c r="C598" s="709" t="s">
        <v>10482</v>
      </c>
      <c r="D598" s="709" t="s">
        <v>10483</v>
      </c>
      <c r="E598" s="709" t="s">
        <v>354</v>
      </c>
      <c r="F598" s="709">
        <v>1</v>
      </c>
      <c r="G598" s="709">
        <v>3</v>
      </c>
      <c r="H598" s="710" t="s">
        <v>9022</v>
      </c>
      <c r="I598" s="714">
        <f>IF($E598="","",(VLOOKUP($E598,所属・種目コード!$B$2:$D$152,2,0)))</f>
        <v>1190</v>
      </c>
      <c r="K598" s="32">
        <v>596</v>
      </c>
      <c r="L598" s="715">
        <v>707</v>
      </c>
      <c r="M598" s="716" t="s">
        <v>9008</v>
      </c>
      <c r="N598" s="709" t="s">
        <v>12998</v>
      </c>
      <c r="O598" s="709" t="s">
        <v>12999</v>
      </c>
      <c r="P598" s="709" t="s">
        <v>141</v>
      </c>
      <c r="Q598" s="709" t="s">
        <v>11902</v>
      </c>
      <c r="R598" s="709">
        <v>2</v>
      </c>
      <c r="S598" s="714" t="str">
        <f>IF($P598="","",(VLOOKUP($P598,所属・種目コード!$B$2:$D$152,3,0)))</f>
        <v>031130</v>
      </c>
      <c r="T598" s="714">
        <f>IF($P598="","",(VLOOKUP($P598,所属・種目コード!$B$2:$D$152,2,0)))</f>
        <v>1130</v>
      </c>
    </row>
    <row r="599" spans="1:20" ht="18" customHeight="1">
      <c r="A599" s="709">
        <v>597</v>
      </c>
      <c r="B599" s="709">
        <v>708</v>
      </c>
      <c r="C599" s="709" t="s">
        <v>10484</v>
      </c>
      <c r="D599" s="709" t="s">
        <v>5760</v>
      </c>
      <c r="E599" s="709" t="s">
        <v>354</v>
      </c>
      <c r="F599" s="709">
        <v>1</v>
      </c>
      <c r="G599" s="709">
        <v>3</v>
      </c>
      <c r="H599" s="710" t="s">
        <v>9022</v>
      </c>
      <c r="I599" s="714">
        <f>IF($E599="","",(VLOOKUP($E599,所属・種目コード!$B$2:$D$152,2,0)))</f>
        <v>1190</v>
      </c>
      <c r="K599" s="32">
        <v>597</v>
      </c>
      <c r="L599" s="715">
        <v>708</v>
      </c>
      <c r="M599" s="716" t="s">
        <v>9008</v>
      </c>
      <c r="N599" s="709" t="s">
        <v>13000</v>
      </c>
      <c r="O599" s="709" t="s">
        <v>12605</v>
      </c>
      <c r="P599" s="709" t="s">
        <v>141</v>
      </c>
      <c r="Q599" s="709" t="s">
        <v>11902</v>
      </c>
      <c r="R599" s="709">
        <v>2</v>
      </c>
      <c r="S599" s="714" t="str">
        <f>IF($P599="","",(VLOOKUP($P599,所属・種目コード!$B$2:$D$152,3,0)))</f>
        <v>031130</v>
      </c>
      <c r="T599" s="714">
        <f>IF($P599="","",(VLOOKUP($P599,所属・種目コード!$B$2:$D$152,2,0)))</f>
        <v>1130</v>
      </c>
    </row>
    <row r="600" spans="1:20" ht="18" customHeight="1">
      <c r="A600" s="709">
        <v>598</v>
      </c>
      <c r="B600" s="709">
        <v>709</v>
      </c>
      <c r="C600" s="709" t="s">
        <v>10485</v>
      </c>
      <c r="D600" s="709" t="s">
        <v>10486</v>
      </c>
      <c r="E600" s="709" t="s">
        <v>354</v>
      </c>
      <c r="F600" s="709">
        <v>1</v>
      </c>
      <c r="G600" s="709">
        <v>3</v>
      </c>
      <c r="H600" s="710" t="s">
        <v>9022</v>
      </c>
      <c r="I600" s="714">
        <f>IF($E600="","",(VLOOKUP($E600,所属・種目コード!$B$2:$D$152,2,0)))</f>
        <v>1190</v>
      </c>
      <c r="K600" s="32">
        <v>598</v>
      </c>
      <c r="L600" s="715">
        <v>709</v>
      </c>
      <c r="M600" s="716" t="s">
        <v>11849</v>
      </c>
      <c r="N600" s="709" t="s">
        <v>13001</v>
      </c>
      <c r="O600" s="709" t="s">
        <v>8970</v>
      </c>
      <c r="P600" s="709" t="s">
        <v>304</v>
      </c>
      <c r="Q600" s="709" t="s">
        <v>11902</v>
      </c>
      <c r="R600" s="709">
        <v>3</v>
      </c>
      <c r="S600" s="714" t="str">
        <f>IF($P600="","",(VLOOKUP($P600,所属・種目コード!$B$2:$D$152,3,0)))</f>
        <v>031168</v>
      </c>
      <c r="T600" s="714">
        <f>IF($P600="","",(VLOOKUP($P600,所属・種目コード!$B$2:$D$152,2,0)))</f>
        <v>1168</v>
      </c>
    </row>
    <row r="601" spans="1:20" ht="18" customHeight="1">
      <c r="A601" s="709">
        <v>599</v>
      </c>
      <c r="B601" s="709">
        <v>710</v>
      </c>
      <c r="C601" s="709" t="s">
        <v>9504</v>
      </c>
      <c r="D601" s="709" t="s">
        <v>9505</v>
      </c>
      <c r="E601" s="709" t="s">
        <v>354</v>
      </c>
      <c r="F601" s="709">
        <v>1</v>
      </c>
      <c r="G601" s="709">
        <v>2</v>
      </c>
      <c r="H601" s="710" t="s">
        <v>9022</v>
      </c>
      <c r="I601" s="714">
        <f>IF($E601="","",(VLOOKUP($E601,所属・種目コード!$B$2:$D$152,2,0)))</f>
        <v>1190</v>
      </c>
      <c r="K601" s="32">
        <v>599</v>
      </c>
      <c r="L601" s="715">
        <v>710</v>
      </c>
      <c r="M601" s="716" t="s">
        <v>11849</v>
      </c>
      <c r="N601" s="709" t="s">
        <v>13002</v>
      </c>
      <c r="O601" s="709" t="s">
        <v>13003</v>
      </c>
      <c r="P601" s="709" t="s">
        <v>304</v>
      </c>
      <c r="Q601" s="709" t="s">
        <v>11902</v>
      </c>
      <c r="R601" s="709">
        <v>3</v>
      </c>
      <c r="S601" s="714" t="str">
        <f>IF($P601="","",(VLOOKUP($P601,所属・種目コード!$B$2:$D$152,3,0)))</f>
        <v>031168</v>
      </c>
      <c r="T601" s="714">
        <f>IF($P601="","",(VLOOKUP($P601,所属・種目コード!$B$2:$D$152,2,0)))</f>
        <v>1168</v>
      </c>
    </row>
    <row r="602" spans="1:20" ht="18" customHeight="1">
      <c r="A602" s="709">
        <v>600</v>
      </c>
      <c r="B602" s="709">
        <v>711</v>
      </c>
      <c r="C602" s="709" t="s">
        <v>10487</v>
      </c>
      <c r="D602" s="709" t="s">
        <v>10488</v>
      </c>
      <c r="E602" s="709" t="s">
        <v>354</v>
      </c>
      <c r="F602" s="709">
        <v>1</v>
      </c>
      <c r="G602" s="709">
        <v>2</v>
      </c>
      <c r="H602" s="710" t="s">
        <v>9022</v>
      </c>
      <c r="I602" s="714">
        <f>IF($E602="","",(VLOOKUP($E602,所属・種目コード!$B$2:$D$152,2,0)))</f>
        <v>1190</v>
      </c>
      <c r="K602" s="32">
        <v>600</v>
      </c>
      <c r="L602" s="715">
        <v>711</v>
      </c>
      <c r="M602" s="716" t="s">
        <v>11849</v>
      </c>
      <c r="N602" s="709" t="s">
        <v>13004</v>
      </c>
      <c r="O602" s="709" t="s">
        <v>13005</v>
      </c>
      <c r="P602" s="709" t="s">
        <v>304</v>
      </c>
      <c r="Q602" s="709" t="s">
        <v>11902</v>
      </c>
      <c r="R602" s="709">
        <v>3</v>
      </c>
      <c r="S602" s="714" t="str">
        <f>IF($P602="","",(VLOOKUP($P602,所属・種目コード!$B$2:$D$152,3,0)))</f>
        <v>031168</v>
      </c>
      <c r="T602" s="714">
        <f>IF($P602="","",(VLOOKUP($P602,所属・種目コード!$B$2:$D$152,2,0)))</f>
        <v>1168</v>
      </c>
    </row>
    <row r="603" spans="1:20" ht="18" customHeight="1">
      <c r="A603" s="709">
        <v>601</v>
      </c>
      <c r="B603" s="709">
        <v>712</v>
      </c>
      <c r="C603" s="709" t="s">
        <v>10489</v>
      </c>
      <c r="D603" s="709" t="s">
        <v>10490</v>
      </c>
      <c r="E603" s="709" t="s">
        <v>354</v>
      </c>
      <c r="F603" s="709">
        <v>1</v>
      </c>
      <c r="G603" s="709">
        <v>2</v>
      </c>
      <c r="H603" s="710" t="s">
        <v>9022</v>
      </c>
      <c r="I603" s="714">
        <f>IF($E603="","",(VLOOKUP($E603,所属・種目コード!$B$2:$D$152,2,0)))</f>
        <v>1190</v>
      </c>
      <c r="K603" s="32">
        <v>601</v>
      </c>
      <c r="L603" s="715">
        <v>712</v>
      </c>
      <c r="M603" s="716" t="s">
        <v>11849</v>
      </c>
      <c r="N603" s="709" t="s">
        <v>13006</v>
      </c>
      <c r="O603" s="709" t="s">
        <v>13007</v>
      </c>
      <c r="P603" s="709" t="s">
        <v>304</v>
      </c>
      <c r="Q603" s="709" t="s">
        <v>11902</v>
      </c>
      <c r="R603" s="709">
        <v>2</v>
      </c>
      <c r="S603" s="714" t="str">
        <f>IF($P603="","",(VLOOKUP($P603,所属・種目コード!$B$2:$D$152,3,0)))</f>
        <v>031168</v>
      </c>
      <c r="T603" s="714">
        <f>IF($P603="","",(VLOOKUP($P603,所属・種目コード!$B$2:$D$152,2,0)))</f>
        <v>1168</v>
      </c>
    </row>
    <row r="604" spans="1:20" ht="18" customHeight="1">
      <c r="A604" s="709">
        <v>602</v>
      </c>
      <c r="B604" s="709">
        <v>713</v>
      </c>
      <c r="C604" s="709" t="s">
        <v>10491</v>
      </c>
      <c r="D604" s="709" t="s">
        <v>10492</v>
      </c>
      <c r="E604" s="709" t="s">
        <v>354</v>
      </c>
      <c r="F604" s="709">
        <v>1</v>
      </c>
      <c r="G604" s="709">
        <v>2</v>
      </c>
      <c r="H604" s="710" t="s">
        <v>9022</v>
      </c>
      <c r="I604" s="714">
        <f>IF($E604="","",(VLOOKUP($E604,所属・種目コード!$B$2:$D$152,2,0)))</f>
        <v>1190</v>
      </c>
      <c r="K604" s="32">
        <v>602</v>
      </c>
      <c r="L604" s="715">
        <v>713</v>
      </c>
      <c r="M604" s="716" t="s">
        <v>11849</v>
      </c>
      <c r="N604" s="709" t="s">
        <v>13008</v>
      </c>
      <c r="O604" s="709" t="s">
        <v>13009</v>
      </c>
      <c r="P604" s="709" t="s">
        <v>257</v>
      </c>
      <c r="Q604" s="709" t="s">
        <v>11902</v>
      </c>
      <c r="R604" s="709">
        <v>3</v>
      </c>
      <c r="S604" s="714" t="str">
        <f>IF($P604="","",(VLOOKUP($P604,所属・種目コード!$B$2:$D$152,3,0)))</f>
        <v>031156</v>
      </c>
      <c r="T604" s="714">
        <f>IF($P604="","",(VLOOKUP($P604,所属・種目コード!$B$2:$D$152,2,0)))</f>
        <v>1156</v>
      </c>
    </row>
    <row r="605" spans="1:20" ht="18" customHeight="1">
      <c r="A605" s="709">
        <v>603</v>
      </c>
      <c r="B605" s="709">
        <v>714</v>
      </c>
      <c r="C605" s="709" t="s">
        <v>10493</v>
      </c>
      <c r="D605" s="709" t="s">
        <v>10494</v>
      </c>
      <c r="E605" s="709" t="s">
        <v>354</v>
      </c>
      <c r="F605" s="709">
        <v>1</v>
      </c>
      <c r="G605" s="709">
        <v>2</v>
      </c>
      <c r="H605" s="710" t="s">
        <v>9022</v>
      </c>
      <c r="I605" s="714">
        <f>IF($E605="","",(VLOOKUP($E605,所属・種目コード!$B$2:$D$152,2,0)))</f>
        <v>1190</v>
      </c>
      <c r="K605" s="32">
        <v>603</v>
      </c>
      <c r="L605" s="715">
        <v>714</v>
      </c>
      <c r="M605" s="716" t="s">
        <v>9023</v>
      </c>
      <c r="N605" s="709" t="s">
        <v>13010</v>
      </c>
      <c r="O605" s="709" t="s">
        <v>13011</v>
      </c>
      <c r="P605" s="709" t="s">
        <v>257</v>
      </c>
      <c r="Q605" s="709" t="s">
        <v>11902</v>
      </c>
      <c r="R605" s="709">
        <v>3</v>
      </c>
      <c r="S605" s="714" t="str">
        <f>IF($P605="","",(VLOOKUP($P605,所属・種目コード!$B$2:$D$152,3,0)))</f>
        <v>031156</v>
      </c>
      <c r="T605" s="714">
        <f>IF($P605="","",(VLOOKUP($P605,所属・種目コード!$B$2:$D$152,2,0)))</f>
        <v>1156</v>
      </c>
    </row>
    <row r="606" spans="1:20" ht="18" customHeight="1">
      <c r="A606" s="709">
        <v>604</v>
      </c>
      <c r="B606" s="709">
        <v>715</v>
      </c>
      <c r="C606" s="709" t="s">
        <v>10495</v>
      </c>
      <c r="D606" s="709" t="s">
        <v>10496</v>
      </c>
      <c r="E606" s="709" t="s">
        <v>354</v>
      </c>
      <c r="F606" s="709">
        <v>1</v>
      </c>
      <c r="G606" s="709">
        <v>2</v>
      </c>
      <c r="H606" s="710" t="s">
        <v>9022</v>
      </c>
      <c r="I606" s="714">
        <f>IF($E606="","",(VLOOKUP($E606,所属・種目コード!$B$2:$D$152,2,0)))</f>
        <v>1190</v>
      </c>
      <c r="K606" s="32">
        <v>604</v>
      </c>
      <c r="L606" s="715">
        <v>715</v>
      </c>
      <c r="M606" s="716" t="s">
        <v>9023</v>
      </c>
      <c r="N606" s="709" t="s">
        <v>13012</v>
      </c>
      <c r="O606" s="709" t="s">
        <v>13013</v>
      </c>
      <c r="P606" s="709" t="s">
        <v>257</v>
      </c>
      <c r="Q606" s="709" t="s">
        <v>11902</v>
      </c>
      <c r="R606" s="709">
        <v>3</v>
      </c>
      <c r="S606" s="714" t="str">
        <f>IF($P606="","",(VLOOKUP($P606,所属・種目コード!$B$2:$D$152,3,0)))</f>
        <v>031156</v>
      </c>
      <c r="T606" s="714">
        <f>IF($P606="","",(VLOOKUP($P606,所属・種目コード!$B$2:$D$152,2,0)))</f>
        <v>1156</v>
      </c>
    </row>
    <row r="607" spans="1:20" ht="18" customHeight="1">
      <c r="A607" s="709">
        <v>605</v>
      </c>
      <c r="B607" s="709">
        <v>716</v>
      </c>
      <c r="C607" s="709" t="s">
        <v>10497</v>
      </c>
      <c r="D607" s="709" t="s">
        <v>10498</v>
      </c>
      <c r="E607" s="709" t="s">
        <v>354</v>
      </c>
      <c r="F607" s="709">
        <v>1</v>
      </c>
      <c r="G607" s="709">
        <v>2</v>
      </c>
      <c r="H607" s="710" t="s">
        <v>9022</v>
      </c>
      <c r="I607" s="714">
        <f>IF($E607="","",(VLOOKUP($E607,所属・種目コード!$B$2:$D$152,2,0)))</f>
        <v>1190</v>
      </c>
      <c r="K607" s="32">
        <v>605</v>
      </c>
      <c r="L607" s="715">
        <v>716</v>
      </c>
      <c r="M607" s="716" t="s">
        <v>9031</v>
      </c>
      <c r="N607" s="709" t="s">
        <v>13014</v>
      </c>
      <c r="O607" s="709" t="s">
        <v>13015</v>
      </c>
      <c r="P607" s="709" t="s">
        <v>257</v>
      </c>
      <c r="Q607" s="709" t="s">
        <v>11902</v>
      </c>
      <c r="R607" s="709">
        <v>2</v>
      </c>
      <c r="S607" s="714" t="str">
        <f>IF($P607="","",(VLOOKUP($P607,所属・種目コード!$B$2:$D$152,3,0)))</f>
        <v>031156</v>
      </c>
      <c r="T607" s="714">
        <f>IF($P607="","",(VLOOKUP($P607,所属・種目コード!$B$2:$D$152,2,0)))</f>
        <v>1156</v>
      </c>
    </row>
    <row r="608" spans="1:20" ht="18" customHeight="1">
      <c r="A608" s="709">
        <v>606</v>
      </c>
      <c r="B608" s="709">
        <v>725</v>
      </c>
      <c r="C608" s="709" t="s">
        <v>10499</v>
      </c>
      <c r="D608" s="709" t="s">
        <v>10500</v>
      </c>
      <c r="E608" s="709" t="s">
        <v>350</v>
      </c>
      <c r="F608" s="709">
        <v>1</v>
      </c>
      <c r="G608" s="709">
        <v>3</v>
      </c>
      <c r="H608" s="710" t="s">
        <v>8938</v>
      </c>
      <c r="I608" s="714">
        <f>IF($E608="","",(VLOOKUP($E608,所属・種目コード!$B$2:$D$152,2,0)))</f>
        <v>1185</v>
      </c>
      <c r="K608" s="32">
        <v>606</v>
      </c>
      <c r="L608" s="715">
        <v>717</v>
      </c>
      <c r="M608" s="716" t="s">
        <v>9031</v>
      </c>
      <c r="N608" s="709" t="s">
        <v>13016</v>
      </c>
      <c r="O608" s="709" t="s">
        <v>13017</v>
      </c>
      <c r="P608" s="709" t="s">
        <v>257</v>
      </c>
      <c r="Q608" s="709" t="s">
        <v>11902</v>
      </c>
      <c r="R608" s="709">
        <v>2</v>
      </c>
      <c r="S608" s="714" t="str">
        <f>IF($P608="","",(VLOOKUP($P608,所属・種目コード!$B$2:$D$152,3,0)))</f>
        <v>031156</v>
      </c>
      <c r="T608" s="714">
        <f>IF($P608="","",(VLOOKUP($P608,所属・種目コード!$B$2:$D$152,2,0)))</f>
        <v>1156</v>
      </c>
    </row>
    <row r="609" spans="1:20" ht="18" customHeight="1">
      <c r="A609" s="709">
        <v>607</v>
      </c>
      <c r="B609" s="709">
        <v>726</v>
      </c>
      <c r="C609" s="709" t="s">
        <v>10501</v>
      </c>
      <c r="D609" s="709" t="s">
        <v>10502</v>
      </c>
      <c r="E609" s="709" t="s">
        <v>350</v>
      </c>
      <c r="F609" s="709">
        <v>1</v>
      </c>
      <c r="G609" s="709">
        <v>3</v>
      </c>
      <c r="H609" s="710" t="s">
        <v>8938</v>
      </c>
      <c r="I609" s="714">
        <f>IF($E609="","",(VLOOKUP($E609,所属・種目コード!$B$2:$D$152,2,0)))</f>
        <v>1185</v>
      </c>
      <c r="K609" s="32">
        <v>607</v>
      </c>
      <c r="L609" s="715">
        <v>718</v>
      </c>
      <c r="M609" s="716" t="s">
        <v>9031</v>
      </c>
      <c r="N609" s="709" t="s">
        <v>13018</v>
      </c>
      <c r="O609" s="709" t="s">
        <v>13019</v>
      </c>
      <c r="P609" s="709" t="s">
        <v>257</v>
      </c>
      <c r="Q609" s="709" t="s">
        <v>11902</v>
      </c>
      <c r="R609" s="709">
        <v>2</v>
      </c>
      <c r="S609" s="714" t="str">
        <f>IF($P609="","",(VLOOKUP($P609,所属・種目コード!$B$2:$D$152,3,0)))</f>
        <v>031156</v>
      </c>
      <c r="T609" s="714">
        <f>IF($P609="","",(VLOOKUP($P609,所属・種目コード!$B$2:$D$152,2,0)))</f>
        <v>1156</v>
      </c>
    </row>
    <row r="610" spans="1:20" ht="18" customHeight="1">
      <c r="A610" s="709">
        <v>608</v>
      </c>
      <c r="B610" s="709">
        <v>727</v>
      </c>
      <c r="C610" s="709" t="s">
        <v>10503</v>
      </c>
      <c r="D610" s="709" t="s">
        <v>10504</v>
      </c>
      <c r="E610" s="709" t="s">
        <v>350</v>
      </c>
      <c r="F610" s="709">
        <v>1</v>
      </c>
      <c r="G610" s="709">
        <v>2</v>
      </c>
      <c r="H610" s="710" t="s">
        <v>8938</v>
      </c>
      <c r="I610" s="714">
        <f>IF($E610="","",(VLOOKUP($E610,所属・種目コード!$B$2:$D$152,2,0)))</f>
        <v>1185</v>
      </c>
      <c r="K610" s="32">
        <v>608</v>
      </c>
      <c r="L610" s="715">
        <v>719</v>
      </c>
      <c r="M610" s="716" t="s">
        <v>8957</v>
      </c>
      <c r="N610" s="709" t="s">
        <v>13020</v>
      </c>
      <c r="O610" s="709" t="s">
        <v>4856</v>
      </c>
      <c r="P610" s="709" t="s">
        <v>257</v>
      </c>
      <c r="Q610" s="709" t="s">
        <v>11902</v>
      </c>
      <c r="R610" s="709">
        <v>2</v>
      </c>
      <c r="S610" s="714" t="str">
        <f>IF($P610="","",(VLOOKUP($P610,所属・種目コード!$B$2:$D$152,3,0)))</f>
        <v>031156</v>
      </c>
      <c r="T610" s="714">
        <f>IF($P610="","",(VLOOKUP($P610,所属・種目コード!$B$2:$D$152,2,0)))</f>
        <v>1156</v>
      </c>
    </row>
    <row r="611" spans="1:20" ht="18" customHeight="1">
      <c r="A611" s="709">
        <v>609</v>
      </c>
      <c r="B611" s="709">
        <v>728</v>
      </c>
      <c r="C611" s="709" t="s">
        <v>10505</v>
      </c>
      <c r="D611" s="709" t="s">
        <v>10506</v>
      </c>
      <c r="E611" s="709" t="s">
        <v>350</v>
      </c>
      <c r="F611" s="709">
        <v>1</v>
      </c>
      <c r="G611" s="709">
        <v>2</v>
      </c>
      <c r="H611" s="710" t="s">
        <v>8938</v>
      </c>
      <c r="I611" s="714">
        <f>IF($E611="","",(VLOOKUP($E611,所属・種目コード!$B$2:$D$152,2,0)))</f>
        <v>1185</v>
      </c>
      <c r="K611" s="32">
        <v>609</v>
      </c>
      <c r="L611" s="715">
        <v>720</v>
      </c>
      <c r="M611" s="716" t="s">
        <v>8957</v>
      </c>
      <c r="N611" s="709" t="s">
        <v>13021</v>
      </c>
      <c r="O611" s="709" t="s">
        <v>13022</v>
      </c>
      <c r="P611" s="709" t="s">
        <v>8631</v>
      </c>
      <c r="Q611" s="709" t="s">
        <v>11902</v>
      </c>
      <c r="R611" s="709">
        <v>3</v>
      </c>
      <c r="S611" s="714" t="str">
        <f>IF($P611="","",(VLOOKUP($P611,所属・種目コード!$B$2:$D$152,3,0)))</f>
        <v>031242</v>
      </c>
      <c r="T611" s="714">
        <f>IF($P611="","",(VLOOKUP($P611,所属・種目コード!$B$2:$D$152,2,0)))</f>
        <v>1242</v>
      </c>
    </row>
    <row r="612" spans="1:20" ht="18" customHeight="1">
      <c r="A612" s="709">
        <v>610</v>
      </c>
      <c r="B612" s="709">
        <v>729</v>
      </c>
      <c r="C612" s="709" t="s">
        <v>10507</v>
      </c>
      <c r="D612" s="709" t="s">
        <v>10508</v>
      </c>
      <c r="E612" s="709" t="s">
        <v>350</v>
      </c>
      <c r="F612" s="709">
        <v>1</v>
      </c>
      <c r="G612" s="709">
        <v>2</v>
      </c>
      <c r="H612" s="710" t="s">
        <v>8938</v>
      </c>
      <c r="I612" s="714">
        <f>IF($E612="","",(VLOOKUP($E612,所属・種目コード!$B$2:$D$152,2,0)))</f>
        <v>1185</v>
      </c>
      <c r="K612" s="32">
        <v>610</v>
      </c>
      <c r="L612" s="715">
        <v>721</v>
      </c>
      <c r="M612" s="716" t="s">
        <v>8957</v>
      </c>
      <c r="N612" s="709" t="s">
        <v>13023</v>
      </c>
      <c r="O612" s="709" t="s">
        <v>13024</v>
      </c>
      <c r="P612" s="709" t="s">
        <v>8631</v>
      </c>
      <c r="Q612" s="709" t="s">
        <v>11902</v>
      </c>
      <c r="R612" s="709">
        <v>3</v>
      </c>
      <c r="S612" s="714" t="str">
        <f>IF($P612="","",(VLOOKUP($P612,所属・種目コード!$B$2:$D$152,3,0)))</f>
        <v>031242</v>
      </c>
      <c r="T612" s="714">
        <f>IF($P612="","",(VLOOKUP($P612,所属・種目コード!$B$2:$D$152,2,0)))</f>
        <v>1242</v>
      </c>
    </row>
    <row r="613" spans="1:20" ht="18" customHeight="1">
      <c r="A613" s="709">
        <v>611</v>
      </c>
      <c r="B613" s="709">
        <v>730</v>
      </c>
      <c r="C613" s="709" t="s">
        <v>10509</v>
      </c>
      <c r="D613" s="709" t="s">
        <v>10510</v>
      </c>
      <c r="E613" s="709" t="s">
        <v>350</v>
      </c>
      <c r="F613" s="709">
        <v>1</v>
      </c>
      <c r="G613" s="709">
        <v>2</v>
      </c>
      <c r="H613" s="710" t="s">
        <v>8938</v>
      </c>
      <c r="I613" s="714">
        <f>IF($E613="","",(VLOOKUP($E613,所属・種目コード!$B$2:$D$152,2,0)))</f>
        <v>1185</v>
      </c>
      <c r="K613" s="32">
        <v>611</v>
      </c>
      <c r="L613" s="715">
        <v>722</v>
      </c>
      <c r="M613" s="716" t="s">
        <v>11868</v>
      </c>
      <c r="N613" s="709" t="s">
        <v>13025</v>
      </c>
      <c r="O613" s="709" t="s">
        <v>13026</v>
      </c>
      <c r="P613" s="709" t="s">
        <v>8631</v>
      </c>
      <c r="Q613" s="709" t="s">
        <v>11902</v>
      </c>
      <c r="R613" s="709">
        <v>3</v>
      </c>
      <c r="S613" s="714" t="str">
        <f>IF($P613="","",(VLOOKUP($P613,所属・種目コード!$B$2:$D$152,3,0)))</f>
        <v>031242</v>
      </c>
      <c r="T613" s="714">
        <f>IF($P613="","",(VLOOKUP($P613,所属・種目コード!$B$2:$D$152,2,0)))</f>
        <v>1242</v>
      </c>
    </row>
    <row r="614" spans="1:20" ht="18" customHeight="1">
      <c r="A614" s="709">
        <v>612</v>
      </c>
      <c r="B614" s="709">
        <v>731</v>
      </c>
      <c r="C614" s="709" t="s">
        <v>10511</v>
      </c>
      <c r="D614" s="709" t="s">
        <v>10512</v>
      </c>
      <c r="E614" s="709" t="s">
        <v>350</v>
      </c>
      <c r="F614" s="709">
        <v>1</v>
      </c>
      <c r="G614" s="709">
        <v>2</v>
      </c>
      <c r="H614" s="710" t="s">
        <v>8938</v>
      </c>
      <c r="I614" s="714">
        <f>IF($E614="","",(VLOOKUP($E614,所属・種目コード!$B$2:$D$152,2,0)))</f>
        <v>1185</v>
      </c>
      <c r="K614" s="32">
        <v>612</v>
      </c>
      <c r="L614" s="715">
        <v>723</v>
      </c>
      <c r="M614" s="716" t="s">
        <v>11868</v>
      </c>
      <c r="N614" s="709" t="s">
        <v>13027</v>
      </c>
      <c r="O614" s="709" t="s">
        <v>13028</v>
      </c>
      <c r="P614" s="709" t="s">
        <v>8631</v>
      </c>
      <c r="Q614" s="709" t="s">
        <v>11902</v>
      </c>
      <c r="R614" s="709">
        <v>3</v>
      </c>
      <c r="S614" s="714" t="str">
        <f>IF($P614="","",(VLOOKUP($P614,所属・種目コード!$B$2:$D$152,3,0)))</f>
        <v>031242</v>
      </c>
      <c r="T614" s="714">
        <f>IF($P614="","",(VLOOKUP($P614,所属・種目コード!$B$2:$D$152,2,0)))</f>
        <v>1242</v>
      </c>
    </row>
    <row r="615" spans="1:20" ht="18" customHeight="1">
      <c r="A615" s="709">
        <v>613</v>
      </c>
      <c r="B615" s="709">
        <v>732</v>
      </c>
      <c r="C615" s="709" t="s">
        <v>9284</v>
      </c>
      <c r="D615" s="709" t="s">
        <v>4754</v>
      </c>
      <c r="E615" s="709" t="s">
        <v>350</v>
      </c>
      <c r="F615" s="709">
        <v>1</v>
      </c>
      <c r="G615" s="709">
        <v>2</v>
      </c>
      <c r="H615" s="710" t="s">
        <v>8938</v>
      </c>
      <c r="I615" s="714">
        <f>IF($E615="","",(VLOOKUP($E615,所属・種目コード!$B$2:$D$152,2,0)))</f>
        <v>1185</v>
      </c>
      <c r="K615" s="32">
        <v>613</v>
      </c>
      <c r="L615" s="715">
        <v>724</v>
      </c>
      <c r="M615" s="716" t="s">
        <v>11868</v>
      </c>
      <c r="N615" s="709" t="s">
        <v>13029</v>
      </c>
      <c r="O615" s="709" t="s">
        <v>13030</v>
      </c>
      <c r="P615" s="709" t="s">
        <v>8631</v>
      </c>
      <c r="Q615" s="709" t="s">
        <v>11902</v>
      </c>
      <c r="R615" s="709">
        <v>3</v>
      </c>
      <c r="S615" s="714" t="str">
        <f>IF($P615="","",(VLOOKUP($P615,所属・種目コード!$B$2:$D$152,3,0)))</f>
        <v>031242</v>
      </c>
      <c r="T615" s="714">
        <f>IF($P615="","",(VLOOKUP($P615,所属・種目コード!$B$2:$D$152,2,0)))</f>
        <v>1242</v>
      </c>
    </row>
    <row r="616" spans="1:20" ht="18" customHeight="1">
      <c r="A616" s="709">
        <v>614</v>
      </c>
      <c r="B616" s="709">
        <v>733</v>
      </c>
      <c r="C616" s="709" t="s">
        <v>10513</v>
      </c>
      <c r="D616" s="709" t="s">
        <v>10514</v>
      </c>
      <c r="E616" s="709" t="s">
        <v>361</v>
      </c>
      <c r="F616" s="709">
        <v>1</v>
      </c>
      <c r="G616" s="709">
        <v>3</v>
      </c>
      <c r="H616" s="710" t="s">
        <v>8924</v>
      </c>
      <c r="I616" s="714">
        <f>IF($E616="","",(VLOOKUP($E616,所属・種目コード!$B$2:$D$152,2,0)))</f>
        <v>1197</v>
      </c>
      <c r="K616" s="32">
        <v>614</v>
      </c>
      <c r="L616" s="715">
        <v>725</v>
      </c>
      <c r="M616" s="716" t="s">
        <v>11868</v>
      </c>
      <c r="N616" s="709" t="s">
        <v>13031</v>
      </c>
      <c r="O616" s="709" t="s">
        <v>13032</v>
      </c>
      <c r="P616" s="709" t="s">
        <v>8631</v>
      </c>
      <c r="Q616" s="709" t="s">
        <v>11902</v>
      </c>
      <c r="R616" s="709">
        <v>2</v>
      </c>
      <c r="S616" s="714" t="str">
        <f>IF($P616="","",(VLOOKUP($P616,所属・種目コード!$B$2:$D$152,3,0)))</f>
        <v>031242</v>
      </c>
      <c r="T616" s="714">
        <f>IF($P616="","",(VLOOKUP($P616,所属・種目コード!$B$2:$D$152,2,0)))</f>
        <v>1242</v>
      </c>
    </row>
    <row r="617" spans="1:20" ht="18" customHeight="1">
      <c r="A617" s="709">
        <v>615</v>
      </c>
      <c r="B617" s="709">
        <v>734</v>
      </c>
      <c r="C617" s="709" t="s">
        <v>10515</v>
      </c>
      <c r="D617" s="709" t="s">
        <v>10516</v>
      </c>
      <c r="E617" s="709" t="s">
        <v>361</v>
      </c>
      <c r="F617" s="709">
        <v>1</v>
      </c>
      <c r="G617" s="709">
        <v>3</v>
      </c>
      <c r="H617" s="710" t="s">
        <v>8924</v>
      </c>
      <c r="I617" s="714">
        <f>IF($E617="","",(VLOOKUP($E617,所属・種目コード!$B$2:$D$152,2,0)))</f>
        <v>1197</v>
      </c>
      <c r="K617" s="32">
        <v>615</v>
      </c>
      <c r="L617" s="715">
        <v>726</v>
      </c>
      <c r="M617" s="716" t="s">
        <v>9026</v>
      </c>
      <c r="N617" s="709" t="s">
        <v>13033</v>
      </c>
      <c r="O617" s="709" t="s">
        <v>13034</v>
      </c>
      <c r="P617" s="709" t="s">
        <v>8631</v>
      </c>
      <c r="Q617" s="709" t="s">
        <v>11902</v>
      </c>
      <c r="R617" s="709">
        <v>2</v>
      </c>
      <c r="S617" s="714" t="str">
        <f>IF($P617="","",(VLOOKUP($P617,所属・種目コード!$B$2:$D$152,3,0)))</f>
        <v>031242</v>
      </c>
      <c r="T617" s="714">
        <f>IF($P617="","",(VLOOKUP($P617,所属・種目コード!$B$2:$D$152,2,0)))</f>
        <v>1242</v>
      </c>
    </row>
    <row r="618" spans="1:20" ht="18" customHeight="1">
      <c r="A618" s="709">
        <v>616</v>
      </c>
      <c r="B618" s="709">
        <v>735</v>
      </c>
      <c r="C618" s="709" t="s">
        <v>10517</v>
      </c>
      <c r="D618" s="709" t="s">
        <v>10518</v>
      </c>
      <c r="E618" s="709" t="s">
        <v>361</v>
      </c>
      <c r="F618" s="709">
        <v>1</v>
      </c>
      <c r="G618" s="709">
        <v>3</v>
      </c>
      <c r="H618" s="710" t="s">
        <v>8924</v>
      </c>
      <c r="I618" s="714">
        <f>IF($E618="","",(VLOOKUP($E618,所属・種目コード!$B$2:$D$152,2,0)))</f>
        <v>1197</v>
      </c>
      <c r="K618" s="32">
        <v>616</v>
      </c>
      <c r="L618" s="715">
        <v>727</v>
      </c>
      <c r="M618" s="716" t="s">
        <v>9026</v>
      </c>
      <c r="N618" s="709" t="s">
        <v>13035</v>
      </c>
      <c r="O618" s="709" t="s">
        <v>13036</v>
      </c>
      <c r="P618" s="709" t="s">
        <v>8631</v>
      </c>
      <c r="Q618" s="709" t="s">
        <v>11902</v>
      </c>
      <c r="R618" s="709">
        <v>2</v>
      </c>
      <c r="S618" s="714" t="str">
        <f>IF($P618="","",(VLOOKUP($P618,所属・種目コード!$B$2:$D$152,3,0)))</f>
        <v>031242</v>
      </c>
      <c r="T618" s="714">
        <f>IF($P618="","",(VLOOKUP($P618,所属・種目コード!$B$2:$D$152,2,0)))</f>
        <v>1242</v>
      </c>
    </row>
    <row r="619" spans="1:20" ht="18" customHeight="1">
      <c r="A619" s="709">
        <v>617</v>
      </c>
      <c r="B619" s="709">
        <v>757</v>
      </c>
      <c r="C619" s="709" t="s">
        <v>10519</v>
      </c>
      <c r="D619" s="709" t="s">
        <v>10520</v>
      </c>
      <c r="E619" s="709" t="s">
        <v>284</v>
      </c>
      <c r="F619" s="709">
        <v>1</v>
      </c>
      <c r="G619" s="709">
        <v>3</v>
      </c>
      <c r="H619" s="710" t="s">
        <v>9000</v>
      </c>
      <c r="I619" s="714">
        <f>IF($E619="","",(VLOOKUP($E619,所属・種目コード!$B$2:$D$152,2,0)))</f>
        <v>1163</v>
      </c>
      <c r="K619" s="32">
        <v>617</v>
      </c>
      <c r="L619" s="715">
        <v>728</v>
      </c>
      <c r="M619" s="716" t="s">
        <v>8978</v>
      </c>
      <c r="N619" s="709" t="s">
        <v>13037</v>
      </c>
      <c r="O619" s="709" t="s">
        <v>8930</v>
      </c>
      <c r="P619" s="709" t="s">
        <v>8631</v>
      </c>
      <c r="Q619" s="709" t="s">
        <v>11902</v>
      </c>
      <c r="R619" s="709">
        <v>2</v>
      </c>
      <c r="S619" s="714" t="str">
        <f>IF($P619="","",(VLOOKUP($P619,所属・種目コード!$B$2:$D$152,3,0)))</f>
        <v>031242</v>
      </c>
      <c r="T619" s="714">
        <f>IF($P619="","",(VLOOKUP($P619,所属・種目コード!$B$2:$D$152,2,0)))</f>
        <v>1242</v>
      </c>
    </row>
    <row r="620" spans="1:20" ht="18" customHeight="1">
      <c r="A620" s="709">
        <v>618</v>
      </c>
      <c r="B620" s="709">
        <v>758</v>
      </c>
      <c r="C620" s="709" t="s">
        <v>10521</v>
      </c>
      <c r="D620" s="709" t="s">
        <v>10522</v>
      </c>
      <c r="E620" s="709" t="s">
        <v>284</v>
      </c>
      <c r="F620" s="709">
        <v>1</v>
      </c>
      <c r="G620" s="709">
        <v>3</v>
      </c>
      <c r="H620" s="710" t="s">
        <v>9000</v>
      </c>
      <c r="I620" s="714">
        <f>IF($E620="","",(VLOOKUP($E620,所属・種目コード!$B$2:$D$152,2,0)))</f>
        <v>1163</v>
      </c>
      <c r="K620" s="32">
        <v>618</v>
      </c>
      <c r="L620" s="715">
        <v>729</v>
      </c>
      <c r="M620" s="716" t="s">
        <v>8978</v>
      </c>
      <c r="N620" s="709" t="s">
        <v>13038</v>
      </c>
      <c r="O620" s="709" t="s">
        <v>13039</v>
      </c>
      <c r="P620" s="709" t="s">
        <v>8631</v>
      </c>
      <c r="Q620" s="709" t="s">
        <v>11902</v>
      </c>
      <c r="R620" s="709">
        <v>2</v>
      </c>
      <c r="S620" s="714" t="str">
        <f>IF($P620="","",(VLOOKUP($P620,所属・種目コード!$B$2:$D$152,3,0)))</f>
        <v>031242</v>
      </c>
      <c r="T620" s="714">
        <f>IF($P620="","",(VLOOKUP($P620,所属・種目コード!$B$2:$D$152,2,0)))</f>
        <v>1242</v>
      </c>
    </row>
    <row r="621" spans="1:20" ht="18" customHeight="1">
      <c r="A621" s="709">
        <v>619</v>
      </c>
      <c r="B621" s="709">
        <v>759</v>
      </c>
      <c r="C621" s="709" t="s">
        <v>10523</v>
      </c>
      <c r="D621" s="709" t="s">
        <v>10524</v>
      </c>
      <c r="E621" s="709" t="s">
        <v>284</v>
      </c>
      <c r="F621" s="709">
        <v>1</v>
      </c>
      <c r="G621" s="709">
        <v>3</v>
      </c>
      <c r="H621" s="710" t="s">
        <v>9000</v>
      </c>
      <c r="I621" s="714">
        <f>IF($E621="","",(VLOOKUP($E621,所属・種目コード!$B$2:$D$152,2,0)))</f>
        <v>1163</v>
      </c>
      <c r="K621" s="32">
        <v>619</v>
      </c>
      <c r="L621" s="715">
        <v>730</v>
      </c>
      <c r="M621" s="716" t="s">
        <v>8978</v>
      </c>
      <c r="N621" s="709" t="s">
        <v>4874</v>
      </c>
      <c r="O621" s="709" t="s">
        <v>4875</v>
      </c>
      <c r="P621" s="709" t="s">
        <v>8631</v>
      </c>
      <c r="Q621" s="709" t="s">
        <v>11902</v>
      </c>
      <c r="R621" s="709">
        <v>2</v>
      </c>
      <c r="S621" s="714" t="str">
        <f>IF($P621="","",(VLOOKUP($P621,所属・種目コード!$B$2:$D$152,3,0)))</f>
        <v>031242</v>
      </c>
      <c r="T621" s="714">
        <f>IF($P621="","",(VLOOKUP($P621,所属・種目コード!$B$2:$D$152,2,0)))</f>
        <v>1242</v>
      </c>
    </row>
    <row r="622" spans="1:20" ht="18" customHeight="1">
      <c r="A622" s="709">
        <v>620</v>
      </c>
      <c r="B622" s="709">
        <v>760</v>
      </c>
      <c r="C622" s="709" t="s">
        <v>10525</v>
      </c>
      <c r="D622" s="709" t="s">
        <v>10526</v>
      </c>
      <c r="E622" s="709" t="s">
        <v>284</v>
      </c>
      <c r="F622" s="709">
        <v>1</v>
      </c>
      <c r="G622" s="709">
        <v>3</v>
      </c>
      <c r="H622" s="710" t="s">
        <v>9000</v>
      </c>
      <c r="I622" s="714">
        <f>IF($E622="","",(VLOOKUP($E622,所属・種目コード!$B$2:$D$152,2,0)))</f>
        <v>1163</v>
      </c>
      <c r="K622" s="32">
        <v>620</v>
      </c>
      <c r="L622" s="715">
        <v>731</v>
      </c>
      <c r="M622" s="716" t="s">
        <v>8965</v>
      </c>
      <c r="N622" s="709" t="s">
        <v>13040</v>
      </c>
      <c r="O622" s="709" t="s">
        <v>13041</v>
      </c>
      <c r="P622" s="709" t="s">
        <v>8631</v>
      </c>
      <c r="Q622" s="709" t="s">
        <v>11902</v>
      </c>
      <c r="R622" s="709">
        <v>2</v>
      </c>
      <c r="S622" s="714" t="str">
        <f>IF($P622="","",(VLOOKUP($P622,所属・種目コード!$B$2:$D$152,3,0)))</f>
        <v>031242</v>
      </c>
      <c r="T622" s="714">
        <f>IF($P622="","",(VLOOKUP($P622,所属・種目コード!$B$2:$D$152,2,0)))</f>
        <v>1242</v>
      </c>
    </row>
    <row r="623" spans="1:20" ht="18" customHeight="1">
      <c r="A623" s="709">
        <v>621</v>
      </c>
      <c r="B623" s="709">
        <v>761</v>
      </c>
      <c r="C623" s="709" t="s">
        <v>10527</v>
      </c>
      <c r="D623" s="709" t="s">
        <v>10528</v>
      </c>
      <c r="E623" s="709" t="s">
        <v>284</v>
      </c>
      <c r="F623" s="709">
        <v>1</v>
      </c>
      <c r="G623" s="709">
        <v>2</v>
      </c>
      <c r="H623" s="710" t="s">
        <v>9000</v>
      </c>
      <c r="I623" s="714">
        <f>IF($E623="","",(VLOOKUP($E623,所属・種目コード!$B$2:$D$152,2,0)))</f>
        <v>1163</v>
      </c>
      <c r="K623" s="32">
        <v>621</v>
      </c>
      <c r="L623" s="715">
        <v>732</v>
      </c>
      <c r="M623" s="716" t="s">
        <v>8965</v>
      </c>
      <c r="N623" s="709" t="s">
        <v>13042</v>
      </c>
      <c r="O623" s="709" t="s">
        <v>13043</v>
      </c>
      <c r="P623" s="709" t="s">
        <v>8631</v>
      </c>
      <c r="Q623" s="709" t="s">
        <v>11902</v>
      </c>
      <c r="R623" s="709">
        <v>2</v>
      </c>
      <c r="S623" s="714" t="str">
        <f>IF($P623="","",(VLOOKUP($P623,所属・種目コード!$B$2:$D$152,3,0)))</f>
        <v>031242</v>
      </c>
      <c r="T623" s="714">
        <f>IF($P623="","",(VLOOKUP($P623,所属・種目コード!$B$2:$D$152,2,0)))</f>
        <v>1242</v>
      </c>
    </row>
    <row r="624" spans="1:20" ht="18" customHeight="1">
      <c r="A624" s="709">
        <v>622</v>
      </c>
      <c r="B624" s="709">
        <v>762</v>
      </c>
      <c r="C624" s="709" t="s">
        <v>10529</v>
      </c>
      <c r="D624" s="709" t="s">
        <v>10530</v>
      </c>
      <c r="E624" s="709" t="s">
        <v>284</v>
      </c>
      <c r="F624" s="709">
        <v>1</v>
      </c>
      <c r="G624" s="709">
        <v>2</v>
      </c>
      <c r="H624" s="710" t="s">
        <v>9000</v>
      </c>
      <c r="I624" s="714">
        <f>IF($E624="","",(VLOOKUP($E624,所属・種目コード!$B$2:$D$152,2,0)))</f>
        <v>1163</v>
      </c>
      <c r="K624" s="32">
        <v>622</v>
      </c>
      <c r="L624" s="715">
        <v>733</v>
      </c>
      <c r="M624" s="716" t="s">
        <v>8965</v>
      </c>
      <c r="N624" s="709" t="s">
        <v>13044</v>
      </c>
      <c r="O624" s="709" t="s">
        <v>13045</v>
      </c>
      <c r="P624" s="709" t="s">
        <v>8631</v>
      </c>
      <c r="Q624" s="709" t="s">
        <v>11902</v>
      </c>
      <c r="R624" s="709">
        <v>2</v>
      </c>
      <c r="S624" s="714" t="str">
        <f>IF($P624="","",(VLOOKUP($P624,所属・種目コード!$B$2:$D$152,3,0)))</f>
        <v>031242</v>
      </c>
      <c r="T624" s="714">
        <f>IF($P624="","",(VLOOKUP($P624,所属・種目コード!$B$2:$D$152,2,0)))</f>
        <v>1242</v>
      </c>
    </row>
    <row r="625" spans="1:20" ht="18" customHeight="1">
      <c r="A625" s="709">
        <v>623</v>
      </c>
      <c r="B625" s="709">
        <v>763</v>
      </c>
      <c r="C625" s="709" t="s">
        <v>10531</v>
      </c>
      <c r="D625" s="709" t="s">
        <v>10532</v>
      </c>
      <c r="E625" s="709" t="s">
        <v>284</v>
      </c>
      <c r="F625" s="709">
        <v>1</v>
      </c>
      <c r="G625" s="709">
        <v>2</v>
      </c>
      <c r="H625" s="710" t="s">
        <v>9000</v>
      </c>
      <c r="I625" s="714">
        <f>IF($E625="","",(VLOOKUP($E625,所属・種目コード!$B$2:$D$152,2,0)))</f>
        <v>1163</v>
      </c>
      <c r="K625" s="32">
        <v>623</v>
      </c>
      <c r="L625" s="715">
        <v>734</v>
      </c>
      <c r="M625" s="716" t="s">
        <v>8965</v>
      </c>
      <c r="N625" s="709" t="s">
        <v>13046</v>
      </c>
      <c r="O625" s="709" t="s">
        <v>13047</v>
      </c>
      <c r="P625" s="709" t="s">
        <v>8631</v>
      </c>
      <c r="Q625" s="709" t="s">
        <v>11902</v>
      </c>
      <c r="R625" s="709">
        <v>2</v>
      </c>
      <c r="S625" s="714" t="str">
        <f>IF($P625="","",(VLOOKUP($P625,所属・種目コード!$B$2:$D$152,3,0)))</f>
        <v>031242</v>
      </c>
      <c r="T625" s="714">
        <f>IF($P625="","",(VLOOKUP($P625,所属・種目コード!$B$2:$D$152,2,0)))</f>
        <v>1242</v>
      </c>
    </row>
    <row r="626" spans="1:20" ht="18" customHeight="1">
      <c r="A626" s="709">
        <v>624</v>
      </c>
      <c r="B626" s="709">
        <v>764</v>
      </c>
      <c r="C626" s="709" t="s">
        <v>10533</v>
      </c>
      <c r="D626" s="709" t="s">
        <v>10534</v>
      </c>
      <c r="E626" s="709" t="s">
        <v>284</v>
      </c>
      <c r="F626" s="709">
        <v>1</v>
      </c>
      <c r="G626" s="709">
        <v>2</v>
      </c>
      <c r="H626" s="710" t="s">
        <v>9000</v>
      </c>
      <c r="I626" s="714">
        <f>IF($E626="","",(VLOOKUP($E626,所属・種目コード!$B$2:$D$152,2,0)))</f>
        <v>1163</v>
      </c>
      <c r="K626" s="32">
        <v>624</v>
      </c>
      <c r="L626" s="715">
        <v>735</v>
      </c>
      <c r="M626" s="716" t="s">
        <v>8965</v>
      </c>
      <c r="N626" s="709" t="s">
        <v>13048</v>
      </c>
      <c r="O626" s="709" t="s">
        <v>13049</v>
      </c>
      <c r="P626" s="709" t="s">
        <v>8631</v>
      </c>
      <c r="Q626" s="709" t="s">
        <v>11902</v>
      </c>
      <c r="R626" s="709">
        <v>2</v>
      </c>
      <c r="S626" s="714" t="str">
        <f>IF($P626="","",(VLOOKUP($P626,所属・種目コード!$B$2:$D$152,3,0)))</f>
        <v>031242</v>
      </c>
      <c r="T626" s="714">
        <f>IF($P626="","",(VLOOKUP($P626,所属・種目コード!$B$2:$D$152,2,0)))</f>
        <v>1242</v>
      </c>
    </row>
    <row r="627" spans="1:20" ht="18" customHeight="1">
      <c r="A627" s="709">
        <v>625</v>
      </c>
      <c r="B627" s="709">
        <v>765</v>
      </c>
      <c r="C627" s="709" t="s">
        <v>10535</v>
      </c>
      <c r="D627" s="709" t="s">
        <v>10536</v>
      </c>
      <c r="E627" s="709" t="s">
        <v>337</v>
      </c>
      <c r="F627" s="709">
        <v>1</v>
      </c>
      <c r="G627" s="709">
        <v>3</v>
      </c>
      <c r="H627" s="710" t="s">
        <v>8951</v>
      </c>
      <c r="I627" s="714">
        <f>IF($E627="","",(VLOOKUP($E627,所属・種目コード!$B$2:$D$152,2,0)))</f>
        <v>1177</v>
      </c>
      <c r="K627" s="32">
        <v>625</v>
      </c>
      <c r="L627" s="715">
        <v>736</v>
      </c>
      <c r="M627" s="716" t="s">
        <v>8965</v>
      </c>
      <c r="N627" s="709" t="s">
        <v>13050</v>
      </c>
      <c r="O627" s="709" t="s">
        <v>13051</v>
      </c>
      <c r="P627" s="709" t="s">
        <v>8631</v>
      </c>
      <c r="Q627" s="709" t="s">
        <v>11902</v>
      </c>
      <c r="R627" s="709">
        <v>2</v>
      </c>
      <c r="S627" s="714" t="str">
        <f>IF($P627="","",(VLOOKUP($P627,所属・種目コード!$B$2:$D$152,3,0)))</f>
        <v>031242</v>
      </c>
      <c r="T627" s="714">
        <f>IF($P627="","",(VLOOKUP($P627,所属・種目コード!$B$2:$D$152,2,0)))</f>
        <v>1242</v>
      </c>
    </row>
    <row r="628" spans="1:20" ht="18" customHeight="1">
      <c r="A628" s="709">
        <v>626</v>
      </c>
      <c r="B628" s="709">
        <v>766</v>
      </c>
      <c r="C628" s="709" t="s">
        <v>10537</v>
      </c>
      <c r="D628" s="709" t="s">
        <v>10538</v>
      </c>
      <c r="E628" s="709" t="s">
        <v>337</v>
      </c>
      <c r="F628" s="709">
        <v>1</v>
      </c>
      <c r="G628" s="709">
        <v>3</v>
      </c>
      <c r="H628" s="710" t="s">
        <v>8951</v>
      </c>
      <c r="I628" s="714">
        <f>IF($E628="","",(VLOOKUP($E628,所属・種目コード!$B$2:$D$152,2,0)))</f>
        <v>1177</v>
      </c>
      <c r="K628" s="32">
        <v>626</v>
      </c>
      <c r="L628" s="715">
        <v>737</v>
      </c>
      <c r="M628" s="716" t="s">
        <v>8965</v>
      </c>
      <c r="N628" s="709" t="s">
        <v>13052</v>
      </c>
      <c r="O628" s="709" t="s">
        <v>13053</v>
      </c>
      <c r="P628" s="709" t="s">
        <v>237</v>
      </c>
      <c r="Q628" s="709" t="s">
        <v>11902</v>
      </c>
      <c r="R628" s="709">
        <v>3</v>
      </c>
      <c r="S628" s="714" t="str">
        <f>IF($P628="","",(VLOOKUP($P628,所属・種目コード!$B$2:$D$152,3,0)))</f>
        <v>031151</v>
      </c>
      <c r="T628" s="714">
        <f>IF($P628="","",(VLOOKUP($P628,所属・種目コード!$B$2:$D$152,2,0)))</f>
        <v>1151</v>
      </c>
    </row>
    <row r="629" spans="1:20" ht="18" customHeight="1">
      <c r="A629" s="709">
        <v>627</v>
      </c>
      <c r="B629" s="709">
        <v>767</v>
      </c>
      <c r="C629" s="709" t="s">
        <v>10539</v>
      </c>
      <c r="D629" s="709" t="s">
        <v>10540</v>
      </c>
      <c r="E629" s="709" t="s">
        <v>337</v>
      </c>
      <c r="F629" s="709">
        <v>1</v>
      </c>
      <c r="G629" s="709">
        <v>3</v>
      </c>
      <c r="H629" s="710" t="s">
        <v>8951</v>
      </c>
      <c r="I629" s="714">
        <f>IF($E629="","",(VLOOKUP($E629,所属・種目コード!$B$2:$D$152,2,0)))</f>
        <v>1177</v>
      </c>
      <c r="K629" s="32">
        <v>627</v>
      </c>
      <c r="L629" s="715">
        <v>738</v>
      </c>
      <c r="M629" s="716" t="s">
        <v>8943</v>
      </c>
      <c r="N629" s="709" t="s">
        <v>13054</v>
      </c>
      <c r="O629" s="709" t="s">
        <v>13055</v>
      </c>
      <c r="P629" s="709" t="s">
        <v>237</v>
      </c>
      <c r="Q629" s="709" t="s">
        <v>11902</v>
      </c>
      <c r="R629" s="709">
        <v>3</v>
      </c>
      <c r="S629" s="714" t="str">
        <f>IF($P629="","",(VLOOKUP($P629,所属・種目コード!$B$2:$D$152,3,0)))</f>
        <v>031151</v>
      </c>
      <c r="T629" s="714">
        <f>IF($P629="","",(VLOOKUP($P629,所属・種目コード!$B$2:$D$152,2,0)))</f>
        <v>1151</v>
      </c>
    </row>
    <row r="630" spans="1:20" ht="18" customHeight="1">
      <c r="A630" s="709">
        <v>628</v>
      </c>
      <c r="B630" s="709">
        <v>768</v>
      </c>
      <c r="C630" s="709" t="s">
        <v>10541</v>
      </c>
      <c r="D630" s="709" t="s">
        <v>10542</v>
      </c>
      <c r="E630" s="709" t="s">
        <v>337</v>
      </c>
      <c r="F630" s="709">
        <v>1</v>
      </c>
      <c r="G630" s="709">
        <v>3</v>
      </c>
      <c r="H630" s="710" t="s">
        <v>8951</v>
      </c>
      <c r="I630" s="714">
        <f>IF($E630="","",(VLOOKUP($E630,所属・種目コード!$B$2:$D$152,2,0)))</f>
        <v>1177</v>
      </c>
      <c r="K630" s="32">
        <v>628</v>
      </c>
      <c r="L630" s="715">
        <v>739</v>
      </c>
      <c r="M630" s="716" t="s">
        <v>8943</v>
      </c>
      <c r="N630" s="709" t="s">
        <v>13056</v>
      </c>
      <c r="O630" s="709" t="s">
        <v>3921</v>
      </c>
      <c r="P630" s="709" t="s">
        <v>237</v>
      </c>
      <c r="Q630" s="709" t="s">
        <v>11902</v>
      </c>
      <c r="R630" s="709">
        <v>3</v>
      </c>
      <c r="S630" s="714" t="str">
        <f>IF($P630="","",(VLOOKUP($P630,所属・種目コード!$B$2:$D$152,3,0)))</f>
        <v>031151</v>
      </c>
      <c r="T630" s="714">
        <f>IF($P630="","",(VLOOKUP($P630,所属・種目コード!$B$2:$D$152,2,0)))</f>
        <v>1151</v>
      </c>
    </row>
    <row r="631" spans="1:20" ht="18" customHeight="1">
      <c r="A631" s="709">
        <v>629</v>
      </c>
      <c r="B631" s="709">
        <v>769</v>
      </c>
      <c r="C631" s="709" t="s">
        <v>10543</v>
      </c>
      <c r="D631" s="709" t="s">
        <v>10544</v>
      </c>
      <c r="E631" s="709" t="s">
        <v>337</v>
      </c>
      <c r="F631" s="709">
        <v>1</v>
      </c>
      <c r="G631" s="709">
        <v>3</v>
      </c>
      <c r="H631" s="710" t="s">
        <v>8951</v>
      </c>
      <c r="I631" s="714">
        <f>IF($E631="","",(VLOOKUP($E631,所属・種目コード!$B$2:$D$152,2,0)))</f>
        <v>1177</v>
      </c>
      <c r="K631" s="32">
        <v>629</v>
      </c>
      <c r="L631" s="715">
        <v>740</v>
      </c>
      <c r="M631" s="716" t="s">
        <v>8943</v>
      </c>
      <c r="N631" s="709" t="s">
        <v>13057</v>
      </c>
      <c r="O631" s="709" t="s">
        <v>13058</v>
      </c>
      <c r="P631" s="709" t="s">
        <v>237</v>
      </c>
      <c r="Q631" s="709" t="s">
        <v>11902</v>
      </c>
      <c r="R631" s="709">
        <v>3</v>
      </c>
      <c r="S631" s="714" t="str">
        <f>IF($P631="","",(VLOOKUP($P631,所属・種目コード!$B$2:$D$152,3,0)))</f>
        <v>031151</v>
      </c>
      <c r="T631" s="714">
        <f>IF($P631="","",(VLOOKUP($P631,所属・種目コード!$B$2:$D$152,2,0)))</f>
        <v>1151</v>
      </c>
    </row>
    <row r="632" spans="1:20" ht="18" customHeight="1">
      <c r="A632" s="709">
        <v>630</v>
      </c>
      <c r="B632" s="709">
        <v>770</v>
      </c>
      <c r="C632" s="709" t="s">
        <v>10545</v>
      </c>
      <c r="D632" s="709" t="s">
        <v>10546</v>
      </c>
      <c r="E632" s="709" t="s">
        <v>337</v>
      </c>
      <c r="F632" s="709">
        <v>1</v>
      </c>
      <c r="G632" s="709">
        <v>2</v>
      </c>
      <c r="H632" s="710" t="s">
        <v>8951</v>
      </c>
      <c r="I632" s="714">
        <f>IF($E632="","",(VLOOKUP($E632,所属・種目コード!$B$2:$D$152,2,0)))</f>
        <v>1177</v>
      </c>
      <c r="K632" s="32">
        <v>630</v>
      </c>
      <c r="L632" s="715">
        <v>741</v>
      </c>
      <c r="M632" s="716" t="s">
        <v>11889</v>
      </c>
      <c r="N632" s="709" t="s">
        <v>13059</v>
      </c>
      <c r="O632" s="709" t="s">
        <v>13060</v>
      </c>
      <c r="P632" s="709" t="s">
        <v>237</v>
      </c>
      <c r="Q632" s="709" t="s">
        <v>11902</v>
      </c>
      <c r="R632" s="709">
        <v>3</v>
      </c>
      <c r="S632" s="714" t="str">
        <f>IF($P632="","",(VLOOKUP($P632,所属・種目コード!$B$2:$D$152,3,0)))</f>
        <v>031151</v>
      </c>
      <c r="T632" s="714">
        <f>IF($P632="","",(VLOOKUP($P632,所属・種目コード!$B$2:$D$152,2,0)))</f>
        <v>1151</v>
      </c>
    </row>
    <row r="633" spans="1:20" ht="18" customHeight="1">
      <c r="A633" s="709">
        <v>631</v>
      </c>
      <c r="B633" s="709">
        <v>771</v>
      </c>
      <c r="C633" s="709" t="s">
        <v>10547</v>
      </c>
      <c r="D633" s="709" t="s">
        <v>9064</v>
      </c>
      <c r="E633" s="709" t="s">
        <v>337</v>
      </c>
      <c r="F633" s="709">
        <v>1</v>
      </c>
      <c r="G633" s="709">
        <v>2</v>
      </c>
      <c r="H633" s="710" t="s">
        <v>8951</v>
      </c>
      <c r="I633" s="714">
        <f>IF($E633="","",(VLOOKUP($E633,所属・種目コード!$B$2:$D$152,2,0)))</f>
        <v>1177</v>
      </c>
      <c r="K633" s="32">
        <v>631</v>
      </c>
      <c r="L633" s="715">
        <v>742</v>
      </c>
      <c r="M633" s="716" t="s">
        <v>11889</v>
      </c>
      <c r="N633" s="709" t="s">
        <v>13061</v>
      </c>
      <c r="O633" s="709" t="s">
        <v>13062</v>
      </c>
      <c r="P633" s="709" t="s">
        <v>237</v>
      </c>
      <c r="Q633" s="709" t="s">
        <v>11902</v>
      </c>
      <c r="R633" s="709">
        <v>3</v>
      </c>
      <c r="S633" s="714" t="str">
        <f>IF($P633="","",(VLOOKUP($P633,所属・種目コード!$B$2:$D$152,3,0)))</f>
        <v>031151</v>
      </c>
      <c r="T633" s="714">
        <f>IF($P633="","",(VLOOKUP($P633,所属・種目コード!$B$2:$D$152,2,0)))</f>
        <v>1151</v>
      </c>
    </row>
    <row r="634" spans="1:20" ht="18" customHeight="1">
      <c r="A634" s="709">
        <v>632</v>
      </c>
      <c r="B634" s="709">
        <v>772</v>
      </c>
      <c r="C634" s="709" t="s">
        <v>10548</v>
      </c>
      <c r="D634" s="709" t="s">
        <v>10549</v>
      </c>
      <c r="E634" s="709" t="s">
        <v>337</v>
      </c>
      <c r="F634" s="709">
        <v>1</v>
      </c>
      <c r="G634" s="709">
        <v>2</v>
      </c>
      <c r="H634" s="710" t="s">
        <v>8951</v>
      </c>
      <c r="I634" s="714">
        <f>IF($E634="","",(VLOOKUP($E634,所属・種目コード!$B$2:$D$152,2,0)))</f>
        <v>1177</v>
      </c>
      <c r="K634" s="32">
        <v>632</v>
      </c>
      <c r="L634" s="715">
        <v>743</v>
      </c>
      <c r="M634" s="716" t="s">
        <v>11889</v>
      </c>
      <c r="N634" s="709" t="s">
        <v>13063</v>
      </c>
      <c r="O634" s="709" t="s">
        <v>13064</v>
      </c>
      <c r="P634" s="709" t="s">
        <v>237</v>
      </c>
      <c r="Q634" s="709" t="s">
        <v>11902</v>
      </c>
      <c r="R634" s="709">
        <v>3</v>
      </c>
      <c r="S634" s="714" t="str">
        <f>IF($P634="","",(VLOOKUP($P634,所属・種目コード!$B$2:$D$152,3,0)))</f>
        <v>031151</v>
      </c>
      <c r="T634" s="714">
        <f>IF($P634="","",(VLOOKUP($P634,所属・種目コード!$B$2:$D$152,2,0)))</f>
        <v>1151</v>
      </c>
    </row>
    <row r="635" spans="1:20" ht="18" customHeight="1">
      <c r="A635" s="709">
        <v>633</v>
      </c>
      <c r="B635" s="709">
        <v>773</v>
      </c>
      <c r="C635" s="709" t="s">
        <v>10550</v>
      </c>
      <c r="D635" s="709" t="s">
        <v>10551</v>
      </c>
      <c r="E635" s="709" t="s">
        <v>340</v>
      </c>
      <c r="F635" s="709">
        <v>1</v>
      </c>
      <c r="G635" s="709">
        <v>3</v>
      </c>
      <c r="H635" s="710" t="s">
        <v>8969</v>
      </c>
      <c r="I635" s="714">
        <f>IF($E635="","",(VLOOKUP($E635,所属・種目コード!$B$2:$D$152,2,0)))</f>
        <v>1179</v>
      </c>
      <c r="K635" s="32">
        <v>633</v>
      </c>
      <c r="L635" s="715">
        <v>744</v>
      </c>
      <c r="M635" s="716" t="s">
        <v>11889</v>
      </c>
      <c r="N635" s="709" t="s">
        <v>13065</v>
      </c>
      <c r="O635" s="709" t="s">
        <v>13066</v>
      </c>
      <c r="P635" s="709" t="s">
        <v>237</v>
      </c>
      <c r="Q635" s="709" t="s">
        <v>11902</v>
      </c>
      <c r="R635" s="709">
        <v>3</v>
      </c>
      <c r="S635" s="714" t="str">
        <f>IF($P635="","",(VLOOKUP($P635,所属・種目コード!$B$2:$D$152,3,0)))</f>
        <v>031151</v>
      </c>
      <c r="T635" s="714">
        <f>IF($P635="","",(VLOOKUP($P635,所属・種目コード!$B$2:$D$152,2,0)))</f>
        <v>1151</v>
      </c>
    </row>
    <row r="636" spans="1:20" ht="18" customHeight="1">
      <c r="A636" s="709">
        <v>634</v>
      </c>
      <c r="B636" s="709">
        <v>774</v>
      </c>
      <c r="C636" s="709" t="s">
        <v>10552</v>
      </c>
      <c r="D636" s="709" t="s">
        <v>10553</v>
      </c>
      <c r="E636" s="709" t="s">
        <v>340</v>
      </c>
      <c r="F636" s="709">
        <v>1</v>
      </c>
      <c r="G636" s="709">
        <v>3</v>
      </c>
      <c r="H636" s="710" t="s">
        <v>8969</v>
      </c>
      <c r="I636" s="714">
        <f>IF($E636="","",(VLOOKUP($E636,所属・種目コード!$B$2:$D$152,2,0)))</f>
        <v>1179</v>
      </c>
      <c r="K636" s="32">
        <v>634</v>
      </c>
      <c r="L636" s="715">
        <v>745</v>
      </c>
      <c r="M636" s="716" t="s">
        <v>8991</v>
      </c>
      <c r="N636" s="709" t="s">
        <v>13067</v>
      </c>
      <c r="O636" s="709" t="s">
        <v>13068</v>
      </c>
      <c r="P636" s="709" t="s">
        <v>237</v>
      </c>
      <c r="Q636" s="709" t="s">
        <v>11902</v>
      </c>
      <c r="R636" s="709">
        <v>2</v>
      </c>
      <c r="S636" s="714" t="str">
        <f>IF($P636="","",(VLOOKUP($P636,所属・種目コード!$B$2:$D$152,3,0)))</f>
        <v>031151</v>
      </c>
      <c r="T636" s="714">
        <f>IF($P636="","",(VLOOKUP($P636,所属・種目コード!$B$2:$D$152,2,0)))</f>
        <v>1151</v>
      </c>
    </row>
    <row r="637" spans="1:20" ht="18" customHeight="1">
      <c r="A637" s="709">
        <v>635</v>
      </c>
      <c r="B637" s="709">
        <v>775</v>
      </c>
      <c r="C637" s="709" t="s">
        <v>10554</v>
      </c>
      <c r="D637" s="709" t="s">
        <v>10555</v>
      </c>
      <c r="E637" s="709" t="s">
        <v>340</v>
      </c>
      <c r="F637" s="709">
        <v>1</v>
      </c>
      <c r="G637" s="709">
        <v>3</v>
      </c>
      <c r="H637" s="710" t="s">
        <v>8969</v>
      </c>
      <c r="I637" s="714">
        <f>IF($E637="","",(VLOOKUP($E637,所属・種目コード!$B$2:$D$152,2,0)))</f>
        <v>1179</v>
      </c>
      <c r="K637" s="32">
        <v>635</v>
      </c>
      <c r="L637" s="715">
        <v>746</v>
      </c>
      <c r="M637" s="716" t="s">
        <v>8991</v>
      </c>
      <c r="N637" s="709" t="s">
        <v>13069</v>
      </c>
      <c r="O637" s="709" t="s">
        <v>13070</v>
      </c>
      <c r="P637" s="709" t="s">
        <v>237</v>
      </c>
      <c r="Q637" s="709" t="s">
        <v>11902</v>
      </c>
      <c r="R637" s="709">
        <v>2</v>
      </c>
      <c r="S637" s="714" t="str">
        <f>IF($P637="","",(VLOOKUP($P637,所属・種目コード!$B$2:$D$152,3,0)))</f>
        <v>031151</v>
      </c>
      <c r="T637" s="714">
        <f>IF($P637="","",(VLOOKUP($P637,所属・種目コード!$B$2:$D$152,2,0)))</f>
        <v>1151</v>
      </c>
    </row>
    <row r="638" spans="1:20" ht="18" customHeight="1">
      <c r="A638" s="709">
        <v>636</v>
      </c>
      <c r="B638" s="709">
        <v>776</v>
      </c>
      <c r="C638" s="709" t="s">
        <v>10556</v>
      </c>
      <c r="D638" s="709" t="s">
        <v>3196</v>
      </c>
      <c r="E638" s="709" t="s">
        <v>340</v>
      </c>
      <c r="F638" s="709">
        <v>1</v>
      </c>
      <c r="G638" s="709">
        <v>2</v>
      </c>
      <c r="H638" s="710" t="s">
        <v>8969</v>
      </c>
      <c r="I638" s="714">
        <f>IF($E638="","",(VLOOKUP($E638,所属・種目コード!$B$2:$D$152,2,0)))</f>
        <v>1179</v>
      </c>
      <c r="K638" s="32">
        <v>636</v>
      </c>
      <c r="L638" s="715">
        <v>747</v>
      </c>
      <c r="M638" s="716" t="s">
        <v>8991</v>
      </c>
      <c r="N638" s="709" t="s">
        <v>13071</v>
      </c>
      <c r="O638" s="709" t="s">
        <v>13072</v>
      </c>
      <c r="P638" s="709" t="s">
        <v>237</v>
      </c>
      <c r="Q638" s="709" t="s">
        <v>11902</v>
      </c>
      <c r="R638" s="709">
        <v>2</v>
      </c>
      <c r="S638" s="714" t="str">
        <f>IF($P638="","",(VLOOKUP($P638,所属・種目コード!$B$2:$D$152,3,0)))</f>
        <v>031151</v>
      </c>
      <c r="T638" s="714">
        <f>IF($P638="","",(VLOOKUP($P638,所属・種目コード!$B$2:$D$152,2,0)))</f>
        <v>1151</v>
      </c>
    </row>
    <row r="639" spans="1:20" ht="18" customHeight="1">
      <c r="A639" s="709">
        <v>637</v>
      </c>
      <c r="B639" s="709">
        <v>777</v>
      </c>
      <c r="C639" s="709" t="s">
        <v>10557</v>
      </c>
      <c r="D639" s="709" t="s">
        <v>7428</v>
      </c>
      <c r="E639" s="709" t="s">
        <v>340</v>
      </c>
      <c r="F639" s="709">
        <v>1</v>
      </c>
      <c r="G639" s="709">
        <v>2</v>
      </c>
      <c r="H639" s="710" t="s">
        <v>8969</v>
      </c>
      <c r="I639" s="714">
        <f>IF($E639="","",(VLOOKUP($E639,所属・種目コード!$B$2:$D$152,2,0)))</f>
        <v>1179</v>
      </c>
      <c r="K639" s="32">
        <v>637</v>
      </c>
      <c r="L639" s="715">
        <v>748</v>
      </c>
      <c r="M639" s="716" t="s">
        <v>8991</v>
      </c>
      <c r="N639" s="709" t="s">
        <v>13073</v>
      </c>
      <c r="O639" s="709" t="s">
        <v>13074</v>
      </c>
      <c r="P639" s="709" t="s">
        <v>237</v>
      </c>
      <c r="Q639" s="709" t="s">
        <v>11902</v>
      </c>
      <c r="R639" s="709">
        <v>2</v>
      </c>
      <c r="S639" s="714" t="str">
        <f>IF($P639="","",(VLOOKUP($P639,所属・種目コード!$B$2:$D$152,3,0)))</f>
        <v>031151</v>
      </c>
      <c r="T639" s="714">
        <f>IF($P639="","",(VLOOKUP($P639,所属・種目コード!$B$2:$D$152,2,0)))</f>
        <v>1151</v>
      </c>
    </row>
    <row r="640" spans="1:20" ht="18" customHeight="1">
      <c r="A640" s="709">
        <v>638</v>
      </c>
      <c r="B640" s="709">
        <v>778</v>
      </c>
      <c r="C640" s="709" t="s">
        <v>10558</v>
      </c>
      <c r="D640" s="709" t="s">
        <v>10559</v>
      </c>
      <c r="E640" s="709" t="s">
        <v>340</v>
      </c>
      <c r="F640" s="709">
        <v>1</v>
      </c>
      <c r="G640" s="709">
        <v>2</v>
      </c>
      <c r="H640" s="710" t="s">
        <v>8969</v>
      </c>
      <c r="I640" s="714">
        <f>IF($E640="","",(VLOOKUP($E640,所属・種目コード!$B$2:$D$152,2,0)))</f>
        <v>1179</v>
      </c>
      <c r="K640" s="32">
        <v>638</v>
      </c>
      <c r="L640" s="715">
        <v>749</v>
      </c>
      <c r="M640" s="716" t="s">
        <v>8991</v>
      </c>
      <c r="N640" s="709" t="s">
        <v>13075</v>
      </c>
      <c r="O640" s="709" t="s">
        <v>3549</v>
      </c>
      <c r="P640" s="709" t="s">
        <v>237</v>
      </c>
      <c r="Q640" s="709" t="s">
        <v>11902</v>
      </c>
      <c r="R640" s="709">
        <v>2</v>
      </c>
      <c r="S640" s="714" t="str">
        <f>IF($P640="","",(VLOOKUP($P640,所属・種目コード!$B$2:$D$152,3,0)))</f>
        <v>031151</v>
      </c>
      <c r="T640" s="714">
        <f>IF($P640="","",(VLOOKUP($P640,所属・種目コード!$B$2:$D$152,2,0)))</f>
        <v>1151</v>
      </c>
    </row>
    <row r="641" spans="1:20" ht="18" customHeight="1">
      <c r="A641" s="709">
        <v>639</v>
      </c>
      <c r="B641" s="709">
        <v>779</v>
      </c>
      <c r="C641" s="709" t="s">
        <v>10560</v>
      </c>
      <c r="D641" s="709" t="s">
        <v>10561</v>
      </c>
      <c r="E641" s="709" t="s">
        <v>340</v>
      </c>
      <c r="F641" s="709">
        <v>1</v>
      </c>
      <c r="G641" s="709">
        <v>2</v>
      </c>
      <c r="H641" s="710" t="s">
        <v>8969</v>
      </c>
      <c r="I641" s="714">
        <f>IF($E641="","",(VLOOKUP($E641,所属・種目コード!$B$2:$D$152,2,0)))</f>
        <v>1179</v>
      </c>
      <c r="K641" s="32">
        <v>639</v>
      </c>
      <c r="L641" s="715">
        <v>750</v>
      </c>
      <c r="M641" s="716" t="s">
        <v>8991</v>
      </c>
      <c r="N641" s="709" t="s">
        <v>13076</v>
      </c>
      <c r="O641" s="709" t="s">
        <v>13077</v>
      </c>
      <c r="P641" s="709" t="s">
        <v>237</v>
      </c>
      <c r="Q641" s="709" t="s">
        <v>11902</v>
      </c>
      <c r="R641" s="709">
        <v>2</v>
      </c>
      <c r="S641" s="714" t="str">
        <f>IF($P641="","",(VLOOKUP($P641,所属・種目コード!$B$2:$D$152,3,0)))</f>
        <v>031151</v>
      </c>
      <c r="T641" s="714">
        <f>IF($P641="","",(VLOOKUP($P641,所属・種目コード!$B$2:$D$152,2,0)))</f>
        <v>1151</v>
      </c>
    </row>
    <row r="642" spans="1:20" ht="18" customHeight="1">
      <c r="A642" s="709">
        <v>640</v>
      </c>
      <c r="B642" s="709">
        <v>780</v>
      </c>
      <c r="C642" s="709" t="s">
        <v>10562</v>
      </c>
      <c r="D642" s="709" t="s">
        <v>10563</v>
      </c>
      <c r="E642" s="709" t="s">
        <v>340</v>
      </c>
      <c r="F642" s="709">
        <v>1</v>
      </c>
      <c r="G642" s="709">
        <v>2</v>
      </c>
      <c r="H642" s="710" t="s">
        <v>8969</v>
      </c>
      <c r="I642" s="714">
        <f>IF($E642="","",(VLOOKUP($E642,所属・種目コード!$B$2:$D$152,2,0)))</f>
        <v>1179</v>
      </c>
      <c r="K642" s="32">
        <v>640</v>
      </c>
      <c r="L642" s="715">
        <v>751</v>
      </c>
      <c r="M642" s="716" t="s">
        <v>8991</v>
      </c>
      <c r="N642" s="709" t="s">
        <v>13078</v>
      </c>
      <c r="O642" s="709" t="s">
        <v>13079</v>
      </c>
      <c r="P642" s="709" t="s">
        <v>237</v>
      </c>
      <c r="Q642" s="709" t="s">
        <v>11902</v>
      </c>
      <c r="R642" s="709">
        <v>2</v>
      </c>
      <c r="S642" s="714" t="str">
        <f>IF($P642="","",(VLOOKUP($P642,所属・種目コード!$B$2:$D$152,3,0)))</f>
        <v>031151</v>
      </c>
      <c r="T642" s="714">
        <f>IF($P642="","",(VLOOKUP($P642,所属・種目コード!$B$2:$D$152,2,0)))</f>
        <v>1151</v>
      </c>
    </row>
    <row r="643" spans="1:20" ht="18" customHeight="1">
      <c r="A643" s="709">
        <v>641</v>
      </c>
      <c r="B643" s="709">
        <v>781</v>
      </c>
      <c r="C643" s="709" t="s">
        <v>10564</v>
      </c>
      <c r="D643" s="709" t="s">
        <v>10565</v>
      </c>
      <c r="E643" s="709" t="s">
        <v>360</v>
      </c>
      <c r="F643" s="709">
        <v>1</v>
      </c>
      <c r="G643" s="709">
        <v>3</v>
      </c>
      <c r="H643" s="710" t="s">
        <v>8929</v>
      </c>
      <c r="I643" s="714">
        <f>IF($E643="","",(VLOOKUP($E643,所属・種目コード!$B$2:$D$152,2,0)))</f>
        <v>1196</v>
      </c>
      <c r="K643" s="32">
        <v>641</v>
      </c>
      <c r="L643" s="715">
        <v>752</v>
      </c>
      <c r="M643" s="716" t="s">
        <v>8991</v>
      </c>
      <c r="N643" s="709" t="s">
        <v>13080</v>
      </c>
      <c r="O643" s="709" t="s">
        <v>13081</v>
      </c>
      <c r="P643" s="709" t="s">
        <v>237</v>
      </c>
      <c r="Q643" s="709" t="s">
        <v>11902</v>
      </c>
      <c r="R643" s="709">
        <v>2</v>
      </c>
      <c r="S643" s="714" t="str">
        <f>IF($P643="","",(VLOOKUP($P643,所属・種目コード!$B$2:$D$152,3,0)))</f>
        <v>031151</v>
      </c>
      <c r="T643" s="714">
        <f>IF($P643="","",(VLOOKUP($P643,所属・種目コード!$B$2:$D$152,2,0)))</f>
        <v>1151</v>
      </c>
    </row>
    <row r="644" spans="1:20" ht="18" customHeight="1">
      <c r="A644" s="709">
        <v>642</v>
      </c>
      <c r="B644" s="709">
        <v>782</v>
      </c>
      <c r="C644" s="709" t="s">
        <v>10566</v>
      </c>
      <c r="D644" s="709" t="s">
        <v>10567</v>
      </c>
      <c r="E644" s="709" t="s">
        <v>360</v>
      </c>
      <c r="F644" s="709">
        <v>1</v>
      </c>
      <c r="G644" s="709">
        <v>3</v>
      </c>
      <c r="H644" s="710" t="s">
        <v>8929</v>
      </c>
      <c r="I644" s="714">
        <f>IF($E644="","",(VLOOKUP($E644,所属・種目コード!$B$2:$D$152,2,0)))</f>
        <v>1196</v>
      </c>
      <c r="K644" s="32">
        <v>642</v>
      </c>
      <c r="L644" s="715">
        <v>753</v>
      </c>
      <c r="M644" s="716" t="s">
        <v>8991</v>
      </c>
      <c r="N644" s="709" t="s">
        <v>13082</v>
      </c>
      <c r="O644" s="709" t="s">
        <v>13083</v>
      </c>
      <c r="P644" s="709" t="s">
        <v>237</v>
      </c>
      <c r="Q644" s="709" t="s">
        <v>11902</v>
      </c>
      <c r="R644" s="709">
        <v>2</v>
      </c>
      <c r="S644" s="714" t="str">
        <f>IF($P644="","",(VLOOKUP($P644,所属・種目コード!$B$2:$D$152,3,0)))</f>
        <v>031151</v>
      </c>
      <c r="T644" s="714">
        <f>IF($P644="","",(VLOOKUP($P644,所属・種目コード!$B$2:$D$152,2,0)))</f>
        <v>1151</v>
      </c>
    </row>
    <row r="645" spans="1:20" ht="18" customHeight="1">
      <c r="A645" s="709">
        <v>643</v>
      </c>
      <c r="B645" s="709">
        <v>783</v>
      </c>
      <c r="C645" s="709" t="s">
        <v>10568</v>
      </c>
      <c r="D645" s="709" t="s">
        <v>10569</v>
      </c>
      <c r="E645" s="709" t="s">
        <v>360</v>
      </c>
      <c r="F645" s="709">
        <v>1</v>
      </c>
      <c r="G645" s="709">
        <v>3</v>
      </c>
      <c r="H645" s="710" t="s">
        <v>8929</v>
      </c>
      <c r="I645" s="714">
        <f>IF($E645="","",(VLOOKUP($E645,所属・種目コード!$B$2:$D$152,2,0)))</f>
        <v>1196</v>
      </c>
      <c r="K645" s="32">
        <v>643</v>
      </c>
      <c r="L645" s="715">
        <v>754</v>
      </c>
      <c r="M645" s="716" t="s">
        <v>8991</v>
      </c>
      <c r="N645" s="709" t="s">
        <v>13084</v>
      </c>
      <c r="O645" s="709" t="s">
        <v>13085</v>
      </c>
      <c r="P645" s="709" t="s">
        <v>237</v>
      </c>
      <c r="Q645" s="709" t="s">
        <v>11902</v>
      </c>
      <c r="R645" s="709">
        <v>3</v>
      </c>
      <c r="S645" s="714" t="str">
        <f>IF($P645="","",(VLOOKUP($P645,所属・種目コード!$B$2:$D$152,3,0)))</f>
        <v>031151</v>
      </c>
      <c r="T645" s="714">
        <f>IF($P645="","",(VLOOKUP($P645,所属・種目コード!$B$2:$D$152,2,0)))</f>
        <v>1151</v>
      </c>
    </row>
    <row r="646" spans="1:20" ht="18" customHeight="1">
      <c r="A646" s="709">
        <v>644</v>
      </c>
      <c r="B646" s="709">
        <v>784</v>
      </c>
      <c r="C646" s="709" t="s">
        <v>10570</v>
      </c>
      <c r="D646" s="709" t="s">
        <v>2172</v>
      </c>
      <c r="E646" s="709" t="s">
        <v>360</v>
      </c>
      <c r="F646" s="709">
        <v>1</v>
      </c>
      <c r="G646" s="709">
        <v>3</v>
      </c>
      <c r="H646" s="710" t="s">
        <v>8929</v>
      </c>
      <c r="I646" s="714">
        <f>IF($E646="","",(VLOOKUP($E646,所属・種目コード!$B$2:$D$152,2,0)))</f>
        <v>1196</v>
      </c>
      <c r="K646" s="32">
        <v>644</v>
      </c>
      <c r="L646" s="715">
        <v>765</v>
      </c>
      <c r="M646" s="716" t="s">
        <v>8991</v>
      </c>
      <c r="N646" s="709" t="s">
        <v>13086</v>
      </c>
      <c r="O646" s="709" t="s">
        <v>13087</v>
      </c>
      <c r="P646" s="709" t="s">
        <v>9308</v>
      </c>
      <c r="Q646" s="709" t="s">
        <v>11902</v>
      </c>
      <c r="R646" s="709">
        <v>2</v>
      </c>
      <c r="S646" s="714" t="str">
        <f>IF($P646="","",(VLOOKUP($P646,所属・種目コード!$B$2:$D$152,3,0)))</f>
        <v>031228</v>
      </c>
      <c r="T646" s="714">
        <f>IF($P646="","",(VLOOKUP($P646,所属・種目コード!$B$2:$D$152,2,0)))</f>
        <v>1228</v>
      </c>
    </row>
    <row r="647" spans="1:20" ht="18" customHeight="1">
      <c r="A647" s="709">
        <v>645</v>
      </c>
      <c r="B647" s="709">
        <v>785</v>
      </c>
      <c r="C647" s="709" t="s">
        <v>10571</v>
      </c>
      <c r="D647" s="709" t="s">
        <v>10572</v>
      </c>
      <c r="E647" s="709" t="s">
        <v>360</v>
      </c>
      <c r="F647" s="709">
        <v>1</v>
      </c>
      <c r="G647" s="709">
        <v>3</v>
      </c>
      <c r="H647" s="710" t="s">
        <v>8929</v>
      </c>
      <c r="I647" s="714">
        <f>IF($E647="","",(VLOOKUP($E647,所属・種目コード!$B$2:$D$152,2,0)))</f>
        <v>1196</v>
      </c>
      <c r="K647" s="32">
        <v>645</v>
      </c>
      <c r="L647" s="715">
        <v>766</v>
      </c>
      <c r="M647" s="716" t="s">
        <v>8991</v>
      </c>
      <c r="N647" s="709" t="s">
        <v>13088</v>
      </c>
      <c r="O647" s="709" t="s">
        <v>13089</v>
      </c>
      <c r="P647" s="709" t="s">
        <v>381</v>
      </c>
      <c r="Q647" s="709" t="s">
        <v>11902</v>
      </c>
      <c r="R647" s="709">
        <v>3</v>
      </c>
      <c r="S647" s="714" t="str">
        <f>IF($P647="","",(VLOOKUP($P647,所属・種目コード!$B$2:$D$152,3,0)))</f>
        <v>031218</v>
      </c>
      <c r="T647" s="714">
        <f>IF($P647="","",(VLOOKUP($P647,所属・種目コード!$B$2:$D$152,2,0)))</f>
        <v>1218</v>
      </c>
    </row>
    <row r="648" spans="1:20" ht="18" customHeight="1">
      <c r="A648" s="709">
        <v>646</v>
      </c>
      <c r="B648" s="709">
        <v>786</v>
      </c>
      <c r="C648" s="709" t="s">
        <v>10573</v>
      </c>
      <c r="D648" s="709" t="s">
        <v>4172</v>
      </c>
      <c r="E648" s="709" t="s">
        <v>360</v>
      </c>
      <c r="F648" s="709">
        <v>1</v>
      </c>
      <c r="G648" s="709">
        <v>3</v>
      </c>
      <c r="H648" s="710" t="s">
        <v>8929</v>
      </c>
      <c r="I648" s="714">
        <f>IF($E648="","",(VLOOKUP($E648,所属・種目コード!$B$2:$D$152,2,0)))</f>
        <v>1196</v>
      </c>
      <c r="K648" s="32">
        <v>646</v>
      </c>
      <c r="L648" s="715">
        <v>767</v>
      </c>
      <c r="M648" s="716" t="s">
        <v>8991</v>
      </c>
      <c r="N648" s="709" t="s">
        <v>13090</v>
      </c>
      <c r="O648" s="709" t="s">
        <v>13091</v>
      </c>
      <c r="P648" s="709" t="s">
        <v>381</v>
      </c>
      <c r="Q648" s="709" t="s">
        <v>11902</v>
      </c>
      <c r="R648" s="709">
        <v>3</v>
      </c>
      <c r="S648" s="714" t="str">
        <f>IF($P648="","",(VLOOKUP($P648,所属・種目コード!$B$2:$D$152,3,0)))</f>
        <v>031218</v>
      </c>
      <c r="T648" s="714">
        <f>IF($P648="","",(VLOOKUP($P648,所属・種目コード!$B$2:$D$152,2,0)))</f>
        <v>1218</v>
      </c>
    </row>
    <row r="649" spans="1:20" ht="18" customHeight="1">
      <c r="A649" s="709">
        <v>647</v>
      </c>
      <c r="B649" s="709">
        <v>787</v>
      </c>
      <c r="C649" s="709" t="s">
        <v>10574</v>
      </c>
      <c r="D649" s="709" t="s">
        <v>10575</v>
      </c>
      <c r="E649" s="709" t="s">
        <v>360</v>
      </c>
      <c r="F649" s="709">
        <v>1</v>
      </c>
      <c r="G649" s="709">
        <v>3</v>
      </c>
      <c r="H649" s="710" t="s">
        <v>8929</v>
      </c>
      <c r="I649" s="714">
        <f>IF($E649="","",(VLOOKUP($E649,所属・種目コード!$B$2:$D$152,2,0)))</f>
        <v>1196</v>
      </c>
      <c r="K649" s="32">
        <v>647</v>
      </c>
      <c r="L649" s="715">
        <v>768</v>
      </c>
      <c r="M649" s="716" t="s">
        <v>8991</v>
      </c>
      <c r="N649" s="709" t="s">
        <v>13092</v>
      </c>
      <c r="O649" s="709" t="s">
        <v>13093</v>
      </c>
      <c r="P649" s="709" t="s">
        <v>381</v>
      </c>
      <c r="Q649" s="709" t="s">
        <v>11902</v>
      </c>
      <c r="R649" s="709">
        <v>3</v>
      </c>
      <c r="S649" s="714" t="str">
        <f>IF($P649="","",(VLOOKUP($P649,所属・種目コード!$B$2:$D$152,3,0)))</f>
        <v>031218</v>
      </c>
      <c r="T649" s="714">
        <f>IF($P649="","",(VLOOKUP($P649,所属・種目コード!$B$2:$D$152,2,0)))</f>
        <v>1218</v>
      </c>
    </row>
    <row r="650" spans="1:20" ht="18" customHeight="1">
      <c r="A650" s="709">
        <v>648</v>
      </c>
      <c r="B650" s="709">
        <v>788</v>
      </c>
      <c r="C650" s="709" t="s">
        <v>10576</v>
      </c>
      <c r="D650" s="709" t="s">
        <v>10577</v>
      </c>
      <c r="E650" s="709" t="s">
        <v>360</v>
      </c>
      <c r="F650" s="709">
        <v>1</v>
      </c>
      <c r="G650" s="709">
        <v>2</v>
      </c>
      <c r="H650" s="710" t="s">
        <v>8929</v>
      </c>
      <c r="I650" s="714">
        <f>IF($E650="","",(VLOOKUP($E650,所属・種目コード!$B$2:$D$152,2,0)))</f>
        <v>1196</v>
      </c>
      <c r="K650" s="32">
        <v>648</v>
      </c>
      <c r="L650" s="715">
        <v>769</v>
      </c>
      <c r="M650" s="716" t="s">
        <v>8965</v>
      </c>
      <c r="N650" s="709" t="s">
        <v>13094</v>
      </c>
      <c r="O650" s="709" t="s">
        <v>13095</v>
      </c>
      <c r="P650" s="709" t="s">
        <v>381</v>
      </c>
      <c r="Q650" s="709" t="s">
        <v>11902</v>
      </c>
      <c r="R650" s="709">
        <v>3</v>
      </c>
      <c r="S650" s="714" t="str">
        <f>IF($P650="","",(VLOOKUP($P650,所属・種目コード!$B$2:$D$152,3,0)))</f>
        <v>031218</v>
      </c>
      <c r="T650" s="714">
        <f>IF($P650="","",(VLOOKUP($P650,所属・種目コード!$B$2:$D$152,2,0)))</f>
        <v>1218</v>
      </c>
    </row>
    <row r="651" spans="1:20" ht="18" customHeight="1">
      <c r="A651" s="709">
        <v>649</v>
      </c>
      <c r="B651" s="709">
        <v>790</v>
      </c>
      <c r="C651" s="709" t="s">
        <v>10578</v>
      </c>
      <c r="D651" s="709" t="s">
        <v>10579</v>
      </c>
      <c r="E651" s="709" t="s">
        <v>360</v>
      </c>
      <c r="F651" s="709">
        <v>1</v>
      </c>
      <c r="G651" s="709">
        <v>2</v>
      </c>
      <c r="H651" s="710" t="s">
        <v>8929</v>
      </c>
      <c r="I651" s="714">
        <f>IF($E651="","",(VLOOKUP($E651,所属・種目コード!$B$2:$D$152,2,0)))</f>
        <v>1196</v>
      </c>
      <c r="K651" s="32">
        <v>649</v>
      </c>
      <c r="L651" s="715">
        <v>770</v>
      </c>
      <c r="M651" s="716" t="s">
        <v>8965</v>
      </c>
      <c r="N651" s="709" t="s">
        <v>13096</v>
      </c>
      <c r="O651" s="709" t="s">
        <v>8127</v>
      </c>
      <c r="P651" s="709" t="s">
        <v>381</v>
      </c>
      <c r="Q651" s="709" t="s">
        <v>11902</v>
      </c>
      <c r="R651" s="709">
        <v>3</v>
      </c>
      <c r="S651" s="714" t="str">
        <f>IF($P651="","",(VLOOKUP($P651,所属・種目コード!$B$2:$D$152,3,0)))</f>
        <v>031218</v>
      </c>
      <c r="T651" s="714">
        <f>IF($P651="","",(VLOOKUP($P651,所属・種目コード!$B$2:$D$152,2,0)))</f>
        <v>1218</v>
      </c>
    </row>
    <row r="652" spans="1:20" ht="18" customHeight="1">
      <c r="A652" s="709">
        <v>650</v>
      </c>
      <c r="B652" s="709">
        <v>791</v>
      </c>
      <c r="C652" s="709" t="s">
        <v>10580</v>
      </c>
      <c r="D652" s="709" t="s">
        <v>10581</v>
      </c>
      <c r="E652" s="709" t="s">
        <v>9242</v>
      </c>
      <c r="F652" s="709">
        <v>1</v>
      </c>
      <c r="G652" s="709">
        <v>3</v>
      </c>
      <c r="H652" s="710" t="s">
        <v>10582</v>
      </c>
      <c r="I652" s="714">
        <f>IF($E652="","",(VLOOKUP($E652,所属・種目コード!$B$2:$D$152,2,0)))</f>
        <v>1523</v>
      </c>
      <c r="K652" s="32">
        <v>650</v>
      </c>
      <c r="L652" s="715">
        <v>771</v>
      </c>
      <c r="M652" s="716" t="s">
        <v>8965</v>
      </c>
      <c r="N652" s="709" t="s">
        <v>13097</v>
      </c>
      <c r="O652" s="709" t="s">
        <v>13098</v>
      </c>
      <c r="P652" s="709" t="s">
        <v>381</v>
      </c>
      <c r="Q652" s="709" t="s">
        <v>11902</v>
      </c>
      <c r="R652" s="709">
        <v>3</v>
      </c>
      <c r="S652" s="714" t="str">
        <f>IF($P652="","",(VLOOKUP($P652,所属・種目コード!$B$2:$D$152,3,0)))</f>
        <v>031218</v>
      </c>
      <c r="T652" s="714">
        <f>IF($P652="","",(VLOOKUP($P652,所属・種目コード!$B$2:$D$152,2,0)))</f>
        <v>1218</v>
      </c>
    </row>
    <row r="653" spans="1:20" ht="18" customHeight="1">
      <c r="A653" s="709">
        <v>651</v>
      </c>
      <c r="B653" s="709">
        <v>792</v>
      </c>
      <c r="C653" s="709" t="s">
        <v>10583</v>
      </c>
      <c r="D653" s="709" t="s">
        <v>10584</v>
      </c>
      <c r="E653" s="709" t="s">
        <v>9242</v>
      </c>
      <c r="F653" s="709">
        <v>1</v>
      </c>
      <c r="G653" s="709">
        <v>3</v>
      </c>
      <c r="H653" s="710" t="s">
        <v>10582</v>
      </c>
      <c r="I653" s="714">
        <f>IF($E653="","",(VLOOKUP($E653,所属・種目コード!$B$2:$D$152,2,0)))</f>
        <v>1523</v>
      </c>
      <c r="K653" s="32">
        <v>651</v>
      </c>
      <c r="L653" s="715">
        <v>772</v>
      </c>
      <c r="M653" s="716" t="s">
        <v>8965</v>
      </c>
      <c r="N653" s="709" t="s">
        <v>13099</v>
      </c>
      <c r="O653" s="709" t="s">
        <v>13100</v>
      </c>
      <c r="P653" s="709" t="s">
        <v>381</v>
      </c>
      <c r="Q653" s="709" t="s">
        <v>11902</v>
      </c>
      <c r="R653" s="709">
        <v>3</v>
      </c>
      <c r="S653" s="714" t="str">
        <f>IF($P653="","",(VLOOKUP($P653,所属・種目コード!$B$2:$D$152,3,0)))</f>
        <v>031218</v>
      </c>
      <c r="T653" s="714">
        <f>IF($P653="","",(VLOOKUP($P653,所属・種目コード!$B$2:$D$152,2,0)))</f>
        <v>1218</v>
      </c>
    </row>
    <row r="654" spans="1:20" ht="18" customHeight="1">
      <c r="A654" s="709">
        <v>652</v>
      </c>
      <c r="B654" s="709">
        <v>793</v>
      </c>
      <c r="C654" s="709" t="s">
        <v>10585</v>
      </c>
      <c r="D654" s="709" t="s">
        <v>10586</v>
      </c>
      <c r="E654" s="709" t="s">
        <v>9242</v>
      </c>
      <c r="F654" s="709">
        <v>1</v>
      </c>
      <c r="G654" s="709">
        <v>3</v>
      </c>
      <c r="H654" s="710" t="s">
        <v>10582</v>
      </c>
      <c r="I654" s="714">
        <f>IF($E654="","",(VLOOKUP($E654,所属・種目コード!$B$2:$D$152,2,0)))</f>
        <v>1523</v>
      </c>
      <c r="K654" s="32">
        <v>652</v>
      </c>
      <c r="L654" s="715">
        <v>773</v>
      </c>
      <c r="M654" s="716" t="s">
        <v>8965</v>
      </c>
      <c r="N654" s="709" t="s">
        <v>13101</v>
      </c>
      <c r="O654" s="709" t="s">
        <v>13102</v>
      </c>
      <c r="P654" s="709" t="s">
        <v>381</v>
      </c>
      <c r="Q654" s="709" t="s">
        <v>11902</v>
      </c>
      <c r="R654" s="709">
        <v>3</v>
      </c>
      <c r="S654" s="714" t="str">
        <f>IF($P654="","",(VLOOKUP($P654,所属・種目コード!$B$2:$D$152,3,0)))</f>
        <v>031218</v>
      </c>
      <c r="T654" s="714">
        <f>IF($P654="","",(VLOOKUP($P654,所属・種目コード!$B$2:$D$152,2,0)))</f>
        <v>1218</v>
      </c>
    </row>
    <row r="655" spans="1:20" ht="18" customHeight="1">
      <c r="A655" s="709">
        <v>653</v>
      </c>
      <c r="B655" s="709">
        <v>794</v>
      </c>
      <c r="C655" s="709" t="s">
        <v>10587</v>
      </c>
      <c r="D655" s="709" t="s">
        <v>10588</v>
      </c>
      <c r="E655" s="709" t="s">
        <v>9242</v>
      </c>
      <c r="F655" s="709">
        <v>1</v>
      </c>
      <c r="G655" s="709">
        <v>3</v>
      </c>
      <c r="H655" s="710" t="s">
        <v>10582</v>
      </c>
      <c r="I655" s="714">
        <f>IF($E655="","",(VLOOKUP($E655,所属・種目コード!$B$2:$D$152,2,0)))</f>
        <v>1523</v>
      </c>
      <c r="K655" s="32">
        <v>653</v>
      </c>
      <c r="L655" s="715">
        <v>774</v>
      </c>
      <c r="M655" s="716" t="s">
        <v>8965</v>
      </c>
      <c r="N655" s="709" t="s">
        <v>13103</v>
      </c>
      <c r="O655" s="709" t="s">
        <v>13104</v>
      </c>
      <c r="P655" s="709" t="s">
        <v>381</v>
      </c>
      <c r="Q655" s="709" t="s">
        <v>11902</v>
      </c>
      <c r="R655" s="709">
        <v>3</v>
      </c>
      <c r="S655" s="714" t="str">
        <f>IF($P655="","",(VLOOKUP($P655,所属・種目コード!$B$2:$D$152,3,0)))</f>
        <v>031218</v>
      </c>
      <c r="T655" s="714">
        <f>IF($P655="","",(VLOOKUP($P655,所属・種目コード!$B$2:$D$152,2,0)))</f>
        <v>1218</v>
      </c>
    </row>
    <row r="656" spans="1:20" ht="18" customHeight="1">
      <c r="A656" s="709">
        <v>654</v>
      </c>
      <c r="B656" s="709">
        <v>795</v>
      </c>
      <c r="C656" s="709" t="s">
        <v>10589</v>
      </c>
      <c r="D656" s="709" t="s">
        <v>10590</v>
      </c>
      <c r="E656" s="709" t="s">
        <v>9242</v>
      </c>
      <c r="F656" s="709">
        <v>1</v>
      </c>
      <c r="G656" s="709">
        <v>3</v>
      </c>
      <c r="H656" s="710" t="s">
        <v>10582</v>
      </c>
      <c r="I656" s="714">
        <f>IF($E656="","",(VLOOKUP($E656,所属・種目コード!$B$2:$D$152,2,0)))</f>
        <v>1523</v>
      </c>
      <c r="K656" s="32">
        <v>654</v>
      </c>
      <c r="L656" s="715">
        <v>775</v>
      </c>
      <c r="M656" s="716" t="s">
        <v>8965</v>
      </c>
      <c r="N656" s="709" t="s">
        <v>13105</v>
      </c>
      <c r="O656" s="709" t="s">
        <v>13106</v>
      </c>
      <c r="P656" s="709" t="s">
        <v>381</v>
      </c>
      <c r="Q656" s="709" t="s">
        <v>11902</v>
      </c>
      <c r="R656" s="709">
        <v>2</v>
      </c>
      <c r="S656" s="714" t="str">
        <f>IF($P656="","",(VLOOKUP($P656,所属・種目コード!$B$2:$D$152,3,0)))</f>
        <v>031218</v>
      </c>
      <c r="T656" s="714">
        <f>IF($P656="","",(VLOOKUP($P656,所属・種目コード!$B$2:$D$152,2,0)))</f>
        <v>1218</v>
      </c>
    </row>
    <row r="657" spans="1:20" ht="18" customHeight="1">
      <c r="A657" s="709">
        <v>655</v>
      </c>
      <c r="B657" s="709">
        <v>796</v>
      </c>
      <c r="C657" s="709" t="s">
        <v>10591</v>
      </c>
      <c r="D657" s="709" t="s">
        <v>10592</v>
      </c>
      <c r="E657" s="709" t="s">
        <v>9242</v>
      </c>
      <c r="F657" s="709">
        <v>1</v>
      </c>
      <c r="G657" s="709">
        <v>2</v>
      </c>
      <c r="H657" s="710" t="s">
        <v>10582</v>
      </c>
      <c r="I657" s="714">
        <f>IF($E657="","",(VLOOKUP($E657,所属・種目コード!$B$2:$D$152,2,0)))</f>
        <v>1523</v>
      </c>
      <c r="K657" s="32">
        <v>655</v>
      </c>
      <c r="L657" s="715">
        <v>776</v>
      </c>
      <c r="M657" s="716" t="s">
        <v>8965</v>
      </c>
      <c r="N657" s="709" t="s">
        <v>13107</v>
      </c>
      <c r="O657" s="709" t="s">
        <v>4955</v>
      </c>
      <c r="P657" s="709" t="s">
        <v>381</v>
      </c>
      <c r="Q657" s="709" t="s">
        <v>11902</v>
      </c>
      <c r="R657" s="709">
        <v>2</v>
      </c>
      <c r="S657" s="714" t="str">
        <f>IF($P657="","",(VLOOKUP($P657,所属・種目コード!$B$2:$D$152,3,0)))</f>
        <v>031218</v>
      </c>
      <c r="T657" s="714">
        <f>IF($P657="","",(VLOOKUP($P657,所属・種目コード!$B$2:$D$152,2,0)))</f>
        <v>1218</v>
      </c>
    </row>
    <row r="658" spans="1:20" ht="18" customHeight="1">
      <c r="A658" s="709">
        <v>656</v>
      </c>
      <c r="B658" s="709">
        <v>797</v>
      </c>
      <c r="C658" s="709" t="s">
        <v>10593</v>
      </c>
      <c r="D658" s="709" t="s">
        <v>10594</v>
      </c>
      <c r="E658" s="709" t="s">
        <v>9242</v>
      </c>
      <c r="F658" s="709">
        <v>1</v>
      </c>
      <c r="G658" s="709">
        <v>2</v>
      </c>
      <c r="H658" s="710" t="s">
        <v>10582</v>
      </c>
      <c r="I658" s="714">
        <f>IF($E658="","",(VLOOKUP($E658,所属・種目コード!$B$2:$D$152,2,0)))</f>
        <v>1523</v>
      </c>
      <c r="K658" s="32">
        <v>656</v>
      </c>
      <c r="L658" s="715">
        <v>777</v>
      </c>
      <c r="M658" s="716" t="s">
        <v>8965</v>
      </c>
      <c r="N658" s="709" t="s">
        <v>13108</v>
      </c>
      <c r="O658" s="709" t="s">
        <v>13109</v>
      </c>
      <c r="P658" s="709" t="s">
        <v>381</v>
      </c>
      <c r="Q658" s="709" t="s">
        <v>11902</v>
      </c>
      <c r="R658" s="709">
        <v>2</v>
      </c>
      <c r="S658" s="714" t="str">
        <f>IF($P658="","",(VLOOKUP($P658,所属・種目コード!$B$2:$D$152,3,0)))</f>
        <v>031218</v>
      </c>
      <c r="T658" s="714">
        <f>IF($P658="","",(VLOOKUP($P658,所属・種目コード!$B$2:$D$152,2,0)))</f>
        <v>1218</v>
      </c>
    </row>
    <row r="659" spans="1:20" ht="18" customHeight="1">
      <c r="A659" s="709">
        <v>657</v>
      </c>
      <c r="B659" s="709">
        <v>798</v>
      </c>
      <c r="C659" s="709" t="s">
        <v>10595</v>
      </c>
      <c r="D659" s="709" t="s">
        <v>10596</v>
      </c>
      <c r="E659" s="709" t="s">
        <v>9242</v>
      </c>
      <c r="F659" s="709">
        <v>1</v>
      </c>
      <c r="G659" s="709">
        <v>2</v>
      </c>
      <c r="H659" s="710" t="s">
        <v>10582</v>
      </c>
      <c r="I659" s="714">
        <f>IF($E659="","",(VLOOKUP($E659,所属・種目コード!$B$2:$D$152,2,0)))</f>
        <v>1523</v>
      </c>
      <c r="K659" s="32">
        <v>657</v>
      </c>
      <c r="L659" s="715">
        <v>778</v>
      </c>
      <c r="M659" s="716" t="s">
        <v>8965</v>
      </c>
      <c r="N659" s="709" t="s">
        <v>13110</v>
      </c>
      <c r="O659" s="709" t="s">
        <v>13111</v>
      </c>
      <c r="P659" s="709" t="s">
        <v>381</v>
      </c>
      <c r="Q659" s="709" t="s">
        <v>11902</v>
      </c>
      <c r="R659" s="709">
        <v>2</v>
      </c>
      <c r="S659" s="714" t="str">
        <f>IF($P659="","",(VLOOKUP($P659,所属・種目コード!$B$2:$D$152,3,0)))</f>
        <v>031218</v>
      </c>
      <c r="T659" s="714">
        <f>IF($P659="","",(VLOOKUP($P659,所属・種目コード!$B$2:$D$152,2,0)))</f>
        <v>1218</v>
      </c>
    </row>
    <row r="660" spans="1:20" ht="18" customHeight="1">
      <c r="A660" s="709">
        <v>658</v>
      </c>
      <c r="B660" s="709">
        <v>799</v>
      </c>
      <c r="C660" s="709" t="s">
        <v>10597</v>
      </c>
      <c r="D660" s="709" t="s">
        <v>10598</v>
      </c>
      <c r="E660" s="709" t="s">
        <v>380</v>
      </c>
      <c r="F660" s="709">
        <v>1</v>
      </c>
      <c r="G660" s="709">
        <v>3</v>
      </c>
      <c r="H660" s="710" t="s">
        <v>8956</v>
      </c>
      <c r="I660" s="714">
        <f>IF($E660="","",(VLOOKUP($E660,所属・種目コード!$B$2:$D$152,2,0)))</f>
        <v>1217</v>
      </c>
      <c r="K660" s="32">
        <v>658</v>
      </c>
      <c r="L660" s="715">
        <v>779</v>
      </c>
      <c r="M660" s="716" t="s">
        <v>8965</v>
      </c>
      <c r="N660" s="709" t="s">
        <v>13112</v>
      </c>
      <c r="O660" s="709" t="s">
        <v>4051</v>
      </c>
      <c r="P660" s="709" t="s">
        <v>381</v>
      </c>
      <c r="Q660" s="709" t="s">
        <v>11902</v>
      </c>
      <c r="R660" s="709">
        <v>2</v>
      </c>
      <c r="S660" s="714" t="str">
        <f>IF($P660="","",(VLOOKUP($P660,所属・種目コード!$B$2:$D$152,3,0)))</f>
        <v>031218</v>
      </c>
      <c r="T660" s="714">
        <f>IF($P660="","",(VLOOKUP($P660,所属・種目コード!$B$2:$D$152,2,0)))</f>
        <v>1218</v>
      </c>
    </row>
    <row r="661" spans="1:20" ht="18" customHeight="1">
      <c r="A661" s="709">
        <v>659</v>
      </c>
      <c r="B661" s="709">
        <v>800</v>
      </c>
      <c r="C661" s="709" t="s">
        <v>10599</v>
      </c>
      <c r="D661" s="709" t="s">
        <v>10600</v>
      </c>
      <c r="E661" s="709" t="s">
        <v>380</v>
      </c>
      <c r="F661" s="709">
        <v>1</v>
      </c>
      <c r="G661" s="709">
        <v>2</v>
      </c>
      <c r="H661" s="710" t="s">
        <v>8956</v>
      </c>
      <c r="I661" s="714">
        <f>IF($E661="","",(VLOOKUP($E661,所属・種目コード!$B$2:$D$152,2,0)))</f>
        <v>1217</v>
      </c>
      <c r="K661" s="32">
        <v>659</v>
      </c>
      <c r="L661" s="715">
        <v>780</v>
      </c>
      <c r="M661" s="716" t="s">
        <v>8965</v>
      </c>
      <c r="N661" s="709" t="s">
        <v>13113</v>
      </c>
      <c r="O661" s="709" t="s">
        <v>13114</v>
      </c>
      <c r="P661" s="709" t="s">
        <v>381</v>
      </c>
      <c r="Q661" s="709" t="s">
        <v>11902</v>
      </c>
      <c r="R661" s="709">
        <v>2</v>
      </c>
      <c r="S661" s="714" t="str">
        <f>IF($P661="","",(VLOOKUP($P661,所属・種目コード!$B$2:$D$152,3,0)))</f>
        <v>031218</v>
      </c>
      <c r="T661" s="714">
        <f>IF($P661="","",(VLOOKUP($P661,所属・種目コード!$B$2:$D$152,2,0)))</f>
        <v>1218</v>
      </c>
    </row>
    <row r="662" spans="1:20" ht="18" customHeight="1">
      <c r="A662" s="709">
        <v>660</v>
      </c>
      <c r="B662" s="709">
        <v>801</v>
      </c>
      <c r="C662" s="709" t="s">
        <v>10601</v>
      </c>
      <c r="D662" s="709" t="s">
        <v>10602</v>
      </c>
      <c r="E662" s="709" t="s">
        <v>380</v>
      </c>
      <c r="F662" s="709">
        <v>1</v>
      </c>
      <c r="G662" s="709">
        <v>2</v>
      </c>
      <c r="H662" s="710" t="s">
        <v>8956</v>
      </c>
      <c r="I662" s="714">
        <f>IF($E662="","",(VLOOKUP($E662,所属・種目コード!$B$2:$D$152,2,0)))</f>
        <v>1217</v>
      </c>
      <c r="K662" s="32">
        <v>660</v>
      </c>
      <c r="L662" s="715">
        <v>781</v>
      </c>
      <c r="M662" s="716" t="s">
        <v>8965</v>
      </c>
      <c r="N662" s="709" t="s">
        <v>13115</v>
      </c>
      <c r="O662" s="709" t="s">
        <v>13116</v>
      </c>
      <c r="P662" s="709" t="s">
        <v>381</v>
      </c>
      <c r="Q662" s="709" t="s">
        <v>11902</v>
      </c>
      <c r="R662" s="709">
        <v>2</v>
      </c>
      <c r="S662" s="714" t="str">
        <f>IF($P662="","",(VLOOKUP($P662,所属・種目コード!$B$2:$D$152,3,0)))</f>
        <v>031218</v>
      </c>
      <c r="T662" s="714">
        <f>IF($P662="","",(VLOOKUP($P662,所属・種目コード!$B$2:$D$152,2,0)))</f>
        <v>1218</v>
      </c>
    </row>
    <row r="663" spans="1:20" ht="18" customHeight="1">
      <c r="A663" s="709">
        <v>661</v>
      </c>
      <c r="B663" s="709">
        <v>802</v>
      </c>
      <c r="C663" s="709" t="s">
        <v>10603</v>
      </c>
      <c r="D663" s="709" t="s">
        <v>10604</v>
      </c>
      <c r="E663" s="709" t="s">
        <v>380</v>
      </c>
      <c r="F663" s="709">
        <v>1</v>
      </c>
      <c r="G663" s="709">
        <v>2</v>
      </c>
      <c r="H663" s="710" t="s">
        <v>8956</v>
      </c>
      <c r="I663" s="714">
        <f>IF($E663="","",(VLOOKUP($E663,所属・種目コード!$B$2:$D$152,2,0)))</f>
        <v>1217</v>
      </c>
      <c r="K663" s="32">
        <v>661</v>
      </c>
      <c r="L663" s="715">
        <v>782</v>
      </c>
      <c r="M663" s="716" t="s">
        <v>8965</v>
      </c>
      <c r="N663" s="709" t="s">
        <v>13117</v>
      </c>
      <c r="O663" s="709" t="s">
        <v>13118</v>
      </c>
      <c r="P663" s="709" t="s">
        <v>137</v>
      </c>
      <c r="Q663" s="709" t="s">
        <v>11902</v>
      </c>
      <c r="R663" s="709">
        <v>3</v>
      </c>
      <c r="S663" s="714" t="str">
        <f>IF($P663="","",(VLOOKUP($P663,所属・種目コード!$B$2:$D$152,3,0)))</f>
        <v>031129</v>
      </c>
      <c r="T663" s="714">
        <f>IF($P663="","",(VLOOKUP($P663,所属・種目コード!$B$2:$D$152,2,0)))</f>
        <v>1129</v>
      </c>
    </row>
    <row r="664" spans="1:20" ht="18" customHeight="1">
      <c r="A664" s="709">
        <v>662</v>
      </c>
      <c r="B664" s="709">
        <v>803</v>
      </c>
      <c r="C664" s="709" t="s">
        <v>10605</v>
      </c>
      <c r="D664" s="709" t="s">
        <v>10606</v>
      </c>
      <c r="E664" s="709" t="s">
        <v>380</v>
      </c>
      <c r="F664" s="709">
        <v>1</v>
      </c>
      <c r="G664" s="709">
        <v>2</v>
      </c>
      <c r="H664" s="710" t="s">
        <v>8956</v>
      </c>
      <c r="I664" s="714">
        <f>IF($E664="","",(VLOOKUP($E664,所属・種目コード!$B$2:$D$152,2,0)))</f>
        <v>1217</v>
      </c>
      <c r="K664" s="32">
        <v>662</v>
      </c>
      <c r="L664" s="715">
        <v>783</v>
      </c>
      <c r="M664" s="716" t="s">
        <v>8965</v>
      </c>
      <c r="N664" s="709" t="s">
        <v>13119</v>
      </c>
      <c r="O664" s="709" t="s">
        <v>13120</v>
      </c>
      <c r="P664" s="709" t="s">
        <v>137</v>
      </c>
      <c r="Q664" s="709" t="s">
        <v>11902</v>
      </c>
      <c r="R664" s="709">
        <v>3</v>
      </c>
      <c r="S664" s="714" t="str">
        <f>IF($P664="","",(VLOOKUP($P664,所属・種目コード!$B$2:$D$152,3,0)))</f>
        <v>031129</v>
      </c>
      <c r="T664" s="714">
        <f>IF($P664="","",(VLOOKUP($P664,所属・種目コード!$B$2:$D$152,2,0)))</f>
        <v>1129</v>
      </c>
    </row>
    <row r="665" spans="1:20" ht="18" customHeight="1">
      <c r="A665" s="709">
        <v>663</v>
      </c>
      <c r="B665" s="709">
        <v>804</v>
      </c>
      <c r="C665" s="709" t="s">
        <v>10607</v>
      </c>
      <c r="D665" s="709" t="s">
        <v>3120</v>
      </c>
      <c r="E665" s="709" t="s">
        <v>380</v>
      </c>
      <c r="F665" s="709">
        <v>1</v>
      </c>
      <c r="G665" s="709">
        <v>2</v>
      </c>
      <c r="H665" s="710" t="s">
        <v>8956</v>
      </c>
      <c r="I665" s="714">
        <f>IF($E665="","",(VLOOKUP($E665,所属・種目コード!$B$2:$D$152,2,0)))</f>
        <v>1217</v>
      </c>
      <c r="K665" s="32">
        <v>663</v>
      </c>
      <c r="L665" s="715">
        <v>784</v>
      </c>
      <c r="M665" s="716" t="s">
        <v>8965</v>
      </c>
      <c r="N665" s="709" t="s">
        <v>13121</v>
      </c>
      <c r="O665" s="709" t="s">
        <v>13122</v>
      </c>
      <c r="P665" s="709" t="s">
        <v>137</v>
      </c>
      <c r="Q665" s="709" t="s">
        <v>11902</v>
      </c>
      <c r="R665" s="709">
        <v>3</v>
      </c>
      <c r="S665" s="714" t="str">
        <f>IF($P665="","",(VLOOKUP($P665,所属・種目コード!$B$2:$D$152,3,0)))</f>
        <v>031129</v>
      </c>
      <c r="T665" s="714">
        <f>IF($P665="","",(VLOOKUP($P665,所属・種目コード!$B$2:$D$152,2,0)))</f>
        <v>1129</v>
      </c>
    </row>
    <row r="666" spans="1:20" ht="18" customHeight="1">
      <c r="A666" s="709">
        <v>664</v>
      </c>
      <c r="B666" s="709">
        <v>805</v>
      </c>
      <c r="C666" s="709" t="s">
        <v>10608</v>
      </c>
      <c r="D666" s="709" t="s">
        <v>9253</v>
      </c>
      <c r="E666" s="709" t="s">
        <v>380</v>
      </c>
      <c r="F666" s="709">
        <v>1</v>
      </c>
      <c r="G666" s="709">
        <v>2</v>
      </c>
      <c r="H666" s="710" t="s">
        <v>8956</v>
      </c>
      <c r="I666" s="714">
        <f>IF($E666="","",(VLOOKUP($E666,所属・種目コード!$B$2:$D$152,2,0)))</f>
        <v>1217</v>
      </c>
      <c r="K666" s="32">
        <v>664</v>
      </c>
      <c r="L666" s="715">
        <v>785</v>
      </c>
      <c r="M666" s="716" t="s">
        <v>8965</v>
      </c>
      <c r="N666" s="709" t="s">
        <v>13123</v>
      </c>
      <c r="O666" s="709" t="s">
        <v>13124</v>
      </c>
      <c r="P666" s="709" t="s">
        <v>137</v>
      </c>
      <c r="Q666" s="709" t="s">
        <v>11902</v>
      </c>
      <c r="R666" s="709">
        <v>3</v>
      </c>
      <c r="S666" s="714" t="str">
        <f>IF($P666="","",(VLOOKUP($P666,所属・種目コード!$B$2:$D$152,3,0)))</f>
        <v>031129</v>
      </c>
      <c r="T666" s="714">
        <f>IF($P666="","",(VLOOKUP($P666,所属・種目コード!$B$2:$D$152,2,0)))</f>
        <v>1129</v>
      </c>
    </row>
    <row r="667" spans="1:20" ht="18" customHeight="1">
      <c r="A667" s="709">
        <v>665</v>
      </c>
      <c r="B667" s="709">
        <v>806</v>
      </c>
      <c r="C667" s="709" t="s">
        <v>10609</v>
      </c>
      <c r="D667" s="709" t="s">
        <v>10610</v>
      </c>
      <c r="E667" s="709" t="s">
        <v>380</v>
      </c>
      <c r="F667" s="709">
        <v>1</v>
      </c>
      <c r="G667" s="709">
        <v>2</v>
      </c>
      <c r="H667" s="710" t="s">
        <v>8956</v>
      </c>
      <c r="I667" s="714">
        <f>IF($E667="","",(VLOOKUP($E667,所属・種目コード!$B$2:$D$152,2,0)))</f>
        <v>1217</v>
      </c>
      <c r="K667" s="32">
        <v>665</v>
      </c>
      <c r="L667" s="715">
        <v>786</v>
      </c>
      <c r="M667" s="716" t="s">
        <v>8941</v>
      </c>
      <c r="N667" s="709" t="s">
        <v>13125</v>
      </c>
      <c r="O667" s="709" t="s">
        <v>13126</v>
      </c>
      <c r="P667" s="709" t="s">
        <v>137</v>
      </c>
      <c r="Q667" s="709" t="s">
        <v>11902</v>
      </c>
      <c r="R667" s="709">
        <v>3</v>
      </c>
      <c r="S667" s="714" t="str">
        <f>IF($P667="","",(VLOOKUP($P667,所属・種目コード!$B$2:$D$152,3,0)))</f>
        <v>031129</v>
      </c>
      <c r="T667" s="714">
        <f>IF($P667="","",(VLOOKUP($P667,所属・種目コード!$B$2:$D$152,2,0)))</f>
        <v>1129</v>
      </c>
    </row>
    <row r="668" spans="1:20" ht="18" customHeight="1">
      <c r="A668" s="709">
        <v>666</v>
      </c>
      <c r="B668" s="709">
        <v>814</v>
      </c>
      <c r="C668" s="709" t="s">
        <v>10611</v>
      </c>
      <c r="D668" s="709" t="s">
        <v>5440</v>
      </c>
      <c r="E668" s="709" t="s">
        <v>8887</v>
      </c>
      <c r="F668" s="709">
        <v>1</v>
      </c>
      <c r="G668" s="709">
        <v>3</v>
      </c>
      <c r="H668" s="710" t="s">
        <v>8978</v>
      </c>
      <c r="I668" s="714">
        <f>IF($E668="","",(VLOOKUP($E668,所属・種目コード!$B$2:$D$152,2,0)))</f>
        <v>1505</v>
      </c>
      <c r="K668" s="32">
        <v>666</v>
      </c>
      <c r="L668" s="715">
        <v>787</v>
      </c>
      <c r="M668" s="716" t="s">
        <v>8941</v>
      </c>
      <c r="N668" s="709" t="s">
        <v>13127</v>
      </c>
      <c r="O668" s="709" t="s">
        <v>13128</v>
      </c>
      <c r="P668" s="709" t="s">
        <v>137</v>
      </c>
      <c r="Q668" s="709" t="s">
        <v>11902</v>
      </c>
      <c r="R668" s="709">
        <v>2</v>
      </c>
      <c r="S668" s="714" t="str">
        <f>IF($P668="","",(VLOOKUP($P668,所属・種目コード!$B$2:$D$152,3,0)))</f>
        <v>031129</v>
      </c>
      <c r="T668" s="714">
        <f>IF($P668="","",(VLOOKUP($P668,所属・種目コード!$B$2:$D$152,2,0)))</f>
        <v>1129</v>
      </c>
    </row>
    <row r="669" spans="1:20" ht="18" customHeight="1">
      <c r="A669" s="709">
        <v>667</v>
      </c>
      <c r="B669" s="709">
        <v>815</v>
      </c>
      <c r="C669" s="709" t="s">
        <v>10612</v>
      </c>
      <c r="D669" s="709" t="s">
        <v>10613</v>
      </c>
      <c r="E669" s="709" t="s">
        <v>8887</v>
      </c>
      <c r="F669" s="709">
        <v>1</v>
      </c>
      <c r="G669" s="709">
        <v>3</v>
      </c>
      <c r="H669" s="711" t="s">
        <v>8978</v>
      </c>
      <c r="I669" s="714">
        <f>IF($E669="","",(VLOOKUP($E669,所属・種目コード!$B$2:$D$152,2,0)))</f>
        <v>1505</v>
      </c>
      <c r="K669" s="32">
        <v>667</v>
      </c>
      <c r="L669" s="715">
        <v>788</v>
      </c>
      <c r="M669" s="716" t="s">
        <v>8941</v>
      </c>
      <c r="N669" s="709" t="s">
        <v>13129</v>
      </c>
      <c r="O669" s="709" t="s">
        <v>13130</v>
      </c>
      <c r="P669" s="709" t="s">
        <v>137</v>
      </c>
      <c r="Q669" s="709" t="s">
        <v>11902</v>
      </c>
      <c r="R669" s="709">
        <v>2</v>
      </c>
      <c r="S669" s="714" t="str">
        <f>IF($P669="","",(VLOOKUP($P669,所属・種目コード!$B$2:$D$152,3,0)))</f>
        <v>031129</v>
      </c>
      <c r="T669" s="714">
        <f>IF($P669="","",(VLOOKUP($P669,所属・種目コード!$B$2:$D$152,2,0)))</f>
        <v>1129</v>
      </c>
    </row>
    <row r="670" spans="1:20" ht="18" customHeight="1">
      <c r="A670" s="709">
        <v>668</v>
      </c>
      <c r="B670" s="709">
        <v>816</v>
      </c>
      <c r="C670" s="709" t="s">
        <v>10614</v>
      </c>
      <c r="D670" s="709" t="s">
        <v>10615</v>
      </c>
      <c r="E670" s="709" t="s">
        <v>8887</v>
      </c>
      <c r="F670" s="709">
        <v>1</v>
      </c>
      <c r="G670" s="709">
        <v>2</v>
      </c>
      <c r="H670" s="711" t="s">
        <v>8978</v>
      </c>
      <c r="I670" s="714">
        <f>IF($E670="","",(VLOOKUP($E670,所属・種目コード!$B$2:$D$152,2,0)))</f>
        <v>1505</v>
      </c>
      <c r="K670" s="32">
        <v>668</v>
      </c>
      <c r="L670" s="715">
        <v>789</v>
      </c>
      <c r="M670" s="716" t="s">
        <v>8941</v>
      </c>
      <c r="N670" s="709" t="s">
        <v>13131</v>
      </c>
      <c r="O670" s="709" t="s">
        <v>13132</v>
      </c>
      <c r="P670" s="709" t="s">
        <v>137</v>
      </c>
      <c r="Q670" s="709" t="s">
        <v>11902</v>
      </c>
      <c r="R670" s="709">
        <v>2</v>
      </c>
      <c r="S670" s="714" t="str">
        <f>IF($P670="","",(VLOOKUP($P670,所属・種目コード!$B$2:$D$152,3,0)))</f>
        <v>031129</v>
      </c>
      <c r="T670" s="714">
        <f>IF($P670="","",(VLOOKUP($P670,所属・種目コード!$B$2:$D$152,2,0)))</f>
        <v>1129</v>
      </c>
    </row>
    <row r="671" spans="1:20" ht="18" customHeight="1">
      <c r="A671" s="709">
        <v>669</v>
      </c>
      <c r="B671" s="709">
        <v>817</v>
      </c>
      <c r="C671" s="709" t="s">
        <v>10616</v>
      </c>
      <c r="D671" s="709" t="s">
        <v>10617</v>
      </c>
      <c r="E671" s="709" t="s">
        <v>8887</v>
      </c>
      <c r="F671" s="709">
        <v>1</v>
      </c>
      <c r="G671" s="709">
        <v>2</v>
      </c>
      <c r="H671" s="711" t="s">
        <v>8978</v>
      </c>
      <c r="I671" s="714">
        <f>IF($E671="","",(VLOOKUP($E671,所属・種目コード!$B$2:$D$152,2,0)))</f>
        <v>1505</v>
      </c>
      <c r="K671" s="32">
        <v>669</v>
      </c>
      <c r="L671" s="715">
        <v>790</v>
      </c>
      <c r="M671" s="716" t="s">
        <v>8941</v>
      </c>
      <c r="N671" s="709" t="s">
        <v>13133</v>
      </c>
      <c r="O671" s="709" t="s">
        <v>13134</v>
      </c>
      <c r="P671" s="709" t="s">
        <v>137</v>
      </c>
      <c r="Q671" s="709" t="s">
        <v>11902</v>
      </c>
      <c r="R671" s="709">
        <v>2</v>
      </c>
      <c r="S671" s="714" t="str">
        <f>IF($P671="","",(VLOOKUP($P671,所属・種目コード!$B$2:$D$152,3,0)))</f>
        <v>031129</v>
      </c>
      <c r="T671" s="714">
        <f>IF($P671="","",(VLOOKUP($P671,所属・種目コード!$B$2:$D$152,2,0)))</f>
        <v>1129</v>
      </c>
    </row>
    <row r="672" spans="1:20" ht="18" customHeight="1">
      <c r="A672" s="709">
        <v>670</v>
      </c>
      <c r="B672" s="709">
        <v>818</v>
      </c>
      <c r="C672" s="709" t="s">
        <v>10618</v>
      </c>
      <c r="D672" s="709" t="s">
        <v>10619</v>
      </c>
      <c r="E672" s="709" t="s">
        <v>8887</v>
      </c>
      <c r="F672" s="709">
        <v>1</v>
      </c>
      <c r="G672" s="709">
        <v>2</v>
      </c>
      <c r="H672" s="711" t="s">
        <v>8978</v>
      </c>
      <c r="I672" s="714">
        <f>IF($E672="","",(VLOOKUP($E672,所属・種目コード!$B$2:$D$152,2,0)))</f>
        <v>1505</v>
      </c>
      <c r="K672" s="32">
        <v>670</v>
      </c>
      <c r="L672" s="715">
        <v>791</v>
      </c>
      <c r="M672" s="716" t="s">
        <v>8941</v>
      </c>
      <c r="N672" s="709" t="s">
        <v>13135</v>
      </c>
      <c r="O672" s="709" t="s">
        <v>13136</v>
      </c>
      <c r="P672" s="709" t="s">
        <v>137</v>
      </c>
      <c r="Q672" s="709" t="s">
        <v>11902</v>
      </c>
      <c r="R672" s="709">
        <v>2</v>
      </c>
      <c r="S672" s="714" t="str">
        <f>IF($P672="","",(VLOOKUP($P672,所属・種目コード!$B$2:$D$152,3,0)))</f>
        <v>031129</v>
      </c>
      <c r="T672" s="714">
        <f>IF($P672="","",(VLOOKUP($P672,所属・種目コード!$B$2:$D$152,2,0)))</f>
        <v>1129</v>
      </c>
    </row>
    <row r="673" spans="1:20" ht="18" customHeight="1">
      <c r="A673" s="709">
        <v>671</v>
      </c>
      <c r="B673" s="709">
        <v>819</v>
      </c>
      <c r="C673" s="709" t="s">
        <v>10620</v>
      </c>
      <c r="D673" s="709" t="s">
        <v>10621</v>
      </c>
      <c r="E673" s="709" t="s">
        <v>8887</v>
      </c>
      <c r="F673" s="709">
        <v>1</v>
      </c>
      <c r="G673" s="709">
        <v>2</v>
      </c>
      <c r="H673" s="711" t="s">
        <v>8978</v>
      </c>
      <c r="I673" s="714">
        <f>IF($E673="","",(VLOOKUP($E673,所属・種目コード!$B$2:$D$152,2,0)))</f>
        <v>1505</v>
      </c>
      <c r="K673" s="32">
        <v>671</v>
      </c>
      <c r="L673" s="715">
        <v>792</v>
      </c>
      <c r="M673" s="716" t="s">
        <v>8941</v>
      </c>
      <c r="N673" s="709" t="s">
        <v>13137</v>
      </c>
      <c r="O673" s="709" t="s">
        <v>13138</v>
      </c>
      <c r="P673" s="709" t="s">
        <v>8618</v>
      </c>
      <c r="Q673" s="709" t="s">
        <v>11902</v>
      </c>
      <c r="R673" s="709">
        <v>3</v>
      </c>
      <c r="S673" s="714" t="str">
        <f>IF($P673="","",(VLOOKUP($P673,所属・種目コード!$B$2:$D$152,3,0)))</f>
        <v>031229</v>
      </c>
      <c r="T673" s="714">
        <f>IF($P673="","",(VLOOKUP($P673,所属・種目コード!$B$2:$D$152,2,0)))</f>
        <v>1229</v>
      </c>
    </row>
    <row r="674" spans="1:20" ht="18" customHeight="1">
      <c r="A674" s="709">
        <v>672</v>
      </c>
      <c r="B674" s="709">
        <v>820</v>
      </c>
      <c r="C674" s="709" t="s">
        <v>10622</v>
      </c>
      <c r="D674" s="709" t="s">
        <v>10623</v>
      </c>
      <c r="E674" s="709" t="s">
        <v>379</v>
      </c>
      <c r="F674" s="709">
        <v>1</v>
      </c>
      <c r="G674" s="709">
        <v>3</v>
      </c>
      <c r="H674" s="711" t="s">
        <v>9045</v>
      </c>
      <c r="I674" s="714">
        <f>IF($E674="","",(VLOOKUP($E674,所属・種目コード!$B$2:$D$152,2,0)))</f>
        <v>1216</v>
      </c>
      <c r="K674" s="32">
        <v>672</v>
      </c>
      <c r="L674" s="715">
        <v>793</v>
      </c>
      <c r="M674" s="716" t="s">
        <v>8941</v>
      </c>
      <c r="N674" s="709" t="s">
        <v>13139</v>
      </c>
      <c r="O674" s="709" t="s">
        <v>13140</v>
      </c>
      <c r="P674" s="709" t="s">
        <v>8618</v>
      </c>
      <c r="Q674" s="709" t="s">
        <v>11902</v>
      </c>
      <c r="R674" s="709">
        <v>3</v>
      </c>
      <c r="S674" s="714" t="str">
        <f>IF($P674="","",(VLOOKUP($P674,所属・種目コード!$B$2:$D$152,3,0)))</f>
        <v>031229</v>
      </c>
      <c r="T674" s="714">
        <f>IF($P674="","",(VLOOKUP($P674,所属・種目コード!$B$2:$D$152,2,0)))</f>
        <v>1229</v>
      </c>
    </row>
    <row r="675" spans="1:20" ht="18" customHeight="1">
      <c r="A675" s="709">
        <v>673</v>
      </c>
      <c r="B675" s="709">
        <v>821</v>
      </c>
      <c r="C675" s="709" t="s">
        <v>10624</v>
      </c>
      <c r="D675" s="709" t="s">
        <v>10625</v>
      </c>
      <c r="E675" s="709" t="s">
        <v>379</v>
      </c>
      <c r="F675" s="709">
        <v>1</v>
      </c>
      <c r="G675" s="709">
        <v>3</v>
      </c>
      <c r="H675" s="711" t="s">
        <v>9045</v>
      </c>
      <c r="I675" s="714">
        <f>IF($E675="","",(VLOOKUP($E675,所属・種目コード!$B$2:$D$152,2,0)))</f>
        <v>1216</v>
      </c>
      <c r="K675" s="32">
        <v>673</v>
      </c>
      <c r="L675" s="715">
        <v>794</v>
      </c>
      <c r="M675" s="716" t="s">
        <v>8941</v>
      </c>
      <c r="N675" s="709" t="s">
        <v>13141</v>
      </c>
      <c r="O675" s="709" t="s">
        <v>13142</v>
      </c>
      <c r="P675" s="709" t="s">
        <v>8618</v>
      </c>
      <c r="Q675" s="709" t="s">
        <v>11902</v>
      </c>
      <c r="R675" s="709">
        <v>2</v>
      </c>
      <c r="S675" s="714" t="str">
        <f>IF($P675="","",(VLOOKUP($P675,所属・種目コード!$B$2:$D$152,3,0)))</f>
        <v>031229</v>
      </c>
      <c r="T675" s="714">
        <f>IF($P675="","",(VLOOKUP($P675,所属・種目コード!$B$2:$D$152,2,0)))</f>
        <v>1229</v>
      </c>
    </row>
    <row r="676" spans="1:20" ht="18" customHeight="1">
      <c r="A676" s="709">
        <v>674</v>
      </c>
      <c r="B676" s="709">
        <v>822</v>
      </c>
      <c r="C676" s="709" t="s">
        <v>10626</v>
      </c>
      <c r="D676" s="709" t="s">
        <v>10627</v>
      </c>
      <c r="E676" s="709" t="s">
        <v>379</v>
      </c>
      <c r="F676" s="709">
        <v>1</v>
      </c>
      <c r="G676" s="709">
        <v>3</v>
      </c>
      <c r="H676" s="711" t="s">
        <v>9045</v>
      </c>
      <c r="I676" s="714">
        <f>IF($E676="","",(VLOOKUP($E676,所属・種目コード!$B$2:$D$152,2,0)))</f>
        <v>1216</v>
      </c>
      <c r="K676" s="32">
        <v>674</v>
      </c>
      <c r="L676" s="715">
        <v>795</v>
      </c>
      <c r="M676" s="716" t="s">
        <v>8941</v>
      </c>
      <c r="N676" s="709" t="s">
        <v>13143</v>
      </c>
      <c r="O676" s="709" t="s">
        <v>13144</v>
      </c>
      <c r="P676" s="709" t="s">
        <v>8618</v>
      </c>
      <c r="Q676" s="709" t="s">
        <v>11902</v>
      </c>
      <c r="R676" s="709">
        <v>2</v>
      </c>
      <c r="S676" s="714" t="str">
        <f>IF($P676="","",(VLOOKUP($P676,所属・種目コード!$B$2:$D$152,3,0)))</f>
        <v>031229</v>
      </c>
      <c r="T676" s="714">
        <f>IF($P676="","",(VLOOKUP($P676,所属・種目コード!$B$2:$D$152,2,0)))</f>
        <v>1229</v>
      </c>
    </row>
    <row r="677" spans="1:20" ht="18" customHeight="1">
      <c r="A677" s="709">
        <v>675</v>
      </c>
      <c r="B677" s="709">
        <v>823</v>
      </c>
      <c r="C677" s="709" t="s">
        <v>10628</v>
      </c>
      <c r="D677" s="709" t="s">
        <v>10629</v>
      </c>
      <c r="E677" s="709" t="s">
        <v>379</v>
      </c>
      <c r="F677" s="709">
        <v>1</v>
      </c>
      <c r="G677" s="709">
        <v>2</v>
      </c>
      <c r="H677" s="711" t="s">
        <v>9045</v>
      </c>
      <c r="I677" s="714">
        <f>IF($E677="","",(VLOOKUP($E677,所属・種目コード!$B$2:$D$152,2,0)))</f>
        <v>1216</v>
      </c>
      <c r="K677" s="32">
        <v>675</v>
      </c>
      <c r="L677" s="715">
        <v>796</v>
      </c>
      <c r="M677" s="716" t="s">
        <v>8941</v>
      </c>
      <c r="N677" s="709" t="s">
        <v>13145</v>
      </c>
      <c r="O677" s="709" t="s">
        <v>12133</v>
      </c>
      <c r="P677" s="709" t="s">
        <v>8618</v>
      </c>
      <c r="Q677" s="709" t="s">
        <v>11902</v>
      </c>
      <c r="R677" s="709">
        <v>2</v>
      </c>
      <c r="S677" s="714" t="str">
        <f>IF($P677="","",(VLOOKUP($P677,所属・種目コード!$B$2:$D$152,3,0)))</f>
        <v>031229</v>
      </c>
      <c r="T677" s="714">
        <f>IF($P677="","",(VLOOKUP($P677,所属・種目コード!$B$2:$D$152,2,0)))</f>
        <v>1229</v>
      </c>
    </row>
    <row r="678" spans="1:20" ht="18" customHeight="1">
      <c r="A678" s="709">
        <v>676</v>
      </c>
      <c r="B678" s="709">
        <v>824</v>
      </c>
      <c r="C678" s="709" t="s">
        <v>10630</v>
      </c>
      <c r="D678" s="709" t="s">
        <v>10631</v>
      </c>
      <c r="E678" s="709" t="s">
        <v>379</v>
      </c>
      <c r="F678" s="709">
        <v>1</v>
      </c>
      <c r="G678" s="709">
        <v>2</v>
      </c>
      <c r="H678" s="711" t="s">
        <v>9045</v>
      </c>
      <c r="I678" s="714">
        <f>IF($E678="","",(VLOOKUP($E678,所属・種目コード!$B$2:$D$152,2,0)))</f>
        <v>1216</v>
      </c>
      <c r="K678" s="32">
        <v>676</v>
      </c>
      <c r="L678" s="715">
        <v>804</v>
      </c>
      <c r="M678" s="716" t="s">
        <v>8941</v>
      </c>
      <c r="N678" s="709" t="s">
        <v>13146</v>
      </c>
      <c r="O678" s="709" t="s">
        <v>13147</v>
      </c>
      <c r="P678" s="709" t="s">
        <v>92</v>
      </c>
      <c r="Q678" s="709" t="s">
        <v>11902</v>
      </c>
      <c r="R678" s="709">
        <v>3</v>
      </c>
      <c r="S678" s="714" t="str">
        <f>IF($P678="","",(VLOOKUP($P678,所属・種目コード!$B$2:$D$152,3,0)))</f>
        <v>031120</v>
      </c>
      <c r="T678" s="714">
        <f>IF($P678="","",(VLOOKUP($P678,所属・種目コード!$B$2:$D$152,2,0)))</f>
        <v>1120</v>
      </c>
    </row>
    <row r="679" spans="1:20" ht="18" customHeight="1">
      <c r="A679" s="709">
        <v>677</v>
      </c>
      <c r="B679" s="709">
        <v>825</v>
      </c>
      <c r="C679" s="709" t="s">
        <v>10632</v>
      </c>
      <c r="D679" s="709" t="s">
        <v>7347</v>
      </c>
      <c r="E679" s="709" t="s">
        <v>379</v>
      </c>
      <c r="F679" s="709">
        <v>1</v>
      </c>
      <c r="G679" s="709">
        <v>2</v>
      </c>
      <c r="H679" s="711" t="s">
        <v>9045</v>
      </c>
      <c r="I679" s="714">
        <f>IF($E679="","",(VLOOKUP($E679,所属・種目コード!$B$2:$D$152,2,0)))</f>
        <v>1216</v>
      </c>
      <c r="K679" s="32">
        <v>677</v>
      </c>
      <c r="L679" s="715">
        <v>805</v>
      </c>
      <c r="M679" s="716" t="s">
        <v>8941</v>
      </c>
      <c r="N679" s="709" t="s">
        <v>13148</v>
      </c>
      <c r="O679" s="709" t="s">
        <v>8921</v>
      </c>
      <c r="P679" s="709" t="s">
        <v>92</v>
      </c>
      <c r="Q679" s="709" t="s">
        <v>11902</v>
      </c>
      <c r="R679" s="709">
        <v>3</v>
      </c>
      <c r="S679" s="714" t="str">
        <f>IF($P679="","",(VLOOKUP($P679,所属・種目コード!$B$2:$D$152,3,0)))</f>
        <v>031120</v>
      </c>
      <c r="T679" s="714">
        <f>IF($P679="","",(VLOOKUP($P679,所属・種目コード!$B$2:$D$152,2,0)))</f>
        <v>1120</v>
      </c>
    </row>
    <row r="680" spans="1:20" ht="18" customHeight="1">
      <c r="A680" s="709">
        <v>678</v>
      </c>
      <c r="B680" s="709">
        <v>826</v>
      </c>
      <c r="C680" s="709" t="s">
        <v>10633</v>
      </c>
      <c r="D680" s="709" t="s">
        <v>10634</v>
      </c>
      <c r="E680" s="709" t="s">
        <v>379</v>
      </c>
      <c r="F680" s="709">
        <v>1</v>
      </c>
      <c r="G680" s="709">
        <v>2</v>
      </c>
      <c r="H680" s="710" t="s">
        <v>9045</v>
      </c>
      <c r="I680" s="714">
        <f>IF($E680="","",(VLOOKUP($E680,所属・種目コード!$B$2:$D$152,2,0)))</f>
        <v>1216</v>
      </c>
      <c r="K680" s="32">
        <v>678</v>
      </c>
      <c r="L680" s="715">
        <v>806</v>
      </c>
      <c r="M680" s="716" t="s">
        <v>8991</v>
      </c>
      <c r="N680" s="709" t="s">
        <v>9309</v>
      </c>
      <c r="O680" s="709" t="s">
        <v>13149</v>
      </c>
      <c r="P680" s="709" t="s">
        <v>92</v>
      </c>
      <c r="Q680" s="709" t="s">
        <v>11902</v>
      </c>
      <c r="R680" s="709">
        <v>3</v>
      </c>
      <c r="S680" s="714" t="str">
        <f>IF($P680="","",(VLOOKUP($P680,所属・種目コード!$B$2:$D$152,3,0)))</f>
        <v>031120</v>
      </c>
      <c r="T680" s="714">
        <f>IF($P680="","",(VLOOKUP($P680,所属・種目コード!$B$2:$D$152,2,0)))</f>
        <v>1120</v>
      </c>
    </row>
    <row r="681" spans="1:20" ht="18" customHeight="1">
      <c r="A681" s="709">
        <v>679</v>
      </c>
      <c r="B681" s="709">
        <v>827</v>
      </c>
      <c r="C681" s="709" t="s">
        <v>10635</v>
      </c>
      <c r="D681" s="709" t="s">
        <v>10636</v>
      </c>
      <c r="E681" s="709" t="s">
        <v>118</v>
      </c>
      <c r="F681" s="709">
        <v>1</v>
      </c>
      <c r="G681" s="709">
        <v>3</v>
      </c>
      <c r="H681" s="710" t="s">
        <v>9012</v>
      </c>
      <c r="I681" s="714">
        <f>IF($E681="","",(VLOOKUP($E681,所属・種目コード!$B$2:$D$152,2,0)))</f>
        <v>1125</v>
      </c>
      <c r="K681" s="32">
        <v>679</v>
      </c>
      <c r="L681" s="715">
        <v>807</v>
      </c>
      <c r="M681" s="716" t="s">
        <v>8991</v>
      </c>
      <c r="N681" s="709" t="s">
        <v>13150</v>
      </c>
      <c r="O681" s="709" t="s">
        <v>13151</v>
      </c>
      <c r="P681" s="709" t="s">
        <v>92</v>
      </c>
      <c r="Q681" s="709" t="s">
        <v>11902</v>
      </c>
      <c r="R681" s="709">
        <v>3</v>
      </c>
      <c r="S681" s="714" t="str">
        <f>IF($P681="","",(VLOOKUP($P681,所属・種目コード!$B$2:$D$152,3,0)))</f>
        <v>031120</v>
      </c>
      <c r="T681" s="714">
        <f>IF($P681="","",(VLOOKUP($P681,所属・種目コード!$B$2:$D$152,2,0)))</f>
        <v>1120</v>
      </c>
    </row>
    <row r="682" spans="1:20" ht="18" customHeight="1">
      <c r="A682" s="709">
        <v>680</v>
      </c>
      <c r="B682" s="709">
        <v>828</v>
      </c>
      <c r="C682" s="709" t="s">
        <v>10637</v>
      </c>
      <c r="D682" s="709" t="s">
        <v>10638</v>
      </c>
      <c r="E682" s="709" t="s">
        <v>118</v>
      </c>
      <c r="F682" s="709">
        <v>1</v>
      </c>
      <c r="G682" s="709">
        <v>3</v>
      </c>
      <c r="H682" s="710" t="s">
        <v>9012</v>
      </c>
      <c r="I682" s="714">
        <f>IF($E682="","",(VLOOKUP($E682,所属・種目コード!$B$2:$D$152,2,0)))</f>
        <v>1125</v>
      </c>
      <c r="K682" s="32">
        <v>680</v>
      </c>
      <c r="L682" s="715">
        <v>808</v>
      </c>
      <c r="M682" s="716" t="s">
        <v>8942</v>
      </c>
      <c r="N682" s="709" t="s">
        <v>13152</v>
      </c>
      <c r="O682" s="709" t="s">
        <v>13153</v>
      </c>
      <c r="P682" s="709" t="s">
        <v>92</v>
      </c>
      <c r="Q682" s="709" t="s">
        <v>11902</v>
      </c>
      <c r="R682" s="709">
        <v>3</v>
      </c>
      <c r="S682" s="714" t="str">
        <f>IF($P682="","",(VLOOKUP($P682,所属・種目コード!$B$2:$D$152,3,0)))</f>
        <v>031120</v>
      </c>
      <c r="T682" s="714">
        <f>IF($P682="","",(VLOOKUP($P682,所属・種目コード!$B$2:$D$152,2,0)))</f>
        <v>1120</v>
      </c>
    </row>
    <row r="683" spans="1:20" ht="18" customHeight="1">
      <c r="A683" s="709">
        <v>681</v>
      </c>
      <c r="B683" s="709">
        <v>829</v>
      </c>
      <c r="C683" s="709" t="s">
        <v>10639</v>
      </c>
      <c r="D683" s="709" t="s">
        <v>5644</v>
      </c>
      <c r="E683" s="709" t="s">
        <v>118</v>
      </c>
      <c r="F683" s="709">
        <v>1</v>
      </c>
      <c r="G683" s="709">
        <v>3</v>
      </c>
      <c r="H683" s="710" t="s">
        <v>9012</v>
      </c>
      <c r="I683" s="714">
        <f>IF($E683="","",(VLOOKUP($E683,所属・種目コード!$B$2:$D$152,2,0)))</f>
        <v>1125</v>
      </c>
      <c r="K683" s="32">
        <v>681</v>
      </c>
      <c r="L683" s="715">
        <v>809</v>
      </c>
      <c r="M683" s="716" t="s">
        <v>8942</v>
      </c>
      <c r="N683" s="709" t="s">
        <v>13154</v>
      </c>
      <c r="O683" s="709" t="s">
        <v>13155</v>
      </c>
      <c r="P683" s="709" t="s">
        <v>92</v>
      </c>
      <c r="Q683" s="709" t="s">
        <v>11902</v>
      </c>
      <c r="R683" s="709">
        <v>3</v>
      </c>
      <c r="S683" s="714" t="str">
        <f>IF($P683="","",(VLOOKUP($P683,所属・種目コード!$B$2:$D$152,3,0)))</f>
        <v>031120</v>
      </c>
      <c r="T683" s="714">
        <f>IF($P683="","",(VLOOKUP($P683,所属・種目コード!$B$2:$D$152,2,0)))</f>
        <v>1120</v>
      </c>
    </row>
    <row r="684" spans="1:20" ht="18" customHeight="1">
      <c r="A684" s="709">
        <v>682</v>
      </c>
      <c r="B684" s="709">
        <v>830</v>
      </c>
      <c r="C684" s="709" t="s">
        <v>10640</v>
      </c>
      <c r="D684" s="709" t="s">
        <v>10641</v>
      </c>
      <c r="E684" s="709" t="s">
        <v>118</v>
      </c>
      <c r="F684" s="709">
        <v>1</v>
      </c>
      <c r="G684" s="709">
        <v>2</v>
      </c>
      <c r="H684" s="710" t="s">
        <v>9012</v>
      </c>
      <c r="I684" s="714">
        <f>IF($E684="","",(VLOOKUP($E684,所属・種目コード!$B$2:$D$152,2,0)))</f>
        <v>1125</v>
      </c>
      <c r="K684" s="32">
        <v>682</v>
      </c>
      <c r="L684" s="715">
        <v>810</v>
      </c>
      <c r="M684" s="716" t="s">
        <v>8942</v>
      </c>
      <c r="N684" s="709" t="s">
        <v>13156</v>
      </c>
      <c r="O684" s="709" t="s">
        <v>13157</v>
      </c>
      <c r="P684" s="709" t="s">
        <v>92</v>
      </c>
      <c r="Q684" s="709" t="s">
        <v>11902</v>
      </c>
      <c r="R684" s="709">
        <v>3</v>
      </c>
      <c r="S684" s="714" t="str">
        <f>IF($P684="","",(VLOOKUP($P684,所属・種目コード!$B$2:$D$152,3,0)))</f>
        <v>031120</v>
      </c>
      <c r="T684" s="714">
        <f>IF($P684="","",(VLOOKUP($P684,所属・種目コード!$B$2:$D$152,2,0)))</f>
        <v>1120</v>
      </c>
    </row>
    <row r="685" spans="1:20" ht="18" customHeight="1">
      <c r="A685" s="709">
        <v>683</v>
      </c>
      <c r="B685" s="709">
        <v>831</v>
      </c>
      <c r="C685" s="709" t="s">
        <v>10642</v>
      </c>
      <c r="D685" s="709" t="s">
        <v>10643</v>
      </c>
      <c r="E685" s="709" t="s">
        <v>118</v>
      </c>
      <c r="F685" s="709">
        <v>1</v>
      </c>
      <c r="G685" s="709">
        <v>2</v>
      </c>
      <c r="H685" s="710" t="s">
        <v>9012</v>
      </c>
      <c r="I685" s="714">
        <f>IF($E685="","",(VLOOKUP($E685,所属・種目コード!$B$2:$D$152,2,0)))</f>
        <v>1125</v>
      </c>
      <c r="K685" s="32">
        <v>683</v>
      </c>
      <c r="L685" s="715">
        <v>811</v>
      </c>
      <c r="M685" s="716" t="s">
        <v>8942</v>
      </c>
      <c r="N685" s="709" t="s">
        <v>13158</v>
      </c>
      <c r="O685" s="709" t="s">
        <v>13159</v>
      </c>
      <c r="P685" s="709" t="s">
        <v>8618</v>
      </c>
      <c r="Q685" s="709" t="s">
        <v>11902</v>
      </c>
      <c r="R685" s="709">
        <v>3</v>
      </c>
      <c r="S685" s="714" t="str">
        <f>IF($P685="","",(VLOOKUP($P685,所属・種目コード!$B$2:$D$152,3,0)))</f>
        <v>031229</v>
      </c>
      <c r="T685" s="714">
        <f>IF($P685="","",(VLOOKUP($P685,所属・種目コード!$B$2:$D$152,2,0)))</f>
        <v>1229</v>
      </c>
    </row>
    <row r="686" spans="1:20" ht="18" customHeight="1">
      <c r="A686" s="709">
        <v>684</v>
      </c>
      <c r="B686" s="709">
        <v>832</v>
      </c>
      <c r="C686" s="709" t="s">
        <v>10644</v>
      </c>
      <c r="D686" s="709" t="s">
        <v>10645</v>
      </c>
      <c r="E686" s="709" t="s">
        <v>118</v>
      </c>
      <c r="F686" s="709">
        <v>1</v>
      </c>
      <c r="G686" s="709">
        <v>2</v>
      </c>
      <c r="H686" s="710" t="s">
        <v>9012</v>
      </c>
      <c r="I686" s="714">
        <f>IF($E686="","",(VLOOKUP($E686,所属・種目コード!$B$2:$D$152,2,0)))</f>
        <v>1125</v>
      </c>
      <c r="K686" s="32">
        <v>684</v>
      </c>
      <c r="L686" s="715">
        <v>812</v>
      </c>
      <c r="M686" s="716" t="s">
        <v>9010</v>
      </c>
      <c r="N686" s="709" t="s">
        <v>13160</v>
      </c>
      <c r="O686" s="709" t="s">
        <v>13161</v>
      </c>
      <c r="P686" s="709" t="s">
        <v>8618</v>
      </c>
      <c r="Q686" s="709" t="s">
        <v>11902</v>
      </c>
      <c r="R686" s="709">
        <v>3</v>
      </c>
      <c r="S686" s="714" t="str">
        <f>IF($P686="","",(VLOOKUP($P686,所属・種目コード!$B$2:$D$152,3,0)))</f>
        <v>031229</v>
      </c>
      <c r="T686" s="714">
        <f>IF($P686="","",(VLOOKUP($P686,所属・種目コード!$B$2:$D$152,2,0)))</f>
        <v>1229</v>
      </c>
    </row>
    <row r="687" spans="1:20" ht="18" customHeight="1">
      <c r="A687" s="709">
        <v>685</v>
      </c>
      <c r="B687" s="709">
        <v>833</v>
      </c>
      <c r="C687" s="709" t="s">
        <v>10646</v>
      </c>
      <c r="D687" s="709" t="s">
        <v>1891</v>
      </c>
      <c r="E687" s="709" t="s">
        <v>118</v>
      </c>
      <c r="F687" s="709">
        <v>1</v>
      </c>
      <c r="G687" s="709">
        <v>2</v>
      </c>
      <c r="H687" s="710" t="s">
        <v>9012</v>
      </c>
      <c r="I687" s="714">
        <f>IF($E687="","",(VLOOKUP($E687,所属・種目コード!$B$2:$D$152,2,0)))</f>
        <v>1125</v>
      </c>
      <c r="K687" s="32">
        <v>685</v>
      </c>
      <c r="L687" s="715">
        <v>813</v>
      </c>
      <c r="M687" s="716" t="s">
        <v>9010</v>
      </c>
      <c r="N687" s="709" t="s">
        <v>13162</v>
      </c>
      <c r="O687" s="709" t="s">
        <v>13163</v>
      </c>
      <c r="P687" s="709" t="s">
        <v>8618</v>
      </c>
      <c r="Q687" s="709" t="s">
        <v>11902</v>
      </c>
      <c r="R687" s="709">
        <v>3</v>
      </c>
      <c r="S687" s="714" t="str">
        <f>IF($P687="","",(VLOOKUP($P687,所属・種目コード!$B$2:$D$152,3,0)))</f>
        <v>031229</v>
      </c>
      <c r="T687" s="714">
        <f>IF($P687="","",(VLOOKUP($P687,所属・種目コード!$B$2:$D$152,2,0)))</f>
        <v>1229</v>
      </c>
    </row>
    <row r="688" spans="1:20" ht="18" customHeight="1">
      <c r="A688" s="709">
        <v>686</v>
      </c>
      <c r="B688" s="709">
        <v>834</v>
      </c>
      <c r="C688" s="709" t="s">
        <v>10647</v>
      </c>
      <c r="D688" s="709" t="s">
        <v>10648</v>
      </c>
      <c r="E688" s="709" t="s">
        <v>118</v>
      </c>
      <c r="F688" s="709">
        <v>1</v>
      </c>
      <c r="G688" s="709">
        <v>2</v>
      </c>
      <c r="H688" s="710" t="s">
        <v>9012</v>
      </c>
      <c r="I688" s="714">
        <f>IF($E688="","",(VLOOKUP($E688,所属・種目コード!$B$2:$D$152,2,0)))</f>
        <v>1125</v>
      </c>
      <c r="K688" s="32">
        <v>686</v>
      </c>
      <c r="L688" s="715">
        <v>814</v>
      </c>
      <c r="M688" s="716" t="s">
        <v>9028</v>
      </c>
      <c r="N688" s="709" t="s">
        <v>13164</v>
      </c>
      <c r="O688" s="709" t="s">
        <v>13165</v>
      </c>
      <c r="P688" s="709" t="s">
        <v>8618</v>
      </c>
      <c r="Q688" s="709" t="s">
        <v>11902</v>
      </c>
      <c r="R688" s="709">
        <v>3</v>
      </c>
      <c r="S688" s="714" t="str">
        <f>IF($P688="","",(VLOOKUP($P688,所属・種目コード!$B$2:$D$152,3,0)))</f>
        <v>031229</v>
      </c>
      <c r="T688" s="714">
        <f>IF($P688="","",(VLOOKUP($P688,所属・種目コード!$B$2:$D$152,2,0)))</f>
        <v>1229</v>
      </c>
    </row>
    <row r="689" spans="1:20" ht="18" customHeight="1">
      <c r="A689" s="709">
        <v>687</v>
      </c>
      <c r="B689" s="709">
        <v>835</v>
      </c>
      <c r="C689" s="709" t="s">
        <v>10649</v>
      </c>
      <c r="D689" s="709" t="s">
        <v>10650</v>
      </c>
      <c r="E689" s="709" t="s">
        <v>9286</v>
      </c>
      <c r="F689" s="709">
        <v>1</v>
      </c>
      <c r="G689" s="709">
        <v>3</v>
      </c>
      <c r="H689" s="710" t="s">
        <v>8959</v>
      </c>
      <c r="I689" s="714">
        <f>IF($E689="","",(VLOOKUP($E689,所属・種目コード!$B$2:$D$152,2,0)))</f>
        <v>1186</v>
      </c>
      <c r="K689" s="32">
        <v>687</v>
      </c>
      <c r="L689" s="715">
        <v>815</v>
      </c>
      <c r="M689" s="716" t="s">
        <v>9028</v>
      </c>
      <c r="N689" s="709" t="s">
        <v>13166</v>
      </c>
      <c r="O689" s="709" t="s">
        <v>13167</v>
      </c>
      <c r="P689" s="709" t="s">
        <v>8618</v>
      </c>
      <c r="Q689" s="709" t="s">
        <v>11902</v>
      </c>
      <c r="R689" s="709">
        <v>2</v>
      </c>
      <c r="S689" s="714" t="str">
        <f>IF($P689="","",(VLOOKUP($P689,所属・種目コード!$B$2:$D$152,3,0)))</f>
        <v>031229</v>
      </c>
      <c r="T689" s="714">
        <f>IF($P689="","",(VLOOKUP($P689,所属・種目コード!$B$2:$D$152,2,0)))</f>
        <v>1229</v>
      </c>
    </row>
    <row r="690" spans="1:20" ht="18" customHeight="1">
      <c r="A690" s="709">
        <v>688</v>
      </c>
      <c r="B690" s="709">
        <v>836</v>
      </c>
      <c r="C690" s="709" t="s">
        <v>10651</v>
      </c>
      <c r="D690" s="709" t="s">
        <v>10652</v>
      </c>
      <c r="E690" s="709" t="s">
        <v>9286</v>
      </c>
      <c r="F690" s="709">
        <v>1</v>
      </c>
      <c r="G690" s="709">
        <v>3</v>
      </c>
      <c r="H690" s="710" t="s">
        <v>8959</v>
      </c>
      <c r="I690" s="714">
        <f>IF($E690="","",(VLOOKUP($E690,所属・種目コード!$B$2:$D$152,2,0)))</f>
        <v>1186</v>
      </c>
      <c r="K690" s="32">
        <v>688</v>
      </c>
      <c r="L690" s="715">
        <v>816</v>
      </c>
      <c r="M690" s="716" t="s">
        <v>9028</v>
      </c>
      <c r="N690" s="709" t="s">
        <v>13168</v>
      </c>
      <c r="O690" s="709" t="s">
        <v>13169</v>
      </c>
      <c r="P690" s="709" t="s">
        <v>10974</v>
      </c>
      <c r="Q690" s="709" t="s">
        <v>11902</v>
      </c>
      <c r="R690" s="709">
        <v>3</v>
      </c>
      <c r="S690" s="714" t="str">
        <f>IF($P690="","",(VLOOKUP($P690,所属・種目コード!$B$2:$D$152,3,0)))</f>
        <v>031220</v>
      </c>
      <c r="T690" s="714">
        <f>IF($P690="","",(VLOOKUP($P690,所属・種目コード!$B$2:$D$152,2,0)))</f>
        <v>1220</v>
      </c>
    </row>
    <row r="691" spans="1:20" ht="18" customHeight="1">
      <c r="A691" s="709">
        <v>689</v>
      </c>
      <c r="B691" s="709">
        <v>837</v>
      </c>
      <c r="C691" s="709" t="s">
        <v>10653</v>
      </c>
      <c r="D691" s="709" t="s">
        <v>10654</v>
      </c>
      <c r="E691" s="709" t="s">
        <v>9286</v>
      </c>
      <c r="F691" s="709">
        <v>1</v>
      </c>
      <c r="G691" s="709">
        <v>3</v>
      </c>
      <c r="H691" s="710" t="s">
        <v>8959</v>
      </c>
      <c r="I691" s="714">
        <f>IF($E691="","",(VLOOKUP($E691,所属・種目コード!$B$2:$D$152,2,0)))</f>
        <v>1186</v>
      </c>
      <c r="K691" s="32">
        <v>689</v>
      </c>
      <c r="L691" s="715">
        <v>817</v>
      </c>
      <c r="M691" s="716" t="s">
        <v>9028</v>
      </c>
      <c r="N691" s="709" t="s">
        <v>13170</v>
      </c>
      <c r="O691" s="709" t="s">
        <v>13171</v>
      </c>
      <c r="P691" s="709" t="s">
        <v>10974</v>
      </c>
      <c r="Q691" s="709" t="s">
        <v>11902</v>
      </c>
      <c r="R691" s="709">
        <v>3</v>
      </c>
      <c r="S691" s="714" t="str">
        <f>IF($P691="","",(VLOOKUP($P691,所属・種目コード!$B$2:$D$152,3,0)))</f>
        <v>031220</v>
      </c>
      <c r="T691" s="714">
        <f>IF($P691="","",(VLOOKUP($P691,所属・種目コード!$B$2:$D$152,2,0)))</f>
        <v>1220</v>
      </c>
    </row>
    <row r="692" spans="1:20" ht="18" customHeight="1">
      <c r="A692" s="709">
        <v>690</v>
      </c>
      <c r="B692" s="709">
        <v>838</v>
      </c>
      <c r="C692" s="709" t="s">
        <v>10655</v>
      </c>
      <c r="D692" s="709" t="s">
        <v>10656</v>
      </c>
      <c r="E692" s="709" t="s">
        <v>9286</v>
      </c>
      <c r="F692" s="709">
        <v>1</v>
      </c>
      <c r="G692" s="709">
        <v>2</v>
      </c>
      <c r="H692" s="710" t="s">
        <v>8959</v>
      </c>
      <c r="I692" s="714">
        <f>IF($E692="","",(VLOOKUP($E692,所属・種目コード!$B$2:$D$152,2,0)))</f>
        <v>1186</v>
      </c>
      <c r="K692" s="32">
        <v>690</v>
      </c>
      <c r="L692" s="715">
        <v>818</v>
      </c>
      <c r="M692" s="716" t="s">
        <v>9028</v>
      </c>
      <c r="N692" s="709" t="s">
        <v>13172</v>
      </c>
      <c r="O692" s="709" t="s">
        <v>8940</v>
      </c>
      <c r="P692" s="709" t="s">
        <v>10974</v>
      </c>
      <c r="Q692" s="709" t="s">
        <v>11902</v>
      </c>
      <c r="R692" s="709">
        <v>3</v>
      </c>
      <c r="S692" s="714" t="str">
        <f>IF($P692="","",(VLOOKUP($P692,所属・種目コード!$B$2:$D$152,3,0)))</f>
        <v>031220</v>
      </c>
      <c r="T692" s="714">
        <f>IF($P692="","",(VLOOKUP($P692,所属・種目コード!$B$2:$D$152,2,0)))</f>
        <v>1220</v>
      </c>
    </row>
    <row r="693" spans="1:20" ht="18" customHeight="1">
      <c r="A693" s="709">
        <v>691</v>
      </c>
      <c r="B693" s="709">
        <v>839</v>
      </c>
      <c r="C693" s="709" t="s">
        <v>10657</v>
      </c>
      <c r="D693" s="709" t="s">
        <v>10658</v>
      </c>
      <c r="E693" s="709" t="s">
        <v>9286</v>
      </c>
      <c r="F693" s="709">
        <v>1</v>
      </c>
      <c r="G693" s="709">
        <v>2</v>
      </c>
      <c r="H693" s="710" t="s">
        <v>8959</v>
      </c>
      <c r="I693" s="714">
        <f>IF($E693="","",(VLOOKUP($E693,所属・種目コード!$B$2:$D$152,2,0)))</f>
        <v>1186</v>
      </c>
      <c r="K693" s="32">
        <v>691</v>
      </c>
      <c r="L693" s="715">
        <v>819</v>
      </c>
      <c r="M693" s="716" t="s">
        <v>9028</v>
      </c>
      <c r="N693" s="709" t="s">
        <v>13173</v>
      </c>
      <c r="O693" s="709" t="s">
        <v>13174</v>
      </c>
      <c r="P693" s="709" t="s">
        <v>10974</v>
      </c>
      <c r="Q693" s="709" t="s">
        <v>11902</v>
      </c>
      <c r="R693" s="709">
        <v>3</v>
      </c>
      <c r="S693" s="714" t="str">
        <f>IF($P693="","",(VLOOKUP($P693,所属・種目コード!$B$2:$D$152,3,0)))</f>
        <v>031220</v>
      </c>
      <c r="T693" s="714">
        <f>IF($P693="","",(VLOOKUP($P693,所属・種目コード!$B$2:$D$152,2,0)))</f>
        <v>1220</v>
      </c>
    </row>
    <row r="694" spans="1:20" ht="18" customHeight="1">
      <c r="A694" s="709">
        <v>692</v>
      </c>
      <c r="B694" s="709">
        <v>840</v>
      </c>
      <c r="C694" s="709" t="s">
        <v>10659</v>
      </c>
      <c r="D694" s="709" t="s">
        <v>10660</v>
      </c>
      <c r="E694" s="709" t="s">
        <v>9286</v>
      </c>
      <c r="F694" s="709">
        <v>1</v>
      </c>
      <c r="G694" s="709">
        <v>2</v>
      </c>
      <c r="H694" s="710" t="s">
        <v>8959</v>
      </c>
      <c r="I694" s="714">
        <f>IF($E694="","",(VLOOKUP($E694,所属・種目コード!$B$2:$D$152,2,0)))</f>
        <v>1186</v>
      </c>
      <c r="K694" s="32">
        <v>692</v>
      </c>
      <c r="L694" s="715">
        <v>820</v>
      </c>
      <c r="M694" s="716" t="s">
        <v>11865</v>
      </c>
      <c r="N694" s="709" t="s">
        <v>13175</v>
      </c>
      <c r="O694" s="709" t="s">
        <v>13176</v>
      </c>
      <c r="P694" s="709" t="s">
        <v>10974</v>
      </c>
      <c r="Q694" s="709" t="s">
        <v>11902</v>
      </c>
      <c r="R694" s="709">
        <v>3</v>
      </c>
      <c r="S694" s="714" t="str">
        <f>IF($P694="","",(VLOOKUP($P694,所属・種目コード!$B$2:$D$152,3,0)))</f>
        <v>031220</v>
      </c>
      <c r="T694" s="714">
        <f>IF($P694="","",(VLOOKUP($P694,所属・種目コード!$B$2:$D$152,2,0)))</f>
        <v>1220</v>
      </c>
    </row>
    <row r="695" spans="1:20" ht="18" customHeight="1">
      <c r="A695" s="709">
        <v>693</v>
      </c>
      <c r="B695" s="709">
        <v>841</v>
      </c>
      <c r="C695" s="709" t="s">
        <v>10661</v>
      </c>
      <c r="D695" s="709" t="s">
        <v>10662</v>
      </c>
      <c r="E695" s="709" t="s">
        <v>9286</v>
      </c>
      <c r="F695" s="709">
        <v>1</v>
      </c>
      <c r="G695" s="709">
        <v>2</v>
      </c>
      <c r="H695" s="710" t="s">
        <v>8959</v>
      </c>
      <c r="I695" s="714">
        <f>IF($E695="","",(VLOOKUP($E695,所属・種目コード!$B$2:$D$152,2,0)))</f>
        <v>1186</v>
      </c>
      <c r="K695" s="32">
        <v>693</v>
      </c>
      <c r="L695" s="715">
        <v>821</v>
      </c>
      <c r="M695" s="716" t="s">
        <v>9035</v>
      </c>
      <c r="N695" s="709" t="s">
        <v>13177</v>
      </c>
      <c r="O695" s="709" t="s">
        <v>13178</v>
      </c>
      <c r="P695" s="709" t="s">
        <v>10974</v>
      </c>
      <c r="Q695" s="709" t="s">
        <v>11902</v>
      </c>
      <c r="R695" s="709">
        <v>3</v>
      </c>
      <c r="S695" s="714" t="str">
        <f>IF($P695="","",(VLOOKUP($P695,所属・種目コード!$B$2:$D$152,3,0)))</f>
        <v>031220</v>
      </c>
      <c r="T695" s="714">
        <f>IF($P695="","",(VLOOKUP($P695,所属・種目コード!$B$2:$D$152,2,0)))</f>
        <v>1220</v>
      </c>
    </row>
    <row r="696" spans="1:20" ht="18" customHeight="1">
      <c r="A696" s="709">
        <v>694</v>
      </c>
      <c r="B696" s="709">
        <v>842</v>
      </c>
      <c r="C696" s="709" t="s">
        <v>10663</v>
      </c>
      <c r="D696" s="709" t="s">
        <v>10664</v>
      </c>
      <c r="E696" s="709" t="s">
        <v>9286</v>
      </c>
      <c r="F696" s="709">
        <v>1</v>
      </c>
      <c r="G696" s="709">
        <v>2</v>
      </c>
      <c r="H696" s="710" t="s">
        <v>8959</v>
      </c>
      <c r="I696" s="714">
        <f>IF($E696="","",(VLOOKUP($E696,所属・種目コード!$B$2:$D$152,2,0)))</f>
        <v>1186</v>
      </c>
      <c r="K696" s="32">
        <v>694</v>
      </c>
      <c r="L696" s="715">
        <v>822</v>
      </c>
      <c r="M696" s="716" t="s">
        <v>9035</v>
      </c>
      <c r="N696" s="709" t="s">
        <v>13179</v>
      </c>
      <c r="O696" s="709" t="s">
        <v>13180</v>
      </c>
      <c r="P696" s="709" t="s">
        <v>10974</v>
      </c>
      <c r="Q696" s="709" t="s">
        <v>11902</v>
      </c>
      <c r="R696" s="709">
        <v>2</v>
      </c>
      <c r="S696" s="714" t="str">
        <f>IF($P696="","",(VLOOKUP($P696,所属・種目コード!$B$2:$D$152,3,0)))</f>
        <v>031220</v>
      </c>
      <c r="T696" s="714">
        <f>IF($P696="","",(VLOOKUP($P696,所属・種目コード!$B$2:$D$152,2,0)))</f>
        <v>1220</v>
      </c>
    </row>
    <row r="697" spans="1:20" ht="18" customHeight="1">
      <c r="A697" s="709">
        <v>695</v>
      </c>
      <c r="B697" s="709">
        <v>843</v>
      </c>
      <c r="C697" s="709" t="s">
        <v>10665</v>
      </c>
      <c r="D697" s="709" t="s">
        <v>10666</v>
      </c>
      <c r="E697" s="709" t="s">
        <v>265</v>
      </c>
      <c r="F697" s="709">
        <v>1</v>
      </c>
      <c r="G697" s="709">
        <v>3</v>
      </c>
      <c r="H697" s="710" t="s">
        <v>8926</v>
      </c>
      <c r="I697" s="714">
        <f>IF($E697="","",(VLOOKUP($E697,所属・種目コード!$B$2:$D$152,2,0)))</f>
        <v>1158</v>
      </c>
      <c r="K697" s="32">
        <v>695</v>
      </c>
      <c r="L697" s="715">
        <v>823</v>
      </c>
      <c r="M697" s="716" t="s">
        <v>9035</v>
      </c>
      <c r="N697" s="709" t="s">
        <v>13181</v>
      </c>
      <c r="O697" s="709" t="s">
        <v>3935</v>
      </c>
      <c r="P697" s="709" t="s">
        <v>10974</v>
      </c>
      <c r="Q697" s="709" t="s">
        <v>11902</v>
      </c>
      <c r="R697" s="709">
        <v>2</v>
      </c>
      <c r="S697" s="714" t="str">
        <f>IF($P697="","",(VLOOKUP($P697,所属・種目コード!$B$2:$D$152,3,0)))</f>
        <v>031220</v>
      </c>
      <c r="T697" s="714">
        <f>IF($P697="","",(VLOOKUP($P697,所属・種目コード!$B$2:$D$152,2,0)))</f>
        <v>1220</v>
      </c>
    </row>
    <row r="698" spans="1:20" ht="18" customHeight="1">
      <c r="A698" s="709">
        <v>696</v>
      </c>
      <c r="B698" s="709">
        <v>844</v>
      </c>
      <c r="C698" s="709" t="s">
        <v>10667</v>
      </c>
      <c r="D698" s="709" t="s">
        <v>10668</v>
      </c>
      <c r="E698" s="709" t="s">
        <v>265</v>
      </c>
      <c r="F698" s="709">
        <v>1</v>
      </c>
      <c r="G698" s="709">
        <v>3</v>
      </c>
      <c r="H698" s="710" t="s">
        <v>8926</v>
      </c>
      <c r="I698" s="714">
        <f>IF($E698="","",(VLOOKUP($E698,所属・種目コード!$B$2:$D$152,2,0)))</f>
        <v>1158</v>
      </c>
      <c r="K698" s="32">
        <v>696</v>
      </c>
      <c r="L698" s="715">
        <v>824</v>
      </c>
      <c r="M698" s="716" t="s">
        <v>9035</v>
      </c>
      <c r="N698" s="709" t="s">
        <v>13182</v>
      </c>
      <c r="O698" s="709" t="s">
        <v>13183</v>
      </c>
      <c r="P698" s="709" t="s">
        <v>133</v>
      </c>
      <c r="Q698" s="709" t="s">
        <v>11902</v>
      </c>
      <c r="R698" s="709">
        <v>3</v>
      </c>
      <c r="S698" s="714" t="str">
        <f>IF($P698="","",(VLOOKUP($P698,所属・種目コード!$B$2:$D$152,3,0)))</f>
        <v>031128</v>
      </c>
      <c r="T698" s="714">
        <f>IF($P698="","",(VLOOKUP($P698,所属・種目コード!$B$2:$D$152,2,0)))</f>
        <v>1128</v>
      </c>
    </row>
    <row r="699" spans="1:20" ht="18" customHeight="1">
      <c r="A699" s="709">
        <v>697</v>
      </c>
      <c r="B699" s="709">
        <v>845</v>
      </c>
      <c r="C699" s="709" t="s">
        <v>10669</v>
      </c>
      <c r="D699" s="709" t="s">
        <v>10670</v>
      </c>
      <c r="E699" s="709" t="s">
        <v>265</v>
      </c>
      <c r="F699" s="709">
        <v>1</v>
      </c>
      <c r="G699" s="709">
        <v>3</v>
      </c>
      <c r="H699" s="710" t="s">
        <v>8926</v>
      </c>
      <c r="I699" s="714">
        <f>IF($E699="","",(VLOOKUP($E699,所属・種目コード!$B$2:$D$152,2,0)))</f>
        <v>1158</v>
      </c>
      <c r="K699" s="32">
        <v>697</v>
      </c>
      <c r="L699" s="715">
        <v>825</v>
      </c>
      <c r="M699" s="716" t="s">
        <v>9035</v>
      </c>
      <c r="N699" s="709" t="s">
        <v>13184</v>
      </c>
      <c r="O699" s="709" t="s">
        <v>13185</v>
      </c>
      <c r="P699" s="709" t="s">
        <v>133</v>
      </c>
      <c r="Q699" s="709" t="s">
        <v>11902</v>
      </c>
      <c r="R699" s="709">
        <v>3</v>
      </c>
      <c r="S699" s="714" t="str">
        <f>IF($P699="","",(VLOOKUP($P699,所属・種目コード!$B$2:$D$152,3,0)))</f>
        <v>031128</v>
      </c>
      <c r="T699" s="714">
        <f>IF($P699="","",(VLOOKUP($P699,所属・種目コード!$B$2:$D$152,2,0)))</f>
        <v>1128</v>
      </c>
    </row>
    <row r="700" spans="1:20" ht="18" customHeight="1">
      <c r="A700" s="709">
        <v>698</v>
      </c>
      <c r="B700" s="709">
        <v>846</v>
      </c>
      <c r="C700" s="709" t="s">
        <v>10671</v>
      </c>
      <c r="D700" s="709" t="s">
        <v>10672</v>
      </c>
      <c r="E700" s="709" t="s">
        <v>265</v>
      </c>
      <c r="F700" s="709">
        <v>1</v>
      </c>
      <c r="G700" s="709">
        <v>3</v>
      </c>
      <c r="H700" s="710" t="s">
        <v>8926</v>
      </c>
      <c r="I700" s="714">
        <f>IF($E700="","",(VLOOKUP($E700,所属・種目コード!$B$2:$D$152,2,0)))</f>
        <v>1158</v>
      </c>
      <c r="K700" s="32">
        <v>698</v>
      </c>
      <c r="L700" s="715">
        <v>826</v>
      </c>
      <c r="M700" s="716" t="s">
        <v>9035</v>
      </c>
      <c r="N700" s="709" t="s">
        <v>13186</v>
      </c>
      <c r="O700" s="709" t="s">
        <v>13187</v>
      </c>
      <c r="P700" s="709" t="s">
        <v>133</v>
      </c>
      <c r="Q700" s="709" t="s">
        <v>11902</v>
      </c>
      <c r="R700" s="709">
        <v>2</v>
      </c>
      <c r="S700" s="714" t="str">
        <f>IF($P700="","",(VLOOKUP($P700,所属・種目コード!$B$2:$D$152,3,0)))</f>
        <v>031128</v>
      </c>
      <c r="T700" s="714">
        <f>IF($P700="","",(VLOOKUP($P700,所属・種目コード!$B$2:$D$152,2,0)))</f>
        <v>1128</v>
      </c>
    </row>
    <row r="701" spans="1:20" ht="18" customHeight="1">
      <c r="A701" s="709">
        <v>699</v>
      </c>
      <c r="B701" s="709">
        <v>847</v>
      </c>
      <c r="C701" s="709" t="s">
        <v>10673</v>
      </c>
      <c r="D701" s="709" t="s">
        <v>10674</v>
      </c>
      <c r="E701" s="709" t="s">
        <v>265</v>
      </c>
      <c r="F701" s="709">
        <v>1</v>
      </c>
      <c r="G701" s="709">
        <v>3</v>
      </c>
      <c r="H701" s="710" t="s">
        <v>8926</v>
      </c>
      <c r="I701" s="714">
        <f>IF($E701="","",(VLOOKUP($E701,所属・種目コード!$B$2:$D$152,2,0)))</f>
        <v>1158</v>
      </c>
      <c r="K701" s="32">
        <v>699</v>
      </c>
      <c r="L701" s="715">
        <v>827</v>
      </c>
      <c r="M701" s="716" t="s">
        <v>9035</v>
      </c>
      <c r="N701" s="709" t="s">
        <v>13188</v>
      </c>
      <c r="O701" s="709" t="s">
        <v>13189</v>
      </c>
      <c r="P701" s="709" t="s">
        <v>133</v>
      </c>
      <c r="Q701" s="709" t="s">
        <v>11902</v>
      </c>
      <c r="R701" s="709">
        <v>2</v>
      </c>
      <c r="S701" s="714" t="str">
        <f>IF($P701="","",(VLOOKUP($P701,所属・種目コード!$B$2:$D$152,3,0)))</f>
        <v>031128</v>
      </c>
      <c r="T701" s="714">
        <f>IF($P701="","",(VLOOKUP($P701,所属・種目コード!$B$2:$D$152,2,0)))</f>
        <v>1128</v>
      </c>
    </row>
    <row r="702" spans="1:20" ht="18" customHeight="1">
      <c r="A702" s="709">
        <v>700</v>
      </c>
      <c r="B702" s="709">
        <v>848</v>
      </c>
      <c r="C702" s="709" t="s">
        <v>10675</v>
      </c>
      <c r="D702" s="709" t="s">
        <v>10676</v>
      </c>
      <c r="E702" s="709" t="s">
        <v>265</v>
      </c>
      <c r="F702" s="709">
        <v>1</v>
      </c>
      <c r="G702" s="709">
        <v>3</v>
      </c>
      <c r="H702" s="710" t="s">
        <v>8926</v>
      </c>
      <c r="I702" s="714">
        <f>IF($E702="","",(VLOOKUP($E702,所属・種目コード!$B$2:$D$152,2,0)))</f>
        <v>1158</v>
      </c>
      <c r="K702" s="32">
        <v>700</v>
      </c>
      <c r="L702" s="715">
        <v>828</v>
      </c>
      <c r="M702" s="716" t="s">
        <v>9035</v>
      </c>
      <c r="N702" s="709" t="s">
        <v>13190</v>
      </c>
      <c r="O702" s="709" t="s">
        <v>13191</v>
      </c>
      <c r="P702" s="709" t="s">
        <v>133</v>
      </c>
      <c r="Q702" s="709" t="s">
        <v>11902</v>
      </c>
      <c r="R702" s="709">
        <v>2</v>
      </c>
      <c r="S702" s="714" t="str">
        <f>IF($P702="","",(VLOOKUP($P702,所属・種目コード!$B$2:$D$152,3,0)))</f>
        <v>031128</v>
      </c>
      <c r="T702" s="714">
        <f>IF($P702="","",(VLOOKUP($P702,所属・種目コード!$B$2:$D$152,2,0)))</f>
        <v>1128</v>
      </c>
    </row>
    <row r="703" spans="1:20" ht="18" customHeight="1">
      <c r="A703" s="709">
        <v>701</v>
      </c>
      <c r="B703" s="709">
        <v>849</v>
      </c>
      <c r="C703" s="709" t="s">
        <v>10677</v>
      </c>
      <c r="D703" s="709" t="s">
        <v>10678</v>
      </c>
      <c r="E703" s="709" t="s">
        <v>265</v>
      </c>
      <c r="F703" s="709">
        <v>1</v>
      </c>
      <c r="G703" s="709">
        <v>3</v>
      </c>
      <c r="H703" s="710" t="s">
        <v>8926</v>
      </c>
      <c r="I703" s="714">
        <f>IF($E703="","",(VLOOKUP($E703,所属・種目コード!$B$2:$D$152,2,0)))</f>
        <v>1158</v>
      </c>
      <c r="K703" s="32">
        <v>701</v>
      </c>
      <c r="L703" s="715">
        <v>829</v>
      </c>
      <c r="M703" s="716" t="s">
        <v>9035</v>
      </c>
      <c r="N703" s="709" t="s">
        <v>13192</v>
      </c>
      <c r="O703" s="709" t="s">
        <v>13193</v>
      </c>
      <c r="P703" s="709" t="s">
        <v>133</v>
      </c>
      <c r="Q703" s="709" t="s">
        <v>11902</v>
      </c>
      <c r="R703" s="709">
        <v>2</v>
      </c>
      <c r="S703" s="714" t="str">
        <f>IF($P703="","",(VLOOKUP($P703,所属・種目コード!$B$2:$D$152,3,0)))</f>
        <v>031128</v>
      </c>
      <c r="T703" s="714">
        <f>IF($P703="","",(VLOOKUP($P703,所属・種目コード!$B$2:$D$152,2,0)))</f>
        <v>1128</v>
      </c>
    </row>
    <row r="704" spans="1:20" ht="18" customHeight="1">
      <c r="A704" s="709">
        <v>702</v>
      </c>
      <c r="B704" s="709">
        <v>850</v>
      </c>
      <c r="C704" s="709" t="s">
        <v>10679</v>
      </c>
      <c r="D704" s="709" t="s">
        <v>10680</v>
      </c>
      <c r="E704" s="709" t="s">
        <v>265</v>
      </c>
      <c r="F704" s="709">
        <v>1</v>
      </c>
      <c r="G704" s="709">
        <v>3</v>
      </c>
      <c r="H704" s="710" t="s">
        <v>8926</v>
      </c>
      <c r="I704" s="714">
        <f>IF($E704="","",(VLOOKUP($E704,所属・種目コード!$B$2:$D$152,2,0)))</f>
        <v>1158</v>
      </c>
      <c r="K704" s="32">
        <v>702</v>
      </c>
      <c r="L704" s="715">
        <v>830</v>
      </c>
      <c r="M704" s="716" t="s">
        <v>9035</v>
      </c>
      <c r="N704" s="709" t="s">
        <v>13194</v>
      </c>
      <c r="O704" s="709" t="s">
        <v>13195</v>
      </c>
      <c r="P704" s="709" t="s">
        <v>133</v>
      </c>
      <c r="Q704" s="709" t="s">
        <v>11902</v>
      </c>
      <c r="R704" s="709">
        <v>1</v>
      </c>
      <c r="S704" s="714" t="str">
        <f>IF($P704="","",(VLOOKUP($P704,所属・種目コード!$B$2:$D$152,3,0)))</f>
        <v>031128</v>
      </c>
      <c r="T704" s="714">
        <f>IF($P704="","",(VLOOKUP($P704,所属・種目コード!$B$2:$D$152,2,0)))</f>
        <v>1128</v>
      </c>
    </row>
    <row r="705" spans="1:20" ht="18" customHeight="1">
      <c r="A705" s="709">
        <v>703</v>
      </c>
      <c r="B705" s="709">
        <v>851</v>
      </c>
      <c r="C705" s="709" t="s">
        <v>10681</v>
      </c>
      <c r="D705" s="709" t="s">
        <v>10682</v>
      </c>
      <c r="E705" s="709" t="s">
        <v>265</v>
      </c>
      <c r="F705" s="709">
        <v>1</v>
      </c>
      <c r="G705" s="709">
        <v>3</v>
      </c>
      <c r="H705" s="710" t="s">
        <v>8926</v>
      </c>
      <c r="I705" s="714">
        <f>IF($E705="","",(VLOOKUP($E705,所属・種目コード!$B$2:$D$152,2,0)))</f>
        <v>1158</v>
      </c>
      <c r="K705" s="32">
        <v>703</v>
      </c>
      <c r="L705" s="715">
        <v>831</v>
      </c>
      <c r="M705" s="716" t="s">
        <v>9035</v>
      </c>
      <c r="N705" s="709" t="s">
        <v>13196</v>
      </c>
      <c r="O705" s="709" t="s">
        <v>13197</v>
      </c>
      <c r="P705" s="709" t="s">
        <v>133</v>
      </c>
      <c r="Q705" s="709" t="s">
        <v>11902</v>
      </c>
      <c r="R705" s="709">
        <v>1</v>
      </c>
      <c r="S705" s="714" t="str">
        <f>IF($P705="","",(VLOOKUP($P705,所属・種目コード!$B$2:$D$152,3,0)))</f>
        <v>031128</v>
      </c>
      <c r="T705" s="714">
        <f>IF($P705="","",(VLOOKUP($P705,所属・種目コード!$B$2:$D$152,2,0)))</f>
        <v>1128</v>
      </c>
    </row>
    <row r="706" spans="1:20" ht="18" customHeight="1">
      <c r="A706" s="709">
        <v>704</v>
      </c>
      <c r="B706" s="709">
        <v>852</v>
      </c>
      <c r="C706" s="709" t="s">
        <v>10683</v>
      </c>
      <c r="D706" s="709" t="s">
        <v>10684</v>
      </c>
      <c r="E706" s="709" t="s">
        <v>265</v>
      </c>
      <c r="F706" s="709">
        <v>1</v>
      </c>
      <c r="G706" s="709">
        <v>3</v>
      </c>
      <c r="H706" s="710" t="s">
        <v>8926</v>
      </c>
      <c r="I706" s="714">
        <f>IF($E706="","",(VLOOKUP($E706,所属・種目コード!$B$2:$D$152,2,0)))</f>
        <v>1158</v>
      </c>
      <c r="K706" s="32">
        <v>704</v>
      </c>
      <c r="L706" s="715">
        <v>832</v>
      </c>
      <c r="M706" s="716" t="s">
        <v>9035</v>
      </c>
      <c r="N706" s="709" t="s">
        <v>13198</v>
      </c>
      <c r="O706" s="709" t="s">
        <v>13199</v>
      </c>
      <c r="P706" s="709" t="s">
        <v>133</v>
      </c>
      <c r="Q706" s="709" t="s">
        <v>11902</v>
      </c>
      <c r="R706" s="709">
        <v>1</v>
      </c>
      <c r="S706" s="714" t="str">
        <f>IF($P706="","",(VLOOKUP($P706,所属・種目コード!$B$2:$D$152,3,0)))</f>
        <v>031128</v>
      </c>
      <c r="T706" s="714">
        <f>IF($P706="","",(VLOOKUP($P706,所属・種目コード!$B$2:$D$152,2,0)))</f>
        <v>1128</v>
      </c>
    </row>
    <row r="707" spans="1:20" ht="18" customHeight="1">
      <c r="A707" s="709">
        <v>705</v>
      </c>
      <c r="B707" s="709">
        <v>853</v>
      </c>
      <c r="C707" s="709" t="s">
        <v>10685</v>
      </c>
      <c r="D707" s="709" t="s">
        <v>10686</v>
      </c>
      <c r="E707" s="709" t="s">
        <v>265</v>
      </c>
      <c r="F707" s="709">
        <v>1</v>
      </c>
      <c r="G707" s="709">
        <v>3</v>
      </c>
      <c r="H707" s="710" t="s">
        <v>8926</v>
      </c>
      <c r="I707" s="714">
        <f>IF($E707="","",(VLOOKUP($E707,所属・種目コード!$B$2:$D$152,2,0)))</f>
        <v>1158</v>
      </c>
      <c r="K707" s="32">
        <v>705</v>
      </c>
      <c r="L707" s="715">
        <v>833</v>
      </c>
      <c r="M707" s="716" t="s">
        <v>9035</v>
      </c>
      <c r="N707" s="709" t="s">
        <v>13200</v>
      </c>
      <c r="O707" s="709" t="s">
        <v>13201</v>
      </c>
      <c r="P707" s="709" t="s">
        <v>133</v>
      </c>
      <c r="Q707" s="709" t="s">
        <v>11902</v>
      </c>
      <c r="R707" s="709">
        <v>1</v>
      </c>
      <c r="S707" s="714" t="str">
        <f>IF($P707="","",(VLOOKUP($P707,所属・種目コード!$B$2:$D$152,3,0)))</f>
        <v>031128</v>
      </c>
      <c r="T707" s="714">
        <f>IF($P707="","",(VLOOKUP($P707,所属・種目コード!$B$2:$D$152,2,0)))</f>
        <v>1128</v>
      </c>
    </row>
    <row r="708" spans="1:20" ht="18" customHeight="1">
      <c r="A708" s="709">
        <v>706</v>
      </c>
      <c r="B708" s="709">
        <v>854</v>
      </c>
      <c r="C708" s="709" t="s">
        <v>10687</v>
      </c>
      <c r="D708" s="709" t="s">
        <v>10688</v>
      </c>
      <c r="E708" s="709" t="s">
        <v>265</v>
      </c>
      <c r="F708" s="709">
        <v>1</v>
      </c>
      <c r="G708" s="709">
        <v>2</v>
      </c>
      <c r="H708" s="710" t="s">
        <v>8926</v>
      </c>
      <c r="I708" s="714">
        <f>IF($E708="","",(VLOOKUP($E708,所属・種目コード!$B$2:$D$152,2,0)))</f>
        <v>1158</v>
      </c>
      <c r="K708" s="32">
        <v>706</v>
      </c>
      <c r="L708" s="715">
        <v>846</v>
      </c>
      <c r="M708" s="716" t="s">
        <v>9035</v>
      </c>
      <c r="N708" s="709" t="s">
        <v>13202</v>
      </c>
      <c r="O708" s="709" t="s">
        <v>13203</v>
      </c>
      <c r="P708" s="709" t="s">
        <v>8619</v>
      </c>
      <c r="Q708" s="709" t="s">
        <v>11902</v>
      </c>
      <c r="R708" s="709">
        <v>3</v>
      </c>
      <c r="S708" s="714" t="str">
        <f>IF($P708="","",(VLOOKUP($P708,所属・種目コード!$B$2:$D$152,3,0)))</f>
        <v>031230</v>
      </c>
      <c r="T708" s="714">
        <f>IF($P708="","",(VLOOKUP($P708,所属・種目コード!$B$2:$D$152,2,0)))</f>
        <v>1230</v>
      </c>
    </row>
    <row r="709" spans="1:20" ht="18" customHeight="1">
      <c r="A709" s="709">
        <v>707</v>
      </c>
      <c r="B709" s="709">
        <v>855</v>
      </c>
      <c r="C709" s="709" t="s">
        <v>10689</v>
      </c>
      <c r="D709" s="709" t="s">
        <v>10690</v>
      </c>
      <c r="E709" s="709" t="s">
        <v>265</v>
      </c>
      <c r="F709" s="709">
        <v>1</v>
      </c>
      <c r="G709" s="709">
        <v>2</v>
      </c>
      <c r="H709" s="710" t="s">
        <v>8926</v>
      </c>
      <c r="I709" s="714">
        <f>IF($E709="","",(VLOOKUP($E709,所属・種目コード!$B$2:$D$152,2,0)))</f>
        <v>1158</v>
      </c>
      <c r="K709" s="32">
        <v>707</v>
      </c>
      <c r="L709" s="715">
        <v>847</v>
      </c>
      <c r="M709" s="716" t="s">
        <v>9035</v>
      </c>
      <c r="N709" s="709" t="s">
        <v>13204</v>
      </c>
      <c r="O709" s="709" t="s">
        <v>13205</v>
      </c>
      <c r="P709" s="709" t="s">
        <v>8619</v>
      </c>
      <c r="Q709" s="709" t="s">
        <v>11902</v>
      </c>
      <c r="R709" s="709">
        <v>3</v>
      </c>
      <c r="S709" s="714" t="str">
        <f>IF($P709="","",(VLOOKUP($P709,所属・種目コード!$B$2:$D$152,3,0)))</f>
        <v>031230</v>
      </c>
      <c r="T709" s="714">
        <f>IF($P709="","",(VLOOKUP($P709,所属・種目コード!$B$2:$D$152,2,0)))</f>
        <v>1230</v>
      </c>
    </row>
    <row r="710" spans="1:20" ht="18" customHeight="1">
      <c r="A710" s="709">
        <v>708</v>
      </c>
      <c r="B710" s="709">
        <v>856</v>
      </c>
      <c r="C710" s="709" t="s">
        <v>10691</v>
      </c>
      <c r="D710" s="709" t="s">
        <v>10692</v>
      </c>
      <c r="E710" s="709" t="s">
        <v>265</v>
      </c>
      <c r="F710" s="709">
        <v>1</v>
      </c>
      <c r="G710" s="709">
        <v>2</v>
      </c>
      <c r="H710" s="710" t="s">
        <v>8926</v>
      </c>
      <c r="I710" s="714">
        <f>IF($E710="","",(VLOOKUP($E710,所属・種目コード!$B$2:$D$152,2,0)))</f>
        <v>1158</v>
      </c>
      <c r="K710" s="32">
        <v>708</v>
      </c>
      <c r="L710" s="715">
        <v>848</v>
      </c>
      <c r="M710" s="716" t="s">
        <v>8919</v>
      </c>
      <c r="N710" s="709" t="s">
        <v>13206</v>
      </c>
      <c r="O710" s="709" t="s">
        <v>13207</v>
      </c>
      <c r="P710" s="709" t="s">
        <v>8619</v>
      </c>
      <c r="Q710" s="709" t="s">
        <v>11902</v>
      </c>
      <c r="R710" s="709">
        <v>3</v>
      </c>
      <c r="S710" s="714" t="str">
        <f>IF($P710="","",(VLOOKUP($P710,所属・種目コード!$B$2:$D$152,3,0)))</f>
        <v>031230</v>
      </c>
      <c r="T710" s="714">
        <f>IF($P710="","",(VLOOKUP($P710,所属・種目コード!$B$2:$D$152,2,0)))</f>
        <v>1230</v>
      </c>
    </row>
    <row r="711" spans="1:20" ht="18" customHeight="1">
      <c r="A711" s="709">
        <v>709</v>
      </c>
      <c r="B711" s="709">
        <v>857</v>
      </c>
      <c r="C711" s="709" t="s">
        <v>10693</v>
      </c>
      <c r="D711" s="709" t="s">
        <v>10694</v>
      </c>
      <c r="E711" s="709" t="s">
        <v>265</v>
      </c>
      <c r="F711" s="709">
        <v>1</v>
      </c>
      <c r="G711" s="709">
        <v>2</v>
      </c>
      <c r="H711" s="710" t="s">
        <v>8926</v>
      </c>
      <c r="I711" s="714">
        <f>IF($E711="","",(VLOOKUP($E711,所属・種目コード!$B$2:$D$152,2,0)))</f>
        <v>1158</v>
      </c>
      <c r="K711" s="32">
        <v>709</v>
      </c>
      <c r="L711" s="715">
        <v>849</v>
      </c>
      <c r="M711" s="716" t="s">
        <v>8919</v>
      </c>
      <c r="N711" s="709" t="s">
        <v>13208</v>
      </c>
      <c r="O711" s="709" t="s">
        <v>13209</v>
      </c>
      <c r="P711" s="709" t="s">
        <v>8619</v>
      </c>
      <c r="Q711" s="709" t="s">
        <v>11902</v>
      </c>
      <c r="R711" s="709">
        <v>2</v>
      </c>
      <c r="S711" s="714" t="str">
        <f>IF($P711="","",(VLOOKUP($P711,所属・種目コード!$B$2:$D$152,3,0)))</f>
        <v>031230</v>
      </c>
      <c r="T711" s="714">
        <f>IF($P711="","",(VLOOKUP($P711,所属・種目コード!$B$2:$D$152,2,0)))</f>
        <v>1230</v>
      </c>
    </row>
    <row r="712" spans="1:20" ht="18" customHeight="1">
      <c r="A712" s="709">
        <v>710</v>
      </c>
      <c r="B712" s="709">
        <v>858</v>
      </c>
      <c r="C712" s="709" t="s">
        <v>10695</v>
      </c>
      <c r="D712" s="709" t="s">
        <v>10696</v>
      </c>
      <c r="E712" s="709" t="s">
        <v>265</v>
      </c>
      <c r="F712" s="709">
        <v>1</v>
      </c>
      <c r="G712" s="709">
        <v>2</v>
      </c>
      <c r="H712" s="710" t="s">
        <v>8926</v>
      </c>
      <c r="I712" s="714">
        <f>IF($E712="","",(VLOOKUP($E712,所属・種目コード!$B$2:$D$152,2,0)))</f>
        <v>1158</v>
      </c>
      <c r="K712" s="32">
        <v>710</v>
      </c>
      <c r="L712" s="715">
        <v>850</v>
      </c>
      <c r="M712" s="716" t="s">
        <v>8919</v>
      </c>
      <c r="N712" s="709" t="s">
        <v>13210</v>
      </c>
      <c r="O712" s="709" t="s">
        <v>13211</v>
      </c>
      <c r="P712" s="709" t="s">
        <v>8619</v>
      </c>
      <c r="Q712" s="709" t="s">
        <v>11902</v>
      </c>
      <c r="R712" s="709">
        <v>2</v>
      </c>
      <c r="S712" s="714" t="str">
        <f>IF($P712="","",(VLOOKUP($P712,所属・種目コード!$B$2:$D$152,3,0)))</f>
        <v>031230</v>
      </c>
      <c r="T712" s="714">
        <f>IF($P712="","",(VLOOKUP($P712,所属・種目コード!$B$2:$D$152,2,0)))</f>
        <v>1230</v>
      </c>
    </row>
    <row r="713" spans="1:20" ht="18" customHeight="1">
      <c r="A713" s="709">
        <v>711</v>
      </c>
      <c r="B713" s="709">
        <v>859</v>
      </c>
      <c r="C713" s="709" t="s">
        <v>10697</v>
      </c>
      <c r="D713" s="709" t="s">
        <v>10698</v>
      </c>
      <c r="E713" s="709" t="s">
        <v>265</v>
      </c>
      <c r="F713" s="709">
        <v>1</v>
      </c>
      <c r="G713" s="709">
        <v>2</v>
      </c>
      <c r="H713" s="710" t="s">
        <v>8926</v>
      </c>
      <c r="I713" s="714">
        <f>IF($E713="","",(VLOOKUP($E713,所属・種目コード!$B$2:$D$152,2,0)))</f>
        <v>1158</v>
      </c>
      <c r="K713" s="32">
        <v>711</v>
      </c>
      <c r="L713" s="715">
        <v>851</v>
      </c>
      <c r="M713" s="716" t="s">
        <v>8919</v>
      </c>
      <c r="N713" s="709" t="s">
        <v>13212</v>
      </c>
      <c r="O713" s="709" t="s">
        <v>13213</v>
      </c>
      <c r="P713" s="709" t="s">
        <v>8619</v>
      </c>
      <c r="Q713" s="709" t="s">
        <v>11902</v>
      </c>
      <c r="R713" s="709">
        <v>2</v>
      </c>
      <c r="S713" s="714" t="str">
        <f>IF($P713="","",(VLOOKUP($P713,所属・種目コード!$B$2:$D$152,3,0)))</f>
        <v>031230</v>
      </c>
      <c r="T713" s="714">
        <f>IF($P713="","",(VLOOKUP($P713,所属・種目コード!$B$2:$D$152,2,0)))</f>
        <v>1230</v>
      </c>
    </row>
    <row r="714" spans="1:20" ht="18" customHeight="1">
      <c r="A714" s="709">
        <v>712</v>
      </c>
      <c r="B714" s="709">
        <v>860</v>
      </c>
      <c r="C714" s="709" t="s">
        <v>10699</v>
      </c>
      <c r="D714" s="709" t="s">
        <v>6807</v>
      </c>
      <c r="E714" s="709" t="s">
        <v>265</v>
      </c>
      <c r="F714" s="709">
        <v>1</v>
      </c>
      <c r="G714" s="709">
        <v>2</v>
      </c>
      <c r="H714" s="710" t="s">
        <v>8926</v>
      </c>
      <c r="I714" s="714">
        <f>IF($E714="","",(VLOOKUP($E714,所属・種目コード!$B$2:$D$152,2,0)))</f>
        <v>1158</v>
      </c>
      <c r="K714" s="32">
        <v>712</v>
      </c>
      <c r="L714" s="715">
        <v>852</v>
      </c>
      <c r="M714" s="716" t="s">
        <v>8925</v>
      </c>
      <c r="N714" s="709" t="s">
        <v>13214</v>
      </c>
      <c r="O714" s="709" t="s">
        <v>13215</v>
      </c>
      <c r="P714" s="709" t="s">
        <v>8619</v>
      </c>
      <c r="Q714" s="709" t="s">
        <v>11902</v>
      </c>
      <c r="R714" s="709">
        <v>2</v>
      </c>
      <c r="S714" s="714" t="str">
        <f>IF($P714="","",(VLOOKUP($P714,所属・種目コード!$B$2:$D$152,3,0)))</f>
        <v>031230</v>
      </c>
      <c r="T714" s="714">
        <f>IF($P714="","",(VLOOKUP($P714,所属・種目コード!$B$2:$D$152,2,0)))</f>
        <v>1230</v>
      </c>
    </row>
    <row r="715" spans="1:20" ht="18" customHeight="1">
      <c r="A715" s="709">
        <v>713</v>
      </c>
      <c r="B715" s="709">
        <v>861</v>
      </c>
      <c r="C715" s="709" t="s">
        <v>10700</v>
      </c>
      <c r="D715" s="709" t="s">
        <v>10701</v>
      </c>
      <c r="E715" s="709" t="s">
        <v>265</v>
      </c>
      <c r="F715" s="709">
        <v>1</v>
      </c>
      <c r="G715" s="709">
        <v>2</v>
      </c>
      <c r="H715" s="710" t="s">
        <v>8926</v>
      </c>
      <c r="I715" s="714">
        <f>IF($E715="","",(VLOOKUP($E715,所属・種目コード!$B$2:$D$152,2,0)))</f>
        <v>1158</v>
      </c>
      <c r="K715" s="32">
        <v>713</v>
      </c>
      <c r="L715" s="715">
        <v>853</v>
      </c>
      <c r="M715" s="716" t="s">
        <v>8935</v>
      </c>
      <c r="N715" s="709" t="s">
        <v>13216</v>
      </c>
      <c r="O715" s="709" t="s">
        <v>584</v>
      </c>
      <c r="P715" s="709" t="s">
        <v>342</v>
      </c>
      <c r="Q715" s="709" t="s">
        <v>11902</v>
      </c>
      <c r="R715" s="709">
        <v>3</v>
      </c>
      <c r="S715" s="714" t="str">
        <f>IF($P715="","",(VLOOKUP($P715,所属・種目コード!$B$2:$D$152,3,0)))</f>
        <v>031180</v>
      </c>
      <c r="T715" s="714">
        <f>IF($P715="","",(VLOOKUP($P715,所属・種目コード!$B$2:$D$152,2,0)))</f>
        <v>1180</v>
      </c>
    </row>
    <row r="716" spans="1:20" ht="18" customHeight="1">
      <c r="A716" s="709">
        <v>714</v>
      </c>
      <c r="B716" s="709">
        <v>862</v>
      </c>
      <c r="C716" s="709" t="s">
        <v>10702</v>
      </c>
      <c r="D716" s="709" t="s">
        <v>10703</v>
      </c>
      <c r="E716" s="709" t="s">
        <v>265</v>
      </c>
      <c r="F716" s="709">
        <v>1</v>
      </c>
      <c r="G716" s="709">
        <v>2</v>
      </c>
      <c r="H716" s="710" t="s">
        <v>8926</v>
      </c>
      <c r="I716" s="714">
        <f>IF($E716="","",(VLOOKUP($E716,所属・種目コード!$B$2:$D$152,2,0)))</f>
        <v>1158</v>
      </c>
      <c r="K716" s="32">
        <v>714</v>
      </c>
      <c r="L716" s="715">
        <v>854</v>
      </c>
      <c r="M716" s="716" t="s">
        <v>9040</v>
      </c>
      <c r="N716" s="709" t="s">
        <v>13217</v>
      </c>
      <c r="O716" s="709" t="s">
        <v>13218</v>
      </c>
      <c r="P716" s="709" t="s">
        <v>8612</v>
      </c>
      <c r="Q716" s="709" t="s">
        <v>11902</v>
      </c>
      <c r="R716" s="709">
        <v>3</v>
      </c>
      <c r="S716" s="714" t="str">
        <f>IF($P716="","",(VLOOKUP($P716,所属・種目コード!$B$2:$D$152,3,0)))</f>
        <v>031222</v>
      </c>
      <c r="T716" s="714">
        <f>IF($P716="","",(VLOOKUP($P716,所属・種目コード!$B$2:$D$152,2,0)))</f>
        <v>1222</v>
      </c>
    </row>
    <row r="717" spans="1:20" ht="18" customHeight="1">
      <c r="A717" s="709">
        <v>715</v>
      </c>
      <c r="B717" s="709">
        <v>863</v>
      </c>
      <c r="C717" s="709" t="s">
        <v>10704</v>
      </c>
      <c r="D717" s="709" t="s">
        <v>10705</v>
      </c>
      <c r="E717" s="709" t="s">
        <v>265</v>
      </c>
      <c r="F717" s="709">
        <v>1</v>
      </c>
      <c r="G717" s="709">
        <v>2</v>
      </c>
      <c r="H717" s="710" t="s">
        <v>8926</v>
      </c>
      <c r="I717" s="714">
        <f>IF($E717="","",(VLOOKUP($E717,所属・種目コード!$B$2:$D$152,2,0)))</f>
        <v>1158</v>
      </c>
      <c r="K717" s="32">
        <v>715</v>
      </c>
      <c r="L717" s="715">
        <v>855</v>
      </c>
      <c r="M717" s="716" t="s">
        <v>9040</v>
      </c>
      <c r="N717" s="709" t="s">
        <v>13219</v>
      </c>
      <c r="O717" s="709" t="s">
        <v>13220</v>
      </c>
      <c r="P717" s="709" t="s">
        <v>8612</v>
      </c>
      <c r="Q717" s="709" t="s">
        <v>11902</v>
      </c>
      <c r="R717" s="709">
        <v>3</v>
      </c>
      <c r="S717" s="714" t="str">
        <f>IF($P717="","",(VLOOKUP($P717,所属・種目コード!$B$2:$D$152,3,0)))</f>
        <v>031222</v>
      </c>
      <c r="T717" s="714">
        <f>IF($P717="","",(VLOOKUP($P717,所属・種目コード!$B$2:$D$152,2,0)))</f>
        <v>1222</v>
      </c>
    </row>
    <row r="718" spans="1:20" ht="18" customHeight="1">
      <c r="A718" s="709">
        <v>716</v>
      </c>
      <c r="B718" s="709">
        <v>864</v>
      </c>
      <c r="C718" s="709" t="s">
        <v>10706</v>
      </c>
      <c r="D718" s="709" t="s">
        <v>10707</v>
      </c>
      <c r="E718" s="709" t="s">
        <v>265</v>
      </c>
      <c r="F718" s="709">
        <v>1</v>
      </c>
      <c r="G718" s="709">
        <v>2</v>
      </c>
      <c r="H718" s="710" t="s">
        <v>8926</v>
      </c>
      <c r="I718" s="714">
        <f>IF($E718="","",(VLOOKUP($E718,所属・種目コード!$B$2:$D$152,2,0)))</f>
        <v>1158</v>
      </c>
      <c r="K718" s="32">
        <v>716</v>
      </c>
      <c r="L718" s="715">
        <v>856</v>
      </c>
      <c r="M718" s="716" t="s">
        <v>9040</v>
      </c>
      <c r="N718" s="709" t="s">
        <v>13221</v>
      </c>
      <c r="O718" s="709" t="s">
        <v>13222</v>
      </c>
      <c r="P718" s="709" t="s">
        <v>8612</v>
      </c>
      <c r="Q718" s="709" t="s">
        <v>11902</v>
      </c>
      <c r="R718" s="709">
        <v>3</v>
      </c>
      <c r="S718" s="714" t="str">
        <f>IF($P718="","",(VLOOKUP($P718,所属・種目コード!$B$2:$D$152,3,0)))</f>
        <v>031222</v>
      </c>
      <c r="T718" s="714">
        <f>IF($P718="","",(VLOOKUP($P718,所属・種目コード!$B$2:$D$152,2,0)))</f>
        <v>1222</v>
      </c>
    </row>
    <row r="719" spans="1:20" ht="18" customHeight="1">
      <c r="A719" s="709">
        <v>717</v>
      </c>
      <c r="B719" s="709">
        <v>865</v>
      </c>
      <c r="C719" s="709" t="s">
        <v>10708</v>
      </c>
      <c r="D719" s="709" t="s">
        <v>10709</v>
      </c>
      <c r="E719" s="709" t="s">
        <v>265</v>
      </c>
      <c r="F719" s="709">
        <v>1</v>
      </c>
      <c r="G719" s="709">
        <v>2</v>
      </c>
      <c r="H719" s="710" t="s">
        <v>8926</v>
      </c>
      <c r="I719" s="714">
        <f>IF($E719="","",(VLOOKUP($E719,所属・種目コード!$B$2:$D$152,2,0)))</f>
        <v>1158</v>
      </c>
      <c r="K719" s="32">
        <v>717</v>
      </c>
      <c r="L719" s="715">
        <v>857</v>
      </c>
      <c r="M719" s="716" t="s">
        <v>9040</v>
      </c>
      <c r="N719" s="709" t="s">
        <v>13223</v>
      </c>
      <c r="O719" s="709" t="s">
        <v>13224</v>
      </c>
      <c r="P719" s="709" t="s">
        <v>8612</v>
      </c>
      <c r="Q719" s="709" t="s">
        <v>11902</v>
      </c>
      <c r="R719" s="709">
        <v>2</v>
      </c>
      <c r="S719" s="714" t="str">
        <f>IF($P719="","",(VLOOKUP($P719,所属・種目コード!$B$2:$D$152,3,0)))</f>
        <v>031222</v>
      </c>
      <c r="T719" s="714">
        <f>IF($P719="","",(VLOOKUP($P719,所属・種目コード!$B$2:$D$152,2,0)))</f>
        <v>1222</v>
      </c>
    </row>
    <row r="720" spans="1:20" ht="18" customHeight="1">
      <c r="A720" s="709">
        <v>718</v>
      </c>
      <c r="B720" s="709">
        <v>866</v>
      </c>
      <c r="C720" s="709" t="s">
        <v>10710</v>
      </c>
      <c r="D720" s="709" t="s">
        <v>10711</v>
      </c>
      <c r="E720" s="709" t="s">
        <v>358</v>
      </c>
      <c r="F720" s="709">
        <v>1</v>
      </c>
      <c r="G720" s="709">
        <v>3</v>
      </c>
      <c r="H720" s="710" t="s">
        <v>9027</v>
      </c>
      <c r="I720" s="714">
        <f>IF($E720="","",(VLOOKUP($E720,所属・種目コード!$B$2:$D$152,2,0)))</f>
        <v>1194</v>
      </c>
      <c r="K720" s="32">
        <v>718</v>
      </c>
      <c r="L720" s="715">
        <v>858</v>
      </c>
      <c r="M720" s="716" t="s">
        <v>9040</v>
      </c>
      <c r="N720" s="709" t="s">
        <v>13225</v>
      </c>
      <c r="O720" s="709" t="s">
        <v>13226</v>
      </c>
      <c r="P720" s="709" t="s">
        <v>8612</v>
      </c>
      <c r="Q720" s="709" t="s">
        <v>11902</v>
      </c>
      <c r="R720" s="709">
        <v>2</v>
      </c>
      <c r="S720" s="714" t="str">
        <f>IF($P720="","",(VLOOKUP($P720,所属・種目コード!$B$2:$D$152,3,0)))</f>
        <v>031222</v>
      </c>
      <c r="T720" s="714">
        <f>IF($P720="","",(VLOOKUP($P720,所属・種目コード!$B$2:$D$152,2,0)))</f>
        <v>1222</v>
      </c>
    </row>
    <row r="721" spans="1:20" ht="18" customHeight="1">
      <c r="A721" s="709">
        <v>719</v>
      </c>
      <c r="B721" s="709">
        <v>867</v>
      </c>
      <c r="C721" s="709" t="s">
        <v>10712</v>
      </c>
      <c r="D721" s="709" t="s">
        <v>10713</v>
      </c>
      <c r="E721" s="709" t="s">
        <v>358</v>
      </c>
      <c r="F721" s="709">
        <v>1</v>
      </c>
      <c r="G721" s="709">
        <v>3</v>
      </c>
      <c r="H721" s="710" t="s">
        <v>9027</v>
      </c>
      <c r="I721" s="714">
        <f>IF($E721="","",(VLOOKUP($E721,所属・種目コード!$B$2:$D$152,2,0)))</f>
        <v>1194</v>
      </c>
      <c r="K721" s="32">
        <v>719</v>
      </c>
      <c r="L721" s="715">
        <v>859</v>
      </c>
      <c r="M721" s="716" t="s">
        <v>9040</v>
      </c>
      <c r="N721" s="709" t="s">
        <v>13227</v>
      </c>
      <c r="O721" s="709" t="s">
        <v>13228</v>
      </c>
      <c r="P721" s="709" t="s">
        <v>8612</v>
      </c>
      <c r="Q721" s="709" t="s">
        <v>11902</v>
      </c>
      <c r="R721" s="709">
        <v>2</v>
      </c>
      <c r="S721" s="714" t="str">
        <f>IF($P721="","",(VLOOKUP($P721,所属・種目コード!$B$2:$D$152,3,0)))</f>
        <v>031222</v>
      </c>
      <c r="T721" s="714">
        <f>IF($P721="","",(VLOOKUP($P721,所属・種目コード!$B$2:$D$152,2,0)))</f>
        <v>1222</v>
      </c>
    </row>
    <row r="722" spans="1:20" ht="18" customHeight="1">
      <c r="A722" s="709">
        <v>720</v>
      </c>
      <c r="B722" s="709">
        <v>868</v>
      </c>
      <c r="C722" s="709" t="s">
        <v>10714</v>
      </c>
      <c r="D722" s="709" t="s">
        <v>10715</v>
      </c>
      <c r="E722" s="709" t="s">
        <v>358</v>
      </c>
      <c r="F722" s="709">
        <v>1</v>
      </c>
      <c r="G722" s="709">
        <v>3</v>
      </c>
      <c r="H722" s="710" t="s">
        <v>9027</v>
      </c>
      <c r="I722" s="714">
        <f>IF($E722="","",(VLOOKUP($E722,所属・種目コード!$B$2:$D$152,2,0)))</f>
        <v>1194</v>
      </c>
      <c r="K722" s="32">
        <v>720</v>
      </c>
      <c r="L722" s="715">
        <v>860</v>
      </c>
      <c r="M722" s="716" t="s">
        <v>8947</v>
      </c>
      <c r="N722" s="709" t="s">
        <v>13229</v>
      </c>
      <c r="O722" s="709" t="s">
        <v>13230</v>
      </c>
      <c r="P722" s="709" t="s">
        <v>8612</v>
      </c>
      <c r="Q722" s="709" t="s">
        <v>11902</v>
      </c>
      <c r="R722" s="709">
        <v>2</v>
      </c>
      <c r="S722" s="714" t="str">
        <f>IF($P722="","",(VLOOKUP($P722,所属・種目コード!$B$2:$D$152,3,0)))</f>
        <v>031222</v>
      </c>
      <c r="T722" s="714">
        <f>IF($P722="","",(VLOOKUP($P722,所属・種目コード!$B$2:$D$152,2,0)))</f>
        <v>1222</v>
      </c>
    </row>
    <row r="723" spans="1:20" ht="18" customHeight="1">
      <c r="A723" s="709">
        <v>721</v>
      </c>
      <c r="B723" s="709">
        <v>869</v>
      </c>
      <c r="C723" s="709" t="s">
        <v>10716</v>
      </c>
      <c r="D723" s="709" t="s">
        <v>10717</v>
      </c>
      <c r="E723" s="709" t="s">
        <v>358</v>
      </c>
      <c r="F723" s="709">
        <v>1</v>
      </c>
      <c r="G723" s="709">
        <v>3</v>
      </c>
      <c r="H723" s="710" t="s">
        <v>9027</v>
      </c>
      <c r="I723" s="714">
        <f>IF($E723="","",(VLOOKUP($E723,所属・種目コード!$B$2:$D$152,2,0)))</f>
        <v>1194</v>
      </c>
      <c r="K723" s="32">
        <v>721</v>
      </c>
      <c r="L723" s="715">
        <v>861</v>
      </c>
      <c r="M723" s="716" t="s">
        <v>8947</v>
      </c>
      <c r="N723" s="709" t="s">
        <v>13231</v>
      </c>
      <c r="O723" s="709" t="s">
        <v>13232</v>
      </c>
      <c r="P723" s="709" t="s">
        <v>8628</v>
      </c>
      <c r="Q723" s="709" t="s">
        <v>11902</v>
      </c>
      <c r="R723" s="709">
        <v>3</v>
      </c>
      <c r="S723" s="714" t="str">
        <f>IF($P723="","",(VLOOKUP($P723,所属・種目コード!$B$2:$D$152,3,0)))</f>
        <v>031239</v>
      </c>
      <c r="T723" s="714">
        <f>IF($P723="","",(VLOOKUP($P723,所属・種目コード!$B$2:$D$152,2,0)))</f>
        <v>1239</v>
      </c>
    </row>
    <row r="724" spans="1:20" ht="18" customHeight="1">
      <c r="A724" s="709">
        <v>722</v>
      </c>
      <c r="B724" s="709">
        <v>870</v>
      </c>
      <c r="C724" s="709" t="s">
        <v>10718</v>
      </c>
      <c r="D724" s="709" t="s">
        <v>10719</v>
      </c>
      <c r="E724" s="709" t="s">
        <v>358</v>
      </c>
      <c r="F724" s="709">
        <v>1</v>
      </c>
      <c r="G724" s="709">
        <v>3</v>
      </c>
      <c r="H724" s="710" t="s">
        <v>9027</v>
      </c>
      <c r="I724" s="714">
        <f>IF($E724="","",(VLOOKUP($E724,所属・種目コード!$B$2:$D$152,2,0)))</f>
        <v>1194</v>
      </c>
      <c r="K724" s="32">
        <v>722</v>
      </c>
      <c r="L724" s="715">
        <v>862</v>
      </c>
      <c r="M724" s="716" t="s">
        <v>8947</v>
      </c>
      <c r="N724" s="709" t="s">
        <v>13233</v>
      </c>
      <c r="O724" s="709" t="s">
        <v>13234</v>
      </c>
      <c r="P724" s="709" t="s">
        <v>8628</v>
      </c>
      <c r="Q724" s="709" t="s">
        <v>11902</v>
      </c>
      <c r="R724" s="709">
        <v>3</v>
      </c>
      <c r="S724" s="714" t="str">
        <f>IF($P724="","",(VLOOKUP($P724,所属・種目コード!$B$2:$D$152,3,0)))</f>
        <v>031239</v>
      </c>
      <c r="T724" s="714">
        <f>IF($P724="","",(VLOOKUP($P724,所属・種目コード!$B$2:$D$152,2,0)))</f>
        <v>1239</v>
      </c>
    </row>
    <row r="725" spans="1:20" ht="18" customHeight="1">
      <c r="A725" s="709">
        <v>723</v>
      </c>
      <c r="B725" s="709">
        <v>871</v>
      </c>
      <c r="C725" s="709" t="s">
        <v>10720</v>
      </c>
      <c r="D725" s="709" t="s">
        <v>10721</v>
      </c>
      <c r="E725" s="709" t="s">
        <v>358</v>
      </c>
      <c r="F725" s="709">
        <v>1</v>
      </c>
      <c r="G725" s="709">
        <v>3</v>
      </c>
      <c r="H725" s="710" t="s">
        <v>9027</v>
      </c>
      <c r="I725" s="714">
        <f>IF($E725="","",(VLOOKUP($E725,所属・種目コード!$B$2:$D$152,2,0)))</f>
        <v>1194</v>
      </c>
      <c r="K725" s="32">
        <v>723</v>
      </c>
      <c r="L725" s="715">
        <v>863</v>
      </c>
      <c r="M725" s="716" t="s">
        <v>8947</v>
      </c>
      <c r="N725" s="709" t="s">
        <v>13235</v>
      </c>
      <c r="O725" s="709" t="s">
        <v>13236</v>
      </c>
      <c r="P725" s="709" t="s">
        <v>8628</v>
      </c>
      <c r="Q725" s="709" t="s">
        <v>11902</v>
      </c>
      <c r="R725" s="709">
        <v>2</v>
      </c>
      <c r="S725" s="714" t="str">
        <f>IF($P725="","",(VLOOKUP($P725,所属・種目コード!$B$2:$D$152,3,0)))</f>
        <v>031239</v>
      </c>
      <c r="T725" s="714">
        <f>IF($P725="","",(VLOOKUP($P725,所属・種目コード!$B$2:$D$152,2,0)))</f>
        <v>1239</v>
      </c>
    </row>
    <row r="726" spans="1:20" ht="18" customHeight="1">
      <c r="A726" s="709">
        <v>724</v>
      </c>
      <c r="B726" s="709">
        <v>872</v>
      </c>
      <c r="C726" s="709" t="s">
        <v>10722</v>
      </c>
      <c r="D726" s="709" t="s">
        <v>10723</v>
      </c>
      <c r="E726" s="709" t="s">
        <v>358</v>
      </c>
      <c r="F726" s="709">
        <v>1</v>
      </c>
      <c r="G726" s="709">
        <v>3</v>
      </c>
      <c r="H726" s="710" t="s">
        <v>9027</v>
      </c>
      <c r="I726" s="714">
        <f>IF($E726="","",(VLOOKUP($E726,所属・種目コード!$B$2:$D$152,2,0)))</f>
        <v>1194</v>
      </c>
      <c r="K726" s="32">
        <v>724</v>
      </c>
      <c r="L726" s="715">
        <v>864</v>
      </c>
      <c r="M726" s="716" t="s">
        <v>8947</v>
      </c>
      <c r="N726" s="709" t="s">
        <v>13237</v>
      </c>
      <c r="O726" s="709" t="s">
        <v>3629</v>
      </c>
      <c r="P726" s="709" t="s">
        <v>8628</v>
      </c>
      <c r="Q726" s="709" t="s">
        <v>11902</v>
      </c>
      <c r="R726" s="709">
        <v>2</v>
      </c>
      <c r="S726" s="714" t="str">
        <f>IF($P726="","",(VLOOKUP($P726,所属・種目コード!$B$2:$D$152,3,0)))</f>
        <v>031239</v>
      </c>
      <c r="T726" s="714">
        <f>IF($P726="","",(VLOOKUP($P726,所属・種目コード!$B$2:$D$152,2,0)))</f>
        <v>1239</v>
      </c>
    </row>
    <row r="727" spans="1:20" ht="18" customHeight="1">
      <c r="A727" s="709">
        <v>725</v>
      </c>
      <c r="B727" s="709">
        <v>873</v>
      </c>
      <c r="C727" s="709" t="s">
        <v>10724</v>
      </c>
      <c r="D727" s="709" t="s">
        <v>10725</v>
      </c>
      <c r="E727" s="709" t="s">
        <v>358</v>
      </c>
      <c r="F727" s="709">
        <v>1</v>
      </c>
      <c r="G727" s="709">
        <v>2</v>
      </c>
      <c r="H727" s="710" t="s">
        <v>9027</v>
      </c>
      <c r="I727" s="714">
        <f>IF($E727="","",(VLOOKUP($E727,所属・種目コード!$B$2:$D$152,2,0)))</f>
        <v>1194</v>
      </c>
      <c r="K727" s="32">
        <v>725</v>
      </c>
      <c r="L727" s="715">
        <v>865</v>
      </c>
      <c r="M727" s="716" t="s">
        <v>8947</v>
      </c>
      <c r="N727" s="709" t="s">
        <v>13238</v>
      </c>
      <c r="O727" s="709" t="s">
        <v>13239</v>
      </c>
      <c r="P727" s="709" t="s">
        <v>8628</v>
      </c>
      <c r="Q727" s="709" t="s">
        <v>11902</v>
      </c>
      <c r="R727" s="709">
        <v>2</v>
      </c>
      <c r="S727" s="714" t="str">
        <f>IF($P727="","",(VLOOKUP($P727,所属・種目コード!$B$2:$D$152,3,0)))</f>
        <v>031239</v>
      </c>
      <c r="T727" s="714">
        <f>IF($P727="","",(VLOOKUP($P727,所属・種目コード!$B$2:$D$152,2,0)))</f>
        <v>1239</v>
      </c>
    </row>
    <row r="728" spans="1:20" ht="18" customHeight="1">
      <c r="A728" s="709">
        <v>726</v>
      </c>
      <c r="B728" s="709">
        <v>874</v>
      </c>
      <c r="C728" s="709" t="s">
        <v>10726</v>
      </c>
      <c r="D728" s="709" t="s">
        <v>10727</v>
      </c>
      <c r="E728" s="709" t="s">
        <v>358</v>
      </c>
      <c r="F728" s="709">
        <v>1</v>
      </c>
      <c r="G728" s="709">
        <v>2</v>
      </c>
      <c r="H728" s="710" t="s">
        <v>9027</v>
      </c>
      <c r="I728" s="714">
        <f>IF($E728="","",(VLOOKUP($E728,所属・種目コード!$B$2:$D$152,2,0)))</f>
        <v>1194</v>
      </c>
      <c r="K728" s="32">
        <v>726</v>
      </c>
      <c r="L728" s="715">
        <v>866</v>
      </c>
      <c r="M728" s="716" t="s">
        <v>8947</v>
      </c>
      <c r="N728" s="709" t="s">
        <v>13240</v>
      </c>
      <c r="O728" s="709" t="s">
        <v>13241</v>
      </c>
      <c r="P728" s="709" t="s">
        <v>8628</v>
      </c>
      <c r="Q728" s="709" t="s">
        <v>11902</v>
      </c>
      <c r="R728" s="709">
        <v>2</v>
      </c>
      <c r="S728" s="714" t="str">
        <f>IF($P728="","",(VLOOKUP($P728,所属・種目コード!$B$2:$D$152,3,0)))</f>
        <v>031239</v>
      </c>
      <c r="T728" s="714">
        <f>IF($P728="","",(VLOOKUP($P728,所属・種目コード!$B$2:$D$152,2,0)))</f>
        <v>1239</v>
      </c>
    </row>
    <row r="729" spans="1:20" ht="18" customHeight="1">
      <c r="A729" s="709">
        <v>727</v>
      </c>
      <c r="B729" s="709">
        <v>875</v>
      </c>
      <c r="C729" s="709" t="s">
        <v>10728</v>
      </c>
      <c r="D729" s="709" t="s">
        <v>10729</v>
      </c>
      <c r="E729" s="709" t="s">
        <v>10338</v>
      </c>
      <c r="F729" s="709">
        <v>1</v>
      </c>
      <c r="G729" s="709">
        <v>3</v>
      </c>
      <c r="H729" s="710" t="s">
        <v>9003</v>
      </c>
      <c r="I729" s="714">
        <f>IF($E729="","",(VLOOKUP($E729,所属・種目コード!$B$2:$D$152,2,0)))</f>
        <v>1141</v>
      </c>
      <c r="K729" s="32">
        <v>727</v>
      </c>
      <c r="L729" s="715">
        <v>867</v>
      </c>
      <c r="M729" s="716" t="s">
        <v>8947</v>
      </c>
      <c r="N729" s="709" t="s">
        <v>13242</v>
      </c>
      <c r="O729" s="709" t="s">
        <v>12543</v>
      </c>
      <c r="P729" s="709" t="s">
        <v>8628</v>
      </c>
      <c r="Q729" s="709" t="s">
        <v>11902</v>
      </c>
      <c r="R729" s="709">
        <v>2</v>
      </c>
      <c r="S729" s="714" t="str">
        <f>IF($P729="","",(VLOOKUP($P729,所属・種目コード!$B$2:$D$152,3,0)))</f>
        <v>031239</v>
      </c>
      <c r="T729" s="714">
        <f>IF($P729="","",(VLOOKUP($P729,所属・種目コード!$B$2:$D$152,2,0)))</f>
        <v>1239</v>
      </c>
    </row>
    <row r="730" spans="1:20" ht="18" customHeight="1">
      <c r="A730" s="709">
        <v>728</v>
      </c>
      <c r="B730" s="709">
        <v>876</v>
      </c>
      <c r="C730" s="709" t="s">
        <v>10730</v>
      </c>
      <c r="D730" s="709" t="s">
        <v>10731</v>
      </c>
      <c r="E730" s="709" t="s">
        <v>10338</v>
      </c>
      <c r="F730" s="709">
        <v>1</v>
      </c>
      <c r="G730" s="709">
        <v>3</v>
      </c>
      <c r="H730" s="710" t="s">
        <v>9003</v>
      </c>
      <c r="I730" s="714">
        <f>IF($E730="","",(VLOOKUP($E730,所属・種目コード!$B$2:$D$152,2,0)))</f>
        <v>1141</v>
      </c>
      <c r="K730" s="32">
        <v>728</v>
      </c>
      <c r="L730" s="715">
        <v>868</v>
      </c>
      <c r="M730" s="716" t="s">
        <v>8947</v>
      </c>
      <c r="N730" s="709" t="s">
        <v>13243</v>
      </c>
      <c r="O730" s="709" t="s">
        <v>13244</v>
      </c>
      <c r="P730" s="709" t="s">
        <v>8628</v>
      </c>
      <c r="Q730" s="709" t="s">
        <v>11902</v>
      </c>
      <c r="R730" s="709">
        <v>2</v>
      </c>
      <c r="S730" s="714" t="str">
        <f>IF($P730="","",(VLOOKUP($P730,所属・種目コード!$B$2:$D$152,3,0)))</f>
        <v>031239</v>
      </c>
      <c r="T730" s="714">
        <f>IF($P730="","",(VLOOKUP($P730,所属・種目コード!$B$2:$D$152,2,0)))</f>
        <v>1239</v>
      </c>
    </row>
    <row r="731" spans="1:20" ht="18" customHeight="1">
      <c r="A731" s="709">
        <v>729</v>
      </c>
      <c r="B731" s="709">
        <v>877</v>
      </c>
      <c r="C731" s="709" t="s">
        <v>10732</v>
      </c>
      <c r="D731" s="709" t="s">
        <v>3547</v>
      </c>
      <c r="E731" s="709" t="s">
        <v>10338</v>
      </c>
      <c r="F731" s="709">
        <v>1</v>
      </c>
      <c r="G731" s="709">
        <v>2</v>
      </c>
      <c r="H731" s="710" t="s">
        <v>9003</v>
      </c>
      <c r="I731" s="714">
        <f>IF($E731="","",(VLOOKUP($E731,所属・種目コード!$B$2:$D$152,2,0)))</f>
        <v>1141</v>
      </c>
      <c r="K731" s="32">
        <v>729</v>
      </c>
      <c r="L731" s="715">
        <v>869</v>
      </c>
      <c r="M731" s="716" t="s">
        <v>8947</v>
      </c>
      <c r="N731" s="709" t="s">
        <v>13245</v>
      </c>
      <c r="O731" s="709" t="s">
        <v>13246</v>
      </c>
      <c r="P731" s="709" t="s">
        <v>8614</v>
      </c>
      <c r="Q731" s="709" t="s">
        <v>11902</v>
      </c>
      <c r="R731" s="709">
        <v>3</v>
      </c>
      <c r="S731" s="714" t="str">
        <f>IF($P731="","",(VLOOKUP($P731,所属・種目コード!$B$2:$D$152,3,0)))</f>
        <v>031224</v>
      </c>
      <c r="T731" s="714">
        <f>IF($P731="","",(VLOOKUP($P731,所属・種目コード!$B$2:$D$152,2,0)))</f>
        <v>1224</v>
      </c>
    </row>
    <row r="732" spans="1:20" ht="18" customHeight="1">
      <c r="A732" s="709">
        <v>730</v>
      </c>
      <c r="B732" s="709">
        <v>878</v>
      </c>
      <c r="C732" s="709" t="s">
        <v>10733</v>
      </c>
      <c r="D732" s="709" t="s">
        <v>10734</v>
      </c>
      <c r="E732" s="709" t="s">
        <v>222</v>
      </c>
      <c r="F732" s="709">
        <v>1</v>
      </c>
      <c r="G732" s="709">
        <v>3</v>
      </c>
      <c r="H732" s="711" t="s">
        <v>9013</v>
      </c>
      <c r="I732" s="714">
        <f>IF($E732="","",(VLOOKUP($E732,所属・種目コード!$B$2:$D$152,2,0)))</f>
        <v>1147</v>
      </c>
      <c r="K732" s="32">
        <v>730</v>
      </c>
      <c r="L732" s="715">
        <v>870</v>
      </c>
      <c r="M732" s="716" t="s">
        <v>8947</v>
      </c>
      <c r="N732" s="709" t="s">
        <v>13247</v>
      </c>
      <c r="O732" s="709" t="s">
        <v>13248</v>
      </c>
      <c r="P732" s="709" t="s">
        <v>8614</v>
      </c>
      <c r="Q732" s="709" t="s">
        <v>11902</v>
      </c>
      <c r="R732" s="709">
        <v>3</v>
      </c>
      <c r="S732" s="714" t="str">
        <f>IF($P732="","",(VLOOKUP($P732,所属・種目コード!$B$2:$D$152,3,0)))</f>
        <v>031224</v>
      </c>
      <c r="T732" s="714">
        <f>IF($P732="","",(VLOOKUP($P732,所属・種目コード!$B$2:$D$152,2,0)))</f>
        <v>1224</v>
      </c>
    </row>
    <row r="733" spans="1:20" ht="18" customHeight="1">
      <c r="A733" s="709">
        <v>731</v>
      </c>
      <c r="B733" s="709">
        <v>879</v>
      </c>
      <c r="C733" s="709" t="s">
        <v>10735</v>
      </c>
      <c r="D733" s="709" t="s">
        <v>10736</v>
      </c>
      <c r="E733" s="709" t="s">
        <v>222</v>
      </c>
      <c r="F733" s="709">
        <v>1</v>
      </c>
      <c r="G733" s="709">
        <v>3</v>
      </c>
      <c r="H733" s="711" t="s">
        <v>9013</v>
      </c>
      <c r="I733" s="714">
        <f>IF($E733="","",(VLOOKUP($E733,所属・種目コード!$B$2:$D$152,2,0)))</f>
        <v>1147</v>
      </c>
      <c r="K733" s="32">
        <v>731</v>
      </c>
      <c r="L733" s="715">
        <v>871</v>
      </c>
      <c r="M733" s="716" t="s">
        <v>8947</v>
      </c>
      <c r="N733" s="709" t="s">
        <v>13249</v>
      </c>
      <c r="O733" s="709" t="s">
        <v>13250</v>
      </c>
      <c r="P733" s="709" t="s">
        <v>8614</v>
      </c>
      <c r="Q733" s="709" t="s">
        <v>11902</v>
      </c>
      <c r="R733" s="709">
        <v>3</v>
      </c>
      <c r="S733" s="714" t="str">
        <f>IF($P733="","",(VLOOKUP($P733,所属・種目コード!$B$2:$D$152,3,0)))</f>
        <v>031224</v>
      </c>
      <c r="T733" s="714">
        <f>IF($P733="","",(VLOOKUP($P733,所属・種目コード!$B$2:$D$152,2,0)))</f>
        <v>1224</v>
      </c>
    </row>
    <row r="734" spans="1:20" ht="18" customHeight="1">
      <c r="A734" s="709">
        <v>732</v>
      </c>
      <c r="B734" s="709">
        <v>880</v>
      </c>
      <c r="C734" s="709" t="s">
        <v>10737</v>
      </c>
      <c r="D734" s="709" t="s">
        <v>10738</v>
      </c>
      <c r="E734" s="709" t="s">
        <v>222</v>
      </c>
      <c r="F734" s="709">
        <v>1</v>
      </c>
      <c r="G734" s="709">
        <v>3</v>
      </c>
      <c r="H734" s="711" t="s">
        <v>9013</v>
      </c>
      <c r="I734" s="714">
        <f>IF($E734="","",(VLOOKUP($E734,所属・種目コード!$B$2:$D$152,2,0)))</f>
        <v>1147</v>
      </c>
      <c r="K734" s="32">
        <v>732</v>
      </c>
      <c r="L734" s="715">
        <v>872</v>
      </c>
      <c r="M734" s="716" t="s">
        <v>8947</v>
      </c>
      <c r="N734" s="709" t="s">
        <v>13251</v>
      </c>
      <c r="O734" s="709" t="s">
        <v>12101</v>
      </c>
      <c r="P734" s="709" t="s">
        <v>8614</v>
      </c>
      <c r="Q734" s="709" t="s">
        <v>11902</v>
      </c>
      <c r="R734" s="709">
        <v>3</v>
      </c>
      <c r="S734" s="714" t="str">
        <f>IF($P734="","",(VLOOKUP($P734,所属・種目コード!$B$2:$D$152,3,0)))</f>
        <v>031224</v>
      </c>
      <c r="T734" s="714">
        <f>IF($P734="","",(VLOOKUP($P734,所属・種目コード!$B$2:$D$152,2,0)))</f>
        <v>1224</v>
      </c>
    </row>
    <row r="735" spans="1:20" ht="18" customHeight="1">
      <c r="A735" s="709">
        <v>733</v>
      </c>
      <c r="B735" s="709">
        <v>881</v>
      </c>
      <c r="C735" s="709" t="s">
        <v>8895</v>
      </c>
      <c r="D735" s="709" t="s">
        <v>9058</v>
      </c>
      <c r="E735" s="709" t="s">
        <v>222</v>
      </c>
      <c r="F735" s="709">
        <v>1</v>
      </c>
      <c r="G735" s="709">
        <v>3</v>
      </c>
      <c r="H735" s="711" t="s">
        <v>9013</v>
      </c>
      <c r="I735" s="714">
        <f>IF($E735="","",(VLOOKUP($E735,所属・種目コード!$B$2:$D$152,2,0)))</f>
        <v>1147</v>
      </c>
      <c r="K735" s="32">
        <v>733</v>
      </c>
      <c r="L735" s="715">
        <v>873</v>
      </c>
      <c r="M735" s="716" t="s">
        <v>8947</v>
      </c>
      <c r="N735" s="709" t="s">
        <v>13252</v>
      </c>
      <c r="O735" s="709" t="s">
        <v>13253</v>
      </c>
      <c r="P735" s="709" t="s">
        <v>331</v>
      </c>
      <c r="Q735" s="709" t="s">
        <v>11902</v>
      </c>
      <c r="R735" s="709">
        <v>3</v>
      </c>
      <c r="S735" s="714" t="str">
        <f>IF($P735="","",(VLOOKUP($P735,所属・種目コード!$B$2:$D$152,3,0)))</f>
        <v>031175</v>
      </c>
      <c r="T735" s="714">
        <f>IF($P735="","",(VLOOKUP($P735,所属・種目コード!$B$2:$D$152,2,0)))</f>
        <v>1175</v>
      </c>
    </row>
    <row r="736" spans="1:20" ht="18" customHeight="1">
      <c r="A736" s="709">
        <v>734</v>
      </c>
      <c r="B736" s="709">
        <v>882</v>
      </c>
      <c r="C736" s="709" t="s">
        <v>10739</v>
      </c>
      <c r="D736" s="709" t="s">
        <v>10740</v>
      </c>
      <c r="E736" s="709" t="s">
        <v>222</v>
      </c>
      <c r="F736" s="709">
        <v>1</v>
      </c>
      <c r="G736" s="709">
        <v>3</v>
      </c>
      <c r="H736" s="711" t="s">
        <v>9013</v>
      </c>
      <c r="I736" s="714">
        <f>IF($E736="","",(VLOOKUP($E736,所属・種目コード!$B$2:$D$152,2,0)))</f>
        <v>1147</v>
      </c>
      <c r="K736" s="32">
        <v>734</v>
      </c>
      <c r="L736" s="715">
        <v>874</v>
      </c>
      <c r="M736" s="716" t="s">
        <v>8947</v>
      </c>
      <c r="N736" s="709" t="s">
        <v>13254</v>
      </c>
      <c r="O736" s="709" t="s">
        <v>13255</v>
      </c>
      <c r="P736" s="709" t="s">
        <v>331</v>
      </c>
      <c r="Q736" s="709" t="s">
        <v>11902</v>
      </c>
      <c r="R736" s="709">
        <v>3</v>
      </c>
      <c r="S736" s="714" t="str">
        <f>IF($P736="","",(VLOOKUP($P736,所属・種目コード!$B$2:$D$152,3,0)))</f>
        <v>031175</v>
      </c>
      <c r="T736" s="714">
        <f>IF($P736="","",(VLOOKUP($P736,所属・種目コード!$B$2:$D$152,2,0)))</f>
        <v>1175</v>
      </c>
    </row>
    <row r="737" spans="1:20" ht="18" customHeight="1">
      <c r="A737" s="709">
        <v>735</v>
      </c>
      <c r="B737" s="709">
        <v>883</v>
      </c>
      <c r="C737" s="709" t="s">
        <v>10741</v>
      </c>
      <c r="D737" s="709" t="s">
        <v>10742</v>
      </c>
      <c r="E737" s="709" t="s">
        <v>222</v>
      </c>
      <c r="F737" s="709">
        <v>1</v>
      </c>
      <c r="G737" s="709">
        <v>3</v>
      </c>
      <c r="H737" s="711" t="s">
        <v>9013</v>
      </c>
      <c r="I737" s="714">
        <f>IF($E737="","",(VLOOKUP($E737,所属・種目コード!$B$2:$D$152,2,0)))</f>
        <v>1147</v>
      </c>
      <c r="K737" s="32">
        <v>735</v>
      </c>
      <c r="L737" s="715">
        <v>875</v>
      </c>
      <c r="M737" s="716" t="s">
        <v>9043</v>
      </c>
      <c r="N737" s="709" t="s">
        <v>13256</v>
      </c>
      <c r="O737" s="709" t="s">
        <v>13257</v>
      </c>
      <c r="P737" s="709" t="s">
        <v>331</v>
      </c>
      <c r="Q737" s="709" t="s">
        <v>11902</v>
      </c>
      <c r="R737" s="709">
        <v>3</v>
      </c>
      <c r="S737" s="714" t="str">
        <f>IF($P737="","",(VLOOKUP($P737,所属・種目コード!$B$2:$D$152,3,0)))</f>
        <v>031175</v>
      </c>
      <c r="T737" s="714">
        <f>IF($P737="","",(VLOOKUP($P737,所属・種目コード!$B$2:$D$152,2,0)))</f>
        <v>1175</v>
      </c>
    </row>
    <row r="738" spans="1:20" ht="18" customHeight="1">
      <c r="A738" s="709">
        <v>736</v>
      </c>
      <c r="B738" s="709">
        <v>884</v>
      </c>
      <c r="C738" s="709" t="s">
        <v>10743</v>
      </c>
      <c r="D738" s="709" t="s">
        <v>10744</v>
      </c>
      <c r="E738" s="709" t="s">
        <v>222</v>
      </c>
      <c r="F738" s="709">
        <v>1</v>
      </c>
      <c r="G738" s="709">
        <v>3</v>
      </c>
      <c r="H738" s="711" t="s">
        <v>9013</v>
      </c>
      <c r="I738" s="714">
        <f>IF($E738="","",(VLOOKUP($E738,所属・種目コード!$B$2:$D$152,2,0)))</f>
        <v>1147</v>
      </c>
      <c r="K738" s="32">
        <v>736</v>
      </c>
      <c r="L738" s="715">
        <v>876</v>
      </c>
      <c r="M738" s="716" t="s">
        <v>9043</v>
      </c>
      <c r="N738" s="709" t="s">
        <v>13258</v>
      </c>
      <c r="O738" s="709" t="s">
        <v>13259</v>
      </c>
      <c r="P738" s="709" t="s">
        <v>331</v>
      </c>
      <c r="Q738" s="709" t="s">
        <v>11902</v>
      </c>
      <c r="R738" s="709">
        <v>3</v>
      </c>
      <c r="S738" s="714" t="str">
        <f>IF($P738="","",(VLOOKUP($P738,所属・種目コード!$B$2:$D$152,3,0)))</f>
        <v>031175</v>
      </c>
      <c r="T738" s="714">
        <f>IF($P738="","",(VLOOKUP($P738,所属・種目コード!$B$2:$D$152,2,0)))</f>
        <v>1175</v>
      </c>
    </row>
    <row r="739" spans="1:20" ht="18" customHeight="1">
      <c r="A739" s="709">
        <v>737</v>
      </c>
      <c r="B739" s="709">
        <v>885</v>
      </c>
      <c r="C739" s="709" t="s">
        <v>10745</v>
      </c>
      <c r="D739" s="709" t="s">
        <v>10746</v>
      </c>
      <c r="E739" s="709" t="s">
        <v>222</v>
      </c>
      <c r="F739" s="709">
        <v>1</v>
      </c>
      <c r="G739" s="709">
        <v>3</v>
      </c>
      <c r="H739" s="711" t="s">
        <v>9013</v>
      </c>
      <c r="I739" s="714">
        <f>IF($E739="","",(VLOOKUP($E739,所属・種目コード!$B$2:$D$152,2,0)))</f>
        <v>1147</v>
      </c>
      <c r="K739" s="32">
        <v>737</v>
      </c>
      <c r="L739" s="715">
        <v>877</v>
      </c>
      <c r="M739" s="716" t="s">
        <v>9043</v>
      </c>
      <c r="N739" s="709" t="s">
        <v>13260</v>
      </c>
      <c r="O739" s="709" t="s">
        <v>13261</v>
      </c>
      <c r="P739" s="709" t="s">
        <v>331</v>
      </c>
      <c r="Q739" s="709" t="s">
        <v>11902</v>
      </c>
      <c r="R739" s="709">
        <v>3</v>
      </c>
      <c r="S739" s="714" t="str">
        <f>IF($P739="","",(VLOOKUP($P739,所属・種目コード!$B$2:$D$152,3,0)))</f>
        <v>031175</v>
      </c>
      <c r="T739" s="714">
        <f>IF($P739="","",(VLOOKUP($P739,所属・種目コード!$B$2:$D$152,2,0)))</f>
        <v>1175</v>
      </c>
    </row>
    <row r="740" spans="1:20" ht="18" customHeight="1">
      <c r="A740" s="709">
        <v>738</v>
      </c>
      <c r="B740" s="709">
        <v>886</v>
      </c>
      <c r="C740" s="709" t="s">
        <v>10747</v>
      </c>
      <c r="D740" s="709" t="s">
        <v>10748</v>
      </c>
      <c r="E740" s="709" t="s">
        <v>222</v>
      </c>
      <c r="F740" s="709">
        <v>1</v>
      </c>
      <c r="G740" s="709">
        <v>2</v>
      </c>
      <c r="H740" s="710" t="s">
        <v>9013</v>
      </c>
      <c r="I740" s="714">
        <f>IF($E740="","",(VLOOKUP($E740,所属・種目コード!$B$2:$D$152,2,0)))</f>
        <v>1147</v>
      </c>
      <c r="K740" s="32">
        <v>738</v>
      </c>
      <c r="L740" s="715">
        <v>878</v>
      </c>
      <c r="M740" s="716" t="s">
        <v>9043</v>
      </c>
      <c r="N740" s="709" t="s">
        <v>13262</v>
      </c>
      <c r="O740" s="709" t="s">
        <v>13263</v>
      </c>
      <c r="P740" s="709" t="s">
        <v>331</v>
      </c>
      <c r="Q740" s="709" t="s">
        <v>11902</v>
      </c>
      <c r="R740" s="709">
        <v>3</v>
      </c>
      <c r="S740" s="714" t="str">
        <f>IF($P740="","",(VLOOKUP($P740,所属・種目コード!$B$2:$D$152,3,0)))</f>
        <v>031175</v>
      </c>
      <c r="T740" s="714">
        <f>IF($P740="","",(VLOOKUP($P740,所属・種目コード!$B$2:$D$152,2,0)))</f>
        <v>1175</v>
      </c>
    </row>
    <row r="741" spans="1:20" ht="18" customHeight="1">
      <c r="A741" s="709">
        <v>739</v>
      </c>
      <c r="B741" s="709">
        <v>887</v>
      </c>
      <c r="C741" s="709" t="s">
        <v>10749</v>
      </c>
      <c r="D741" s="709" t="s">
        <v>10750</v>
      </c>
      <c r="E741" s="709" t="s">
        <v>222</v>
      </c>
      <c r="F741" s="709">
        <v>1</v>
      </c>
      <c r="G741" s="709">
        <v>2</v>
      </c>
      <c r="H741" s="710" t="s">
        <v>9013</v>
      </c>
      <c r="I741" s="714">
        <f>IF($E741="","",(VLOOKUP($E741,所属・種目コード!$B$2:$D$152,2,0)))</f>
        <v>1147</v>
      </c>
      <c r="K741" s="32">
        <v>739</v>
      </c>
      <c r="L741" s="715">
        <v>879</v>
      </c>
      <c r="M741" s="716" t="s">
        <v>9043</v>
      </c>
      <c r="N741" s="709" t="s">
        <v>13264</v>
      </c>
      <c r="O741" s="709" t="s">
        <v>13265</v>
      </c>
      <c r="P741" s="709" t="s">
        <v>331</v>
      </c>
      <c r="Q741" s="709" t="s">
        <v>11902</v>
      </c>
      <c r="R741" s="709">
        <v>3</v>
      </c>
      <c r="S741" s="714" t="str">
        <f>IF($P741="","",(VLOOKUP($P741,所属・種目コード!$B$2:$D$152,3,0)))</f>
        <v>031175</v>
      </c>
      <c r="T741" s="714">
        <f>IF($P741="","",(VLOOKUP($P741,所属・種目コード!$B$2:$D$152,2,0)))</f>
        <v>1175</v>
      </c>
    </row>
    <row r="742" spans="1:20" ht="18" customHeight="1">
      <c r="A742" s="709">
        <v>740</v>
      </c>
      <c r="B742" s="709">
        <v>888</v>
      </c>
      <c r="C742" s="709" t="s">
        <v>10751</v>
      </c>
      <c r="D742" s="709" t="s">
        <v>10752</v>
      </c>
      <c r="E742" s="709" t="s">
        <v>222</v>
      </c>
      <c r="F742" s="709">
        <v>1</v>
      </c>
      <c r="G742" s="709">
        <v>2</v>
      </c>
      <c r="H742" s="710" t="s">
        <v>9013</v>
      </c>
      <c r="I742" s="714">
        <f>IF($E742="","",(VLOOKUP($E742,所属・種目コード!$B$2:$D$152,2,0)))</f>
        <v>1147</v>
      </c>
      <c r="K742" s="32">
        <v>740</v>
      </c>
      <c r="L742" s="715">
        <v>880</v>
      </c>
      <c r="M742" s="716" t="s">
        <v>9043</v>
      </c>
      <c r="N742" s="709" t="s">
        <v>13266</v>
      </c>
      <c r="O742" s="709" t="s">
        <v>13267</v>
      </c>
      <c r="P742" s="709" t="s">
        <v>331</v>
      </c>
      <c r="Q742" s="709" t="s">
        <v>11902</v>
      </c>
      <c r="R742" s="709">
        <v>2</v>
      </c>
      <c r="S742" s="714" t="str">
        <f>IF($P742="","",(VLOOKUP($P742,所属・種目コード!$B$2:$D$152,3,0)))</f>
        <v>031175</v>
      </c>
      <c r="T742" s="714">
        <f>IF($P742="","",(VLOOKUP($P742,所属・種目コード!$B$2:$D$152,2,0)))</f>
        <v>1175</v>
      </c>
    </row>
    <row r="743" spans="1:20" ht="18" customHeight="1">
      <c r="A743" s="709">
        <v>741</v>
      </c>
      <c r="B743" s="709">
        <v>889</v>
      </c>
      <c r="C743" s="709" t="s">
        <v>9244</v>
      </c>
      <c r="D743" s="709" t="s">
        <v>9245</v>
      </c>
      <c r="E743" s="709" t="s">
        <v>141</v>
      </c>
      <c r="F743" s="709">
        <v>1</v>
      </c>
      <c r="G743" s="709">
        <v>3</v>
      </c>
      <c r="H743" s="710" t="s">
        <v>9026</v>
      </c>
      <c r="I743" s="714">
        <f>IF($E743="","",(VLOOKUP($E743,所属・種目コード!$B$2:$D$152,2,0)))</f>
        <v>1130</v>
      </c>
      <c r="K743" s="32">
        <v>741</v>
      </c>
      <c r="L743" s="715">
        <v>881</v>
      </c>
      <c r="M743" s="716" t="s">
        <v>9043</v>
      </c>
      <c r="N743" s="709" t="s">
        <v>13268</v>
      </c>
      <c r="O743" s="709" t="s">
        <v>12781</v>
      </c>
      <c r="P743" s="709" t="s">
        <v>331</v>
      </c>
      <c r="Q743" s="709" t="s">
        <v>11902</v>
      </c>
      <c r="R743" s="709">
        <v>2</v>
      </c>
      <c r="S743" s="714" t="str">
        <f>IF($P743="","",(VLOOKUP($P743,所属・種目コード!$B$2:$D$152,3,0)))</f>
        <v>031175</v>
      </c>
      <c r="T743" s="714">
        <f>IF($P743="","",(VLOOKUP($P743,所属・種目コード!$B$2:$D$152,2,0)))</f>
        <v>1175</v>
      </c>
    </row>
    <row r="744" spans="1:20" ht="18" customHeight="1">
      <c r="A744" s="709">
        <v>742</v>
      </c>
      <c r="B744" s="709">
        <v>890</v>
      </c>
      <c r="C744" s="709" t="s">
        <v>9246</v>
      </c>
      <c r="D744" s="709" t="s">
        <v>9247</v>
      </c>
      <c r="E744" s="709" t="s">
        <v>141</v>
      </c>
      <c r="F744" s="709">
        <v>1</v>
      </c>
      <c r="G744" s="709">
        <v>3</v>
      </c>
      <c r="H744" s="710" t="s">
        <v>9026</v>
      </c>
      <c r="I744" s="714">
        <f>IF($E744="","",(VLOOKUP($E744,所属・種目コード!$B$2:$D$152,2,0)))</f>
        <v>1130</v>
      </c>
      <c r="K744" s="32">
        <v>742</v>
      </c>
      <c r="L744" s="715">
        <v>882</v>
      </c>
      <c r="M744" s="716" t="s">
        <v>9043</v>
      </c>
      <c r="N744" s="709" t="s">
        <v>13269</v>
      </c>
      <c r="O744" s="709" t="s">
        <v>5204</v>
      </c>
      <c r="P744" s="709" t="s">
        <v>331</v>
      </c>
      <c r="Q744" s="709" t="s">
        <v>11902</v>
      </c>
      <c r="R744" s="709">
        <v>2</v>
      </c>
      <c r="S744" s="714" t="str">
        <f>IF($P744="","",(VLOOKUP($P744,所属・種目コード!$B$2:$D$152,3,0)))</f>
        <v>031175</v>
      </c>
      <c r="T744" s="714">
        <f>IF($P744="","",(VLOOKUP($P744,所属・種目コード!$B$2:$D$152,2,0)))</f>
        <v>1175</v>
      </c>
    </row>
    <row r="745" spans="1:20" ht="18" customHeight="1">
      <c r="A745" s="709">
        <v>743</v>
      </c>
      <c r="B745" s="709">
        <v>891</v>
      </c>
      <c r="C745" s="709" t="s">
        <v>10753</v>
      </c>
      <c r="D745" s="709" t="s">
        <v>10754</v>
      </c>
      <c r="E745" s="709" t="s">
        <v>141</v>
      </c>
      <c r="F745" s="709">
        <v>1</v>
      </c>
      <c r="G745" s="709">
        <v>2</v>
      </c>
      <c r="H745" s="710" t="s">
        <v>9026</v>
      </c>
      <c r="I745" s="714">
        <f>IF($E745="","",(VLOOKUP($E745,所属・種目コード!$B$2:$D$152,2,0)))</f>
        <v>1130</v>
      </c>
      <c r="K745" s="32">
        <v>743</v>
      </c>
      <c r="L745" s="715">
        <v>883</v>
      </c>
      <c r="M745" s="716" t="s">
        <v>9043</v>
      </c>
      <c r="N745" s="709" t="s">
        <v>13270</v>
      </c>
      <c r="O745" s="709" t="s">
        <v>13271</v>
      </c>
      <c r="P745" s="709" t="s">
        <v>331</v>
      </c>
      <c r="Q745" s="709" t="s">
        <v>11902</v>
      </c>
      <c r="R745" s="709">
        <v>2</v>
      </c>
      <c r="S745" s="714" t="str">
        <f>IF($P745="","",(VLOOKUP($P745,所属・種目コード!$B$2:$D$152,3,0)))</f>
        <v>031175</v>
      </c>
      <c r="T745" s="714">
        <f>IF($P745="","",(VLOOKUP($P745,所属・種目コード!$B$2:$D$152,2,0)))</f>
        <v>1175</v>
      </c>
    </row>
    <row r="746" spans="1:20" ht="18" customHeight="1">
      <c r="A746" s="709">
        <v>744</v>
      </c>
      <c r="B746" s="709">
        <v>892</v>
      </c>
      <c r="C746" s="709" t="s">
        <v>10755</v>
      </c>
      <c r="D746" s="709" t="s">
        <v>10756</v>
      </c>
      <c r="E746" s="709" t="s">
        <v>141</v>
      </c>
      <c r="F746" s="709">
        <v>1</v>
      </c>
      <c r="G746" s="709">
        <v>2</v>
      </c>
      <c r="H746" s="710" t="s">
        <v>9026</v>
      </c>
      <c r="I746" s="714">
        <f>IF($E746="","",(VLOOKUP($E746,所属・種目コード!$B$2:$D$152,2,0)))</f>
        <v>1130</v>
      </c>
      <c r="K746" s="32">
        <v>744</v>
      </c>
      <c r="L746" s="715">
        <v>884</v>
      </c>
      <c r="M746" s="716" t="s">
        <v>9043</v>
      </c>
      <c r="N746" s="709" t="s">
        <v>13272</v>
      </c>
      <c r="O746" s="709" t="s">
        <v>13273</v>
      </c>
      <c r="P746" s="709" t="s">
        <v>331</v>
      </c>
      <c r="Q746" s="709" t="s">
        <v>11902</v>
      </c>
      <c r="R746" s="709">
        <v>2</v>
      </c>
      <c r="S746" s="714" t="str">
        <f>IF($P746="","",(VLOOKUP($P746,所属・種目コード!$B$2:$D$152,3,0)))</f>
        <v>031175</v>
      </c>
      <c r="T746" s="714">
        <f>IF($P746="","",(VLOOKUP($P746,所属・種目コード!$B$2:$D$152,2,0)))</f>
        <v>1175</v>
      </c>
    </row>
    <row r="747" spans="1:20" ht="18" customHeight="1">
      <c r="A747" s="709">
        <v>745</v>
      </c>
      <c r="B747" s="709">
        <v>893</v>
      </c>
      <c r="C747" s="709" t="s">
        <v>10757</v>
      </c>
      <c r="D747" s="709" t="s">
        <v>10758</v>
      </c>
      <c r="E747" s="709" t="s">
        <v>141</v>
      </c>
      <c r="F747" s="709">
        <v>1</v>
      </c>
      <c r="G747" s="709">
        <v>2</v>
      </c>
      <c r="H747" s="710" t="s">
        <v>9026</v>
      </c>
      <c r="I747" s="714">
        <f>IF($E747="","",(VLOOKUP($E747,所属・種目コード!$B$2:$D$152,2,0)))</f>
        <v>1130</v>
      </c>
      <c r="K747" s="32">
        <v>745</v>
      </c>
      <c r="L747" s="715">
        <v>885</v>
      </c>
      <c r="M747" s="716" t="s">
        <v>9043</v>
      </c>
      <c r="N747" s="709" t="s">
        <v>13274</v>
      </c>
      <c r="O747" s="709" t="s">
        <v>13275</v>
      </c>
      <c r="P747" s="709" t="s">
        <v>331</v>
      </c>
      <c r="Q747" s="709" t="s">
        <v>11902</v>
      </c>
      <c r="R747" s="709">
        <v>2</v>
      </c>
      <c r="S747" s="714" t="str">
        <f>IF($P747="","",(VLOOKUP($P747,所属・種目コード!$B$2:$D$152,3,0)))</f>
        <v>031175</v>
      </c>
      <c r="T747" s="714">
        <f>IF($P747="","",(VLOOKUP($P747,所属・種目コード!$B$2:$D$152,2,0)))</f>
        <v>1175</v>
      </c>
    </row>
    <row r="748" spans="1:20" ht="18" customHeight="1">
      <c r="A748" s="709">
        <v>746</v>
      </c>
      <c r="B748" s="709">
        <v>894</v>
      </c>
      <c r="C748" s="709" t="s">
        <v>10759</v>
      </c>
      <c r="D748" s="709" t="s">
        <v>2112</v>
      </c>
      <c r="E748" s="709" t="s">
        <v>141</v>
      </c>
      <c r="F748" s="709">
        <v>1</v>
      </c>
      <c r="G748" s="709">
        <v>2</v>
      </c>
      <c r="H748" s="710" t="s">
        <v>9026</v>
      </c>
      <c r="I748" s="714">
        <f>IF($E748="","",(VLOOKUP($E748,所属・種目コード!$B$2:$D$152,2,0)))</f>
        <v>1130</v>
      </c>
      <c r="K748" s="32">
        <v>746</v>
      </c>
      <c r="L748" s="715">
        <v>886</v>
      </c>
      <c r="M748" s="716" t="s">
        <v>9043</v>
      </c>
      <c r="N748" s="709" t="s">
        <v>13276</v>
      </c>
      <c r="O748" s="709" t="s">
        <v>13277</v>
      </c>
      <c r="P748" s="709" t="s">
        <v>331</v>
      </c>
      <c r="Q748" s="709" t="s">
        <v>11902</v>
      </c>
      <c r="R748" s="709">
        <v>2</v>
      </c>
      <c r="S748" s="714" t="str">
        <f>IF($P748="","",(VLOOKUP($P748,所属・種目コード!$B$2:$D$152,3,0)))</f>
        <v>031175</v>
      </c>
      <c r="T748" s="714">
        <f>IF($P748="","",(VLOOKUP($P748,所属・種目コード!$B$2:$D$152,2,0)))</f>
        <v>1175</v>
      </c>
    </row>
    <row r="749" spans="1:20" ht="18" customHeight="1">
      <c r="A749" s="709">
        <v>747</v>
      </c>
      <c r="B749" s="709">
        <v>895</v>
      </c>
      <c r="C749" s="709" t="s">
        <v>10760</v>
      </c>
      <c r="D749" s="709" t="s">
        <v>10761</v>
      </c>
      <c r="E749" s="709" t="s">
        <v>141</v>
      </c>
      <c r="F749" s="709">
        <v>1</v>
      </c>
      <c r="G749" s="709">
        <v>2</v>
      </c>
      <c r="H749" s="710" t="s">
        <v>9026</v>
      </c>
      <c r="I749" s="714">
        <f>IF($E749="","",(VLOOKUP($E749,所属・種目コード!$B$2:$D$152,2,0)))</f>
        <v>1130</v>
      </c>
      <c r="K749" s="32">
        <v>747</v>
      </c>
      <c r="L749" s="715">
        <v>887</v>
      </c>
      <c r="M749" s="716" t="s">
        <v>9043</v>
      </c>
      <c r="N749" s="709" t="s">
        <v>13278</v>
      </c>
      <c r="O749" s="709" t="s">
        <v>11170</v>
      </c>
      <c r="P749" s="709" t="s">
        <v>331</v>
      </c>
      <c r="Q749" s="709" t="s">
        <v>11902</v>
      </c>
      <c r="R749" s="709">
        <v>2</v>
      </c>
      <c r="S749" s="714" t="str">
        <f>IF($P749="","",(VLOOKUP($P749,所属・種目コード!$B$2:$D$152,3,0)))</f>
        <v>031175</v>
      </c>
      <c r="T749" s="714">
        <f>IF($P749="","",(VLOOKUP($P749,所属・種目コード!$B$2:$D$152,2,0)))</f>
        <v>1175</v>
      </c>
    </row>
    <row r="750" spans="1:20" ht="18" customHeight="1">
      <c r="A750" s="709">
        <v>748</v>
      </c>
      <c r="B750" s="709">
        <v>896</v>
      </c>
      <c r="C750" s="709" t="s">
        <v>10762</v>
      </c>
      <c r="D750" s="709" t="s">
        <v>10763</v>
      </c>
      <c r="E750" s="709" t="s">
        <v>141</v>
      </c>
      <c r="F750" s="709">
        <v>1</v>
      </c>
      <c r="G750" s="709">
        <v>2</v>
      </c>
      <c r="H750" s="710" t="s">
        <v>9026</v>
      </c>
      <c r="I750" s="714">
        <f>IF($E750="","",(VLOOKUP($E750,所属・種目コード!$B$2:$D$152,2,0)))</f>
        <v>1130</v>
      </c>
      <c r="K750" s="32">
        <v>748</v>
      </c>
      <c r="L750" s="715">
        <v>888</v>
      </c>
      <c r="M750" s="716" t="s">
        <v>9043</v>
      </c>
      <c r="N750" s="709" t="s">
        <v>13279</v>
      </c>
      <c r="O750" s="709" t="s">
        <v>13280</v>
      </c>
      <c r="P750" s="709" t="s">
        <v>331</v>
      </c>
      <c r="Q750" s="709" t="s">
        <v>11902</v>
      </c>
      <c r="R750" s="709">
        <v>2</v>
      </c>
      <c r="S750" s="714" t="str">
        <f>IF($P750="","",(VLOOKUP($P750,所属・種目コード!$B$2:$D$152,3,0)))</f>
        <v>031175</v>
      </c>
      <c r="T750" s="714">
        <f>IF($P750="","",(VLOOKUP($P750,所属・種目コード!$B$2:$D$152,2,0)))</f>
        <v>1175</v>
      </c>
    </row>
    <row r="751" spans="1:20" ht="18" customHeight="1">
      <c r="A751" s="709">
        <v>749</v>
      </c>
      <c r="B751" s="709">
        <v>897</v>
      </c>
      <c r="C751" s="709" t="s">
        <v>10764</v>
      </c>
      <c r="D751" s="709" t="s">
        <v>10765</v>
      </c>
      <c r="E751" s="709" t="s">
        <v>304</v>
      </c>
      <c r="F751" s="709">
        <v>1</v>
      </c>
      <c r="G751" s="709">
        <v>3</v>
      </c>
      <c r="H751" s="710" t="s">
        <v>8991</v>
      </c>
      <c r="I751" s="714">
        <f>IF($E751="","",(VLOOKUP($E751,所属・種目コード!$B$2:$D$152,2,0)))</f>
        <v>1168</v>
      </c>
      <c r="K751" s="32">
        <v>749</v>
      </c>
      <c r="L751" s="715">
        <v>889</v>
      </c>
      <c r="M751" s="716" t="s">
        <v>9043</v>
      </c>
      <c r="N751" s="709" t="s">
        <v>13281</v>
      </c>
      <c r="O751" s="709" t="s">
        <v>8993</v>
      </c>
      <c r="P751" s="709" t="s">
        <v>8629</v>
      </c>
      <c r="Q751" s="709" t="s">
        <v>11902</v>
      </c>
      <c r="R751" s="709">
        <v>3</v>
      </c>
      <c r="S751" s="714" t="str">
        <f>IF($P751="","",(VLOOKUP($P751,所属・種目コード!$B$2:$D$152,3,0)))</f>
        <v>031240</v>
      </c>
      <c r="T751" s="714">
        <f>IF($P751="","",(VLOOKUP($P751,所属・種目コード!$B$2:$D$152,2,0)))</f>
        <v>1240</v>
      </c>
    </row>
    <row r="752" spans="1:20" ht="18" customHeight="1">
      <c r="A752" s="709">
        <v>750</v>
      </c>
      <c r="B752" s="709">
        <v>898</v>
      </c>
      <c r="C752" s="709" t="s">
        <v>10766</v>
      </c>
      <c r="D752" s="709" t="s">
        <v>724</v>
      </c>
      <c r="E752" s="709" t="s">
        <v>304</v>
      </c>
      <c r="F752" s="709">
        <v>1</v>
      </c>
      <c r="G752" s="709">
        <v>3</v>
      </c>
      <c r="H752" s="710" t="s">
        <v>8991</v>
      </c>
      <c r="I752" s="714">
        <f>IF($E752="","",(VLOOKUP($E752,所属・種目コード!$B$2:$D$152,2,0)))</f>
        <v>1168</v>
      </c>
      <c r="K752" s="32">
        <v>750</v>
      </c>
      <c r="L752" s="715">
        <v>890</v>
      </c>
      <c r="M752" s="716" t="s">
        <v>9043</v>
      </c>
      <c r="N752" s="709" t="s">
        <v>13282</v>
      </c>
      <c r="O752" s="709" t="s">
        <v>4131</v>
      </c>
      <c r="P752" s="709" t="s">
        <v>8629</v>
      </c>
      <c r="Q752" s="709" t="s">
        <v>11902</v>
      </c>
      <c r="R752" s="709">
        <v>3</v>
      </c>
      <c r="S752" s="714" t="str">
        <f>IF($P752="","",(VLOOKUP($P752,所属・種目コード!$B$2:$D$152,3,0)))</f>
        <v>031240</v>
      </c>
      <c r="T752" s="714">
        <f>IF($P752="","",(VLOOKUP($P752,所属・種目コード!$B$2:$D$152,2,0)))</f>
        <v>1240</v>
      </c>
    </row>
    <row r="753" spans="1:20" ht="18" customHeight="1">
      <c r="A753" s="709">
        <v>751</v>
      </c>
      <c r="B753" s="709">
        <v>899</v>
      </c>
      <c r="C753" s="709" t="s">
        <v>10767</v>
      </c>
      <c r="D753" s="709" t="s">
        <v>10768</v>
      </c>
      <c r="E753" s="709" t="s">
        <v>304</v>
      </c>
      <c r="F753" s="709">
        <v>1</v>
      </c>
      <c r="G753" s="709">
        <v>2</v>
      </c>
      <c r="H753" s="710" t="s">
        <v>8991</v>
      </c>
      <c r="I753" s="714">
        <f>IF($E753="","",(VLOOKUP($E753,所属・種目コード!$B$2:$D$152,2,0)))</f>
        <v>1168</v>
      </c>
      <c r="K753" s="32">
        <v>751</v>
      </c>
      <c r="L753" s="715">
        <v>891</v>
      </c>
      <c r="M753" s="716" t="s">
        <v>9043</v>
      </c>
      <c r="N753" s="709" t="s">
        <v>13283</v>
      </c>
      <c r="O753" s="709" t="s">
        <v>13284</v>
      </c>
      <c r="P753" s="709" t="s">
        <v>8629</v>
      </c>
      <c r="Q753" s="709" t="s">
        <v>11902</v>
      </c>
      <c r="R753" s="709">
        <v>3</v>
      </c>
      <c r="S753" s="714" t="str">
        <f>IF($P753="","",(VLOOKUP($P753,所属・種目コード!$B$2:$D$152,3,0)))</f>
        <v>031240</v>
      </c>
      <c r="T753" s="714">
        <f>IF($P753="","",(VLOOKUP($P753,所属・種目コード!$B$2:$D$152,2,0)))</f>
        <v>1240</v>
      </c>
    </row>
    <row r="754" spans="1:20" ht="18" customHeight="1">
      <c r="A754" s="709">
        <v>752</v>
      </c>
      <c r="B754" s="709">
        <v>900</v>
      </c>
      <c r="C754" s="709" t="s">
        <v>10769</v>
      </c>
      <c r="D754" s="709" t="s">
        <v>10770</v>
      </c>
      <c r="E754" s="709" t="s">
        <v>257</v>
      </c>
      <c r="F754" s="709">
        <v>1</v>
      </c>
      <c r="G754" s="709">
        <v>3</v>
      </c>
      <c r="H754" s="710" t="s">
        <v>8922</v>
      </c>
      <c r="I754" s="714">
        <f>IF($E754="","",(VLOOKUP($E754,所属・種目コード!$B$2:$D$152,2,0)))</f>
        <v>1156</v>
      </c>
      <c r="K754" s="32">
        <v>752</v>
      </c>
      <c r="L754" s="715">
        <v>892</v>
      </c>
      <c r="M754" s="716" t="s">
        <v>9043</v>
      </c>
      <c r="N754" s="709" t="s">
        <v>13285</v>
      </c>
      <c r="O754" s="709" t="s">
        <v>13286</v>
      </c>
      <c r="P754" s="709" t="s">
        <v>8629</v>
      </c>
      <c r="Q754" s="709" t="s">
        <v>11902</v>
      </c>
      <c r="R754" s="709">
        <v>2</v>
      </c>
      <c r="S754" s="714" t="str">
        <f>IF($P754="","",(VLOOKUP($P754,所属・種目コード!$B$2:$D$152,3,0)))</f>
        <v>031240</v>
      </c>
      <c r="T754" s="714">
        <f>IF($P754="","",(VLOOKUP($P754,所属・種目コード!$B$2:$D$152,2,0)))</f>
        <v>1240</v>
      </c>
    </row>
    <row r="755" spans="1:20" ht="18" customHeight="1">
      <c r="A755" s="709">
        <v>753</v>
      </c>
      <c r="B755" s="709">
        <v>901</v>
      </c>
      <c r="C755" s="709" t="s">
        <v>10771</v>
      </c>
      <c r="D755" s="709" t="s">
        <v>10772</v>
      </c>
      <c r="E755" s="709" t="s">
        <v>257</v>
      </c>
      <c r="F755" s="709">
        <v>1</v>
      </c>
      <c r="G755" s="709">
        <v>3</v>
      </c>
      <c r="H755" s="710" t="s">
        <v>8922</v>
      </c>
      <c r="I755" s="714">
        <f>IF($E755="","",(VLOOKUP($E755,所属・種目コード!$B$2:$D$152,2,0)))</f>
        <v>1156</v>
      </c>
      <c r="K755" s="32">
        <v>753</v>
      </c>
      <c r="L755" s="715">
        <v>893</v>
      </c>
      <c r="M755" s="716" t="s">
        <v>9043</v>
      </c>
      <c r="N755" s="709" t="s">
        <v>7907</v>
      </c>
      <c r="O755" s="709" t="s">
        <v>9314</v>
      </c>
      <c r="P755" s="709" t="s">
        <v>8629</v>
      </c>
      <c r="Q755" s="709" t="s">
        <v>11902</v>
      </c>
      <c r="R755" s="709">
        <v>2</v>
      </c>
      <c r="S755" s="714" t="str">
        <f>IF($P755="","",(VLOOKUP($P755,所属・種目コード!$B$2:$D$152,3,0)))</f>
        <v>031240</v>
      </c>
      <c r="T755" s="714">
        <f>IF($P755="","",(VLOOKUP($P755,所属・種目コード!$B$2:$D$152,2,0)))</f>
        <v>1240</v>
      </c>
    </row>
    <row r="756" spans="1:20" ht="18" customHeight="1">
      <c r="A756" s="709">
        <v>754</v>
      </c>
      <c r="B756" s="709">
        <v>902</v>
      </c>
      <c r="C756" s="709" t="s">
        <v>10773</v>
      </c>
      <c r="D756" s="709" t="s">
        <v>10774</v>
      </c>
      <c r="E756" s="709" t="s">
        <v>257</v>
      </c>
      <c r="F756" s="709">
        <v>1</v>
      </c>
      <c r="G756" s="709">
        <v>3</v>
      </c>
      <c r="H756" s="710" t="s">
        <v>8922</v>
      </c>
      <c r="I756" s="714">
        <f>IF($E756="","",(VLOOKUP($E756,所属・種目コード!$B$2:$D$152,2,0)))</f>
        <v>1156</v>
      </c>
      <c r="K756" s="32">
        <v>754</v>
      </c>
      <c r="L756" s="715">
        <v>894</v>
      </c>
      <c r="M756" s="716" t="s">
        <v>9043</v>
      </c>
      <c r="N756" s="709" t="s">
        <v>13287</v>
      </c>
      <c r="O756" s="709" t="s">
        <v>13288</v>
      </c>
      <c r="P756" s="709" t="s">
        <v>8629</v>
      </c>
      <c r="Q756" s="709" t="s">
        <v>11902</v>
      </c>
      <c r="R756" s="709">
        <v>2</v>
      </c>
      <c r="S756" s="714" t="str">
        <f>IF($P756="","",(VLOOKUP($P756,所属・種目コード!$B$2:$D$152,3,0)))</f>
        <v>031240</v>
      </c>
      <c r="T756" s="714">
        <f>IF($P756="","",(VLOOKUP($P756,所属・種目コード!$B$2:$D$152,2,0)))</f>
        <v>1240</v>
      </c>
    </row>
    <row r="757" spans="1:20" ht="18" customHeight="1">
      <c r="A757" s="709">
        <v>755</v>
      </c>
      <c r="B757" s="709">
        <v>903</v>
      </c>
      <c r="C757" s="709" t="s">
        <v>10775</v>
      </c>
      <c r="D757" s="709" t="s">
        <v>10776</v>
      </c>
      <c r="E757" s="709" t="s">
        <v>257</v>
      </c>
      <c r="F757" s="709">
        <v>1</v>
      </c>
      <c r="G757" s="709">
        <v>3</v>
      </c>
      <c r="H757" s="710" t="s">
        <v>8922</v>
      </c>
      <c r="I757" s="714">
        <f>IF($E757="","",(VLOOKUP($E757,所属・種目コード!$B$2:$D$152,2,0)))</f>
        <v>1156</v>
      </c>
      <c r="K757" s="32">
        <v>755</v>
      </c>
      <c r="L757" s="715">
        <v>895</v>
      </c>
      <c r="M757" s="716" t="s">
        <v>9043</v>
      </c>
      <c r="N757" s="709" t="s">
        <v>13289</v>
      </c>
      <c r="O757" s="709" t="s">
        <v>13290</v>
      </c>
      <c r="P757" s="709" t="s">
        <v>8629</v>
      </c>
      <c r="Q757" s="709" t="s">
        <v>11902</v>
      </c>
      <c r="R757" s="709">
        <v>2</v>
      </c>
      <c r="S757" s="714" t="str">
        <f>IF($P757="","",(VLOOKUP($P757,所属・種目コード!$B$2:$D$152,3,0)))</f>
        <v>031240</v>
      </c>
      <c r="T757" s="714">
        <f>IF($P757="","",(VLOOKUP($P757,所属・種目コード!$B$2:$D$152,2,0)))</f>
        <v>1240</v>
      </c>
    </row>
    <row r="758" spans="1:20" ht="18" customHeight="1">
      <c r="A758" s="709">
        <v>756</v>
      </c>
      <c r="B758" s="709">
        <v>904</v>
      </c>
      <c r="C758" s="709" t="s">
        <v>10777</v>
      </c>
      <c r="D758" s="709" t="s">
        <v>10778</v>
      </c>
      <c r="E758" s="709" t="s">
        <v>257</v>
      </c>
      <c r="F758" s="709">
        <v>1</v>
      </c>
      <c r="G758" s="709">
        <v>2</v>
      </c>
      <c r="H758" s="710" t="s">
        <v>8922</v>
      </c>
      <c r="I758" s="714">
        <f>IF($E758="","",(VLOOKUP($E758,所属・種目コード!$B$2:$D$152,2,0)))</f>
        <v>1156</v>
      </c>
      <c r="K758" s="32">
        <v>756</v>
      </c>
      <c r="L758" s="715">
        <v>896</v>
      </c>
      <c r="M758" s="716" t="s">
        <v>9043</v>
      </c>
      <c r="N758" s="709" t="s">
        <v>13291</v>
      </c>
      <c r="O758" s="709" t="s">
        <v>13292</v>
      </c>
      <c r="P758" s="709" t="s">
        <v>218</v>
      </c>
      <c r="Q758" s="709" t="s">
        <v>11902</v>
      </c>
      <c r="R758" s="709">
        <v>3</v>
      </c>
      <c r="S758" s="714" t="str">
        <f>IF($P758="","",(VLOOKUP($P758,所属・種目コード!$B$2:$D$152,3,0)))</f>
        <v>031146</v>
      </c>
      <c r="T758" s="714">
        <f>IF($P758="","",(VLOOKUP($P758,所属・種目コード!$B$2:$D$152,2,0)))</f>
        <v>1146</v>
      </c>
    </row>
    <row r="759" spans="1:20" ht="18" customHeight="1">
      <c r="A759" s="709">
        <v>757</v>
      </c>
      <c r="B759" s="709">
        <v>905</v>
      </c>
      <c r="C759" s="709" t="s">
        <v>10779</v>
      </c>
      <c r="D759" s="709" t="s">
        <v>10780</v>
      </c>
      <c r="E759" s="709" t="s">
        <v>257</v>
      </c>
      <c r="F759" s="709">
        <v>1</v>
      </c>
      <c r="G759" s="709">
        <v>2</v>
      </c>
      <c r="H759" s="710" t="s">
        <v>8922</v>
      </c>
      <c r="I759" s="714">
        <f>IF($E759="","",(VLOOKUP($E759,所属・種目コード!$B$2:$D$152,2,0)))</f>
        <v>1156</v>
      </c>
      <c r="K759" s="32">
        <v>757</v>
      </c>
      <c r="L759" s="715">
        <v>897</v>
      </c>
      <c r="M759" s="716" t="s">
        <v>9043</v>
      </c>
      <c r="N759" s="709" t="s">
        <v>13293</v>
      </c>
      <c r="O759" s="709" t="s">
        <v>13294</v>
      </c>
      <c r="P759" s="709" t="s">
        <v>218</v>
      </c>
      <c r="Q759" s="709" t="s">
        <v>11902</v>
      </c>
      <c r="R759" s="709">
        <v>3</v>
      </c>
      <c r="S759" s="714" t="str">
        <f>IF($P759="","",(VLOOKUP($P759,所属・種目コード!$B$2:$D$152,3,0)))</f>
        <v>031146</v>
      </c>
      <c r="T759" s="714">
        <f>IF($P759="","",(VLOOKUP($P759,所属・種目コード!$B$2:$D$152,2,0)))</f>
        <v>1146</v>
      </c>
    </row>
    <row r="760" spans="1:20" ht="18" customHeight="1">
      <c r="A760" s="709">
        <v>758</v>
      </c>
      <c r="B760" s="709">
        <v>906</v>
      </c>
      <c r="C760" s="709" t="s">
        <v>10781</v>
      </c>
      <c r="D760" s="709" t="s">
        <v>10782</v>
      </c>
      <c r="E760" s="709" t="s">
        <v>257</v>
      </c>
      <c r="F760" s="709">
        <v>1</v>
      </c>
      <c r="G760" s="709">
        <v>2</v>
      </c>
      <c r="H760" s="710" t="s">
        <v>8922</v>
      </c>
      <c r="I760" s="714">
        <f>IF($E760="","",(VLOOKUP($E760,所属・種目コード!$B$2:$D$152,2,0)))</f>
        <v>1156</v>
      </c>
      <c r="K760" s="32">
        <v>758</v>
      </c>
      <c r="L760" s="715">
        <v>898</v>
      </c>
      <c r="M760" s="716" t="s">
        <v>9043</v>
      </c>
      <c r="N760" s="709" t="s">
        <v>13295</v>
      </c>
      <c r="O760" s="709" t="s">
        <v>8963</v>
      </c>
      <c r="P760" s="709" t="s">
        <v>218</v>
      </c>
      <c r="Q760" s="709" t="s">
        <v>11902</v>
      </c>
      <c r="R760" s="709">
        <v>3</v>
      </c>
      <c r="S760" s="714" t="str">
        <f>IF($P760="","",(VLOOKUP($P760,所属・種目コード!$B$2:$D$152,3,0)))</f>
        <v>031146</v>
      </c>
      <c r="T760" s="714">
        <f>IF($P760="","",(VLOOKUP($P760,所属・種目コード!$B$2:$D$152,2,0)))</f>
        <v>1146</v>
      </c>
    </row>
    <row r="761" spans="1:20" ht="18" customHeight="1">
      <c r="A761" s="709">
        <v>759</v>
      </c>
      <c r="B761" s="709">
        <v>907</v>
      </c>
      <c r="C761" s="709" t="s">
        <v>10783</v>
      </c>
      <c r="D761" s="709" t="s">
        <v>9084</v>
      </c>
      <c r="E761" s="709" t="s">
        <v>8631</v>
      </c>
      <c r="F761" s="709">
        <v>1</v>
      </c>
      <c r="G761" s="709">
        <v>3</v>
      </c>
      <c r="H761" s="710" t="s">
        <v>9050</v>
      </c>
      <c r="I761" s="714">
        <f>IF($E761="","",(VLOOKUP($E761,所属・種目コード!$B$2:$D$152,2,0)))</f>
        <v>1242</v>
      </c>
      <c r="K761" s="32">
        <v>759</v>
      </c>
      <c r="L761" s="715">
        <v>899</v>
      </c>
      <c r="M761" s="716" t="s">
        <v>9043</v>
      </c>
      <c r="N761" s="709" t="s">
        <v>13296</v>
      </c>
      <c r="O761" s="709" t="s">
        <v>13297</v>
      </c>
      <c r="P761" s="709" t="s">
        <v>218</v>
      </c>
      <c r="Q761" s="709" t="s">
        <v>11902</v>
      </c>
      <c r="R761" s="709">
        <v>3</v>
      </c>
      <c r="S761" s="714" t="str">
        <f>IF($P761="","",(VLOOKUP($P761,所属・種目コード!$B$2:$D$152,3,0)))</f>
        <v>031146</v>
      </c>
      <c r="T761" s="714">
        <f>IF($P761="","",(VLOOKUP($P761,所属・種目コード!$B$2:$D$152,2,0)))</f>
        <v>1146</v>
      </c>
    </row>
    <row r="762" spans="1:20" ht="18" customHeight="1">
      <c r="A762" s="709">
        <v>760</v>
      </c>
      <c r="B762" s="709">
        <v>908</v>
      </c>
      <c r="C762" s="709" t="s">
        <v>10784</v>
      </c>
      <c r="D762" s="709" t="s">
        <v>10785</v>
      </c>
      <c r="E762" s="709" t="s">
        <v>8631</v>
      </c>
      <c r="F762" s="709">
        <v>1</v>
      </c>
      <c r="G762" s="709">
        <v>3</v>
      </c>
      <c r="H762" s="710" t="s">
        <v>9050</v>
      </c>
      <c r="I762" s="714">
        <f>IF($E762="","",(VLOOKUP($E762,所属・種目コード!$B$2:$D$152,2,0)))</f>
        <v>1242</v>
      </c>
      <c r="K762" s="32">
        <v>760</v>
      </c>
      <c r="L762" s="715">
        <v>900</v>
      </c>
      <c r="M762" s="716" t="s">
        <v>9043</v>
      </c>
      <c r="N762" s="709" t="s">
        <v>13298</v>
      </c>
      <c r="O762" s="709" t="s">
        <v>13299</v>
      </c>
      <c r="P762" s="709" t="s">
        <v>218</v>
      </c>
      <c r="Q762" s="709" t="s">
        <v>11902</v>
      </c>
      <c r="R762" s="709">
        <v>3</v>
      </c>
      <c r="S762" s="714" t="str">
        <f>IF($P762="","",(VLOOKUP($P762,所属・種目コード!$B$2:$D$152,3,0)))</f>
        <v>031146</v>
      </c>
      <c r="T762" s="714">
        <f>IF($P762="","",(VLOOKUP($P762,所属・種目コード!$B$2:$D$152,2,0)))</f>
        <v>1146</v>
      </c>
    </row>
    <row r="763" spans="1:20" ht="18" customHeight="1">
      <c r="A763" s="709">
        <v>761</v>
      </c>
      <c r="B763" s="709">
        <v>909</v>
      </c>
      <c r="C763" s="709" t="s">
        <v>10786</v>
      </c>
      <c r="D763" s="709" t="s">
        <v>9058</v>
      </c>
      <c r="E763" s="709" t="s">
        <v>8631</v>
      </c>
      <c r="F763" s="709">
        <v>1</v>
      </c>
      <c r="G763" s="709">
        <v>3</v>
      </c>
      <c r="H763" s="710" t="s">
        <v>9050</v>
      </c>
      <c r="I763" s="714">
        <f>IF($E763="","",(VLOOKUP($E763,所属・種目コード!$B$2:$D$152,2,0)))</f>
        <v>1242</v>
      </c>
      <c r="K763" s="32">
        <v>761</v>
      </c>
      <c r="L763" s="715">
        <v>901</v>
      </c>
      <c r="M763" s="716" t="s">
        <v>9043</v>
      </c>
      <c r="N763" s="709" t="s">
        <v>13300</v>
      </c>
      <c r="O763" s="709" t="s">
        <v>13301</v>
      </c>
      <c r="P763" s="709" t="s">
        <v>218</v>
      </c>
      <c r="Q763" s="709" t="s">
        <v>11902</v>
      </c>
      <c r="R763" s="709">
        <v>2</v>
      </c>
      <c r="S763" s="714" t="str">
        <f>IF($P763="","",(VLOOKUP($P763,所属・種目コード!$B$2:$D$152,3,0)))</f>
        <v>031146</v>
      </c>
      <c r="T763" s="714">
        <f>IF($P763="","",(VLOOKUP($P763,所属・種目コード!$B$2:$D$152,2,0)))</f>
        <v>1146</v>
      </c>
    </row>
    <row r="764" spans="1:20" ht="18" customHeight="1">
      <c r="A764" s="709">
        <v>762</v>
      </c>
      <c r="B764" s="709">
        <v>910</v>
      </c>
      <c r="C764" s="709" t="s">
        <v>10787</v>
      </c>
      <c r="D764" s="709" t="s">
        <v>10788</v>
      </c>
      <c r="E764" s="709" t="s">
        <v>8631</v>
      </c>
      <c r="F764" s="709">
        <v>1</v>
      </c>
      <c r="G764" s="709">
        <v>3</v>
      </c>
      <c r="H764" s="710" t="s">
        <v>9050</v>
      </c>
      <c r="I764" s="714">
        <f>IF($E764="","",(VLOOKUP($E764,所属・種目コード!$B$2:$D$152,2,0)))</f>
        <v>1242</v>
      </c>
      <c r="K764" s="32">
        <v>762</v>
      </c>
      <c r="L764" s="715">
        <v>902</v>
      </c>
      <c r="M764" s="716" t="s">
        <v>9043</v>
      </c>
      <c r="N764" s="709" t="s">
        <v>13302</v>
      </c>
      <c r="O764" s="709" t="s">
        <v>13303</v>
      </c>
      <c r="P764" s="709" t="s">
        <v>218</v>
      </c>
      <c r="Q764" s="709" t="s">
        <v>11902</v>
      </c>
      <c r="R764" s="709">
        <v>2</v>
      </c>
      <c r="S764" s="714" t="str">
        <f>IF($P764="","",(VLOOKUP($P764,所属・種目コード!$B$2:$D$152,3,0)))</f>
        <v>031146</v>
      </c>
      <c r="T764" s="714">
        <f>IF($P764="","",(VLOOKUP($P764,所属・種目コード!$B$2:$D$152,2,0)))</f>
        <v>1146</v>
      </c>
    </row>
    <row r="765" spans="1:20" ht="18" customHeight="1">
      <c r="A765" s="709">
        <v>763</v>
      </c>
      <c r="B765" s="709">
        <v>911</v>
      </c>
      <c r="C765" s="709" t="s">
        <v>10789</v>
      </c>
      <c r="D765" s="709" t="s">
        <v>10790</v>
      </c>
      <c r="E765" s="709" t="s">
        <v>8631</v>
      </c>
      <c r="F765" s="709">
        <v>1</v>
      </c>
      <c r="G765" s="709">
        <v>3</v>
      </c>
      <c r="H765" s="710" t="s">
        <v>9050</v>
      </c>
      <c r="I765" s="714">
        <f>IF($E765="","",(VLOOKUP($E765,所属・種目コード!$B$2:$D$152,2,0)))</f>
        <v>1242</v>
      </c>
      <c r="K765" s="32">
        <v>763</v>
      </c>
      <c r="L765" s="715">
        <v>903</v>
      </c>
      <c r="M765" s="716" t="s">
        <v>9043</v>
      </c>
      <c r="N765" s="709" t="s">
        <v>13304</v>
      </c>
      <c r="O765" s="709" t="s">
        <v>13305</v>
      </c>
      <c r="P765" s="709" t="s">
        <v>218</v>
      </c>
      <c r="Q765" s="709" t="s">
        <v>11902</v>
      </c>
      <c r="R765" s="709">
        <v>2</v>
      </c>
      <c r="S765" s="714" t="str">
        <f>IF($P765="","",(VLOOKUP($P765,所属・種目コード!$B$2:$D$152,3,0)))</f>
        <v>031146</v>
      </c>
      <c r="T765" s="714">
        <f>IF($P765="","",(VLOOKUP($P765,所属・種目コード!$B$2:$D$152,2,0)))</f>
        <v>1146</v>
      </c>
    </row>
    <row r="766" spans="1:20" ht="18" customHeight="1">
      <c r="A766" s="709">
        <v>764</v>
      </c>
      <c r="B766" s="709">
        <v>912</v>
      </c>
      <c r="C766" s="709" t="s">
        <v>10791</v>
      </c>
      <c r="D766" s="709" t="s">
        <v>10792</v>
      </c>
      <c r="E766" s="709" t="s">
        <v>8631</v>
      </c>
      <c r="F766" s="709">
        <v>1</v>
      </c>
      <c r="G766" s="709">
        <v>3</v>
      </c>
      <c r="H766" s="710" t="s">
        <v>9050</v>
      </c>
      <c r="I766" s="714">
        <f>IF($E766="","",(VLOOKUP($E766,所属・種目コード!$B$2:$D$152,2,0)))</f>
        <v>1242</v>
      </c>
      <c r="K766" s="32">
        <v>764</v>
      </c>
      <c r="L766" s="715">
        <v>904</v>
      </c>
      <c r="M766" s="716" t="s">
        <v>9043</v>
      </c>
      <c r="N766" s="709" t="s">
        <v>13306</v>
      </c>
      <c r="O766" s="709" t="s">
        <v>13307</v>
      </c>
      <c r="P766" s="709" t="s">
        <v>218</v>
      </c>
      <c r="Q766" s="709" t="s">
        <v>11902</v>
      </c>
      <c r="R766" s="709">
        <v>2</v>
      </c>
      <c r="S766" s="714" t="str">
        <f>IF($P766="","",(VLOOKUP($P766,所属・種目コード!$B$2:$D$152,3,0)))</f>
        <v>031146</v>
      </c>
      <c r="T766" s="714">
        <f>IF($P766="","",(VLOOKUP($P766,所属・種目コード!$B$2:$D$152,2,0)))</f>
        <v>1146</v>
      </c>
    </row>
    <row r="767" spans="1:20" ht="18" customHeight="1">
      <c r="A767" s="709">
        <v>765</v>
      </c>
      <c r="B767" s="709">
        <v>913</v>
      </c>
      <c r="C767" s="709" t="s">
        <v>10793</v>
      </c>
      <c r="D767" s="709" t="s">
        <v>10794</v>
      </c>
      <c r="E767" s="709" t="s">
        <v>8631</v>
      </c>
      <c r="F767" s="709">
        <v>1</v>
      </c>
      <c r="G767" s="709">
        <v>3</v>
      </c>
      <c r="H767" s="710" t="s">
        <v>9050</v>
      </c>
      <c r="I767" s="714">
        <f>IF($E767="","",(VLOOKUP($E767,所属・種目コード!$B$2:$D$152,2,0)))</f>
        <v>1242</v>
      </c>
      <c r="K767" s="32">
        <v>765</v>
      </c>
      <c r="L767" s="715">
        <v>905</v>
      </c>
      <c r="M767" s="716" t="s">
        <v>9043</v>
      </c>
      <c r="N767" s="709" t="s">
        <v>9330</v>
      </c>
      <c r="O767" s="709" t="s">
        <v>9331</v>
      </c>
      <c r="P767" s="709" t="s">
        <v>218</v>
      </c>
      <c r="Q767" s="709" t="s">
        <v>11902</v>
      </c>
      <c r="R767" s="709">
        <v>3</v>
      </c>
      <c r="S767" s="714" t="str">
        <f>IF($P767="","",(VLOOKUP($P767,所属・種目コード!$B$2:$D$152,3,0)))</f>
        <v>031146</v>
      </c>
      <c r="T767" s="714">
        <f>IF($P767="","",(VLOOKUP($P767,所属・種目コード!$B$2:$D$152,2,0)))</f>
        <v>1146</v>
      </c>
    </row>
    <row r="768" spans="1:20" ht="18" customHeight="1">
      <c r="A768" s="709">
        <v>766</v>
      </c>
      <c r="B768" s="709">
        <v>914</v>
      </c>
      <c r="C768" s="709" t="s">
        <v>10795</v>
      </c>
      <c r="D768" s="709" t="s">
        <v>10796</v>
      </c>
      <c r="E768" s="709" t="s">
        <v>8631</v>
      </c>
      <c r="F768" s="709">
        <v>1</v>
      </c>
      <c r="G768" s="709">
        <v>3</v>
      </c>
      <c r="H768" s="710" t="s">
        <v>9050</v>
      </c>
      <c r="I768" s="714">
        <f>IF($E768="","",(VLOOKUP($E768,所属・種目コード!$B$2:$D$152,2,0)))</f>
        <v>1242</v>
      </c>
      <c r="K768" s="32">
        <v>766</v>
      </c>
      <c r="L768" s="715">
        <v>906</v>
      </c>
      <c r="M768" s="716" t="s">
        <v>8969</v>
      </c>
      <c r="N768" s="709" t="s">
        <v>13308</v>
      </c>
      <c r="O768" s="709" t="s">
        <v>13309</v>
      </c>
      <c r="P768" s="709" t="s">
        <v>308</v>
      </c>
      <c r="Q768" s="709" t="s">
        <v>11902</v>
      </c>
      <c r="R768" s="709">
        <v>3</v>
      </c>
      <c r="S768" s="714" t="str">
        <f>IF($P768="","",(VLOOKUP($P768,所属・種目コード!$B$2:$D$152,3,0)))</f>
        <v>031169</v>
      </c>
      <c r="T768" s="714">
        <f>IF($P768="","",(VLOOKUP($P768,所属・種目コード!$B$2:$D$152,2,0)))</f>
        <v>1169</v>
      </c>
    </row>
    <row r="769" spans="1:20" ht="18" customHeight="1">
      <c r="A769" s="709">
        <v>767</v>
      </c>
      <c r="B769" s="709">
        <v>915</v>
      </c>
      <c r="C769" s="709" t="s">
        <v>10797</v>
      </c>
      <c r="D769" s="709" t="s">
        <v>10798</v>
      </c>
      <c r="E769" s="709" t="s">
        <v>8631</v>
      </c>
      <c r="F769" s="709">
        <v>1</v>
      </c>
      <c r="G769" s="709">
        <v>3</v>
      </c>
      <c r="H769" s="710" t="s">
        <v>9050</v>
      </c>
      <c r="I769" s="714">
        <f>IF($E769="","",(VLOOKUP($E769,所属・種目コード!$B$2:$D$152,2,0)))</f>
        <v>1242</v>
      </c>
      <c r="K769" s="32">
        <v>767</v>
      </c>
      <c r="L769" s="715">
        <v>907</v>
      </c>
      <c r="M769" s="716" t="s">
        <v>8969</v>
      </c>
      <c r="N769" s="709" t="s">
        <v>13310</v>
      </c>
      <c r="O769" s="709" t="s">
        <v>13311</v>
      </c>
      <c r="P769" s="709" t="s">
        <v>308</v>
      </c>
      <c r="Q769" s="709" t="s">
        <v>11902</v>
      </c>
      <c r="R769" s="709">
        <v>3</v>
      </c>
      <c r="S769" s="714" t="str">
        <f>IF($P769="","",(VLOOKUP($P769,所属・種目コード!$B$2:$D$152,3,0)))</f>
        <v>031169</v>
      </c>
      <c r="T769" s="714">
        <f>IF($P769="","",(VLOOKUP($P769,所属・種目コード!$B$2:$D$152,2,0)))</f>
        <v>1169</v>
      </c>
    </row>
    <row r="770" spans="1:20" ht="18" customHeight="1">
      <c r="A770" s="709">
        <v>768</v>
      </c>
      <c r="B770" s="709">
        <v>916</v>
      </c>
      <c r="C770" s="709" t="s">
        <v>10799</v>
      </c>
      <c r="D770" s="709" t="s">
        <v>10800</v>
      </c>
      <c r="E770" s="709" t="s">
        <v>8631</v>
      </c>
      <c r="F770" s="709">
        <v>1</v>
      </c>
      <c r="G770" s="709">
        <v>3</v>
      </c>
      <c r="H770" s="710" t="s">
        <v>9050</v>
      </c>
      <c r="I770" s="714">
        <f>IF($E770="","",(VLOOKUP($E770,所属・種目コード!$B$2:$D$152,2,0)))</f>
        <v>1242</v>
      </c>
      <c r="K770" s="32">
        <v>768</v>
      </c>
      <c r="L770" s="715">
        <v>908</v>
      </c>
      <c r="M770" s="716" t="s">
        <v>8969</v>
      </c>
      <c r="N770" s="709" t="s">
        <v>13312</v>
      </c>
      <c r="O770" s="709" t="s">
        <v>13313</v>
      </c>
      <c r="P770" s="709" t="s">
        <v>308</v>
      </c>
      <c r="Q770" s="709" t="s">
        <v>11902</v>
      </c>
      <c r="R770" s="709">
        <v>2</v>
      </c>
      <c r="S770" s="714" t="str">
        <f>IF($P770="","",(VLOOKUP($P770,所属・種目コード!$B$2:$D$152,3,0)))</f>
        <v>031169</v>
      </c>
      <c r="T770" s="714">
        <f>IF($P770="","",(VLOOKUP($P770,所属・種目コード!$B$2:$D$152,2,0)))</f>
        <v>1169</v>
      </c>
    </row>
    <row r="771" spans="1:20" ht="18" customHeight="1">
      <c r="A771" s="709">
        <v>769</v>
      </c>
      <c r="B771" s="709">
        <v>917</v>
      </c>
      <c r="C771" s="709" t="s">
        <v>10801</v>
      </c>
      <c r="D771" s="709" t="s">
        <v>10802</v>
      </c>
      <c r="E771" s="709" t="s">
        <v>8631</v>
      </c>
      <c r="F771" s="709">
        <v>1</v>
      </c>
      <c r="G771" s="709">
        <v>2</v>
      </c>
      <c r="H771" s="710" t="s">
        <v>9050</v>
      </c>
      <c r="I771" s="714">
        <f>IF($E771="","",(VLOOKUP($E771,所属・種目コード!$B$2:$D$152,2,0)))</f>
        <v>1242</v>
      </c>
      <c r="K771" s="32">
        <v>769</v>
      </c>
      <c r="L771" s="715">
        <v>909</v>
      </c>
      <c r="M771" s="716" t="s">
        <v>8969</v>
      </c>
      <c r="N771" s="709" t="s">
        <v>13314</v>
      </c>
      <c r="O771" s="709" t="s">
        <v>13315</v>
      </c>
      <c r="P771" s="709" t="s">
        <v>308</v>
      </c>
      <c r="Q771" s="709" t="s">
        <v>11902</v>
      </c>
      <c r="R771" s="709">
        <v>2</v>
      </c>
      <c r="S771" s="714" t="str">
        <f>IF($P771="","",(VLOOKUP($P771,所属・種目コード!$B$2:$D$152,3,0)))</f>
        <v>031169</v>
      </c>
      <c r="T771" s="714">
        <f>IF($P771="","",(VLOOKUP($P771,所属・種目コード!$B$2:$D$152,2,0)))</f>
        <v>1169</v>
      </c>
    </row>
    <row r="772" spans="1:20" ht="18" customHeight="1">
      <c r="A772" s="709">
        <v>770</v>
      </c>
      <c r="B772" s="709">
        <v>918</v>
      </c>
      <c r="C772" s="709" t="s">
        <v>10803</v>
      </c>
      <c r="D772" s="709" t="s">
        <v>10804</v>
      </c>
      <c r="E772" s="709" t="s">
        <v>8631</v>
      </c>
      <c r="F772" s="709">
        <v>1</v>
      </c>
      <c r="G772" s="709">
        <v>2</v>
      </c>
      <c r="H772" s="710" t="s">
        <v>9050</v>
      </c>
      <c r="I772" s="714">
        <f>IF($E772="","",(VLOOKUP($E772,所属・種目コード!$B$2:$D$152,2,0)))</f>
        <v>1242</v>
      </c>
      <c r="K772" s="32">
        <v>770</v>
      </c>
      <c r="L772" s="715">
        <v>910</v>
      </c>
      <c r="M772" s="716" t="s">
        <v>8969</v>
      </c>
      <c r="N772" s="709" t="s">
        <v>13316</v>
      </c>
      <c r="O772" s="709" t="s">
        <v>13317</v>
      </c>
      <c r="P772" s="709" t="s">
        <v>308</v>
      </c>
      <c r="Q772" s="709" t="s">
        <v>11902</v>
      </c>
      <c r="R772" s="709">
        <v>2</v>
      </c>
      <c r="S772" s="714" t="str">
        <f>IF($P772="","",(VLOOKUP($P772,所属・種目コード!$B$2:$D$152,3,0)))</f>
        <v>031169</v>
      </c>
      <c r="T772" s="714">
        <f>IF($P772="","",(VLOOKUP($P772,所属・種目コード!$B$2:$D$152,2,0)))</f>
        <v>1169</v>
      </c>
    </row>
    <row r="773" spans="1:20" ht="18" customHeight="1">
      <c r="A773" s="709">
        <v>771</v>
      </c>
      <c r="B773" s="709">
        <v>919</v>
      </c>
      <c r="C773" s="709" t="s">
        <v>10805</v>
      </c>
      <c r="D773" s="709" t="s">
        <v>10806</v>
      </c>
      <c r="E773" s="709" t="s">
        <v>8631</v>
      </c>
      <c r="F773" s="709">
        <v>1</v>
      </c>
      <c r="G773" s="709">
        <v>2</v>
      </c>
      <c r="H773" s="710" t="s">
        <v>9050</v>
      </c>
      <c r="I773" s="714">
        <f>IF($E773="","",(VLOOKUP($E773,所属・種目コード!$B$2:$D$152,2,0)))</f>
        <v>1242</v>
      </c>
      <c r="K773" s="32">
        <v>771</v>
      </c>
      <c r="L773" s="715">
        <v>911</v>
      </c>
      <c r="M773" s="716" t="s">
        <v>8969</v>
      </c>
      <c r="N773" s="709" t="s">
        <v>13318</v>
      </c>
      <c r="O773" s="709" t="s">
        <v>13319</v>
      </c>
      <c r="P773" s="709" t="s">
        <v>308</v>
      </c>
      <c r="Q773" s="709" t="s">
        <v>11902</v>
      </c>
      <c r="R773" s="709">
        <v>2</v>
      </c>
      <c r="S773" s="714" t="str">
        <f>IF($P773="","",(VLOOKUP($P773,所属・種目コード!$B$2:$D$152,3,0)))</f>
        <v>031169</v>
      </c>
      <c r="T773" s="714">
        <f>IF($P773="","",(VLOOKUP($P773,所属・種目コード!$B$2:$D$152,2,0)))</f>
        <v>1169</v>
      </c>
    </row>
    <row r="774" spans="1:20" ht="18" customHeight="1">
      <c r="A774" s="709">
        <v>772</v>
      </c>
      <c r="B774" s="709">
        <v>920</v>
      </c>
      <c r="C774" s="709" t="s">
        <v>10807</v>
      </c>
      <c r="D774" s="709" t="s">
        <v>10808</v>
      </c>
      <c r="E774" s="709" t="s">
        <v>8631</v>
      </c>
      <c r="F774" s="709">
        <v>1</v>
      </c>
      <c r="G774" s="709">
        <v>2</v>
      </c>
      <c r="H774" s="710" t="s">
        <v>9050</v>
      </c>
      <c r="I774" s="714">
        <f>IF($E774="","",(VLOOKUP($E774,所属・種目コード!$B$2:$D$152,2,0)))</f>
        <v>1242</v>
      </c>
      <c r="K774" s="32">
        <v>772</v>
      </c>
      <c r="L774" s="715">
        <v>912</v>
      </c>
      <c r="M774" s="716" t="s">
        <v>8969</v>
      </c>
      <c r="N774" s="709" t="s">
        <v>13320</v>
      </c>
      <c r="O774" s="709" t="s">
        <v>13321</v>
      </c>
      <c r="P774" s="709" t="s">
        <v>308</v>
      </c>
      <c r="Q774" s="709" t="s">
        <v>11902</v>
      </c>
      <c r="R774" s="709">
        <v>2</v>
      </c>
      <c r="S774" s="714" t="str">
        <f>IF($P774="","",(VLOOKUP($P774,所属・種目コード!$B$2:$D$152,3,0)))</f>
        <v>031169</v>
      </c>
      <c r="T774" s="714">
        <f>IF($P774="","",(VLOOKUP($P774,所属・種目コード!$B$2:$D$152,2,0)))</f>
        <v>1169</v>
      </c>
    </row>
    <row r="775" spans="1:20" ht="18" customHeight="1">
      <c r="A775" s="709">
        <v>773</v>
      </c>
      <c r="B775" s="709">
        <v>921</v>
      </c>
      <c r="C775" s="709" t="s">
        <v>10809</v>
      </c>
      <c r="D775" s="709" t="s">
        <v>10810</v>
      </c>
      <c r="E775" s="709" t="s">
        <v>8631</v>
      </c>
      <c r="F775" s="709">
        <v>1</v>
      </c>
      <c r="G775" s="709">
        <v>2</v>
      </c>
      <c r="H775" s="710" t="s">
        <v>9050</v>
      </c>
      <c r="I775" s="714">
        <f>IF($E775="","",(VLOOKUP($E775,所属・種目コード!$B$2:$D$152,2,0)))</f>
        <v>1242</v>
      </c>
      <c r="K775" s="32">
        <v>773</v>
      </c>
      <c r="L775" s="715">
        <v>920</v>
      </c>
      <c r="M775" s="716" t="s">
        <v>8969</v>
      </c>
      <c r="N775" s="709" t="s">
        <v>13322</v>
      </c>
      <c r="O775" s="709" t="s">
        <v>13323</v>
      </c>
      <c r="P775" s="709" t="s">
        <v>269</v>
      </c>
      <c r="Q775" s="709" t="s">
        <v>11902</v>
      </c>
      <c r="R775" s="709">
        <v>3</v>
      </c>
      <c r="S775" s="714" t="str">
        <f>IF($P775="","",(VLOOKUP($P775,所属・種目コード!$B$2:$D$152,3,0)))</f>
        <v>031159</v>
      </c>
      <c r="T775" s="714">
        <f>IF($P775="","",(VLOOKUP($P775,所属・種目コード!$B$2:$D$152,2,0)))</f>
        <v>1159</v>
      </c>
    </row>
    <row r="776" spans="1:20" ht="18" customHeight="1">
      <c r="A776" s="709">
        <v>774</v>
      </c>
      <c r="B776" s="709">
        <v>922</v>
      </c>
      <c r="C776" s="709" t="s">
        <v>10811</v>
      </c>
      <c r="D776" s="709" t="s">
        <v>10812</v>
      </c>
      <c r="E776" s="709" t="s">
        <v>8631</v>
      </c>
      <c r="F776" s="709">
        <v>1</v>
      </c>
      <c r="G776" s="709">
        <v>2</v>
      </c>
      <c r="H776" s="710" t="s">
        <v>9050</v>
      </c>
      <c r="I776" s="714">
        <f>IF($E776="","",(VLOOKUP($E776,所属・種目コード!$B$2:$D$152,2,0)))</f>
        <v>1242</v>
      </c>
      <c r="K776" s="32">
        <v>774</v>
      </c>
      <c r="L776" s="715">
        <v>921</v>
      </c>
      <c r="M776" s="716" t="s">
        <v>8969</v>
      </c>
      <c r="N776" s="709" t="s">
        <v>13324</v>
      </c>
      <c r="O776" s="709" t="s">
        <v>9333</v>
      </c>
      <c r="P776" s="709" t="s">
        <v>269</v>
      </c>
      <c r="Q776" s="709" t="s">
        <v>11902</v>
      </c>
      <c r="R776" s="709">
        <v>3</v>
      </c>
      <c r="S776" s="714" t="str">
        <f>IF($P776="","",(VLOOKUP($P776,所属・種目コード!$B$2:$D$152,3,0)))</f>
        <v>031159</v>
      </c>
      <c r="T776" s="714">
        <f>IF($P776="","",(VLOOKUP($P776,所属・種目コード!$B$2:$D$152,2,0)))</f>
        <v>1159</v>
      </c>
    </row>
    <row r="777" spans="1:20" ht="18" customHeight="1">
      <c r="A777" s="709">
        <v>775</v>
      </c>
      <c r="B777" s="709">
        <v>923</v>
      </c>
      <c r="C777" s="709" t="s">
        <v>10813</v>
      </c>
      <c r="D777" s="709" t="s">
        <v>10814</v>
      </c>
      <c r="E777" s="709" t="s">
        <v>8631</v>
      </c>
      <c r="F777" s="709">
        <v>1</v>
      </c>
      <c r="G777" s="709">
        <v>2</v>
      </c>
      <c r="H777" s="710" t="s">
        <v>9050</v>
      </c>
      <c r="I777" s="714">
        <f>IF($E777="","",(VLOOKUP($E777,所属・種目コード!$B$2:$D$152,2,0)))</f>
        <v>1242</v>
      </c>
      <c r="K777" s="32">
        <v>775</v>
      </c>
      <c r="L777" s="715">
        <v>922</v>
      </c>
      <c r="M777" s="716" t="s">
        <v>8969</v>
      </c>
      <c r="N777" s="709" t="s">
        <v>13325</v>
      </c>
      <c r="O777" s="709" t="s">
        <v>13326</v>
      </c>
      <c r="P777" s="709" t="s">
        <v>269</v>
      </c>
      <c r="Q777" s="709" t="s">
        <v>11902</v>
      </c>
      <c r="R777" s="709">
        <v>3</v>
      </c>
      <c r="S777" s="714" t="str">
        <f>IF($P777="","",(VLOOKUP($P777,所属・種目コード!$B$2:$D$152,3,0)))</f>
        <v>031159</v>
      </c>
      <c r="T777" s="714">
        <f>IF($P777="","",(VLOOKUP($P777,所属・種目コード!$B$2:$D$152,2,0)))</f>
        <v>1159</v>
      </c>
    </row>
    <row r="778" spans="1:20" ht="18" customHeight="1">
      <c r="A778" s="709">
        <v>776</v>
      </c>
      <c r="B778" s="709">
        <v>924</v>
      </c>
      <c r="C778" s="709" t="s">
        <v>10815</v>
      </c>
      <c r="D778" s="709" t="s">
        <v>10816</v>
      </c>
      <c r="E778" s="709" t="s">
        <v>8631</v>
      </c>
      <c r="F778" s="709">
        <v>1</v>
      </c>
      <c r="G778" s="709">
        <v>2</v>
      </c>
      <c r="H778" s="710" t="s">
        <v>9050</v>
      </c>
      <c r="I778" s="714">
        <f>IF($E778="","",(VLOOKUP($E778,所属・種目コード!$B$2:$D$152,2,0)))</f>
        <v>1242</v>
      </c>
      <c r="K778" s="32">
        <v>776</v>
      </c>
      <c r="L778" s="715">
        <v>923</v>
      </c>
      <c r="M778" s="716" t="s">
        <v>8960</v>
      </c>
      <c r="N778" s="709" t="s">
        <v>13327</v>
      </c>
      <c r="O778" s="709" t="s">
        <v>13328</v>
      </c>
      <c r="P778" s="709" t="s">
        <v>269</v>
      </c>
      <c r="Q778" s="709" t="s">
        <v>11902</v>
      </c>
      <c r="R778" s="709">
        <v>3</v>
      </c>
      <c r="S778" s="714" t="str">
        <f>IF($P778="","",(VLOOKUP($P778,所属・種目コード!$B$2:$D$152,3,0)))</f>
        <v>031159</v>
      </c>
      <c r="T778" s="714">
        <f>IF($P778="","",(VLOOKUP($P778,所属・種目コード!$B$2:$D$152,2,0)))</f>
        <v>1159</v>
      </c>
    </row>
    <row r="779" spans="1:20" ht="18" customHeight="1">
      <c r="A779" s="709">
        <v>777</v>
      </c>
      <c r="B779" s="709">
        <v>925</v>
      </c>
      <c r="C779" s="709" t="s">
        <v>10817</v>
      </c>
      <c r="D779" s="709" t="s">
        <v>10818</v>
      </c>
      <c r="E779" s="709" t="s">
        <v>8631</v>
      </c>
      <c r="F779" s="709">
        <v>1</v>
      </c>
      <c r="G779" s="709">
        <v>2</v>
      </c>
      <c r="H779" s="710" t="s">
        <v>9050</v>
      </c>
      <c r="I779" s="714">
        <f>IF($E779="","",(VLOOKUP($E779,所属・種目コード!$B$2:$D$152,2,0)))</f>
        <v>1242</v>
      </c>
      <c r="K779" s="32">
        <v>777</v>
      </c>
      <c r="L779" s="715">
        <v>924</v>
      </c>
      <c r="M779" s="716" t="s">
        <v>8960</v>
      </c>
      <c r="N779" s="709" t="s">
        <v>13329</v>
      </c>
      <c r="O779" s="709" t="s">
        <v>13330</v>
      </c>
      <c r="P779" s="709" t="s">
        <v>269</v>
      </c>
      <c r="Q779" s="709" t="s">
        <v>11902</v>
      </c>
      <c r="R779" s="709">
        <v>3</v>
      </c>
      <c r="S779" s="714" t="str">
        <f>IF($P779="","",(VLOOKUP($P779,所属・種目コード!$B$2:$D$152,3,0)))</f>
        <v>031159</v>
      </c>
      <c r="T779" s="714">
        <f>IF($P779="","",(VLOOKUP($P779,所属・種目コード!$B$2:$D$152,2,0)))</f>
        <v>1159</v>
      </c>
    </row>
    <row r="780" spans="1:20" ht="18" customHeight="1">
      <c r="A780" s="709">
        <v>778</v>
      </c>
      <c r="B780" s="709">
        <v>926</v>
      </c>
      <c r="C780" s="709" t="s">
        <v>10819</v>
      </c>
      <c r="D780" s="709" t="s">
        <v>10820</v>
      </c>
      <c r="E780" s="709" t="s">
        <v>8631</v>
      </c>
      <c r="F780" s="709">
        <v>1</v>
      </c>
      <c r="G780" s="709">
        <v>2</v>
      </c>
      <c r="H780" s="710" t="s">
        <v>9050</v>
      </c>
      <c r="I780" s="714">
        <f>IF($E780="","",(VLOOKUP($E780,所属・種目コード!$B$2:$D$152,2,0)))</f>
        <v>1242</v>
      </c>
      <c r="K780" s="32">
        <v>778</v>
      </c>
      <c r="L780" s="715">
        <v>936</v>
      </c>
      <c r="M780" s="716" t="s">
        <v>9027</v>
      </c>
      <c r="N780" s="709" t="s">
        <v>13331</v>
      </c>
      <c r="O780" s="709" t="s">
        <v>13332</v>
      </c>
      <c r="P780" s="709" t="s">
        <v>373</v>
      </c>
      <c r="Q780" s="709" t="s">
        <v>11902</v>
      </c>
      <c r="R780" s="709">
        <v>3</v>
      </c>
      <c r="S780" s="714" t="str">
        <f>IF($P780="","",(VLOOKUP($P780,所属・種目コード!$B$2:$D$152,3,0)))</f>
        <v>031210</v>
      </c>
      <c r="T780" s="714">
        <f>IF($P780="","",(VLOOKUP($P780,所属・種目コード!$B$2:$D$152,2,0)))</f>
        <v>1210</v>
      </c>
    </row>
    <row r="781" spans="1:20" ht="18" customHeight="1">
      <c r="A781" s="709">
        <v>779</v>
      </c>
      <c r="B781" s="709">
        <v>927</v>
      </c>
      <c r="C781" s="709" t="s">
        <v>10821</v>
      </c>
      <c r="D781" s="709" t="s">
        <v>10820</v>
      </c>
      <c r="E781" s="709" t="s">
        <v>8631</v>
      </c>
      <c r="F781" s="709">
        <v>1</v>
      </c>
      <c r="G781" s="709">
        <v>2</v>
      </c>
      <c r="H781" s="710" t="s">
        <v>9050</v>
      </c>
      <c r="I781" s="714">
        <f>IF($E781="","",(VLOOKUP($E781,所属・種目コード!$B$2:$D$152,2,0)))</f>
        <v>1242</v>
      </c>
      <c r="K781" s="32">
        <v>779</v>
      </c>
      <c r="L781" s="715">
        <v>937</v>
      </c>
      <c r="M781" s="716" t="s">
        <v>8944</v>
      </c>
      <c r="N781" s="709" t="s">
        <v>13333</v>
      </c>
      <c r="O781" s="709" t="s">
        <v>3212</v>
      </c>
      <c r="P781" s="709" t="s">
        <v>344</v>
      </c>
      <c r="Q781" s="709" t="s">
        <v>11902</v>
      </c>
      <c r="R781" s="709">
        <v>3</v>
      </c>
      <c r="S781" s="714" t="str">
        <f>IF($P781="","",(VLOOKUP($P781,所属・種目コード!$B$2:$D$152,3,0)))</f>
        <v>031181</v>
      </c>
      <c r="T781" s="714">
        <f>IF($P781="","",(VLOOKUP($P781,所属・種目コード!$B$2:$D$152,2,0)))</f>
        <v>1181</v>
      </c>
    </row>
    <row r="782" spans="1:20" ht="18" customHeight="1">
      <c r="A782" s="709">
        <v>780</v>
      </c>
      <c r="B782" s="709">
        <v>928</v>
      </c>
      <c r="C782" s="709" t="s">
        <v>10822</v>
      </c>
      <c r="D782" s="709" t="s">
        <v>10823</v>
      </c>
      <c r="E782" s="709" t="s">
        <v>8631</v>
      </c>
      <c r="F782" s="709">
        <v>1</v>
      </c>
      <c r="G782" s="709">
        <v>2</v>
      </c>
      <c r="H782" s="710" t="s">
        <v>9050</v>
      </c>
      <c r="I782" s="714">
        <f>IF($E782="","",(VLOOKUP($E782,所属・種目コード!$B$2:$D$152,2,0)))</f>
        <v>1242</v>
      </c>
      <c r="K782" s="32">
        <v>780</v>
      </c>
      <c r="L782" s="715">
        <v>938</v>
      </c>
      <c r="M782" s="716" t="s">
        <v>8944</v>
      </c>
      <c r="N782" s="709" t="s">
        <v>13334</v>
      </c>
      <c r="O782" s="709" t="s">
        <v>13335</v>
      </c>
      <c r="P782" s="709" t="s">
        <v>344</v>
      </c>
      <c r="Q782" s="709" t="s">
        <v>11902</v>
      </c>
      <c r="R782" s="709">
        <v>3</v>
      </c>
      <c r="S782" s="714" t="str">
        <f>IF($P782="","",(VLOOKUP($P782,所属・種目コード!$B$2:$D$152,3,0)))</f>
        <v>031181</v>
      </c>
      <c r="T782" s="714">
        <f>IF($P782="","",(VLOOKUP($P782,所属・種目コード!$B$2:$D$152,2,0)))</f>
        <v>1181</v>
      </c>
    </row>
    <row r="783" spans="1:20" ht="18" customHeight="1">
      <c r="A783" s="709">
        <v>781</v>
      </c>
      <c r="B783" s="709">
        <v>929</v>
      </c>
      <c r="C783" s="709" t="s">
        <v>10824</v>
      </c>
      <c r="D783" s="709" t="s">
        <v>10825</v>
      </c>
      <c r="E783" s="709" t="s">
        <v>8631</v>
      </c>
      <c r="F783" s="709">
        <v>1</v>
      </c>
      <c r="G783" s="709">
        <v>2</v>
      </c>
      <c r="H783" s="710" t="s">
        <v>9050</v>
      </c>
      <c r="I783" s="714">
        <f>IF($E783="","",(VLOOKUP($E783,所属・種目コード!$B$2:$D$152,2,0)))</f>
        <v>1242</v>
      </c>
      <c r="K783" s="32">
        <v>781</v>
      </c>
      <c r="L783" s="715">
        <v>939</v>
      </c>
      <c r="M783" s="716" t="s">
        <v>8944</v>
      </c>
      <c r="N783" s="709" t="s">
        <v>13336</v>
      </c>
      <c r="O783" s="709" t="s">
        <v>12759</v>
      </c>
      <c r="P783" s="709" t="s">
        <v>344</v>
      </c>
      <c r="Q783" s="709" t="s">
        <v>11902</v>
      </c>
      <c r="R783" s="709">
        <v>3</v>
      </c>
      <c r="S783" s="714" t="str">
        <f>IF($P783="","",(VLOOKUP($P783,所属・種目コード!$B$2:$D$152,3,0)))</f>
        <v>031181</v>
      </c>
      <c r="T783" s="714">
        <f>IF($P783="","",(VLOOKUP($P783,所属・種目コード!$B$2:$D$152,2,0)))</f>
        <v>1181</v>
      </c>
    </row>
    <row r="784" spans="1:20" ht="18" customHeight="1">
      <c r="A784" s="709">
        <v>782</v>
      </c>
      <c r="B784" s="709">
        <v>930</v>
      </c>
      <c r="C784" s="709" t="s">
        <v>10826</v>
      </c>
      <c r="D784" s="709" t="s">
        <v>10827</v>
      </c>
      <c r="E784" s="709" t="s">
        <v>237</v>
      </c>
      <c r="F784" s="709">
        <v>1</v>
      </c>
      <c r="G784" s="709">
        <v>3</v>
      </c>
      <c r="H784" s="710" t="s">
        <v>8975</v>
      </c>
      <c r="I784" s="714">
        <f>IF($E784="","",(VLOOKUP($E784,所属・種目コード!$B$2:$D$152,2,0)))</f>
        <v>1151</v>
      </c>
      <c r="K784" s="32">
        <v>782</v>
      </c>
      <c r="L784" s="715">
        <v>940</v>
      </c>
      <c r="M784" s="716" t="s">
        <v>8944</v>
      </c>
      <c r="N784" s="709" t="s">
        <v>13337</v>
      </c>
      <c r="O784" s="709" t="s">
        <v>13338</v>
      </c>
      <c r="P784" s="709" t="s">
        <v>344</v>
      </c>
      <c r="Q784" s="709" t="s">
        <v>11902</v>
      </c>
      <c r="R784" s="709">
        <v>3</v>
      </c>
      <c r="S784" s="714" t="str">
        <f>IF($P784="","",(VLOOKUP($P784,所属・種目コード!$B$2:$D$152,3,0)))</f>
        <v>031181</v>
      </c>
      <c r="T784" s="714">
        <f>IF($P784="","",(VLOOKUP($P784,所属・種目コード!$B$2:$D$152,2,0)))</f>
        <v>1181</v>
      </c>
    </row>
    <row r="785" spans="1:20" ht="18" customHeight="1">
      <c r="A785" s="709">
        <v>783</v>
      </c>
      <c r="B785" s="709">
        <v>931</v>
      </c>
      <c r="C785" s="709" t="s">
        <v>10828</v>
      </c>
      <c r="D785" s="709" t="s">
        <v>3815</v>
      </c>
      <c r="E785" s="709" t="s">
        <v>237</v>
      </c>
      <c r="F785" s="709">
        <v>1</v>
      </c>
      <c r="G785" s="709">
        <v>3</v>
      </c>
      <c r="H785" s="710" t="s">
        <v>8975</v>
      </c>
      <c r="I785" s="714">
        <f>IF($E785="","",(VLOOKUP($E785,所属・種目コード!$B$2:$D$152,2,0)))</f>
        <v>1151</v>
      </c>
      <c r="K785" s="32">
        <v>783</v>
      </c>
      <c r="L785" s="715">
        <v>941</v>
      </c>
      <c r="M785" s="716" t="s">
        <v>8944</v>
      </c>
      <c r="N785" s="709" t="s">
        <v>13339</v>
      </c>
      <c r="O785" s="709" t="s">
        <v>13340</v>
      </c>
      <c r="P785" s="709" t="s">
        <v>344</v>
      </c>
      <c r="Q785" s="709" t="s">
        <v>11902</v>
      </c>
      <c r="R785" s="709">
        <v>2</v>
      </c>
      <c r="S785" s="714" t="str">
        <f>IF($P785="","",(VLOOKUP($P785,所属・種目コード!$B$2:$D$152,3,0)))</f>
        <v>031181</v>
      </c>
      <c r="T785" s="714">
        <f>IF($P785="","",(VLOOKUP($P785,所属・種目コード!$B$2:$D$152,2,0)))</f>
        <v>1181</v>
      </c>
    </row>
    <row r="786" spans="1:20" ht="18" customHeight="1">
      <c r="A786" s="709">
        <v>784</v>
      </c>
      <c r="B786" s="709">
        <v>932</v>
      </c>
      <c r="C786" s="709" t="s">
        <v>10829</v>
      </c>
      <c r="D786" s="709" t="s">
        <v>10830</v>
      </c>
      <c r="E786" s="709" t="s">
        <v>237</v>
      </c>
      <c r="F786" s="709">
        <v>1</v>
      </c>
      <c r="G786" s="709">
        <v>3</v>
      </c>
      <c r="H786" s="710" t="s">
        <v>8975</v>
      </c>
      <c r="I786" s="714">
        <f>IF($E786="","",(VLOOKUP($E786,所属・種目コード!$B$2:$D$152,2,0)))</f>
        <v>1151</v>
      </c>
      <c r="K786" s="32">
        <v>784</v>
      </c>
      <c r="L786" s="715">
        <v>942</v>
      </c>
      <c r="M786" s="716" t="s">
        <v>8944</v>
      </c>
      <c r="N786" s="709" t="s">
        <v>13341</v>
      </c>
      <c r="O786" s="709" t="s">
        <v>13342</v>
      </c>
      <c r="P786" s="709" t="s">
        <v>344</v>
      </c>
      <c r="Q786" s="709" t="s">
        <v>11902</v>
      </c>
      <c r="R786" s="709">
        <v>2</v>
      </c>
      <c r="S786" s="714" t="str">
        <f>IF($P786="","",(VLOOKUP($P786,所属・種目コード!$B$2:$D$152,3,0)))</f>
        <v>031181</v>
      </c>
      <c r="T786" s="714">
        <f>IF($P786="","",(VLOOKUP($P786,所属・種目コード!$B$2:$D$152,2,0)))</f>
        <v>1181</v>
      </c>
    </row>
    <row r="787" spans="1:20" ht="18" customHeight="1">
      <c r="A787" s="709">
        <v>785</v>
      </c>
      <c r="B787" s="709">
        <v>933</v>
      </c>
      <c r="C787" s="709" t="s">
        <v>10831</v>
      </c>
      <c r="D787" s="709" t="s">
        <v>10832</v>
      </c>
      <c r="E787" s="709" t="s">
        <v>237</v>
      </c>
      <c r="F787" s="709">
        <v>1</v>
      </c>
      <c r="G787" s="709">
        <v>3</v>
      </c>
      <c r="H787" s="710" t="s">
        <v>8975</v>
      </c>
      <c r="I787" s="714">
        <f>IF($E787="","",(VLOOKUP($E787,所属・種目コード!$B$2:$D$152,2,0)))</f>
        <v>1151</v>
      </c>
      <c r="K787" s="32">
        <v>785</v>
      </c>
      <c r="L787" s="715">
        <v>943</v>
      </c>
      <c r="M787" s="716" t="s">
        <v>8944</v>
      </c>
      <c r="N787" s="709" t="s">
        <v>13343</v>
      </c>
      <c r="O787" s="709" t="s">
        <v>13344</v>
      </c>
      <c r="P787" s="709" t="s">
        <v>344</v>
      </c>
      <c r="Q787" s="709" t="s">
        <v>11902</v>
      </c>
      <c r="R787" s="709">
        <v>2</v>
      </c>
      <c r="S787" s="714" t="str">
        <f>IF($P787="","",(VLOOKUP($P787,所属・種目コード!$B$2:$D$152,3,0)))</f>
        <v>031181</v>
      </c>
      <c r="T787" s="714">
        <f>IF($P787="","",(VLOOKUP($P787,所属・種目コード!$B$2:$D$152,2,0)))</f>
        <v>1181</v>
      </c>
    </row>
    <row r="788" spans="1:20" ht="18" customHeight="1">
      <c r="A788" s="709">
        <v>786</v>
      </c>
      <c r="B788" s="709">
        <v>934</v>
      </c>
      <c r="C788" s="709" t="s">
        <v>10833</v>
      </c>
      <c r="D788" s="709" t="s">
        <v>10834</v>
      </c>
      <c r="E788" s="709" t="s">
        <v>237</v>
      </c>
      <c r="F788" s="709">
        <v>1</v>
      </c>
      <c r="G788" s="709">
        <v>3</v>
      </c>
      <c r="H788" s="710" t="s">
        <v>8975</v>
      </c>
      <c r="I788" s="714">
        <f>IF($E788="","",(VLOOKUP($E788,所属・種目コード!$B$2:$D$152,2,0)))</f>
        <v>1151</v>
      </c>
      <c r="K788" s="32">
        <v>786</v>
      </c>
      <c r="L788" s="715">
        <v>944</v>
      </c>
      <c r="M788" s="716" t="s">
        <v>8944</v>
      </c>
      <c r="N788" s="709" t="s">
        <v>13345</v>
      </c>
      <c r="O788" s="709" t="s">
        <v>13335</v>
      </c>
      <c r="P788" s="709" t="s">
        <v>237</v>
      </c>
      <c r="Q788" s="709" t="s">
        <v>11902</v>
      </c>
      <c r="R788" s="709">
        <v>3</v>
      </c>
      <c r="S788" s="714" t="str">
        <f>IF($P788="","",(VLOOKUP($P788,所属・種目コード!$B$2:$D$152,3,0)))</f>
        <v>031151</v>
      </c>
      <c r="T788" s="714">
        <f>IF($P788="","",(VLOOKUP($P788,所属・種目コード!$B$2:$D$152,2,0)))</f>
        <v>1151</v>
      </c>
    </row>
    <row r="789" spans="1:20" ht="18" customHeight="1">
      <c r="A789" s="709">
        <v>787</v>
      </c>
      <c r="B789" s="709">
        <v>935</v>
      </c>
      <c r="C789" s="709" t="s">
        <v>10835</v>
      </c>
      <c r="D789" s="709" t="s">
        <v>10836</v>
      </c>
      <c r="E789" s="709" t="s">
        <v>237</v>
      </c>
      <c r="F789" s="709">
        <v>1</v>
      </c>
      <c r="G789" s="709">
        <v>3</v>
      </c>
      <c r="H789" s="710" t="s">
        <v>8975</v>
      </c>
      <c r="I789" s="714">
        <f>IF($E789="","",(VLOOKUP($E789,所属・種目コード!$B$2:$D$152,2,0)))</f>
        <v>1151</v>
      </c>
      <c r="K789" s="32">
        <v>787</v>
      </c>
      <c r="L789" s="715">
        <v>945</v>
      </c>
      <c r="M789" s="716" t="s">
        <v>8996</v>
      </c>
      <c r="N789" s="709" t="s">
        <v>13346</v>
      </c>
      <c r="O789" s="709" t="s">
        <v>13347</v>
      </c>
      <c r="P789" s="709" t="s">
        <v>360</v>
      </c>
      <c r="Q789" s="709" t="s">
        <v>11902</v>
      </c>
      <c r="R789" s="709">
        <v>3</v>
      </c>
      <c r="S789" s="714" t="str">
        <f>IF($P789="","",(VLOOKUP($P789,所属・種目コード!$B$2:$D$152,3,0)))</f>
        <v>031196</v>
      </c>
      <c r="T789" s="714">
        <f>IF($P789="","",(VLOOKUP($P789,所属・種目コード!$B$2:$D$152,2,0)))</f>
        <v>1196</v>
      </c>
    </row>
    <row r="790" spans="1:20" ht="18" customHeight="1">
      <c r="A790" s="709">
        <v>788</v>
      </c>
      <c r="B790" s="709">
        <v>936</v>
      </c>
      <c r="C790" s="709" t="s">
        <v>10837</v>
      </c>
      <c r="D790" s="709" t="s">
        <v>10838</v>
      </c>
      <c r="E790" s="709" t="s">
        <v>237</v>
      </c>
      <c r="F790" s="709">
        <v>1</v>
      </c>
      <c r="G790" s="709">
        <v>3</v>
      </c>
      <c r="H790" s="710" t="s">
        <v>8975</v>
      </c>
      <c r="I790" s="714">
        <f>IF($E790="","",(VLOOKUP($E790,所属・種目コード!$B$2:$D$152,2,0)))</f>
        <v>1151</v>
      </c>
      <c r="K790" s="32">
        <v>788</v>
      </c>
      <c r="L790" s="715">
        <v>946</v>
      </c>
      <c r="M790" s="716" t="s">
        <v>9015</v>
      </c>
      <c r="N790" s="709" t="s">
        <v>13348</v>
      </c>
      <c r="O790" s="709" t="s">
        <v>13349</v>
      </c>
      <c r="P790" s="709" t="s">
        <v>360</v>
      </c>
      <c r="Q790" s="709" t="s">
        <v>11902</v>
      </c>
      <c r="R790" s="709">
        <v>3</v>
      </c>
      <c r="S790" s="714" t="str">
        <f>IF($P790="","",(VLOOKUP($P790,所属・種目コード!$B$2:$D$152,3,0)))</f>
        <v>031196</v>
      </c>
      <c r="T790" s="714">
        <f>IF($P790="","",(VLOOKUP($P790,所属・種目コード!$B$2:$D$152,2,0)))</f>
        <v>1196</v>
      </c>
    </row>
    <row r="791" spans="1:20" ht="18" customHeight="1">
      <c r="A791" s="709">
        <v>789</v>
      </c>
      <c r="B791" s="709">
        <v>937</v>
      </c>
      <c r="C791" s="709" t="s">
        <v>10839</v>
      </c>
      <c r="D791" s="709" t="s">
        <v>10840</v>
      </c>
      <c r="E791" s="709" t="s">
        <v>237</v>
      </c>
      <c r="F791" s="709">
        <v>1</v>
      </c>
      <c r="G791" s="709">
        <v>3</v>
      </c>
      <c r="H791" s="710" t="s">
        <v>8975</v>
      </c>
      <c r="I791" s="714">
        <f>IF($E791="","",(VLOOKUP($E791,所属・種目コード!$B$2:$D$152,2,0)))</f>
        <v>1151</v>
      </c>
      <c r="K791" s="32">
        <v>789</v>
      </c>
      <c r="L791" s="715">
        <v>947</v>
      </c>
      <c r="M791" s="716" t="s">
        <v>9015</v>
      </c>
      <c r="N791" s="709" t="s">
        <v>13350</v>
      </c>
      <c r="O791" s="709" t="s">
        <v>13351</v>
      </c>
      <c r="P791" s="709" t="s">
        <v>360</v>
      </c>
      <c r="Q791" s="709" t="s">
        <v>11902</v>
      </c>
      <c r="R791" s="709">
        <v>2</v>
      </c>
      <c r="S791" s="714" t="str">
        <f>IF($P791="","",(VLOOKUP($P791,所属・種目コード!$B$2:$D$152,3,0)))</f>
        <v>031196</v>
      </c>
      <c r="T791" s="714">
        <f>IF($P791="","",(VLOOKUP($P791,所属・種目コード!$B$2:$D$152,2,0)))</f>
        <v>1196</v>
      </c>
    </row>
    <row r="792" spans="1:20" ht="18" customHeight="1">
      <c r="A792" s="709">
        <v>790</v>
      </c>
      <c r="B792" s="709">
        <v>938</v>
      </c>
      <c r="C792" s="709" t="s">
        <v>10841</v>
      </c>
      <c r="D792" s="709" t="s">
        <v>10842</v>
      </c>
      <c r="E792" s="709" t="s">
        <v>237</v>
      </c>
      <c r="F792" s="709">
        <v>1</v>
      </c>
      <c r="G792" s="709">
        <v>3</v>
      </c>
      <c r="H792" s="710" t="s">
        <v>8975</v>
      </c>
      <c r="I792" s="714">
        <f>IF($E792="","",(VLOOKUP($E792,所属・種目コード!$B$2:$D$152,2,0)))</f>
        <v>1151</v>
      </c>
      <c r="K792" s="32">
        <v>790</v>
      </c>
      <c r="L792" s="715">
        <v>948</v>
      </c>
      <c r="M792" s="716" t="s">
        <v>9015</v>
      </c>
      <c r="N792" s="709" t="s">
        <v>13352</v>
      </c>
      <c r="O792" s="709" t="s">
        <v>13353</v>
      </c>
      <c r="P792" s="709" t="s">
        <v>360</v>
      </c>
      <c r="Q792" s="709" t="s">
        <v>11902</v>
      </c>
      <c r="R792" s="709">
        <v>2</v>
      </c>
      <c r="S792" s="714" t="str">
        <f>IF($P792="","",(VLOOKUP($P792,所属・種目コード!$B$2:$D$152,3,0)))</f>
        <v>031196</v>
      </c>
      <c r="T792" s="714">
        <f>IF($P792="","",(VLOOKUP($P792,所属・種目コード!$B$2:$D$152,2,0)))</f>
        <v>1196</v>
      </c>
    </row>
    <row r="793" spans="1:20" ht="18" customHeight="1">
      <c r="A793" s="709">
        <v>791</v>
      </c>
      <c r="B793" s="709">
        <v>939</v>
      </c>
      <c r="C793" s="709" t="s">
        <v>10843</v>
      </c>
      <c r="D793" s="709" t="s">
        <v>10844</v>
      </c>
      <c r="E793" s="709" t="s">
        <v>237</v>
      </c>
      <c r="F793" s="709">
        <v>1</v>
      </c>
      <c r="G793" s="709">
        <v>3</v>
      </c>
      <c r="H793" s="710" t="s">
        <v>8975</v>
      </c>
      <c r="I793" s="714">
        <f>IF($E793="","",(VLOOKUP($E793,所属・種目コード!$B$2:$D$152,2,0)))</f>
        <v>1151</v>
      </c>
      <c r="K793" s="32">
        <v>791</v>
      </c>
      <c r="L793" s="715">
        <v>949</v>
      </c>
      <c r="M793" s="716" t="s">
        <v>9015</v>
      </c>
      <c r="N793" s="709" t="s">
        <v>13354</v>
      </c>
      <c r="O793" s="709" t="s">
        <v>13355</v>
      </c>
      <c r="P793" s="709" t="s">
        <v>360</v>
      </c>
      <c r="Q793" s="709" t="s">
        <v>11902</v>
      </c>
      <c r="R793" s="709">
        <v>2</v>
      </c>
      <c r="S793" s="714" t="str">
        <f>IF($P793="","",(VLOOKUP($P793,所属・種目コード!$B$2:$D$152,3,0)))</f>
        <v>031196</v>
      </c>
      <c r="T793" s="714">
        <f>IF($P793="","",(VLOOKUP($P793,所属・種目コード!$B$2:$D$152,2,0)))</f>
        <v>1196</v>
      </c>
    </row>
    <row r="794" spans="1:20" ht="18" customHeight="1">
      <c r="A794" s="709">
        <v>792</v>
      </c>
      <c r="B794" s="709">
        <v>940</v>
      </c>
      <c r="C794" s="709" t="s">
        <v>10845</v>
      </c>
      <c r="D794" s="709" t="s">
        <v>3277</v>
      </c>
      <c r="E794" s="709" t="s">
        <v>237</v>
      </c>
      <c r="F794" s="709">
        <v>1</v>
      </c>
      <c r="G794" s="709">
        <v>3</v>
      </c>
      <c r="H794" s="710" t="s">
        <v>8975</v>
      </c>
      <c r="I794" s="714">
        <f>IF($E794="","",(VLOOKUP($E794,所属・種目コード!$B$2:$D$152,2,0)))</f>
        <v>1151</v>
      </c>
      <c r="K794" s="32">
        <v>792</v>
      </c>
      <c r="L794" s="715">
        <v>951</v>
      </c>
      <c r="M794" s="716" t="s">
        <v>9015</v>
      </c>
      <c r="N794" s="709" t="s">
        <v>13356</v>
      </c>
      <c r="O794" s="709" t="s">
        <v>13357</v>
      </c>
      <c r="P794" s="709" t="s">
        <v>10974</v>
      </c>
      <c r="Q794" s="709" t="s">
        <v>11902</v>
      </c>
      <c r="R794" s="709">
        <v>1</v>
      </c>
      <c r="S794" s="714" t="str">
        <f>IF($P794="","",(VLOOKUP($P794,所属・種目コード!$B$2:$D$152,3,0)))</f>
        <v>031220</v>
      </c>
      <c r="T794" s="714">
        <f>IF($P794="","",(VLOOKUP($P794,所属・種目コード!$B$2:$D$152,2,0)))</f>
        <v>1220</v>
      </c>
    </row>
    <row r="795" spans="1:20" ht="18" customHeight="1">
      <c r="A795" s="709">
        <v>793</v>
      </c>
      <c r="B795" s="709">
        <v>941</v>
      </c>
      <c r="C795" s="709" t="s">
        <v>10846</v>
      </c>
      <c r="D795" s="709" t="s">
        <v>10847</v>
      </c>
      <c r="E795" s="709" t="s">
        <v>237</v>
      </c>
      <c r="F795" s="709">
        <v>1</v>
      </c>
      <c r="G795" s="709">
        <v>3</v>
      </c>
      <c r="H795" s="710" t="s">
        <v>8975</v>
      </c>
      <c r="I795" s="714">
        <f>IF($E795="","",(VLOOKUP($E795,所属・種目コード!$B$2:$D$152,2,0)))</f>
        <v>1151</v>
      </c>
      <c r="K795" s="32">
        <v>793</v>
      </c>
      <c r="L795" s="715">
        <v>954</v>
      </c>
      <c r="M795" s="716" t="s">
        <v>9015</v>
      </c>
      <c r="N795" s="709" t="s">
        <v>13358</v>
      </c>
      <c r="O795" s="709" t="s">
        <v>13359</v>
      </c>
      <c r="P795" s="709" t="s">
        <v>331</v>
      </c>
      <c r="Q795" s="709" t="s">
        <v>11902</v>
      </c>
      <c r="R795" s="709">
        <v>2</v>
      </c>
      <c r="S795" s="714" t="str">
        <f>IF($P795="","",(VLOOKUP($P795,所属・種目コード!$B$2:$D$152,3,0)))</f>
        <v>031175</v>
      </c>
      <c r="T795" s="714">
        <f>IF($P795="","",(VLOOKUP($P795,所属・種目コード!$B$2:$D$152,2,0)))</f>
        <v>1175</v>
      </c>
    </row>
    <row r="796" spans="1:20" ht="18" customHeight="1">
      <c r="A796" s="709">
        <v>794</v>
      </c>
      <c r="B796" s="709">
        <v>942</v>
      </c>
      <c r="C796" s="709" t="s">
        <v>10848</v>
      </c>
      <c r="D796" s="709" t="s">
        <v>10849</v>
      </c>
      <c r="E796" s="709" t="s">
        <v>237</v>
      </c>
      <c r="F796" s="709">
        <v>1</v>
      </c>
      <c r="G796" s="709">
        <v>3</v>
      </c>
      <c r="H796" s="710" t="s">
        <v>8975</v>
      </c>
      <c r="I796" s="714">
        <f>IF($E796="","",(VLOOKUP($E796,所属・種目コード!$B$2:$D$152,2,0)))</f>
        <v>1151</v>
      </c>
      <c r="K796" s="32">
        <v>794</v>
      </c>
      <c r="L796" s="715">
        <v>963</v>
      </c>
      <c r="M796" s="716" t="s">
        <v>9015</v>
      </c>
      <c r="N796" s="709" t="s">
        <v>13360</v>
      </c>
      <c r="O796" s="709" t="s">
        <v>2662</v>
      </c>
      <c r="P796" s="709" t="s">
        <v>339</v>
      </c>
      <c r="Q796" s="709" t="s">
        <v>11902</v>
      </c>
      <c r="R796" s="709">
        <v>1</v>
      </c>
      <c r="S796" s="714" t="str">
        <f>IF($P796="","",(VLOOKUP($P796,所属・種目コード!$B$2:$D$152,3,0)))</f>
        <v>031178</v>
      </c>
      <c r="T796" s="714">
        <f>IF($P796="","",(VLOOKUP($P796,所属・種目コード!$B$2:$D$152,2,0)))</f>
        <v>1178</v>
      </c>
    </row>
    <row r="797" spans="1:20" ht="18" customHeight="1">
      <c r="A797" s="709">
        <v>795</v>
      </c>
      <c r="B797" s="709">
        <v>943</v>
      </c>
      <c r="C797" s="709" t="s">
        <v>10850</v>
      </c>
      <c r="D797" s="709" t="s">
        <v>10851</v>
      </c>
      <c r="E797" s="709" t="s">
        <v>237</v>
      </c>
      <c r="F797" s="709">
        <v>1</v>
      </c>
      <c r="G797" s="709">
        <v>3</v>
      </c>
      <c r="H797" s="710" t="s">
        <v>8975</v>
      </c>
      <c r="I797" s="714">
        <f>IF($E797="","",(VLOOKUP($E797,所属・種目コード!$B$2:$D$152,2,0)))</f>
        <v>1151</v>
      </c>
      <c r="K797" s="32">
        <v>795</v>
      </c>
      <c r="L797" s="715">
        <v>964</v>
      </c>
      <c r="M797" s="716" t="s">
        <v>9015</v>
      </c>
      <c r="N797" s="709" t="s">
        <v>13361</v>
      </c>
      <c r="O797" s="709" t="s">
        <v>13362</v>
      </c>
      <c r="P797" s="709" t="s">
        <v>339</v>
      </c>
      <c r="Q797" s="709" t="s">
        <v>11902</v>
      </c>
      <c r="R797" s="709">
        <v>1</v>
      </c>
      <c r="S797" s="714" t="str">
        <f>IF($P797="","",(VLOOKUP($P797,所属・種目コード!$B$2:$D$152,3,0)))</f>
        <v>031178</v>
      </c>
      <c r="T797" s="714">
        <f>IF($P797="","",(VLOOKUP($P797,所属・種目コード!$B$2:$D$152,2,0)))</f>
        <v>1178</v>
      </c>
    </row>
    <row r="798" spans="1:20" ht="18" customHeight="1">
      <c r="A798" s="709">
        <v>796</v>
      </c>
      <c r="B798" s="709">
        <v>944</v>
      </c>
      <c r="C798" s="709" t="s">
        <v>10852</v>
      </c>
      <c r="D798" s="709" t="s">
        <v>10853</v>
      </c>
      <c r="E798" s="709" t="s">
        <v>237</v>
      </c>
      <c r="F798" s="709">
        <v>1</v>
      </c>
      <c r="G798" s="709">
        <v>3</v>
      </c>
      <c r="H798" s="710" t="s">
        <v>8975</v>
      </c>
      <c r="I798" s="714">
        <f>IF($E798="","",(VLOOKUP($E798,所属・種目コード!$B$2:$D$152,2,0)))</f>
        <v>1151</v>
      </c>
      <c r="K798" s="32">
        <v>796</v>
      </c>
      <c r="L798" s="715">
        <v>974</v>
      </c>
      <c r="M798" s="716" t="s">
        <v>9015</v>
      </c>
      <c r="N798" s="709" t="s">
        <v>13363</v>
      </c>
      <c r="O798" s="709" t="s">
        <v>13364</v>
      </c>
      <c r="P798" s="709" t="s">
        <v>300</v>
      </c>
      <c r="Q798" s="709" t="s">
        <v>11902</v>
      </c>
      <c r="R798" s="709">
        <v>1</v>
      </c>
      <c r="S798" s="714" t="str">
        <f>IF($P798="","",(VLOOKUP($P798,所属・種目コード!$B$2:$D$152,3,0)))</f>
        <v>031167</v>
      </c>
      <c r="T798" s="714">
        <f>IF($P798="","",(VLOOKUP($P798,所属・種目コード!$B$2:$D$152,2,0)))</f>
        <v>1167</v>
      </c>
    </row>
    <row r="799" spans="1:20" ht="18" customHeight="1">
      <c r="A799" s="709">
        <v>797</v>
      </c>
      <c r="B799" s="709">
        <v>945</v>
      </c>
      <c r="C799" s="709" t="s">
        <v>10854</v>
      </c>
      <c r="D799" s="709" t="s">
        <v>10855</v>
      </c>
      <c r="E799" s="709" t="s">
        <v>237</v>
      </c>
      <c r="F799" s="709">
        <v>1</v>
      </c>
      <c r="G799" s="709">
        <v>3</v>
      </c>
      <c r="H799" s="710" t="s">
        <v>8975</v>
      </c>
      <c r="I799" s="714">
        <f>IF($E799="","",(VLOOKUP($E799,所属・種目コード!$B$2:$D$152,2,0)))</f>
        <v>1151</v>
      </c>
      <c r="K799" s="32">
        <v>797</v>
      </c>
      <c r="L799" s="715">
        <v>975</v>
      </c>
      <c r="M799" s="716" t="s">
        <v>9015</v>
      </c>
      <c r="N799" s="709" t="s">
        <v>13365</v>
      </c>
      <c r="O799" s="709" t="s">
        <v>13366</v>
      </c>
      <c r="P799" s="709" t="s">
        <v>300</v>
      </c>
      <c r="Q799" s="709" t="s">
        <v>11902</v>
      </c>
      <c r="R799" s="709">
        <v>1</v>
      </c>
      <c r="S799" s="714" t="str">
        <f>IF($P799="","",(VLOOKUP($P799,所属・種目コード!$B$2:$D$152,3,0)))</f>
        <v>031167</v>
      </c>
      <c r="T799" s="714">
        <f>IF($P799="","",(VLOOKUP($P799,所属・種目コード!$B$2:$D$152,2,0)))</f>
        <v>1167</v>
      </c>
    </row>
    <row r="800" spans="1:20" ht="18" customHeight="1">
      <c r="A800" s="709">
        <v>798</v>
      </c>
      <c r="B800" s="709">
        <v>946</v>
      </c>
      <c r="C800" s="709" t="s">
        <v>10856</v>
      </c>
      <c r="D800" s="709" t="s">
        <v>10857</v>
      </c>
      <c r="E800" s="709" t="s">
        <v>237</v>
      </c>
      <c r="F800" s="709">
        <v>1</v>
      </c>
      <c r="G800" s="709">
        <v>2</v>
      </c>
      <c r="H800" s="710" t="s">
        <v>8975</v>
      </c>
      <c r="I800" s="714">
        <f>IF($E800="","",(VLOOKUP($E800,所属・種目コード!$B$2:$D$152,2,0)))</f>
        <v>1151</v>
      </c>
      <c r="K800" s="32">
        <v>798</v>
      </c>
      <c r="L800" s="715">
        <v>976</v>
      </c>
      <c r="M800" s="716" t="s">
        <v>9015</v>
      </c>
      <c r="N800" s="709" t="s">
        <v>13367</v>
      </c>
      <c r="O800" s="709" t="s">
        <v>13368</v>
      </c>
      <c r="P800" s="709" t="s">
        <v>300</v>
      </c>
      <c r="Q800" s="709" t="s">
        <v>11902</v>
      </c>
      <c r="R800" s="709">
        <v>1</v>
      </c>
      <c r="S800" s="714" t="str">
        <f>IF($P800="","",(VLOOKUP($P800,所属・種目コード!$B$2:$D$152,3,0)))</f>
        <v>031167</v>
      </c>
      <c r="T800" s="714">
        <f>IF($P800="","",(VLOOKUP($P800,所属・種目コード!$B$2:$D$152,2,0)))</f>
        <v>1167</v>
      </c>
    </row>
    <row r="801" spans="1:20" ht="18" customHeight="1">
      <c r="A801" s="709">
        <v>799</v>
      </c>
      <c r="B801" s="709">
        <v>947</v>
      </c>
      <c r="C801" s="709" t="s">
        <v>10858</v>
      </c>
      <c r="D801" s="709" t="s">
        <v>10859</v>
      </c>
      <c r="E801" s="709" t="s">
        <v>237</v>
      </c>
      <c r="F801" s="709">
        <v>1</v>
      </c>
      <c r="G801" s="709">
        <v>2</v>
      </c>
      <c r="H801" s="710" t="s">
        <v>8975</v>
      </c>
      <c r="I801" s="714">
        <f>IF($E801="","",(VLOOKUP($E801,所属・種目コード!$B$2:$D$152,2,0)))</f>
        <v>1151</v>
      </c>
      <c r="K801" s="32">
        <v>799</v>
      </c>
      <c r="L801" s="715">
        <v>977</v>
      </c>
      <c r="M801" s="716" t="s">
        <v>9015</v>
      </c>
      <c r="N801" s="709" t="s">
        <v>13369</v>
      </c>
      <c r="O801" s="709" t="s">
        <v>13370</v>
      </c>
      <c r="P801" s="709" t="s">
        <v>300</v>
      </c>
      <c r="Q801" s="709" t="s">
        <v>11902</v>
      </c>
      <c r="R801" s="709">
        <v>1</v>
      </c>
      <c r="S801" s="714" t="str">
        <f>IF($P801="","",(VLOOKUP($P801,所属・種目コード!$B$2:$D$152,3,0)))</f>
        <v>031167</v>
      </c>
      <c r="T801" s="714">
        <f>IF($P801="","",(VLOOKUP($P801,所属・種目コード!$B$2:$D$152,2,0)))</f>
        <v>1167</v>
      </c>
    </row>
    <row r="802" spans="1:20" ht="18" customHeight="1">
      <c r="A802" s="709">
        <v>800</v>
      </c>
      <c r="B802" s="709">
        <v>948</v>
      </c>
      <c r="C802" s="709" t="s">
        <v>10860</v>
      </c>
      <c r="D802" s="709" t="s">
        <v>10861</v>
      </c>
      <c r="E802" s="709" t="s">
        <v>237</v>
      </c>
      <c r="F802" s="709">
        <v>1</v>
      </c>
      <c r="G802" s="709">
        <v>2</v>
      </c>
      <c r="H802" s="710" t="s">
        <v>8975</v>
      </c>
      <c r="I802" s="714">
        <f>IF($E802="","",(VLOOKUP($E802,所属・種目コード!$B$2:$D$152,2,0)))</f>
        <v>1151</v>
      </c>
      <c r="K802" s="32">
        <v>800</v>
      </c>
      <c r="L802" s="715">
        <v>978</v>
      </c>
      <c r="M802" s="716" t="s">
        <v>9015</v>
      </c>
      <c r="N802" s="709" t="s">
        <v>13371</v>
      </c>
      <c r="O802" s="709" t="s">
        <v>13372</v>
      </c>
      <c r="P802" s="709" t="s">
        <v>300</v>
      </c>
      <c r="Q802" s="709" t="s">
        <v>11902</v>
      </c>
      <c r="R802" s="709">
        <v>1</v>
      </c>
      <c r="S802" s="714" t="str">
        <f>IF($P802="","",(VLOOKUP($P802,所属・種目コード!$B$2:$D$152,3,0)))</f>
        <v>031167</v>
      </c>
      <c r="T802" s="714">
        <f>IF($P802="","",(VLOOKUP($P802,所属・種目コード!$B$2:$D$152,2,0)))</f>
        <v>1167</v>
      </c>
    </row>
    <row r="803" spans="1:20" ht="18" customHeight="1">
      <c r="A803" s="709">
        <v>801</v>
      </c>
      <c r="B803" s="709">
        <v>949</v>
      </c>
      <c r="C803" s="709" t="s">
        <v>416</v>
      </c>
      <c r="D803" s="709" t="s">
        <v>3593</v>
      </c>
      <c r="E803" s="709" t="s">
        <v>237</v>
      </c>
      <c r="F803" s="709">
        <v>1</v>
      </c>
      <c r="G803" s="709">
        <v>2</v>
      </c>
      <c r="H803" s="710" t="s">
        <v>8975</v>
      </c>
      <c r="I803" s="714">
        <f>IF($E803="","",(VLOOKUP($E803,所属・種目コード!$B$2:$D$152,2,0)))</f>
        <v>1151</v>
      </c>
      <c r="K803" s="32">
        <v>801</v>
      </c>
      <c r="L803" s="715">
        <v>979</v>
      </c>
      <c r="M803" s="716" t="s">
        <v>9015</v>
      </c>
      <c r="N803" s="709" t="s">
        <v>13373</v>
      </c>
      <c r="O803" s="709" t="s">
        <v>13374</v>
      </c>
      <c r="P803" s="709" t="s">
        <v>300</v>
      </c>
      <c r="Q803" s="709" t="s">
        <v>11902</v>
      </c>
      <c r="R803" s="709">
        <v>1</v>
      </c>
      <c r="S803" s="714" t="str">
        <f>IF($P803="","",(VLOOKUP($P803,所属・種目コード!$B$2:$D$152,3,0)))</f>
        <v>031167</v>
      </c>
      <c r="T803" s="714">
        <f>IF($P803="","",(VLOOKUP($P803,所属・種目コード!$B$2:$D$152,2,0)))</f>
        <v>1167</v>
      </c>
    </row>
    <row r="804" spans="1:20" ht="18" customHeight="1">
      <c r="A804" s="709">
        <v>802</v>
      </c>
      <c r="B804" s="709">
        <v>950</v>
      </c>
      <c r="C804" s="709" t="s">
        <v>10862</v>
      </c>
      <c r="D804" s="709" t="s">
        <v>10863</v>
      </c>
      <c r="E804" s="709" t="s">
        <v>237</v>
      </c>
      <c r="F804" s="709">
        <v>1</v>
      </c>
      <c r="G804" s="709">
        <v>2</v>
      </c>
      <c r="H804" s="710" t="s">
        <v>8975</v>
      </c>
      <c r="I804" s="714">
        <f>IF($E804="","",(VLOOKUP($E804,所属・種目コード!$B$2:$D$152,2,0)))</f>
        <v>1151</v>
      </c>
      <c r="K804" s="32">
        <v>802</v>
      </c>
      <c r="L804" s="715">
        <v>1008</v>
      </c>
      <c r="M804" s="716" t="s">
        <v>8919</v>
      </c>
      <c r="N804" s="709" t="s">
        <v>13375</v>
      </c>
      <c r="O804" s="709" t="s">
        <v>13376</v>
      </c>
      <c r="P804" s="709" t="s">
        <v>320</v>
      </c>
      <c r="Q804" s="709" t="s">
        <v>11902</v>
      </c>
      <c r="R804" s="709">
        <v>2</v>
      </c>
      <c r="S804" s="714" t="str">
        <f>IF($P804="","",(VLOOKUP($P804,所属・種目コード!$B$2:$D$152,3,0)))</f>
        <v>031172</v>
      </c>
      <c r="T804" s="714">
        <f>IF($P804="","",(VLOOKUP($P804,所属・種目コード!$B$2:$D$152,2,0)))</f>
        <v>1172</v>
      </c>
    </row>
    <row r="805" spans="1:20" ht="18" customHeight="1">
      <c r="A805" s="709">
        <v>803</v>
      </c>
      <c r="B805" s="709">
        <v>951</v>
      </c>
      <c r="C805" s="709" t="s">
        <v>10864</v>
      </c>
      <c r="D805" s="709" t="s">
        <v>10865</v>
      </c>
      <c r="E805" s="709" t="s">
        <v>237</v>
      </c>
      <c r="F805" s="709">
        <v>1</v>
      </c>
      <c r="G805" s="709">
        <v>2</v>
      </c>
      <c r="H805" s="710" t="s">
        <v>8975</v>
      </c>
      <c r="I805" s="714">
        <f>IF($E805="","",(VLOOKUP($E805,所属・種目コード!$B$2:$D$152,2,0)))</f>
        <v>1151</v>
      </c>
      <c r="K805" s="32">
        <v>803</v>
      </c>
      <c r="L805" s="715">
        <v>1009</v>
      </c>
      <c r="M805" s="716" t="s">
        <v>8919</v>
      </c>
      <c r="N805" s="709" t="s">
        <v>13377</v>
      </c>
      <c r="O805" s="709" t="s">
        <v>13378</v>
      </c>
      <c r="P805" s="709" t="s">
        <v>320</v>
      </c>
      <c r="Q805" s="709" t="s">
        <v>11902</v>
      </c>
      <c r="R805" s="709">
        <v>2</v>
      </c>
      <c r="S805" s="714" t="str">
        <f>IF($P805="","",(VLOOKUP($P805,所属・種目コード!$B$2:$D$152,3,0)))</f>
        <v>031172</v>
      </c>
      <c r="T805" s="714">
        <f>IF($P805="","",(VLOOKUP($P805,所属・種目コード!$B$2:$D$152,2,0)))</f>
        <v>1172</v>
      </c>
    </row>
    <row r="806" spans="1:20" ht="18" customHeight="1">
      <c r="A806" s="709">
        <v>804</v>
      </c>
      <c r="B806" s="709">
        <v>952</v>
      </c>
      <c r="C806" s="709" t="s">
        <v>10866</v>
      </c>
      <c r="D806" s="709" t="s">
        <v>10867</v>
      </c>
      <c r="E806" s="709" t="s">
        <v>237</v>
      </c>
      <c r="F806" s="709">
        <v>1</v>
      </c>
      <c r="G806" s="709">
        <v>2</v>
      </c>
      <c r="H806" s="710" t="s">
        <v>8975</v>
      </c>
      <c r="I806" s="714">
        <f>IF($E806="","",(VLOOKUP($E806,所属・種目コード!$B$2:$D$152,2,0)))</f>
        <v>1151</v>
      </c>
      <c r="K806" s="32">
        <v>804</v>
      </c>
      <c r="L806" s="715">
        <v>1010</v>
      </c>
      <c r="M806" s="716" t="s">
        <v>8919</v>
      </c>
      <c r="N806" s="709" t="s">
        <v>13379</v>
      </c>
      <c r="O806" s="709" t="s">
        <v>13380</v>
      </c>
      <c r="P806" s="709" t="s">
        <v>320</v>
      </c>
      <c r="Q806" s="709" t="s">
        <v>11902</v>
      </c>
      <c r="R806" s="709">
        <v>3</v>
      </c>
      <c r="S806" s="714" t="str">
        <f>IF($P806="","",(VLOOKUP($P806,所属・種目コード!$B$2:$D$152,3,0)))</f>
        <v>031172</v>
      </c>
      <c r="T806" s="714">
        <f>IF($P806="","",(VLOOKUP($P806,所属・種目コード!$B$2:$D$152,2,0)))</f>
        <v>1172</v>
      </c>
    </row>
    <row r="807" spans="1:20" ht="18" customHeight="1">
      <c r="A807" s="709">
        <v>805</v>
      </c>
      <c r="B807" s="709">
        <v>953</v>
      </c>
      <c r="C807" s="709" t="s">
        <v>10868</v>
      </c>
      <c r="D807" s="709" t="s">
        <v>10869</v>
      </c>
      <c r="E807" s="709" t="s">
        <v>237</v>
      </c>
      <c r="F807" s="709">
        <v>1</v>
      </c>
      <c r="G807" s="709">
        <v>2</v>
      </c>
      <c r="H807" s="710" t="s">
        <v>8975</v>
      </c>
      <c r="I807" s="714">
        <f>IF($E807="","",(VLOOKUP($E807,所属・種目コード!$B$2:$D$152,2,0)))</f>
        <v>1151</v>
      </c>
      <c r="K807" s="32">
        <v>805</v>
      </c>
      <c r="L807" s="715">
        <v>1011</v>
      </c>
      <c r="M807" s="716" t="s">
        <v>8919</v>
      </c>
      <c r="N807" s="709" t="s">
        <v>13381</v>
      </c>
      <c r="O807" s="709" t="s">
        <v>13382</v>
      </c>
      <c r="P807" s="709" t="s">
        <v>320</v>
      </c>
      <c r="Q807" s="709" t="s">
        <v>11902</v>
      </c>
      <c r="R807" s="709">
        <v>3</v>
      </c>
      <c r="S807" s="714" t="str">
        <f>IF($P807="","",(VLOOKUP($P807,所属・種目コード!$B$2:$D$152,3,0)))</f>
        <v>031172</v>
      </c>
      <c r="T807" s="714">
        <f>IF($P807="","",(VLOOKUP($P807,所属・種目コード!$B$2:$D$152,2,0)))</f>
        <v>1172</v>
      </c>
    </row>
    <row r="808" spans="1:20" ht="18" customHeight="1">
      <c r="A808" s="709">
        <v>806</v>
      </c>
      <c r="B808" s="709">
        <v>954</v>
      </c>
      <c r="C808" s="709" t="s">
        <v>10870</v>
      </c>
      <c r="D808" s="709" t="s">
        <v>9233</v>
      </c>
      <c r="E808" s="709" t="s">
        <v>237</v>
      </c>
      <c r="F808" s="709">
        <v>1</v>
      </c>
      <c r="G808" s="709">
        <v>2</v>
      </c>
      <c r="H808" s="710" t="s">
        <v>8975</v>
      </c>
      <c r="I808" s="714">
        <f>IF($E808="","",(VLOOKUP($E808,所属・種目コード!$B$2:$D$152,2,0)))</f>
        <v>1151</v>
      </c>
      <c r="K808" s="32">
        <v>806</v>
      </c>
      <c r="L808" s="715">
        <v>1012</v>
      </c>
      <c r="M808" s="716" t="s">
        <v>8938</v>
      </c>
      <c r="N808" s="709" t="s">
        <v>13383</v>
      </c>
      <c r="O808" s="709" t="s">
        <v>13384</v>
      </c>
      <c r="P808" s="709" t="s">
        <v>320</v>
      </c>
      <c r="Q808" s="709" t="s">
        <v>11902</v>
      </c>
      <c r="R808" s="709">
        <v>3</v>
      </c>
      <c r="S808" s="714" t="str">
        <f>IF($P808="","",(VLOOKUP($P808,所属・種目コード!$B$2:$D$152,3,0)))</f>
        <v>031172</v>
      </c>
      <c r="T808" s="714">
        <f>IF($P808="","",(VLOOKUP($P808,所属・種目コード!$B$2:$D$152,2,0)))</f>
        <v>1172</v>
      </c>
    </row>
    <row r="809" spans="1:20" ht="18" customHeight="1">
      <c r="A809" s="709">
        <v>807</v>
      </c>
      <c r="B809" s="709">
        <v>955</v>
      </c>
      <c r="C809" s="709" t="s">
        <v>10871</v>
      </c>
      <c r="D809" s="709" t="s">
        <v>10872</v>
      </c>
      <c r="E809" s="709" t="s">
        <v>237</v>
      </c>
      <c r="F809" s="709">
        <v>1</v>
      </c>
      <c r="G809" s="709">
        <v>2</v>
      </c>
      <c r="H809" s="710" t="s">
        <v>8975</v>
      </c>
      <c r="I809" s="714">
        <f>IF($E809="","",(VLOOKUP($E809,所属・種目コード!$B$2:$D$152,2,0)))</f>
        <v>1151</v>
      </c>
      <c r="K809" s="32">
        <v>807</v>
      </c>
      <c r="L809" s="715">
        <v>1013</v>
      </c>
      <c r="M809" s="716" t="s">
        <v>8938</v>
      </c>
      <c r="N809" s="709" t="s">
        <v>13385</v>
      </c>
      <c r="O809" s="709" t="s">
        <v>13386</v>
      </c>
      <c r="P809" s="709" t="s">
        <v>320</v>
      </c>
      <c r="Q809" s="709" t="s">
        <v>11902</v>
      </c>
      <c r="R809" s="709">
        <v>3</v>
      </c>
      <c r="S809" s="714" t="str">
        <f>IF($P809="","",(VLOOKUP($P809,所属・種目コード!$B$2:$D$152,3,0)))</f>
        <v>031172</v>
      </c>
      <c r="T809" s="714">
        <f>IF($P809="","",(VLOOKUP($P809,所属・種目コード!$B$2:$D$152,2,0)))</f>
        <v>1172</v>
      </c>
    </row>
    <row r="810" spans="1:20" ht="18" customHeight="1">
      <c r="A810" s="709">
        <v>808</v>
      </c>
      <c r="B810" s="709">
        <v>956</v>
      </c>
      <c r="C810" s="709" t="s">
        <v>10873</v>
      </c>
      <c r="D810" s="709" t="s">
        <v>10874</v>
      </c>
      <c r="E810" s="709" t="s">
        <v>237</v>
      </c>
      <c r="F810" s="709">
        <v>1</v>
      </c>
      <c r="G810" s="709">
        <v>2</v>
      </c>
      <c r="H810" s="710" t="s">
        <v>8975</v>
      </c>
      <c r="I810" s="714">
        <f>IF($E810="","",(VLOOKUP($E810,所属・種目コード!$B$2:$D$152,2,0)))</f>
        <v>1151</v>
      </c>
      <c r="K810" s="32">
        <v>808</v>
      </c>
      <c r="L810" s="715">
        <v>1014</v>
      </c>
      <c r="M810" s="716" t="s">
        <v>8938</v>
      </c>
      <c r="N810" s="709" t="s">
        <v>13387</v>
      </c>
      <c r="O810" s="709" t="s">
        <v>13388</v>
      </c>
      <c r="P810" s="709" t="s">
        <v>320</v>
      </c>
      <c r="Q810" s="709" t="s">
        <v>11902</v>
      </c>
      <c r="R810" s="709">
        <v>3</v>
      </c>
      <c r="S810" s="714" t="str">
        <f>IF($P810="","",(VLOOKUP($P810,所属・種目コード!$B$2:$D$152,3,0)))</f>
        <v>031172</v>
      </c>
      <c r="T810" s="714">
        <f>IF($P810="","",(VLOOKUP($P810,所属・種目コード!$B$2:$D$152,2,0)))</f>
        <v>1172</v>
      </c>
    </row>
    <row r="811" spans="1:20" ht="18" customHeight="1">
      <c r="A811" s="709">
        <v>809</v>
      </c>
      <c r="B811" s="709">
        <v>957</v>
      </c>
      <c r="C811" s="709" t="s">
        <v>10875</v>
      </c>
      <c r="D811" s="709" t="s">
        <v>6600</v>
      </c>
      <c r="E811" s="709" t="s">
        <v>237</v>
      </c>
      <c r="F811" s="709">
        <v>1</v>
      </c>
      <c r="G811" s="709">
        <v>3</v>
      </c>
      <c r="H811" s="710" t="s">
        <v>8975</v>
      </c>
      <c r="I811" s="714">
        <f>IF($E811="","",(VLOOKUP($E811,所属・種目コード!$B$2:$D$152,2,0)))</f>
        <v>1151</v>
      </c>
      <c r="K811" s="32">
        <v>809</v>
      </c>
      <c r="L811" s="715"/>
      <c r="M811" s="716" t="s">
        <v>9015</v>
      </c>
      <c r="N811" s="709" t="s">
        <v>13389</v>
      </c>
      <c r="O811" s="709" t="s">
        <v>13390</v>
      </c>
      <c r="P811" s="709" t="s">
        <v>11257</v>
      </c>
      <c r="Q811" s="709" t="s">
        <v>11902</v>
      </c>
      <c r="R811" s="709">
        <v>2</v>
      </c>
      <c r="S811" s="714" t="str">
        <f>IF($P811="","",(VLOOKUP($P811,所属・種目コード!$B$2:$D$152,3,0)))</f>
        <v>031187</v>
      </c>
      <c r="T811" s="714">
        <f>IF($P811="","",(VLOOKUP($P811,所属・種目コード!$B$2:$D$152,2,0)))</f>
        <v>1187</v>
      </c>
    </row>
    <row r="812" spans="1:20" ht="18" customHeight="1">
      <c r="A812" s="709">
        <v>810</v>
      </c>
      <c r="B812" s="709">
        <v>971</v>
      </c>
      <c r="C812" s="709" t="s">
        <v>10876</v>
      </c>
      <c r="D812" s="709" t="s">
        <v>10877</v>
      </c>
      <c r="E812" s="709" t="s">
        <v>381</v>
      </c>
      <c r="F812" s="709">
        <v>1</v>
      </c>
      <c r="G812" s="709">
        <v>3</v>
      </c>
      <c r="H812" s="710" t="s">
        <v>8996</v>
      </c>
      <c r="I812" s="714">
        <f>IF($E812="","",(VLOOKUP($E812,所属・種目コード!$B$2:$D$152,2,0)))</f>
        <v>1218</v>
      </c>
      <c r="K812" s="32">
        <v>810</v>
      </c>
      <c r="L812" s="715"/>
      <c r="M812" s="716" t="s">
        <v>9002</v>
      </c>
      <c r="N812" s="709" t="s">
        <v>13391</v>
      </c>
      <c r="O812" s="709" t="s">
        <v>13392</v>
      </c>
      <c r="P812" s="709" t="s">
        <v>11257</v>
      </c>
      <c r="Q812" s="709" t="s">
        <v>11902</v>
      </c>
      <c r="R812" s="709">
        <v>2</v>
      </c>
      <c r="S812" s="714" t="str">
        <f>IF($P812="","",(VLOOKUP($P812,所属・種目コード!$B$2:$D$152,3,0)))</f>
        <v>031187</v>
      </c>
      <c r="T812" s="714">
        <f>IF($P812="","",(VLOOKUP($P812,所属・種目コード!$B$2:$D$152,2,0)))</f>
        <v>1187</v>
      </c>
    </row>
    <row r="813" spans="1:20" ht="18" customHeight="1">
      <c r="A813" s="709">
        <v>811</v>
      </c>
      <c r="B813" s="709">
        <v>972</v>
      </c>
      <c r="C813" s="709" t="s">
        <v>10878</v>
      </c>
      <c r="D813" s="709" t="s">
        <v>10879</v>
      </c>
      <c r="E813" s="709" t="s">
        <v>381</v>
      </c>
      <c r="F813" s="709">
        <v>1</v>
      </c>
      <c r="G813" s="709">
        <v>3</v>
      </c>
      <c r="H813" s="710" t="s">
        <v>8996</v>
      </c>
      <c r="I813" s="714">
        <f>IF($E813="","",(VLOOKUP($E813,所属・種目コード!$B$2:$D$152,2,0)))</f>
        <v>1218</v>
      </c>
      <c r="K813" s="32">
        <v>811</v>
      </c>
      <c r="L813" s="715"/>
      <c r="M813" s="716" t="s">
        <v>9002</v>
      </c>
      <c r="N813" s="709" t="s">
        <v>13393</v>
      </c>
      <c r="O813" s="709" t="s">
        <v>13394</v>
      </c>
      <c r="P813" s="709" t="s">
        <v>11257</v>
      </c>
      <c r="Q813" s="709" t="s">
        <v>11902</v>
      </c>
      <c r="R813" s="709">
        <v>1</v>
      </c>
      <c r="S813" s="714" t="str">
        <f>IF($P813="","",(VLOOKUP($P813,所属・種目コード!$B$2:$D$152,3,0)))</f>
        <v>031187</v>
      </c>
      <c r="T813" s="714">
        <f>IF($P813="","",(VLOOKUP($P813,所属・種目コード!$B$2:$D$152,2,0)))</f>
        <v>1187</v>
      </c>
    </row>
    <row r="814" spans="1:20" ht="18" customHeight="1">
      <c r="A814" s="709">
        <v>812</v>
      </c>
      <c r="B814" s="709">
        <v>973</v>
      </c>
      <c r="C814" s="709" t="s">
        <v>10880</v>
      </c>
      <c r="D814" s="709" t="s">
        <v>10881</v>
      </c>
      <c r="E814" s="709" t="s">
        <v>381</v>
      </c>
      <c r="F814" s="709">
        <v>1</v>
      </c>
      <c r="G814" s="709">
        <v>2</v>
      </c>
      <c r="H814" s="710" t="s">
        <v>8996</v>
      </c>
      <c r="I814" s="714">
        <f>IF($E814="","",(VLOOKUP($E814,所属・種目コード!$B$2:$D$152,2,0)))</f>
        <v>1218</v>
      </c>
      <c r="K814" s="32">
        <v>812</v>
      </c>
      <c r="L814" s="715"/>
      <c r="M814" s="716" t="s">
        <v>9002</v>
      </c>
      <c r="N814" s="709" t="s">
        <v>13395</v>
      </c>
      <c r="O814" s="709" t="s">
        <v>13396</v>
      </c>
      <c r="P814" s="709" t="s">
        <v>11257</v>
      </c>
      <c r="Q814" s="709" t="s">
        <v>11902</v>
      </c>
      <c r="R814" s="709">
        <v>3</v>
      </c>
      <c r="S814" s="714" t="str">
        <f>IF($P814="","",(VLOOKUP($P814,所属・種目コード!$B$2:$D$152,3,0)))</f>
        <v>031187</v>
      </c>
      <c r="T814" s="714">
        <f>IF($P814="","",(VLOOKUP($P814,所属・種目コード!$B$2:$D$152,2,0)))</f>
        <v>1187</v>
      </c>
    </row>
    <row r="815" spans="1:20" ht="18" customHeight="1">
      <c r="A815" s="709">
        <v>813</v>
      </c>
      <c r="B815" s="709">
        <v>974</v>
      </c>
      <c r="C815" s="709" t="s">
        <v>10882</v>
      </c>
      <c r="D815" s="709" t="s">
        <v>10883</v>
      </c>
      <c r="E815" s="709" t="s">
        <v>381</v>
      </c>
      <c r="F815" s="709">
        <v>1</v>
      </c>
      <c r="G815" s="709">
        <v>2</v>
      </c>
      <c r="H815" s="710" t="s">
        <v>8996</v>
      </c>
      <c r="I815" s="714">
        <f>IF($E815="","",(VLOOKUP($E815,所属・種目コード!$B$2:$D$152,2,0)))</f>
        <v>1218</v>
      </c>
      <c r="K815" s="32">
        <v>813</v>
      </c>
      <c r="L815" s="715"/>
      <c r="M815" s="716" t="s">
        <v>9002</v>
      </c>
      <c r="N815" s="709" t="s">
        <v>13397</v>
      </c>
      <c r="O815" s="709" t="s">
        <v>13398</v>
      </c>
      <c r="P815" s="709" t="s">
        <v>11257</v>
      </c>
      <c r="Q815" s="709" t="s">
        <v>11902</v>
      </c>
      <c r="R815" s="709">
        <v>2</v>
      </c>
      <c r="S815" s="714" t="str">
        <f>IF($P815="","",(VLOOKUP($P815,所属・種目コード!$B$2:$D$152,3,0)))</f>
        <v>031187</v>
      </c>
      <c r="T815" s="714">
        <f>IF($P815="","",(VLOOKUP($P815,所属・種目コード!$B$2:$D$152,2,0)))</f>
        <v>1187</v>
      </c>
    </row>
    <row r="816" spans="1:20" ht="18" customHeight="1">
      <c r="A816" s="709">
        <v>814</v>
      </c>
      <c r="B816" s="709">
        <v>975</v>
      </c>
      <c r="C816" s="709" t="s">
        <v>10884</v>
      </c>
      <c r="D816" s="709" t="s">
        <v>10885</v>
      </c>
      <c r="E816" s="709" t="s">
        <v>381</v>
      </c>
      <c r="F816" s="709">
        <v>1</v>
      </c>
      <c r="G816" s="709">
        <v>2</v>
      </c>
      <c r="H816" s="710" t="s">
        <v>8996</v>
      </c>
      <c r="I816" s="714">
        <f>IF($E816="","",(VLOOKUP($E816,所属・種目コード!$B$2:$D$152,2,0)))</f>
        <v>1218</v>
      </c>
      <c r="K816" s="32">
        <v>814</v>
      </c>
      <c r="L816" s="715"/>
      <c r="M816" s="716" t="s">
        <v>9002</v>
      </c>
      <c r="N816" s="709" t="s">
        <v>13399</v>
      </c>
      <c r="O816" s="709" t="s">
        <v>13400</v>
      </c>
      <c r="P816" s="709" t="s">
        <v>11257</v>
      </c>
      <c r="Q816" s="709" t="s">
        <v>11902</v>
      </c>
      <c r="R816" s="709">
        <v>3</v>
      </c>
      <c r="S816" s="714" t="str">
        <f>IF($P816="","",(VLOOKUP($P816,所属・種目コード!$B$2:$D$152,3,0)))</f>
        <v>031187</v>
      </c>
      <c r="T816" s="714">
        <f>IF($P816="","",(VLOOKUP($P816,所属・種目コード!$B$2:$D$152,2,0)))</f>
        <v>1187</v>
      </c>
    </row>
    <row r="817" spans="1:20" ht="18" customHeight="1">
      <c r="A817" s="709">
        <v>815</v>
      </c>
      <c r="B817" s="709">
        <v>976</v>
      </c>
      <c r="C817" s="709" t="s">
        <v>10886</v>
      </c>
      <c r="D817" s="709" t="s">
        <v>10887</v>
      </c>
      <c r="E817" s="709" t="s">
        <v>381</v>
      </c>
      <c r="F817" s="709">
        <v>1</v>
      </c>
      <c r="G817" s="709">
        <v>2</v>
      </c>
      <c r="H817" s="710" t="s">
        <v>8996</v>
      </c>
      <c r="I817" s="714">
        <f>IF($E817="","",(VLOOKUP($E817,所属・種目コード!$B$2:$D$152,2,0)))</f>
        <v>1218</v>
      </c>
      <c r="K817" s="32">
        <v>815</v>
      </c>
      <c r="L817" s="715"/>
      <c r="M817" s="716" t="s">
        <v>9002</v>
      </c>
      <c r="N817" s="709" t="s">
        <v>13401</v>
      </c>
      <c r="O817" s="709" t="s">
        <v>13402</v>
      </c>
      <c r="P817" s="709" t="s">
        <v>166</v>
      </c>
      <c r="Q817" s="709" t="s">
        <v>11902</v>
      </c>
      <c r="R817" s="709">
        <v>2</v>
      </c>
      <c r="S817" s="714" t="str">
        <f>IF($P817="","",(VLOOKUP($P817,所属・種目コード!$B$2:$D$152,3,0)))</f>
        <v>031135</v>
      </c>
      <c r="T817" s="714">
        <f>IF($P817="","",(VLOOKUP($P817,所属・種目コード!$B$2:$D$152,2,0)))</f>
        <v>1135</v>
      </c>
    </row>
    <row r="818" spans="1:20" ht="18" customHeight="1">
      <c r="A818" s="709">
        <v>816</v>
      </c>
      <c r="B818" s="709">
        <v>977</v>
      </c>
      <c r="C818" s="709" t="s">
        <v>8895</v>
      </c>
      <c r="D818" s="709" t="s">
        <v>9058</v>
      </c>
      <c r="E818" s="709" t="s">
        <v>381</v>
      </c>
      <c r="F818" s="709">
        <v>1</v>
      </c>
      <c r="G818" s="709">
        <v>2</v>
      </c>
      <c r="H818" s="710" t="s">
        <v>8996</v>
      </c>
      <c r="I818" s="714">
        <f>IF($E818="","",(VLOOKUP($E818,所属・種目コード!$B$2:$D$152,2,0)))</f>
        <v>1218</v>
      </c>
      <c r="K818" s="32">
        <v>816</v>
      </c>
      <c r="L818" s="715"/>
      <c r="M818" s="716" t="s">
        <v>9002</v>
      </c>
      <c r="N818" s="709" t="s">
        <v>13403</v>
      </c>
      <c r="O818" s="709" t="s">
        <v>13404</v>
      </c>
      <c r="P818" s="709" t="s">
        <v>166</v>
      </c>
      <c r="Q818" s="709" t="s">
        <v>11902</v>
      </c>
      <c r="R818" s="709">
        <v>2</v>
      </c>
      <c r="S818" s="714" t="str">
        <f>IF($P818="","",(VLOOKUP($P818,所属・種目コード!$B$2:$D$152,3,0)))</f>
        <v>031135</v>
      </c>
      <c r="T818" s="714">
        <f>IF($P818="","",(VLOOKUP($P818,所属・種目コード!$B$2:$D$152,2,0)))</f>
        <v>1135</v>
      </c>
    </row>
    <row r="819" spans="1:20" ht="18" customHeight="1">
      <c r="A819" s="709">
        <v>817</v>
      </c>
      <c r="B819" s="709">
        <v>978</v>
      </c>
      <c r="C819" s="709" t="s">
        <v>10888</v>
      </c>
      <c r="D819" s="709" t="s">
        <v>10889</v>
      </c>
      <c r="E819" s="709" t="s">
        <v>381</v>
      </c>
      <c r="F819" s="709">
        <v>1</v>
      </c>
      <c r="G819" s="709">
        <v>2</v>
      </c>
      <c r="H819" s="710" t="s">
        <v>8996</v>
      </c>
      <c r="I819" s="714">
        <f>IF($E819="","",(VLOOKUP($E819,所属・種目コード!$B$2:$D$152,2,0)))</f>
        <v>1218</v>
      </c>
      <c r="K819" s="32">
        <v>817</v>
      </c>
      <c r="L819" s="715"/>
      <c r="M819" s="716" t="s">
        <v>9002</v>
      </c>
      <c r="N819" s="709" t="s">
        <v>13405</v>
      </c>
      <c r="O819" s="709" t="s">
        <v>13406</v>
      </c>
      <c r="P819" s="709" t="s">
        <v>166</v>
      </c>
      <c r="Q819" s="709" t="s">
        <v>11902</v>
      </c>
      <c r="R819" s="709">
        <v>3</v>
      </c>
      <c r="S819" s="714" t="str">
        <f>IF($P819="","",(VLOOKUP($P819,所属・種目コード!$B$2:$D$152,3,0)))</f>
        <v>031135</v>
      </c>
      <c r="T819" s="714">
        <f>IF($P819="","",(VLOOKUP($P819,所属・種目コード!$B$2:$D$152,2,0)))</f>
        <v>1135</v>
      </c>
    </row>
    <row r="820" spans="1:20" ht="18" customHeight="1">
      <c r="A820" s="709">
        <v>818</v>
      </c>
      <c r="B820" s="709">
        <v>979</v>
      </c>
      <c r="C820" s="709" t="s">
        <v>10890</v>
      </c>
      <c r="D820" s="709" t="s">
        <v>3139</v>
      </c>
      <c r="E820" s="709" t="s">
        <v>381</v>
      </c>
      <c r="F820" s="709">
        <v>1</v>
      </c>
      <c r="G820" s="709">
        <v>2</v>
      </c>
      <c r="H820" s="710" t="s">
        <v>8996</v>
      </c>
      <c r="I820" s="714">
        <f>IF($E820="","",(VLOOKUP($E820,所属・種目コード!$B$2:$D$152,2,0)))</f>
        <v>1218</v>
      </c>
      <c r="K820" s="32">
        <v>818</v>
      </c>
      <c r="L820" s="715"/>
      <c r="M820" s="716" t="s">
        <v>9002</v>
      </c>
      <c r="N820" s="709" t="s">
        <v>9306</v>
      </c>
      <c r="O820" s="709" t="s">
        <v>2053</v>
      </c>
      <c r="P820" s="709" t="s">
        <v>166</v>
      </c>
      <c r="Q820" s="709" t="s">
        <v>11902</v>
      </c>
      <c r="R820" s="709">
        <v>2</v>
      </c>
      <c r="S820" s="714" t="str">
        <f>IF($P820="","",(VLOOKUP($P820,所属・種目コード!$B$2:$D$152,3,0)))</f>
        <v>031135</v>
      </c>
      <c r="T820" s="714">
        <f>IF($P820="","",(VLOOKUP($P820,所属・種目コード!$B$2:$D$152,2,0)))</f>
        <v>1135</v>
      </c>
    </row>
    <row r="821" spans="1:20" ht="18" customHeight="1">
      <c r="A821" s="709">
        <v>819</v>
      </c>
      <c r="B821" s="709">
        <v>980</v>
      </c>
      <c r="C821" s="709" t="s">
        <v>10891</v>
      </c>
      <c r="D821" s="709" t="s">
        <v>9060</v>
      </c>
      <c r="E821" s="709" t="s">
        <v>381</v>
      </c>
      <c r="F821" s="709">
        <v>1</v>
      </c>
      <c r="G821" s="709">
        <v>2</v>
      </c>
      <c r="H821" s="710" t="s">
        <v>8996</v>
      </c>
      <c r="I821" s="714">
        <f>IF($E821="","",(VLOOKUP($E821,所属・種目コード!$B$2:$D$152,2,0)))</f>
        <v>1218</v>
      </c>
      <c r="K821" s="32">
        <v>819</v>
      </c>
      <c r="L821" s="715"/>
      <c r="M821" s="716" t="s">
        <v>8973</v>
      </c>
      <c r="N821" s="709" t="s">
        <v>13407</v>
      </c>
      <c r="O821" s="709" t="s">
        <v>13408</v>
      </c>
      <c r="P821" s="709" t="s">
        <v>166</v>
      </c>
      <c r="Q821" s="709" t="s">
        <v>11902</v>
      </c>
      <c r="R821" s="709">
        <v>3</v>
      </c>
      <c r="S821" s="714" t="str">
        <f>IF($P821="","",(VLOOKUP($P821,所属・種目コード!$B$2:$D$152,3,0)))</f>
        <v>031135</v>
      </c>
      <c r="T821" s="714">
        <f>IF($P821="","",(VLOOKUP($P821,所属・種目コード!$B$2:$D$152,2,0)))</f>
        <v>1135</v>
      </c>
    </row>
    <row r="822" spans="1:20" ht="18" customHeight="1">
      <c r="A822" s="709">
        <v>820</v>
      </c>
      <c r="B822" s="709">
        <v>981</v>
      </c>
      <c r="C822" s="709" t="s">
        <v>10892</v>
      </c>
      <c r="D822" s="709" t="s">
        <v>10893</v>
      </c>
      <c r="E822" s="709" t="s">
        <v>381</v>
      </c>
      <c r="F822" s="709">
        <v>1</v>
      </c>
      <c r="G822" s="709">
        <v>2</v>
      </c>
      <c r="H822" s="710" t="s">
        <v>8996</v>
      </c>
      <c r="I822" s="714">
        <f>IF($E822="","",(VLOOKUP($E822,所属・種目コード!$B$2:$D$152,2,0)))</f>
        <v>1218</v>
      </c>
      <c r="K822" s="32">
        <v>820</v>
      </c>
      <c r="L822" s="715"/>
      <c r="M822" s="716" t="s">
        <v>8973</v>
      </c>
      <c r="N822" s="709" t="s">
        <v>13409</v>
      </c>
      <c r="O822" s="709" t="s">
        <v>13410</v>
      </c>
      <c r="P822" s="709" t="s">
        <v>166</v>
      </c>
      <c r="Q822" s="709" t="s">
        <v>11902</v>
      </c>
      <c r="R822" s="709">
        <v>3</v>
      </c>
      <c r="S822" s="714" t="str">
        <f>IF($P822="","",(VLOOKUP($P822,所属・種目コード!$B$2:$D$152,3,0)))</f>
        <v>031135</v>
      </c>
      <c r="T822" s="714">
        <f>IF($P822="","",(VLOOKUP($P822,所属・種目コード!$B$2:$D$152,2,0)))</f>
        <v>1135</v>
      </c>
    </row>
    <row r="823" spans="1:20" ht="18" customHeight="1">
      <c r="A823" s="709">
        <v>821</v>
      </c>
      <c r="B823" s="709">
        <v>982</v>
      </c>
      <c r="C823" s="709" t="s">
        <v>10894</v>
      </c>
      <c r="D823" s="709" t="s">
        <v>10335</v>
      </c>
      <c r="E823" s="709" t="s">
        <v>381</v>
      </c>
      <c r="F823" s="709">
        <v>1</v>
      </c>
      <c r="G823" s="709">
        <v>2</v>
      </c>
      <c r="H823" s="710" t="s">
        <v>8996</v>
      </c>
      <c r="I823" s="714">
        <f>IF($E823="","",(VLOOKUP($E823,所属・種目コード!$B$2:$D$152,2,0)))</f>
        <v>1218</v>
      </c>
      <c r="K823" s="32">
        <v>821</v>
      </c>
      <c r="L823" s="715"/>
      <c r="M823" s="716" t="s">
        <v>8973</v>
      </c>
      <c r="N823" s="709" t="s">
        <v>13411</v>
      </c>
      <c r="O823" s="709" t="s">
        <v>13412</v>
      </c>
      <c r="P823" s="709" t="s">
        <v>166</v>
      </c>
      <c r="Q823" s="709" t="s">
        <v>11902</v>
      </c>
      <c r="R823" s="709">
        <v>2</v>
      </c>
      <c r="S823" s="714" t="str">
        <f>IF($P823="","",(VLOOKUP($P823,所属・種目コード!$B$2:$D$152,3,0)))</f>
        <v>031135</v>
      </c>
      <c r="T823" s="714">
        <f>IF($P823="","",(VLOOKUP($P823,所属・種目コード!$B$2:$D$152,2,0)))</f>
        <v>1135</v>
      </c>
    </row>
    <row r="824" spans="1:20" ht="18" customHeight="1">
      <c r="A824" s="709">
        <v>822</v>
      </c>
      <c r="B824" s="709">
        <v>983</v>
      </c>
      <c r="C824" s="709" t="s">
        <v>10895</v>
      </c>
      <c r="D824" s="709" t="s">
        <v>10896</v>
      </c>
      <c r="E824" s="709" t="s">
        <v>381</v>
      </c>
      <c r="F824" s="709">
        <v>1</v>
      </c>
      <c r="G824" s="709">
        <v>2</v>
      </c>
      <c r="H824" s="710" t="s">
        <v>8996</v>
      </c>
      <c r="I824" s="714">
        <f>IF($E824="","",(VLOOKUP($E824,所属・種目コード!$B$2:$D$152,2,0)))</f>
        <v>1218</v>
      </c>
      <c r="K824" s="32">
        <v>822</v>
      </c>
      <c r="L824" s="715"/>
      <c r="M824" s="716" t="s">
        <v>8973</v>
      </c>
      <c r="N824" s="709" t="s">
        <v>13413</v>
      </c>
      <c r="O824" s="709" t="s">
        <v>13414</v>
      </c>
      <c r="P824" s="709" t="s">
        <v>166</v>
      </c>
      <c r="Q824" s="709" t="s">
        <v>11902</v>
      </c>
      <c r="R824" s="709">
        <v>3</v>
      </c>
      <c r="S824" s="714" t="str">
        <f>IF($P824="","",(VLOOKUP($P824,所属・種目コード!$B$2:$D$152,3,0)))</f>
        <v>031135</v>
      </c>
      <c r="T824" s="714">
        <f>IF($P824="","",(VLOOKUP($P824,所属・種目コード!$B$2:$D$152,2,0)))</f>
        <v>1135</v>
      </c>
    </row>
    <row r="825" spans="1:20" ht="18" customHeight="1">
      <c r="A825" s="709">
        <v>823</v>
      </c>
      <c r="B825" s="709">
        <v>984</v>
      </c>
      <c r="C825" s="709" t="s">
        <v>10897</v>
      </c>
      <c r="D825" s="709" t="s">
        <v>10898</v>
      </c>
      <c r="E825" s="709" t="s">
        <v>137</v>
      </c>
      <c r="F825" s="709">
        <v>1</v>
      </c>
      <c r="G825" s="709">
        <v>3</v>
      </c>
      <c r="H825" s="710" t="s">
        <v>9019</v>
      </c>
      <c r="I825" s="714">
        <f>IF($E825="","",(VLOOKUP($E825,所属・種目コード!$B$2:$D$152,2,0)))</f>
        <v>1129</v>
      </c>
      <c r="K825" s="32">
        <v>823</v>
      </c>
      <c r="L825" s="715"/>
      <c r="M825" s="716" t="s">
        <v>8973</v>
      </c>
      <c r="N825" s="709" t="s">
        <v>13415</v>
      </c>
      <c r="O825" s="709" t="s">
        <v>13416</v>
      </c>
      <c r="P825" s="709" t="s">
        <v>194</v>
      </c>
      <c r="Q825" s="709" t="s">
        <v>11902</v>
      </c>
      <c r="R825" s="709">
        <v>3</v>
      </c>
      <c r="S825" s="714" t="str">
        <f>IF($P825="","",(VLOOKUP($P825,所属・種目コード!$B$2:$D$152,3,0)))</f>
        <v>031140</v>
      </c>
      <c r="T825" s="714">
        <f>IF($P825="","",(VLOOKUP($P825,所属・種目コード!$B$2:$D$152,2,0)))</f>
        <v>1140</v>
      </c>
    </row>
    <row r="826" spans="1:20" ht="18" customHeight="1">
      <c r="A826" s="709">
        <v>824</v>
      </c>
      <c r="B826" s="709">
        <v>985</v>
      </c>
      <c r="C826" s="709" t="s">
        <v>10899</v>
      </c>
      <c r="D826" s="709" t="s">
        <v>10900</v>
      </c>
      <c r="E826" s="709" t="s">
        <v>137</v>
      </c>
      <c r="F826" s="709">
        <v>1</v>
      </c>
      <c r="G826" s="709">
        <v>3</v>
      </c>
      <c r="H826" s="710" t="s">
        <v>9019</v>
      </c>
      <c r="I826" s="714">
        <f>IF($E826="","",(VLOOKUP($E826,所属・種目コード!$B$2:$D$152,2,0)))</f>
        <v>1129</v>
      </c>
      <c r="K826" s="32">
        <v>824</v>
      </c>
      <c r="L826" s="715"/>
      <c r="M826" s="716" t="s">
        <v>8973</v>
      </c>
      <c r="N826" s="709" t="s">
        <v>13417</v>
      </c>
      <c r="O826" s="709" t="s">
        <v>13418</v>
      </c>
      <c r="P826" s="709" t="s">
        <v>194</v>
      </c>
      <c r="Q826" s="709" t="s">
        <v>11902</v>
      </c>
      <c r="R826" s="709">
        <v>3</v>
      </c>
      <c r="S826" s="714" t="str">
        <f>IF($P826="","",(VLOOKUP($P826,所属・種目コード!$B$2:$D$152,3,0)))</f>
        <v>031140</v>
      </c>
      <c r="T826" s="714">
        <f>IF($P826="","",(VLOOKUP($P826,所属・種目コード!$B$2:$D$152,2,0)))</f>
        <v>1140</v>
      </c>
    </row>
    <row r="827" spans="1:20" ht="18" customHeight="1">
      <c r="A827" s="709">
        <v>825</v>
      </c>
      <c r="B827" s="709">
        <v>986</v>
      </c>
      <c r="C827" s="709" t="s">
        <v>10901</v>
      </c>
      <c r="D827" s="709" t="s">
        <v>10902</v>
      </c>
      <c r="E827" s="709" t="s">
        <v>137</v>
      </c>
      <c r="F827" s="709">
        <v>1</v>
      </c>
      <c r="G827" s="709">
        <v>2</v>
      </c>
      <c r="H827" s="710" t="s">
        <v>9019</v>
      </c>
      <c r="I827" s="714">
        <f>IF($E827="","",(VLOOKUP($E827,所属・種目コード!$B$2:$D$152,2,0)))</f>
        <v>1129</v>
      </c>
      <c r="K827" s="32">
        <v>825</v>
      </c>
      <c r="L827" s="715"/>
      <c r="M827" s="716" t="s">
        <v>8973</v>
      </c>
      <c r="N827" s="709" t="s">
        <v>13419</v>
      </c>
      <c r="O827" s="709" t="s">
        <v>13420</v>
      </c>
      <c r="P827" s="709" t="s">
        <v>194</v>
      </c>
      <c r="Q827" s="709" t="s">
        <v>11902</v>
      </c>
      <c r="R827" s="709">
        <v>3</v>
      </c>
      <c r="S827" s="714" t="str">
        <f>IF($P827="","",(VLOOKUP($P827,所属・種目コード!$B$2:$D$152,3,0)))</f>
        <v>031140</v>
      </c>
      <c r="T827" s="714">
        <f>IF($P827="","",(VLOOKUP($P827,所属・種目コード!$B$2:$D$152,2,0)))</f>
        <v>1140</v>
      </c>
    </row>
    <row r="828" spans="1:20" ht="18" customHeight="1">
      <c r="A828" s="709">
        <v>826</v>
      </c>
      <c r="B828" s="709">
        <v>987</v>
      </c>
      <c r="C828" s="709" t="s">
        <v>10903</v>
      </c>
      <c r="D828" s="709" t="s">
        <v>10904</v>
      </c>
      <c r="E828" s="709" t="s">
        <v>137</v>
      </c>
      <c r="F828" s="709">
        <v>1</v>
      </c>
      <c r="G828" s="709">
        <v>2</v>
      </c>
      <c r="H828" s="710" t="s">
        <v>9019</v>
      </c>
      <c r="I828" s="714">
        <f>IF($E828="","",(VLOOKUP($E828,所属・種目コード!$B$2:$D$152,2,0)))</f>
        <v>1129</v>
      </c>
      <c r="K828" s="32">
        <v>826</v>
      </c>
      <c r="L828" s="715"/>
      <c r="M828" s="716" t="s">
        <v>8973</v>
      </c>
      <c r="N828" s="709" t="s">
        <v>13421</v>
      </c>
      <c r="O828" s="709" t="s">
        <v>13422</v>
      </c>
      <c r="P828" s="709" t="s">
        <v>194</v>
      </c>
      <c r="Q828" s="709" t="s">
        <v>11902</v>
      </c>
      <c r="R828" s="709">
        <v>2</v>
      </c>
      <c r="S828" s="714" t="str">
        <f>IF($P828="","",(VLOOKUP($P828,所属・種目コード!$B$2:$D$152,3,0)))</f>
        <v>031140</v>
      </c>
      <c r="T828" s="714">
        <f>IF($P828="","",(VLOOKUP($P828,所属・種目コード!$B$2:$D$152,2,0)))</f>
        <v>1140</v>
      </c>
    </row>
    <row r="829" spans="1:20" ht="18" customHeight="1">
      <c r="A829" s="709">
        <v>827</v>
      </c>
      <c r="B829" s="709">
        <v>988</v>
      </c>
      <c r="C829" s="709" t="s">
        <v>10905</v>
      </c>
      <c r="D829" s="709" t="s">
        <v>10906</v>
      </c>
      <c r="E829" s="709" t="s">
        <v>137</v>
      </c>
      <c r="F829" s="709">
        <v>1</v>
      </c>
      <c r="G829" s="709">
        <v>2</v>
      </c>
      <c r="H829" s="710" t="s">
        <v>9019</v>
      </c>
      <c r="I829" s="714">
        <f>IF($E829="","",(VLOOKUP($E829,所属・種目コード!$B$2:$D$152,2,0)))</f>
        <v>1129</v>
      </c>
      <c r="K829" s="32">
        <v>827</v>
      </c>
      <c r="L829" s="715"/>
      <c r="M829" s="716" t="s">
        <v>8973</v>
      </c>
      <c r="N829" s="709" t="s">
        <v>13423</v>
      </c>
      <c r="O829" s="709" t="s">
        <v>13424</v>
      </c>
      <c r="P829" s="709" t="s">
        <v>194</v>
      </c>
      <c r="Q829" s="709" t="s">
        <v>11902</v>
      </c>
      <c r="R829" s="709">
        <v>3</v>
      </c>
      <c r="S829" s="714" t="str">
        <f>IF($P829="","",(VLOOKUP($P829,所属・種目コード!$B$2:$D$152,3,0)))</f>
        <v>031140</v>
      </c>
      <c r="T829" s="714">
        <f>IF($P829="","",(VLOOKUP($P829,所属・種目コード!$B$2:$D$152,2,0)))</f>
        <v>1140</v>
      </c>
    </row>
    <row r="830" spans="1:20" ht="18" customHeight="1">
      <c r="A830" s="709">
        <v>828</v>
      </c>
      <c r="B830" s="709">
        <v>989</v>
      </c>
      <c r="C830" s="709" t="s">
        <v>10907</v>
      </c>
      <c r="D830" s="709" t="s">
        <v>10908</v>
      </c>
      <c r="E830" s="709" t="s">
        <v>137</v>
      </c>
      <c r="F830" s="709">
        <v>1</v>
      </c>
      <c r="G830" s="709">
        <v>2</v>
      </c>
      <c r="H830" s="710" t="s">
        <v>9019</v>
      </c>
      <c r="I830" s="714">
        <f>IF($E830="","",(VLOOKUP($E830,所属・種目コード!$B$2:$D$152,2,0)))</f>
        <v>1129</v>
      </c>
      <c r="K830" s="32">
        <v>828</v>
      </c>
      <c r="L830" s="715"/>
      <c r="M830" s="716" t="s">
        <v>8973</v>
      </c>
      <c r="N830" s="709" t="s">
        <v>13425</v>
      </c>
      <c r="O830" s="709" t="s">
        <v>13426</v>
      </c>
      <c r="P830" s="709" t="s">
        <v>194</v>
      </c>
      <c r="Q830" s="709" t="s">
        <v>11902</v>
      </c>
      <c r="R830" s="709">
        <v>2</v>
      </c>
      <c r="S830" s="714" t="str">
        <f>IF($P830="","",(VLOOKUP($P830,所属・種目コード!$B$2:$D$152,3,0)))</f>
        <v>031140</v>
      </c>
      <c r="T830" s="714">
        <f>IF($P830="","",(VLOOKUP($P830,所属・種目コード!$B$2:$D$152,2,0)))</f>
        <v>1140</v>
      </c>
    </row>
    <row r="831" spans="1:20" ht="18" customHeight="1">
      <c r="A831" s="709">
        <v>829</v>
      </c>
      <c r="B831" s="709">
        <v>990</v>
      </c>
      <c r="C831" s="709" t="s">
        <v>10909</v>
      </c>
      <c r="D831" s="709" t="s">
        <v>10910</v>
      </c>
      <c r="E831" s="709" t="s">
        <v>137</v>
      </c>
      <c r="F831" s="709">
        <v>1</v>
      </c>
      <c r="G831" s="709">
        <v>2</v>
      </c>
      <c r="H831" s="710" t="s">
        <v>9019</v>
      </c>
      <c r="I831" s="714">
        <f>IF($E831="","",(VLOOKUP($E831,所属・種目コード!$B$2:$D$152,2,0)))</f>
        <v>1129</v>
      </c>
      <c r="K831" s="32">
        <v>829</v>
      </c>
      <c r="L831" s="715"/>
      <c r="M831" s="716" t="s">
        <v>8973</v>
      </c>
      <c r="N831" s="709" t="s">
        <v>13427</v>
      </c>
      <c r="O831" s="709" t="s">
        <v>13428</v>
      </c>
      <c r="P831" s="709" t="s">
        <v>194</v>
      </c>
      <c r="Q831" s="709" t="s">
        <v>11902</v>
      </c>
      <c r="R831" s="709">
        <v>3</v>
      </c>
      <c r="S831" s="714" t="str">
        <f>IF($P831="","",(VLOOKUP($P831,所属・種目コード!$B$2:$D$152,3,0)))</f>
        <v>031140</v>
      </c>
      <c r="T831" s="714">
        <f>IF($P831="","",(VLOOKUP($P831,所属・種目コード!$B$2:$D$152,2,0)))</f>
        <v>1140</v>
      </c>
    </row>
    <row r="832" spans="1:20" ht="18" customHeight="1">
      <c r="A832" s="709">
        <v>830</v>
      </c>
      <c r="B832" s="709">
        <v>991</v>
      </c>
      <c r="C832" s="709" t="s">
        <v>10911</v>
      </c>
      <c r="D832" s="709" t="s">
        <v>10912</v>
      </c>
      <c r="E832" s="709" t="s">
        <v>137</v>
      </c>
      <c r="F832" s="709">
        <v>1</v>
      </c>
      <c r="G832" s="709">
        <v>2</v>
      </c>
      <c r="H832" s="710" t="s">
        <v>9019</v>
      </c>
      <c r="I832" s="714">
        <f>IF($E832="","",(VLOOKUP($E832,所属・種目コード!$B$2:$D$152,2,0)))</f>
        <v>1129</v>
      </c>
      <c r="K832" s="32">
        <v>830</v>
      </c>
      <c r="L832" s="715"/>
      <c r="M832" s="716" t="s">
        <v>8973</v>
      </c>
      <c r="N832" s="709" t="s">
        <v>13429</v>
      </c>
      <c r="O832" s="709" t="s">
        <v>13430</v>
      </c>
      <c r="P832" s="709" t="s">
        <v>194</v>
      </c>
      <c r="Q832" s="709" t="s">
        <v>11902</v>
      </c>
      <c r="R832" s="709">
        <v>2</v>
      </c>
      <c r="S832" s="714" t="str">
        <f>IF($P832="","",(VLOOKUP($P832,所属・種目コード!$B$2:$D$152,3,0)))</f>
        <v>031140</v>
      </c>
      <c r="T832" s="714">
        <f>IF($P832="","",(VLOOKUP($P832,所属・種目コード!$B$2:$D$152,2,0)))</f>
        <v>1140</v>
      </c>
    </row>
    <row r="833" spans="1:20" ht="18" customHeight="1">
      <c r="A833" s="709">
        <v>831</v>
      </c>
      <c r="B833" s="709">
        <v>992</v>
      </c>
      <c r="C833" s="709" t="s">
        <v>10913</v>
      </c>
      <c r="D833" s="709" t="s">
        <v>10914</v>
      </c>
      <c r="E833" s="709" t="s">
        <v>137</v>
      </c>
      <c r="F833" s="709">
        <v>1</v>
      </c>
      <c r="G833" s="709">
        <v>2</v>
      </c>
      <c r="H833" s="710" t="s">
        <v>9019</v>
      </c>
      <c r="I833" s="714">
        <f>IF($E833="","",(VLOOKUP($E833,所属・種目コード!$B$2:$D$152,2,0)))</f>
        <v>1129</v>
      </c>
      <c r="K833" s="32">
        <v>831</v>
      </c>
      <c r="L833" s="715"/>
      <c r="M833" s="716"/>
      <c r="N833" s="709" t="s">
        <v>13431</v>
      </c>
      <c r="O833" s="709" t="s">
        <v>13432</v>
      </c>
      <c r="P833" s="709" t="s">
        <v>194</v>
      </c>
      <c r="Q833" s="709" t="s">
        <v>11902</v>
      </c>
      <c r="R833" s="709">
        <v>2</v>
      </c>
      <c r="S833" s="714" t="str">
        <f>IF($P833="","",(VLOOKUP($P833,所属・種目コード!$B$2:$D$152,3,0)))</f>
        <v>031140</v>
      </c>
      <c r="T833" s="714">
        <f>IF($P833="","",(VLOOKUP($P833,所属・種目コード!$B$2:$D$152,2,0)))</f>
        <v>1140</v>
      </c>
    </row>
    <row r="834" spans="1:20" ht="18" customHeight="1">
      <c r="A834" s="709">
        <v>832</v>
      </c>
      <c r="B834" s="709">
        <v>993</v>
      </c>
      <c r="C834" s="709" t="s">
        <v>10915</v>
      </c>
      <c r="D834" s="709" t="s">
        <v>10916</v>
      </c>
      <c r="E834" s="709" t="s">
        <v>8618</v>
      </c>
      <c r="F834" s="709">
        <v>1</v>
      </c>
      <c r="G834" s="709">
        <v>3</v>
      </c>
      <c r="H834" s="710" t="s">
        <v>9002</v>
      </c>
      <c r="I834" s="714">
        <f>IF($E834="","",(VLOOKUP($E834,所属・種目コード!$B$2:$D$152,2,0)))</f>
        <v>1229</v>
      </c>
      <c r="K834" s="32">
        <v>832</v>
      </c>
      <c r="L834" s="715"/>
      <c r="M834" s="716"/>
      <c r="N834" s="709" t="s">
        <v>13433</v>
      </c>
      <c r="O834" s="709" t="s">
        <v>13434</v>
      </c>
      <c r="P834" s="709" t="s">
        <v>194</v>
      </c>
      <c r="Q834" s="709" t="s">
        <v>11902</v>
      </c>
      <c r="R834" s="709">
        <v>2</v>
      </c>
      <c r="S834" s="714" t="str">
        <f>IF($P834="","",(VLOOKUP($P834,所属・種目コード!$B$2:$D$152,3,0)))</f>
        <v>031140</v>
      </c>
      <c r="T834" s="714">
        <f>IF($P834="","",(VLOOKUP($P834,所属・種目コード!$B$2:$D$152,2,0)))</f>
        <v>1140</v>
      </c>
    </row>
    <row r="835" spans="1:20" ht="18" customHeight="1">
      <c r="A835" s="709">
        <v>833</v>
      </c>
      <c r="B835" s="709">
        <v>994</v>
      </c>
      <c r="C835" s="709" t="s">
        <v>10917</v>
      </c>
      <c r="D835" s="709" t="s">
        <v>10918</v>
      </c>
      <c r="E835" s="709" t="s">
        <v>8618</v>
      </c>
      <c r="F835" s="709">
        <v>1</v>
      </c>
      <c r="G835" s="709">
        <v>3</v>
      </c>
      <c r="H835" s="710" t="s">
        <v>9002</v>
      </c>
      <c r="I835" s="714">
        <f>IF($E835="","",(VLOOKUP($E835,所属・種目コード!$B$2:$D$152,2,0)))</f>
        <v>1229</v>
      </c>
      <c r="K835" s="32">
        <v>833</v>
      </c>
      <c r="L835" s="715"/>
      <c r="M835" s="716"/>
      <c r="N835" s="709" t="s">
        <v>13435</v>
      </c>
      <c r="O835" s="709" t="s">
        <v>4494</v>
      </c>
      <c r="P835" s="709" t="s">
        <v>194</v>
      </c>
      <c r="Q835" s="709" t="s">
        <v>11902</v>
      </c>
      <c r="R835" s="709">
        <v>3</v>
      </c>
      <c r="S835" s="714" t="str">
        <f>IF($P835="","",(VLOOKUP($P835,所属・種目コード!$B$2:$D$152,3,0)))</f>
        <v>031140</v>
      </c>
      <c r="T835" s="714">
        <f>IF($P835="","",(VLOOKUP($P835,所属・種目コード!$B$2:$D$152,2,0)))</f>
        <v>1140</v>
      </c>
    </row>
    <row r="836" spans="1:20" ht="18" customHeight="1">
      <c r="A836" s="709">
        <v>834</v>
      </c>
      <c r="B836" s="709">
        <v>995</v>
      </c>
      <c r="C836" s="709" t="s">
        <v>10919</v>
      </c>
      <c r="D836" s="709" t="s">
        <v>10920</v>
      </c>
      <c r="E836" s="709" t="s">
        <v>8618</v>
      </c>
      <c r="F836" s="709">
        <v>1</v>
      </c>
      <c r="G836" s="709">
        <v>3</v>
      </c>
      <c r="H836" s="710" t="s">
        <v>9002</v>
      </c>
      <c r="I836" s="714">
        <f>IF($E836="","",(VLOOKUP($E836,所属・種目コード!$B$2:$D$152,2,0)))</f>
        <v>1229</v>
      </c>
      <c r="K836" s="32">
        <v>834</v>
      </c>
      <c r="L836" s="715"/>
      <c r="M836" s="716"/>
      <c r="N836" s="709" t="s">
        <v>13436</v>
      </c>
      <c r="O836" s="709" t="s">
        <v>9289</v>
      </c>
      <c r="P836" s="709" t="s">
        <v>194</v>
      </c>
      <c r="Q836" s="709" t="s">
        <v>11902</v>
      </c>
      <c r="R836" s="709">
        <v>2</v>
      </c>
      <c r="S836" s="714" t="str">
        <f>IF($P836="","",(VLOOKUP($P836,所属・種目コード!$B$2:$D$152,3,0)))</f>
        <v>031140</v>
      </c>
      <c r="T836" s="714">
        <f>IF($P836="","",(VLOOKUP($P836,所属・種目コード!$B$2:$D$152,2,0)))</f>
        <v>1140</v>
      </c>
    </row>
    <row r="837" spans="1:20" ht="18" customHeight="1">
      <c r="A837" s="709">
        <v>835</v>
      </c>
      <c r="B837" s="709">
        <v>996</v>
      </c>
      <c r="C837" s="709" t="s">
        <v>10921</v>
      </c>
      <c r="D837" s="709" t="s">
        <v>10922</v>
      </c>
      <c r="E837" s="709" t="s">
        <v>8618</v>
      </c>
      <c r="F837" s="709">
        <v>1</v>
      </c>
      <c r="G837" s="709">
        <v>3</v>
      </c>
      <c r="H837" s="710" t="s">
        <v>9002</v>
      </c>
      <c r="I837" s="714">
        <f>IF($E837="","",(VLOOKUP($E837,所属・種目コード!$B$2:$D$152,2,0)))</f>
        <v>1229</v>
      </c>
      <c r="K837" s="32">
        <v>835</v>
      </c>
      <c r="L837" s="715"/>
      <c r="M837" s="716"/>
      <c r="N837" s="709" t="s">
        <v>13437</v>
      </c>
      <c r="O837" s="709" t="s">
        <v>13438</v>
      </c>
      <c r="P837" s="709" t="s">
        <v>194</v>
      </c>
      <c r="Q837" s="709" t="s">
        <v>11902</v>
      </c>
      <c r="R837" s="709">
        <v>3</v>
      </c>
      <c r="S837" s="714" t="str">
        <f>IF($P837="","",(VLOOKUP($P837,所属・種目コード!$B$2:$D$152,3,0)))</f>
        <v>031140</v>
      </c>
      <c r="T837" s="714">
        <f>IF($P837="","",(VLOOKUP($P837,所属・種目コード!$B$2:$D$152,2,0)))</f>
        <v>1140</v>
      </c>
    </row>
    <row r="838" spans="1:20" ht="18" customHeight="1">
      <c r="A838" s="709">
        <v>836</v>
      </c>
      <c r="B838" s="709">
        <v>997</v>
      </c>
      <c r="C838" s="709" t="s">
        <v>10923</v>
      </c>
      <c r="D838" s="709" t="s">
        <v>10924</v>
      </c>
      <c r="E838" s="709" t="s">
        <v>8618</v>
      </c>
      <c r="F838" s="709">
        <v>1</v>
      </c>
      <c r="G838" s="709">
        <v>3</v>
      </c>
      <c r="H838" s="710" t="s">
        <v>9002</v>
      </c>
      <c r="I838" s="714">
        <f>IF($E838="","",(VLOOKUP($E838,所属・種目コード!$B$2:$D$152,2,0)))</f>
        <v>1229</v>
      </c>
      <c r="K838" s="32">
        <v>836</v>
      </c>
      <c r="L838" s="715"/>
      <c r="M838" s="716"/>
      <c r="N838" s="709" t="s">
        <v>13439</v>
      </c>
      <c r="O838" s="709" t="s">
        <v>13440</v>
      </c>
      <c r="P838" s="709" t="s">
        <v>194</v>
      </c>
      <c r="Q838" s="709" t="s">
        <v>11902</v>
      </c>
      <c r="R838" s="709">
        <v>2</v>
      </c>
      <c r="S838" s="714" t="str">
        <f>IF($P838="","",(VLOOKUP($P838,所属・種目コード!$B$2:$D$152,3,0)))</f>
        <v>031140</v>
      </c>
      <c r="T838" s="714">
        <f>IF($P838="","",(VLOOKUP($P838,所属・種目コード!$B$2:$D$152,2,0)))</f>
        <v>1140</v>
      </c>
    </row>
    <row r="839" spans="1:20" ht="18" customHeight="1">
      <c r="A839" s="709">
        <v>837</v>
      </c>
      <c r="B839" s="709">
        <v>998</v>
      </c>
      <c r="C839" s="709" t="s">
        <v>10925</v>
      </c>
      <c r="D839" s="709" t="s">
        <v>10926</v>
      </c>
      <c r="E839" s="709" t="s">
        <v>8618</v>
      </c>
      <c r="F839" s="709">
        <v>1</v>
      </c>
      <c r="G839" s="709">
        <v>3</v>
      </c>
      <c r="H839" s="710" t="s">
        <v>9002</v>
      </c>
      <c r="I839" s="714">
        <f>IF($E839="","",(VLOOKUP($E839,所属・種目コード!$B$2:$D$152,2,0)))</f>
        <v>1229</v>
      </c>
      <c r="K839" s="32">
        <v>837</v>
      </c>
      <c r="L839" s="715"/>
      <c r="M839" s="716"/>
      <c r="N839" s="709" t="s">
        <v>13441</v>
      </c>
      <c r="O839" s="709" t="s">
        <v>13442</v>
      </c>
      <c r="P839" s="709" t="s">
        <v>194</v>
      </c>
      <c r="Q839" s="709" t="s">
        <v>11902</v>
      </c>
      <c r="R839" s="709">
        <v>3</v>
      </c>
      <c r="S839" s="714" t="str">
        <f>IF($P839="","",(VLOOKUP($P839,所属・種目コード!$B$2:$D$152,3,0)))</f>
        <v>031140</v>
      </c>
      <c r="T839" s="714">
        <f>IF($P839="","",(VLOOKUP($P839,所属・種目コード!$B$2:$D$152,2,0)))</f>
        <v>1140</v>
      </c>
    </row>
    <row r="840" spans="1:20" ht="18" customHeight="1">
      <c r="A840" s="709">
        <v>838</v>
      </c>
      <c r="B840" s="709">
        <v>999</v>
      </c>
      <c r="C840" s="709" t="s">
        <v>10927</v>
      </c>
      <c r="D840" s="709" t="s">
        <v>10928</v>
      </c>
      <c r="E840" s="709" t="s">
        <v>8618</v>
      </c>
      <c r="F840" s="709">
        <v>1</v>
      </c>
      <c r="G840" s="709">
        <v>3</v>
      </c>
      <c r="H840" s="710" t="s">
        <v>9002</v>
      </c>
      <c r="I840" s="714">
        <f>IF($E840="","",(VLOOKUP($E840,所属・種目コード!$B$2:$D$152,2,0)))</f>
        <v>1229</v>
      </c>
      <c r="K840" s="32">
        <v>838</v>
      </c>
      <c r="L840" s="715"/>
      <c r="M840" s="716"/>
      <c r="N840" s="709" t="s">
        <v>13443</v>
      </c>
      <c r="O840" s="709" t="s">
        <v>13444</v>
      </c>
      <c r="P840" s="709" t="s">
        <v>194</v>
      </c>
      <c r="Q840" s="709" t="s">
        <v>11902</v>
      </c>
      <c r="R840" s="709">
        <v>3</v>
      </c>
      <c r="S840" s="714" t="str">
        <f>IF($P840="","",(VLOOKUP($P840,所属・種目コード!$B$2:$D$152,3,0)))</f>
        <v>031140</v>
      </c>
      <c r="T840" s="714">
        <f>IF($P840="","",(VLOOKUP($P840,所属・種目コード!$B$2:$D$152,2,0)))</f>
        <v>1140</v>
      </c>
    </row>
    <row r="841" spans="1:20" ht="18" customHeight="1">
      <c r="A841" s="709">
        <v>839</v>
      </c>
      <c r="B841" s="709">
        <v>1000</v>
      </c>
      <c r="C841" s="709" t="s">
        <v>10929</v>
      </c>
      <c r="D841" s="709" t="s">
        <v>10930</v>
      </c>
      <c r="E841" s="709" t="s">
        <v>8618</v>
      </c>
      <c r="F841" s="709">
        <v>1</v>
      </c>
      <c r="G841" s="709">
        <v>2</v>
      </c>
      <c r="H841" s="710" t="s">
        <v>9002</v>
      </c>
      <c r="I841" s="714">
        <f>IF($E841="","",(VLOOKUP($E841,所属・種目コード!$B$2:$D$152,2,0)))</f>
        <v>1229</v>
      </c>
      <c r="K841" s="32">
        <v>839</v>
      </c>
      <c r="L841" s="715"/>
      <c r="M841" s="716"/>
      <c r="N841" s="709" t="s">
        <v>13445</v>
      </c>
      <c r="O841" s="709" t="s">
        <v>13446</v>
      </c>
      <c r="P841" s="709" t="s">
        <v>194</v>
      </c>
      <c r="Q841" s="709" t="s">
        <v>11902</v>
      </c>
      <c r="R841" s="709">
        <v>3</v>
      </c>
      <c r="S841" s="714" t="str">
        <f>IF($P841="","",(VLOOKUP($P841,所属・種目コード!$B$2:$D$152,3,0)))</f>
        <v>031140</v>
      </c>
      <c r="T841" s="714">
        <f>IF($P841="","",(VLOOKUP($P841,所属・種目コード!$B$2:$D$152,2,0)))</f>
        <v>1140</v>
      </c>
    </row>
    <row r="842" spans="1:20" ht="18" customHeight="1">
      <c r="A842" s="709">
        <v>840</v>
      </c>
      <c r="B842" s="709">
        <v>1001</v>
      </c>
      <c r="C842" s="709" t="s">
        <v>10931</v>
      </c>
      <c r="D842" s="709" t="s">
        <v>10932</v>
      </c>
      <c r="E842" s="709" t="s">
        <v>320</v>
      </c>
      <c r="F842" s="709">
        <v>1</v>
      </c>
      <c r="G842" s="709">
        <v>2</v>
      </c>
      <c r="H842" s="710" t="s">
        <v>9041</v>
      </c>
      <c r="I842" s="714">
        <f>IF($E842="","",(VLOOKUP($E842,所属・種目コード!$B$2:$D$152,2,0)))</f>
        <v>1172</v>
      </c>
      <c r="K842" s="32">
        <v>840</v>
      </c>
      <c r="L842" s="715"/>
      <c r="M842" s="716"/>
      <c r="N842" s="709" t="s">
        <v>13447</v>
      </c>
      <c r="O842" s="709" t="s">
        <v>13448</v>
      </c>
      <c r="P842" s="709" t="s">
        <v>184</v>
      </c>
      <c r="Q842" s="709" t="s">
        <v>11902</v>
      </c>
      <c r="R842" s="709">
        <v>3</v>
      </c>
      <c r="S842" s="714" t="str">
        <f>IF($P842="","",(VLOOKUP($P842,所属・種目コード!$B$2:$D$152,3,0)))</f>
        <v>031138</v>
      </c>
      <c r="T842" s="714">
        <f>IF($P842="","",(VLOOKUP($P842,所属・種目コード!$B$2:$D$152,2,0)))</f>
        <v>1138</v>
      </c>
    </row>
    <row r="843" spans="1:20" ht="18" customHeight="1">
      <c r="A843" s="709">
        <v>841</v>
      </c>
      <c r="B843" s="709">
        <v>1002</v>
      </c>
      <c r="C843" s="709" t="s">
        <v>10933</v>
      </c>
      <c r="D843" s="709" t="s">
        <v>10934</v>
      </c>
      <c r="E843" s="709" t="s">
        <v>320</v>
      </c>
      <c r="F843" s="709">
        <v>1</v>
      </c>
      <c r="G843" s="709">
        <v>2</v>
      </c>
      <c r="H843" s="710" t="s">
        <v>9041</v>
      </c>
      <c r="I843" s="714">
        <f>IF($E843="","",(VLOOKUP($E843,所属・種目コード!$B$2:$D$152,2,0)))</f>
        <v>1172</v>
      </c>
      <c r="K843" s="32">
        <v>841</v>
      </c>
      <c r="L843" s="715"/>
      <c r="M843" s="716"/>
      <c r="N843" s="709" t="s">
        <v>13449</v>
      </c>
      <c r="O843" s="709" t="s">
        <v>13450</v>
      </c>
      <c r="P843" s="709" t="s">
        <v>184</v>
      </c>
      <c r="Q843" s="709" t="s">
        <v>11902</v>
      </c>
      <c r="R843" s="709">
        <v>3</v>
      </c>
      <c r="S843" s="714" t="str">
        <f>IF($P843="","",(VLOOKUP($P843,所属・種目コード!$B$2:$D$152,3,0)))</f>
        <v>031138</v>
      </c>
      <c r="T843" s="714">
        <f>IF($P843="","",(VLOOKUP($P843,所属・種目コード!$B$2:$D$152,2,0)))</f>
        <v>1138</v>
      </c>
    </row>
    <row r="844" spans="1:20" ht="18" customHeight="1">
      <c r="A844" s="709">
        <v>842</v>
      </c>
      <c r="B844" s="709">
        <v>1003</v>
      </c>
      <c r="C844" s="709" t="s">
        <v>10935</v>
      </c>
      <c r="D844" s="709" t="s">
        <v>9053</v>
      </c>
      <c r="E844" s="709" t="s">
        <v>320</v>
      </c>
      <c r="F844" s="709">
        <v>1</v>
      </c>
      <c r="G844" s="709">
        <v>2</v>
      </c>
      <c r="H844" s="710" t="s">
        <v>9041</v>
      </c>
      <c r="I844" s="714">
        <f>IF($E844="","",(VLOOKUP($E844,所属・種目コード!$B$2:$D$152,2,0)))</f>
        <v>1172</v>
      </c>
      <c r="K844" s="32">
        <v>842</v>
      </c>
      <c r="L844" s="715"/>
      <c r="M844" s="716"/>
      <c r="N844" s="709" t="s">
        <v>13451</v>
      </c>
      <c r="O844" s="709" t="s">
        <v>13452</v>
      </c>
      <c r="P844" s="709" t="s">
        <v>184</v>
      </c>
      <c r="Q844" s="709" t="s">
        <v>11902</v>
      </c>
      <c r="R844" s="709">
        <v>3</v>
      </c>
      <c r="S844" s="714" t="str">
        <f>IF($P844="","",(VLOOKUP($P844,所属・種目コード!$B$2:$D$152,3,0)))</f>
        <v>031138</v>
      </c>
      <c r="T844" s="714">
        <f>IF($P844="","",(VLOOKUP($P844,所属・種目コード!$B$2:$D$152,2,0)))</f>
        <v>1138</v>
      </c>
    </row>
    <row r="845" spans="1:20" ht="18" customHeight="1">
      <c r="A845" s="709">
        <v>843</v>
      </c>
      <c r="B845" s="709">
        <v>1004</v>
      </c>
      <c r="C845" s="709" t="s">
        <v>10936</v>
      </c>
      <c r="D845" s="709" t="s">
        <v>10937</v>
      </c>
      <c r="E845" s="709" t="s">
        <v>320</v>
      </c>
      <c r="F845" s="709">
        <v>1</v>
      </c>
      <c r="G845" s="709">
        <v>2</v>
      </c>
      <c r="H845" s="710" t="s">
        <v>9041</v>
      </c>
      <c r="I845" s="714">
        <f>IF($E845="","",(VLOOKUP($E845,所属・種目コード!$B$2:$D$152,2,0)))</f>
        <v>1172</v>
      </c>
      <c r="K845" s="32">
        <v>843</v>
      </c>
      <c r="L845" s="715"/>
      <c r="M845" s="716"/>
      <c r="N845" s="709" t="s">
        <v>13453</v>
      </c>
      <c r="O845" s="709" t="s">
        <v>3352</v>
      </c>
      <c r="P845" s="709" t="s">
        <v>184</v>
      </c>
      <c r="Q845" s="709" t="s">
        <v>11902</v>
      </c>
      <c r="R845" s="709">
        <v>2</v>
      </c>
      <c r="S845" s="714" t="str">
        <f>IF($P845="","",(VLOOKUP($P845,所属・種目コード!$B$2:$D$152,3,0)))</f>
        <v>031138</v>
      </c>
      <c r="T845" s="714">
        <f>IF($P845="","",(VLOOKUP($P845,所属・種目コード!$B$2:$D$152,2,0)))</f>
        <v>1138</v>
      </c>
    </row>
    <row r="846" spans="1:20" ht="18" customHeight="1">
      <c r="A846" s="709">
        <v>844</v>
      </c>
      <c r="B846" s="709">
        <v>1005</v>
      </c>
      <c r="C846" s="709" t="s">
        <v>10938</v>
      </c>
      <c r="D846" s="709" t="s">
        <v>10939</v>
      </c>
      <c r="E846" s="709" t="s">
        <v>320</v>
      </c>
      <c r="F846" s="709">
        <v>1</v>
      </c>
      <c r="G846" s="709">
        <v>3</v>
      </c>
      <c r="H846" s="710" t="s">
        <v>9041</v>
      </c>
      <c r="I846" s="714">
        <f>IF($E846="","",(VLOOKUP($E846,所属・種目コード!$B$2:$D$152,2,0)))</f>
        <v>1172</v>
      </c>
      <c r="K846" s="32">
        <v>844</v>
      </c>
      <c r="L846" s="715"/>
      <c r="M846" s="716"/>
      <c r="N846" s="709" t="s">
        <v>13454</v>
      </c>
      <c r="O846" s="709" t="s">
        <v>7052</v>
      </c>
      <c r="P846" s="709" t="s">
        <v>184</v>
      </c>
      <c r="Q846" s="709" t="s">
        <v>11902</v>
      </c>
      <c r="R846" s="709">
        <v>2</v>
      </c>
      <c r="S846" s="714" t="str">
        <f>IF($P846="","",(VLOOKUP($P846,所属・種目コード!$B$2:$D$152,3,0)))</f>
        <v>031138</v>
      </c>
      <c r="T846" s="714">
        <f>IF($P846="","",(VLOOKUP($P846,所属・種目コード!$B$2:$D$152,2,0)))</f>
        <v>1138</v>
      </c>
    </row>
    <row r="847" spans="1:20" ht="18" customHeight="1">
      <c r="A847" s="709">
        <v>845</v>
      </c>
      <c r="B847" s="709">
        <v>1006</v>
      </c>
      <c r="C847" s="709" t="s">
        <v>10940</v>
      </c>
      <c r="D847" s="709" t="s">
        <v>10941</v>
      </c>
      <c r="E847" s="709" t="s">
        <v>320</v>
      </c>
      <c r="F847" s="709">
        <v>1</v>
      </c>
      <c r="G847" s="709">
        <v>3</v>
      </c>
      <c r="H847" s="710" t="s">
        <v>9041</v>
      </c>
      <c r="I847" s="714">
        <f>IF($E847="","",(VLOOKUP($E847,所属・種目コード!$B$2:$D$152,2,0)))</f>
        <v>1172</v>
      </c>
      <c r="K847" s="32">
        <v>845</v>
      </c>
      <c r="L847" s="715"/>
      <c r="M847" s="716"/>
      <c r="N847" s="709" t="s">
        <v>13455</v>
      </c>
      <c r="O847" s="709" t="s">
        <v>13456</v>
      </c>
      <c r="P847" s="709" t="s">
        <v>184</v>
      </c>
      <c r="Q847" s="709" t="s">
        <v>11902</v>
      </c>
      <c r="R847" s="709">
        <v>2</v>
      </c>
      <c r="S847" s="714" t="str">
        <f>IF($P847="","",(VLOOKUP($P847,所属・種目コード!$B$2:$D$152,3,0)))</f>
        <v>031138</v>
      </c>
      <c r="T847" s="714">
        <f>IF($P847="","",(VLOOKUP($P847,所属・種目コード!$B$2:$D$152,2,0)))</f>
        <v>1138</v>
      </c>
    </row>
    <row r="848" spans="1:20" ht="18" customHeight="1">
      <c r="A848" s="709">
        <v>846</v>
      </c>
      <c r="B848" s="709">
        <v>1007</v>
      </c>
      <c r="C848" s="709" t="s">
        <v>10942</v>
      </c>
      <c r="D848" s="709" t="s">
        <v>10943</v>
      </c>
      <c r="E848" s="709" t="s">
        <v>320</v>
      </c>
      <c r="F848" s="709">
        <v>1</v>
      </c>
      <c r="G848" s="709">
        <v>3</v>
      </c>
      <c r="H848" s="710" t="s">
        <v>9041</v>
      </c>
      <c r="I848" s="714">
        <f>IF($E848="","",(VLOOKUP($E848,所属・種目コード!$B$2:$D$152,2,0)))</f>
        <v>1172</v>
      </c>
      <c r="K848" s="32">
        <v>846</v>
      </c>
      <c r="L848" s="715"/>
      <c r="M848" s="716"/>
      <c r="N848" s="709" t="s">
        <v>13457</v>
      </c>
      <c r="O848" s="709" t="s">
        <v>8967</v>
      </c>
      <c r="P848" s="709" t="s">
        <v>184</v>
      </c>
      <c r="Q848" s="709" t="s">
        <v>11902</v>
      </c>
      <c r="R848" s="709">
        <v>1</v>
      </c>
      <c r="S848" s="714" t="str">
        <f>IF($P848="","",(VLOOKUP($P848,所属・種目コード!$B$2:$D$152,3,0)))</f>
        <v>031138</v>
      </c>
      <c r="T848" s="714">
        <f>IF($P848="","",(VLOOKUP($P848,所属・種目コード!$B$2:$D$152,2,0)))</f>
        <v>1138</v>
      </c>
    </row>
    <row r="849" spans="1:20" ht="18" customHeight="1">
      <c r="A849" s="709">
        <v>847</v>
      </c>
      <c r="B849" s="709">
        <v>1008</v>
      </c>
      <c r="C849" s="709" t="s">
        <v>10944</v>
      </c>
      <c r="D849" s="709" t="s">
        <v>10945</v>
      </c>
      <c r="E849" s="709" t="s">
        <v>92</v>
      </c>
      <c r="F849" s="709">
        <v>1</v>
      </c>
      <c r="G849" s="709">
        <v>3</v>
      </c>
      <c r="H849" s="710" t="s">
        <v>8957</v>
      </c>
      <c r="I849" s="714">
        <f>IF($E849="","",(VLOOKUP($E849,所属・種目コード!$B$2:$D$152,2,0)))</f>
        <v>1120</v>
      </c>
      <c r="K849" s="32">
        <v>847</v>
      </c>
      <c r="L849" s="715"/>
      <c r="M849" s="716"/>
      <c r="N849" s="709" t="s">
        <v>13458</v>
      </c>
      <c r="O849" s="709" t="s">
        <v>13459</v>
      </c>
      <c r="P849" s="709" t="s">
        <v>355</v>
      </c>
      <c r="Q849" s="709" t="s">
        <v>11902</v>
      </c>
      <c r="R849" s="709">
        <v>1</v>
      </c>
      <c r="S849" s="714" t="str">
        <f>IF($P849="","",(VLOOKUP($P849,所属・種目コード!$B$2:$D$152,3,0)))</f>
        <v>031191</v>
      </c>
      <c r="T849" s="714">
        <f>IF($P849="","",(VLOOKUP($P849,所属・種目コード!$B$2:$D$152,2,0)))</f>
        <v>1191</v>
      </c>
    </row>
    <row r="850" spans="1:20" ht="18" customHeight="1">
      <c r="A850" s="709">
        <v>848</v>
      </c>
      <c r="B850" s="709">
        <v>1009</v>
      </c>
      <c r="C850" s="709" t="s">
        <v>10946</v>
      </c>
      <c r="D850" s="709" t="s">
        <v>10947</v>
      </c>
      <c r="E850" s="709" t="s">
        <v>92</v>
      </c>
      <c r="F850" s="709">
        <v>1</v>
      </c>
      <c r="G850" s="709">
        <v>3</v>
      </c>
      <c r="H850" s="710" t="s">
        <v>8957</v>
      </c>
      <c r="I850" s="714">
        <f>IF($E850="","",(VLOOKUP($E850,所属・種目コード!$B$2:$D$152,2,0)))</f>
        <v>1120</v>
      </c>
      <c r="K850" s="32">
        <v>848</v>
      </c>
      <c r="L850" s="715"/>
      <c r="M850" s="716"/>
      <c r="N850" s="709" t="s">
        <v>13460</v>
      </c>
      <c r="O850" s="709" t="s">
        <v>13461</v>
      </c>
      <c r="P850" s="709" t="s">
        <v>355</v>
      </c>
      <c r="Q850" s="709" t="s">
        <v>11902</v>
      </c>
      <c r="R850" s="709">
        <v>1</v>
      </c>
      <c r="S850" s="714" t="str">
        <f>IF($P850="","",(VLOOKUP($P850,所属・種目コード!$B$2:$D$152,3,0)))</f>
        <v>031191</v>
      </c>
      <c r="T850" s="714">
        <f>IF($P850="","",(VLOOKUP($P850,所属・種目コード!$B$2:$D$152,2,0)))</f>
        <v>1191</v>
      </c>
    </row>
    <row r="851" spans="1:20" ht="18" customHeight="1">
      <c r="A851" s="709">
        <v>849</v>
      </c>
      <c r="B851" s="709">
        <v>1010</v>
      </c>
      <c r="C851" s="709" t="s">
        <v>10948</v>
      </c>
      <c r="D851" s="709" t="s">
        <v>10949</v>
      </c>
      <c r="E851" s="709" t="s">
        <v>92</v>
      </c>
      <c r="F851" s="709">
        <v>1</v>
      </c>
      <c r="G851" s="709">
        <v>3</v>
      </c>
      <c r="H851" s="710" t="s">
        <v>8957</v>
      </c>
      <c r="I851" s="714">
        <f>IF($E851="","",(VLOOKUP($E851,所属・種目コード!$B$2:$D$152,2,0)))</f>
        <v>1120</v>
      </c>
      <c r="K851" s="32">
        <v>849</v>
      </c>
      <c r="L851" s="715"/>
      <c r="M851" s="716"/>
      <c r="N851" s="709" t="s">
        <v>13462</v>
      </c>
      <c r="O851" s="709" t="s">
        <v>13463</v>
      </c>
      <c r="P851" s="709" t="s">
        <v>355</v>
      </c>
      <c r="Q851" s="709" t="s">
        <v>11902</v>
      </c>
      <c r="R851" s="709">
        <v>1</v>
      </c>
      <c r="S851" s="714" t="str">
        <f>IF($P851="","",(VLOOKUP($P851,所属・種目コード!$B$2:$D$152,3,0)))</f>
        <v>031191</v>
      </c>
      <c r="T851" s="714">
        <f>IF($P851="","",(VLOOKUP($P851,所属・種目コード!$B$2:$D$152,2,0)))</f>
        <v>1191</v>
      </c>
    </row>
    <row r="852" spans="1:20" ht="18" customHeight="1">
      <c r="A852" s="709">
        <v>850</v>
      </c>
      <c r="B852" s="709">
        <v>1011</v>
      </c>
      <c r="C852" s="709" t="s">
        <v>10950</v>
      </c>
      <c r="D852" s="709" t="s">
        <v>10951</v>
      </c>
      <c r="E852" s="709" t="s">
        <v>92</v>
      </c>
      <c r="F852" s="709">
        <v>1</v>
      </c>
      <c r="G852" s="709">
        <v>3</v>
      </c>
      <c r="H852" s="710" t="s">
        <v>8957</v>
      </c>
      <c r="I852" s="714">
        <f>IF($E852="","",(VLOOKUP($E852,所属・種目コード!$B$2:$D$152,2,0)))</f>
        <v>1120</v>
      </c>
      <c r="K852" s="32">
        <v>850</v>
      </c>
      <c r="L852" s="715"/>
      <c r="M852" s="716"/>
      <c r="N852" s="709" t="s">
        <v>13464</v>
      </c>
      <c r="O852" s="709" t="s">
        <v>13465</v>
      </c>
      <c r="P852" s="709" t="s">
        <v>355</v>
      </c>
      <c r="Q852" s="709" t="s">
        <v>11902</v>
      </c>
      <c r="R852" s="709">
        <v>1</v>
      </c>
      <c r="S852" s="714" t="str">
        <f>IF($P852="","",(VLOOKUP($P852,所属・種目コード!$B$2:$D$152,3,0)))</f>
        <v>031191</v>
      </c>
      <c r="T852" s="714">
        <f>IF($P852="","",(VLOOKUP($P852,所属・種目コード!$B$2:$D$152,2,0)))</f>
        <v>1191</v>
      </c>
    </row>
    <row r="853" spans="1:20" ht="18" customHeight="1">
      <c r="A853" s="709">
        <v>851</v>
      </c>
      <c r="B853" s="709">
        <v>1012</v>
      </c>
      <c r="C853" s="709" t="s">
        <v>10952</v>
      </c>
      <c r="D853" s="709" t="s">
        <v>10953</v>
      </c>
      <c r="E853" s="709" t="s">
        <v>92</v>
      </c>
      <c r="F853" s="709">
        <v>1</v>
      </c>
      <c r="G853" s="709">
        <v>2</v>
      </c>
      <c r="H853" s="710" t="s">
        <v>8957</v>
      </c>
      <c r="I853" s="714">
        <f>IF($E853="","",(VLOOKUP($E853,所属・種目コード!$B$2:$D$152,2,0)))</f>
        <v>1120</v>
      </c>
      <c r="K853" s="32">
        <v>851</v>
      </c>
      <c r="L853" s="715"/>
      <c r="M853" s="716"/>
      <c r="N853" s="709" t="s">
        <v>13466</v>
      </c>
      <c r="O853" s="709" t="s">
        <v>13467</v>
      </c>
      <c r="P853" s="709" t="s">
        <v>361</v>
      </c>
      <c r="Q853" s="709" t="s">
        <v>11902</v>
      </c>
      <c r="R853" s="709">
        <v>1</v>
      </c>
      <c r="S853" s="714" t="str">
        <f>IF($P853="","",(VLOOKUP($P853,所属・種目コード!$B$2:$D$152,3,0)))</f>
        <v>031197</v>
      </c>
      <c r="T853" s="714">
        <f>IF($P853="","",(VLOOKUP($P853,所属・種目コード!$B$2:$D$152,2,0)))</f>
        <v>1197</v>
      </c>
    </row>
    <row r="854" spans="1:20" ht="18" customHeight="1">
      <c r="A854" s="709">
        <v>852</v>
      </c>
      <c r="B854" s="709">
        <v>1013</v>
      </c>
      <c r="C854" s="709" t="s">
        <v>10954</v>
      </c>
      <c r="D854" s="709" t="s">
        <v>10955</v>
      </c>
      <c r="E854" s="709" t="s">
        <v>92</v>
      </c>
      <c r="F854" s="709">
        <v>1</v>
      </c>
      <c r="G854" s="709">
        <v>2</v>
      </c>
      <c r="H854" s="711" t="s">
        <v>8957</v>
      </c>
      <c r="I854" s="714">
        <f>IF($E854="","",(VLOOKUP($E854,所属・種目コード!$B$2:$D$152,2,0)))</f>
        <v>1120</v>
      </c>
      <c r="K854" s="32">
        <v>852</v>
      </c>
      <c r="L854" s="715"/>
      <c r="M854" s="716"/>
      <c r="N854" s="709" t="s">
        <v>13468</v>
      </c>
      <c r="O854" s="709" t="s">
        <v>13469</v>
      </c>
      <c r="P854" s="709" t="s">
        <v>361</v>
      </c>
      <c r="Q854" s="709" t="s">
        <v>11902</v>
      </c>
      <c r="R854" s="709">
        <v>1</v>
      </c>
      <c r="S854" s="714" t="str">
        <f>IF($P854="","",(VLOOKUP($P854,所属・種目コード!$B$2:$D$152,3,0)))</f>
        <v>031197</v>
      </c>
      <c r="T854" s="714">
        <f>IF($P854="","",(VLOOKUP($P854,所属・種目コード!$B$2:$D$152,2,0)))</f>
        <v>1197</v>
      </c>
    </row>
    <row r="855" spans="1:20" ht="18" customHeight="1">
      <c r="A855" s="709">
        <v>853</v>
      </c>
      <c r="B855" s="709">
        <v>1014</v>
      </c>
      <c r="C855" s="709" t="s">
        <v>10956</v>
      </c>
      <c r="D855" s="709" t="s">
        <v>10957</v>
      </c>
      <c r="E855" s="709" t="s">
        <v>92</v>
      </c>
      <c r="F855" s="709">
        <v>1</v>
      </c>
      <c r="G855" s="709">
        <v>2</v>
      </c>
      <c r="H855" s="711" t="s">
        <v>8957</v>
      </c>
      <c r="I855" s="714">
        <f>IF($E855="","",(VLOOKUP($E855,所属・種目コード!$B$2:$D$152,2,0)))</f>
        <v>1120</v>
      </c>
      <c r="K855" s="32">
        <v>853</v>
      </c>
      <c r="L855" s="715"/>
      <c r="M855" s="716"/>
      <c r="N855" s="709" t="s">
        <v>13470</v>
      </c>
      <c r="O855" s="709" t="s">
        <v>13471</v>
      </c>
      <c r="P855" s="709" t="s">
        <v>364</v>
      </c>
      <c r="Q855" s="709" t="s">
        <v>11902</v>
      </c>
      <c r="R855" s="709">
        <v>1</v>
      </c>
      <c r="S855" s="714" t="str">
        <f>IF($P855="","",(VLOOKUP($P855,所属・種目コード!$B$2:$D$152,3,0)))</f>
        <v>031200</v>
      </c>
      <c r="T855" s="714">
        <f>IF($P855="","",(VLOOKUP($P855,所属・種目コード!$B$2:$D$152,2,0)))</f>
        <v>1200</v>
      </c>
    </row>
    <row r="856" spans="1:20" ht="18" customHeight="1">
      <c r="A856" s="709">
        <v>854</v>
      </c>
      <c r="B856" s="709">
        <v>1015</v>
      </c>
      <c r="C856" s="709" t="s">
        <v>10958</v>
      </c>
      <c r="D856" s="709" t="s">
        <v>10959</v>
      </c>
      <c r="E856" s="709" t="s">
        <v>92</v>
      </c>
      <c r="F856" s="709">
        <v>1</v>
      </c>
      <c r="G856" s="709">
        <v>2</v>
      </c>
      <c r="H856" s="711" t="s">
        <v>8957</v>
      </c>
      <c r="I856" s="714">
        <f>IF($E856="","",(VLOOKUP($E856,所属・種目コード!$B$2:$D$152,2,0)))</f>
        <v>1120</v>
      </c>
      <c r="K856" s="32">
        <v>854</v>
      </c>
      <c r="L856" s="715"/>
      <c r="M856" s="716"/>
      <c r="N856" s="709" t="s">
        <v>13472</v>
      </c>
      <c r="O856" s="709" t="s">
        <v>13473</v>
      </c>
      <c r="P856" s="709" t="s">
        <v>364</v>
      </c>
      <c r="Q856" s="709" t="s">
        <v>11902</v>
      </c>
      <c r="R856" s="709">
        <v>3</v>
      </c>
      <c r="S856" s="714" t="str">
        <f>IF($P856="","",(VLOOKUP($P856,所属・種目コード!$B$2:$D$152,3,0)))</f>
        <v>031200</v>
      </c>
      <c r="T856" s="714">
        <f>IF($P856="","",(VLOOKUP($P856,所属・種目コード!$B$2:$D$152,2,0)))</f>
        <v>1200</v>
      </c>
    </row>
    <row r="857" spans="1:20" ht="18" customHeight="1">
      <c r="A857" s="709">
        <v>855</v>
      </c>
      <c r="B857" s="709">
        <v>1016</v>
      </c>
      <c r="C857" s="709" t="s">
        <v>10960</v>
      </c>
      <c r="D857" s="709" t="s">
        <v>10961</v>
      </c>
      <c r="E857" s="709" t="s">
        <v>8618</v>
      </c>
      <c r="F857" s="709">
        <v>1</v>
      </c>
      <c r="G857" s="709">
        <v>3</v>
      </c>
      <c r="H857" s="711" t="s">
        <v>9002</v>
      </c>
      <c r="I857" s="714">
        <f>IF($E857="","",(VLOOKUP($E857,所属・種目コード!$B$2:$D$152,2,0)))</f>
        <v>1229</v>
      </c>
      <c r="K857" s="32">
        <v>855</v>
      </c>
      <c r="L857" s="715"/>
      <c r="M857" s="716"/>
      <c r="N857" s="709" t="s">
        <v>13474</v>
      </c>
      <c r="O857" s="709" t="s">
        <v>13475</v>
      </c>
      <c r="P857" s="709" t="s">
        <v>364</v>
      </c>
      <c r="Q857" s="709" t="s">
        <v>11902</v>
      </c>
      <c r="R857" s="709">
        <v>2</v>
      </c>
      <c r="S857" s="714" t="str">
        <f>IF($P857="","",(VLOOKUP($P857,所属・種目コード!$B$2:$D$152,3,0)))</f>
        <v>031200</v>
      </c>
      <c r="T857" s="714">
        <f>IF($P857="","",(VLOOKUP($P857,所属・種目コード!$B$2:$D$152,2,0)))</f>
        <v>1200</v>
      </c>
    </row>
    <row r="858" spans="1:20" ht="18" customHeight="1">
      <c r="A858" s="709">
        <v>856</v>
      </c>
      <c r="B858" s="709">
        <v>1017</v>
      </c>
      <c r="C858" s="709" t="s">
        <v>10962</v>
      </c>
      <c r="D858" s="709" t="s">
        <v>10963</v>
      </c>
      <c r="E858" s="709" t="s">
        <v>8618</v>
      </c>
      <c r="F858" s="709">
        <v>1</v>
      </c>
      <c r="G858" s="709">
        <v>3</v>
      </c>
      <c r="H858" s="711" t="s">
        <v>9002</v>
      </c>
      <c r="I858" s="714">
        <f>IF($E858="","",(VLOOKUP($E858,所属・種目コード!$B$2:$D$152,2,0)))</f>
        <v>1229</v>
      </c>
      <c r="K858" s="32">
        <v>856</v>
      </c>
      <c r="L858" s="715"/>
      <c r="M858" s="716"/>
      <c r="N858" s="709" t="s">
        <v>13476</v>
      </c>
      <c r="O858" s="709" t="s">
        <v>13477</v>
      </c>
      <c r="P858" s="709" t="s">
        <v>364</v>
      </c>
      <c r="Q858" s="709" t="s">
        <v>11902</v>
      </c>
      <c r="R858" s="709">
        <v>2</v>
      </c>
      <c r="S858" s="714" t="str">
        <f>IF($P858="","",(VLOOKUP($P858,所属・種目コード!$B$2:$D$152,3,0)))</f>
        <v>031200</v>
      </c>
      <c r="T858" s="714">
        <f>IF($P858="","",(VLOOKUP($P858,所属・種目コード!$B$2:$D$152,2,0)))</f>
        <v>1200</v>
      </c>
    </row>
    <row r="859" spans="1:20" ht="18" customHeight="1">
      <c r="A859" s="709">
        <v>857</v>
      </c>
      <c r="B859" s="709">
        <v>1018</v>
      </c>
      <c r="C859" s="709" t="s">
        <v>10964</v>
      </c>
      <c r="D859" s="709" t="s">
        <v>10965</v>
      </c>
      <c r="E859" s="709" t="s">
        <v>8618</v>
      </c>
      <c r="F859" s="709">
        <v>1</v>
      </c>
      <c r="G859" s="709">
        <v>2</v>
      </c>
      <c r="H859" s="711" t="s">
        <v>9002</v>
      </c>
      <c r="I859" s="714">
        <f>IF($E859="","",(VLOOKUP($E859,所属・種目コード!$B$2:$D$152,2,0)))</f>
        <v>1229</v>
      </c>
      <c r="K859" s="32">
        <v>857</v>
      </c>
      <c r="L859" s="715"/>
      <c r="M859" s="716"/>
      <c r="N859" s="709" t="s">
        <v>13478</v>
      </c>
      <c r="O859" s="709" t="s">
        <v>13479</v>
      </c>
      <c r="P859" s="709" t="s">
        <v>364</v>
      </c>
      <c r="Q859" s="709" t="s">
        <v>11902</v>
      </c>
      <c r="R859" s="709">
        <v>3</v>
      </c>
      <c r="S859" s="714" t="str">
        <f>IF($P859="","",(VLOOKUP($P859,所属・種目コード!$B$2:$D$152,3,0)))</f>
        <v>031200</v>
      </c>
      <c r="T859" s="714">
        <f>IF($P859="","",(VLOOKUP($P859,所属・種目コード!$B$2:$D$152,2,0)))</f>
        <v>1200</v>
      </c>
    </row>
    <row r="860" spans="1:20" ht="18" customHeight="1">
      <c r="A860" s="709">
        <v>858</v>
      </c>
      <c r="B860" s="709">
        <v>1019</v>
      </c>
      <c r="C860" s="709" t="s">
        <v>10966</v>
      </c>
      <c r="D860" s="709" t="s">
        <v>10967</v>
      </c>
      <c r="E860" s="709" t="s">
        <v>8618</v>
      </c>
      <c r="F860" s="709">
        <v>1</v>
      </c>
      <c r="G860" s="709">
        <v>2</v>
      </c>
      <c r="H860" s="711" t="s">
        <v>9002</v>
      </c>
      <c r="I860" s="714">
        <f>IF($E860="","",(VLOOKUP($E860,所属・種目コード!$B$2:$D$152,2,0)))</f>
        <v>1229</v>
      </c>
      <c r="K860" s="32">
        <v>858</v>
      </c>
      <c r="L860" s="715"/>
      <c r="M860" s="716"/>
      <c r="N860" s="709" t="s">
        <v>13480</v>
      </c>
      <c r="O860" s="709" t="s">
        <v>13481</v>
      </c>
      <c r="P860" s="709" t="s">
        <v>364</v>
      </c>
      <c r="Q860" s="709" t="s">
        <v>11902</v>
      </c>
      <c r="R860" s="709">
        <v>3</v>
      </c>
      <c r="S860" s="714" t="str">
        <f>IF($P860="","",(VLOOKUP($P860,所属・種目コード!$B$2:$D$152,3,0)))</f>
        <v>031200</v>
      </c>
      <c r="T860" s="714">
        <f>IF($P860="","",(VLOOKUP($P860,所属・種目コード!$B$2:$D$152,2,0)))</f>
        <v>1200</v>
      </c>
    </row>
    <row r="861" spans="1:20" ht="18" customHeight="1">
      <c r="A861" s="709">
        <v>859</v>
      </c>
      <c r="B861" s="709">
        <v>1020</v>
      </c>
      <c r="C861" s="709" t="s">
        <v>10968</v>
      </c>
      <c r="D861" s="709" t="s">
        <v>10969</v>
      </c>
      <c r="E861" s="709" t="s">
        <v>8618</v>
      </c>
      <c r="F861" s="709">
        <v>1</v>
      </c>
      <c r="G861" s="709">
        <v>2</v>
      </c>
      <c r="H861" s="710" t="s">
        <v>9002</v>
      </c>
      <c r="I861" s="714">
        <f>IF($E861="","",(VLOOKUP($E861,所属・種目コード!$B$2:$D$152,2,0)))</f>
        <v>1229</v>
      </c>
      <c r="K861" s="32">
        <v>859</v>
      </c>
      <c r="L861" s="715"/>
      <c r="M861" s="716"/>
      <c r="N861" s="709" t="s">
        <v>13482</v>
      </c>
      <c r="O861" s="709" t="s">
        <v>13483</v>
      </c>
      <c r="P861" s="709" t="s">
        <v>364</v>
      </c>
      <c r="Q861" s="709" t="s">
        <v>11902</v>
      </c>
      <c r="R861" s="709">
        <v>2</v>
      </c>
      <c r="S861" s="714" t="str">
        <f>IF($P861="","",(VLOOKUP($P861,所属・種目コード!$B$2:$D$152,3,0)))</f>
        <v>031200</v>
      </c>
      <c r="T861" s="714">
        <f>IF($P861="","",(VLOOKUP($P861,所属・種目コード!$B$2:$D$152,2,0)))</f>
        <v>1200</v>
      </c>
    </row>
    <row r="862" spans="1:20" ht="18" customHeight="1">
      <c r="A862" s="709">
        <v>860</v>
      </c>
      <c r="B862" s="709">
        <v>1021</v>
      </c>
      <c r="C862" s="709" t="s">
        <v>10970</v>
      </c>
      <c r="D862" s="709" t="s">
        <v>10971</v>
      </c>
      <c r="E862" s="709" t="s">
        <v>265</v>
      </c>
      <c r="F862" s="709">
        <v>1</v>
      </c>
      <c r="G862" s="709">
        <v>3</v>
      </c>
      <c r="H862" s="710" t="s">
        <v>8926</v>
      </c>
      <c r="I862" s="714">
        <f>IF($E862="","",(VLOOKUP($E862,所属・種目コード!$B$2:$D$152,2,0)))</f>
        <v>1158</v>
      </c>
      <c r="K862" s="32">
        <v>860</v>
      </c>
      <c r="L862" s="715"/>
      <c r="M862" s="716"/>
      <c r="N862" s="709" t="s">
        <v>13484</v>
      </c>
      <c r="O862" s="709" t="s">
        <v>13485</v>
      </c>
      <c r="P862" s="709" t="s">
        <v>359</v>
      </c>
      <c r="Q862" s="709" t="s">
        <v>11902</v>
      </c>
      <c r="R862" s="709">
        <v>3</v>
      </c>
      <c r="S862" s="714" t="str">
        <f>IF($P862="","",(VLOOKUP($P862,所属・種目コード!$B$2:$D$152,3,0)))</f>
        <v>031195</v>
      </c>
      <c r="T862" s="714">
        <f>IF($P862="","",(VLOOKUP($P862,所属・種目コード!$B$2:$D$152,2,0)))</f>
        <v>1195</v>
      </c>
    </row>
    <row r="863" spans="1:20" ht="18" customHeight="1">
      <c r="A863" s="709">
        <v>861</v>
      </c>
      <c r="B863" s="709">
        <v>1022</v>
      </c>
      <c r="C863" s="709" t="s">
        <v>10972</v>
      </c>
      <c r="D863" s="709" t="s">
        <v>10973</v>
      </c>
      <c r="E863" s="709" t="s">
        <v>10974</v>
      </c>
      <c r="F863" s="709">
        <v>1</v>
      </c>
      <c r="G863" s="709">
        <v>3</v>
      </c>
      <c r="H863" s="710" t="s">
        <v>9046</v>
      </c>
      <c r="I863" s="714">
        <f>IF($E863="","",(VLOOKUP($E863,所属・種目コード!$B$2:$D$152,2,0)))</f>
        <v>1220</v>
      </c>
      <c r="K863" s="32">
        <v>861</v>
      </c>
      <c r="L863" s="715"/>
      <c r="M863" s="716"/>
      <c r="N863" s="709" t="s">
        <v>13486</v>
      </c>
      <c r="O863" s="709" t="s">
        <v>13487</v>
      </c>
      <c r="P863" s="709" t="s">
        <v>359</v>
      </c>
      <c r="Q863" s="709" t="s">
        <v>11902</v>
      </c>
      <c r="R863" s="709">
        <v>3</v>
      </c>
      <c r="S863" s="714" t="str">
        <f>IF($P863="","",(VLOOKUP($P863,所属・種目コード!$B$2:$D$152,3,0)))</f>
        <v>031195</v>
      </c>
      <c r="T863" s="714">
        <f>IF($P863="","",(VLOOKUP($P863,所属・種目コード!$B$2:$D$152,2,0)))</f>
        <v>1195</v>
      </c>
    </row>
    <row r="864" spans="1:20" ht="18" customHeight="1">
      <c r="A864" s="709">
        <v>862</v>
      </c>
      <c r="B864" s="709">
        <v>1023</v>
      </c>
      <c r="C864" s="709" t="s">
        <v>1644</v>
      </c>
      <c r="D864" s="709" t="s">
        <v>1645</v>
      </c>
      <c r="E864" s="709" t="s">
        <v>10974</v>
      </c>
      <c r="F864" s="709">
        <v>1</v>
      </c>
      <c r="G864" s="709">
        <v>3</v>
      </c>
      <c r="H864" s="710" t="s">
        <v>9046</v>
      </c>
      <c r="I864" s="714">
        <f>IF($E864="","",(VLOOKUP($E864,所属・種目コード!$B$2:$D$152,2,0)))</f>
        <v>1220</v>
      </c>
      <c r="K864" s="32">
        <v>862</v>
      </c>
      <c r="L864" s="715"/>
      <c r="M864" s="716"/>
      <c r="N864" s="709" t="s">
        <v>13488</v>
      </c>
      <c r="O864" s="709" t="s">
        <v>13489</v>
      </c>
      <c r="P864" s="709" t="s">
        <v>156</v>
      </c>
      <c r="Q864" s="709" t="s">
        <v>11902</v>
      </c>
      <c r="R864" s="709">
        <v>3</v>
      </c>
      <c r="S864" s="714" t="str">
        <f>IF($P864="","",(VLOOKUP($P864,所属・種目コード!$B$2:$D$152,3,0)))</f>
        <v>031133</v>
      </c>
      <c r="T864" s="714">
        <f>IF($P864="","",(VLOOKUP($P864,所属・種目コード!$B$2:$D$152,2,0)))</f>
        <v>1133</v>
      </c>
    </row>
    <row r="865" spans="1:20" ht="18" customHeight="1">
      <c r="A865" s="709">
        <v>863</v>
      </c>
      <c r="B865" s="709">
        <v>1024</v>
      </c>
      <c r="C865" s="709" t="s">
        <v>10975</v>
      </c>
      <c r="D865" s="709" t="s">
        <v>10976</v>
      </c>
      <c r="E865" s="709" t="s">
        <v>10974</v>
      </c>
      <c r="F865" s="709">
        <v>1</v>
      </c>
      <c r="G865" s="709">
        <v>3</v>
      </c>
      <c r="H865" s="710" t="s">
        <v>9046</v>
      </c>
      <c r="I865" s="714">
        <f>IF($E865="","",(VLOOKUP($E865,所属・種目コード!$B$2:$D$152,2,0)))</f>
        <v>1220</v>
      </c>
      <c r="K865" s="32">
        <v>863</v>
      </c>
      <c r="L865" s="715"/>
      <c r="M865" s="716"/>
      <c r="N865" s="709" t="s">
        <v>13490</v>
      </c>
      <c r="O865" s="709" t="s">
        <v>13491</v>
      </c>
      <c r="P865" s="709" t="s">
        <v>156</v>
      </c>
      <c r="Q865" s="709" t="s">
        <v>11902</v>
      </c>
      <c r="R865" s="709">
        <v>2</v>
      </c>
      <c r="S865" s="714" t="str">
        <f>IF($P865="","",(VLOOKUP($P865,所属・種目コード!$B$2:$D$152,3,0)))</f>
        <v>031133</v>
      </c>
      <c r="T865" s="714">
        <f>IF($P865="","",(VLOOKUP($P865,所属・種目コード!$B$2:$D$152,2,0)))</f>
        <v>1133</v>
      </c>
    </row>
    <row r="866" spans="1:20" ht="18" customHeight="1">
      <c r="A866" s="709">
        <v>864</v>
      </c>
      <c r="B866" s="709">
        <v>1025</v>
      </c>
      <c r="C866" s="709" t="s">
        <v>10977</v>
      </c>
      <c r="D866" s="709" t="s">
        <v>10978</v>
      </c>
      <c r="E866" s="709" t="s">
        <v>10974</v>
      </c>
      <c r="F866" s="709">
        <v>1</v>
      </c>
      <c r="G866" s="709">
        <v>3</v>
      </c>
      <c r="H866" s="710" t="s">
        <v>9046</v>
      </c>
      <c r="I866" s="714">
        <f>IF($E866="","",(VLOOKUP($E866,所属・種目コード!$B$2:$D$152,2,0)))</f>
        <v>1220</v>
      </c>
      <c r="K866" s="32">
        <v>864</v>
      </c>
      <c r="L866" s="715"/>
      <c r="M866" s="716"/>
      <c r="N866" s="709" t="s">
        <v>13492</v>
      </c>
      <c r="O866" s="709" t="s">
        <v>13493</v>
      </c>
      <c r="P866" s="709" t="s">
        <v>156</v>
      </c>
      <c r="Q866" s="709" t="s">
        <v>11902</v>
      </c>
      <c r="R866" s="709">
        <v>3</v>
      </c>
      <c r="S866" s="714" t="str">
        <f>IF($P866="","",(VLOOKUP($P866,所属・種目コード!$B$2:$D$152,3,0)))</f>
        <v>031133</v>
      </c>
      <c r="T866" s="714">
        <f>IF($P866="","",(VLOOKUP($P866,所属・種目コード!$B$2:$D$152,2,0)))</f>
        <v>1133</v>
      </c>
    </row>
    <row r="867" spans="1:20" ht="18" customHeight="1">
      <c r="A867" s="709">
        <v>865</v>
      </c>
      <c r="B867" s="709">
        <v>1026</v>
      </c>
      <c r="C867" s="709" t="s">
        <v>10979</v>
      </c>
      <c r="D867" s="709" t="s">
        <v>10980</v>
      </c>
      <c r="E867" s="709" t="s">
        <v>10974</v>
      </c>
      <c r="F867" s="709">
        <v>1</v>
      </c>
      <c r="G867" s="709">
        <v>2</v>
      </c>
      <c r="H867" s="710" t="s">
        <v>9046</v>
      </c>
      <c r="I867" s="714">
        <f>IF($E867="","",(VLOOKUP($E867,所属・種目コード!$B$2:$D$152,2,0)))</f>
        <v>1220</v>
      </c>
      <c r="K867" s="32">
        <v>865</v>
      </c>
      <c r="L867" s="715"/>
      <c r="M867" s="716"/>
      <c r="N867" s="709" t="s">
        <v>13494</v>
      </c>
      <c r="O867" s="709" t="s">
        <v>3770</v>
      </c>
      <c r="P867" s="709" t="s">
        <v>156</v>
      </c>
      <c r="Q867" s="709" t="s">
        <v>11902</v>
      </c>
      <c r="R867" s="709">
        <v>2</v>
      </c>
      <c r="S867" s="714" t="str">
        <f>IF($P867="","",(VLOOKUP($P867,所属・種目コード!$B$2:$D$152,3,0)))</f>
        <v>031133</v>
      </c>
      <c r="T867" s="714">
        <f>IF($P867="","",(VLOOKUP($P867,所属・種目コード!$B$2:$D$152,2,0)))</f>
        <v>1133</v>
      </c>
    </row>
    <row r="868" spans="1:20" ht="18" customHeight="1">
      <c r="A868" s="709">
        <v>866</v>
      </c>
      <c r="B868" s="709">
        <v>1027</v>
      </c>
      <c r="C868" s="709" t="s">
        <v>10981</v>
      </c>
      <c r="D868" s="709" t="s">
        <v>10982</v>
      </c>
      <c r="E868" s="709" t="s">
        <v>10974</v>
      </c>
      <c r="F868" s="709">
        <v>1</v>
      </c>
      <c r="G868" s="709">
        <v>2</v>
      </c>
      <c r="H868" s="710" t="s">
        <v>9046</v>
      </c>
      <c r="I868" s="714">
        <f>IF($E868="","",(VLOOKUP($E868,所属・種目コード!$B$2:$D$152,2,0)))</f>
        <v>1220</v>
      </c>
      <c r="K868" s="32">
        <v>866</v>
      </c>
      <c r="L868" s="715"/>
      <c r="M868" s="716"/>
      <c r="N868" s="709" t="s">
        <v>13495</v>
      </c>
      <c r="O868" s="709" t="s">
        <v>13496</v>
      </c>
      <c r="P868" s="709" t="s">
        <v>156</v>
      </c>
      <c r="Q868" s="709" t="s">
        <v>11902</v>
      </c>
      <c r="R868" s="709">
        <v>2</v>
      </c>
      <c r="S868" s="714" t="str">
        <f>IF($P868="","",(VLOOKUP($P868,所属・種目コード!$B$2:$D$152,3,0)))</f>
        <v>031133</v>
      </c>
      <c r="T868" s="714">
        <f>IF($P868="","",(VLOOKUP($P868,所属・種目コード!$B$2:$D$152,2,0)))</f>
        <v>1133</v>
      </c>
    </row>
    <row r="869" spans="1:20" ht="18" customHeight="1">
      <c r="A869" s="709">
        <v>867</v>
      </c>
      <c r="B869" s="709">
        <v>1028</v>
      </c>
      <c r="C869" s="709" t="s">
        <v>10983</v>
      </c>
      <c r="D869" s="709" t="s">
        <v>10984</v>
      </c>
      <c r="E869" s="709" t="s">
        <v>10974</v>
      </c>
      <c r="F869" s="709">
        <v>1</v>
      </c>
      <c r="G869" s="709">
        <v>2</v>
      </c>
      <c r="H869" s="711" t="s">
        <v>9046</v>
      </c>
      <c r="I869" s="714">
        <f>IF($E869="","",(VLOOKUP($E869,所属・種目コード!$B$2:$D$152,2,0)))</f>
        <v>1220</v>
      </c>
      <c r="K869" s="32">
        <v>867</v>
      </c>
      <c r="L869" s="715"/>
      <c r="M869" s="716"/>
      <c r="N869" s="709" t="s">
        <v>13497</v>
      </c>
      <c r="O869" s="709" t="s">
        <v>13498</v>
      </c>
      <c r="P869" s="709" t="s">
        <v>156</v>
      </c>
      <c r="Q869" s="709" t="s">
        <v>11902</v>
      </c>
      <c r="R869" s="709">
        <v>3</v>
      </c>
      <c r="S869" s="714" t="str">
        <f>IF($P869="","",(VLOOKUP($P869,所属・種目コード!$B$2:$D$152,3,0)))</f>
        <v>031133</v>
      </c>
      <c r="T869" s="714">
        <f>IF($P869="","",(VLOOKUP($P869,所属・種目コード!$B$2:$D$152,2,0)))</f>
        <v>1133</v>
      </c>
    </row>
    <row r="870" spans="1:20" ht="18" customHeight="1">
      <c r="A870" s="709">
        <v>868</v>
      </c>
      <c r="B870" s="709">
        <v>1029</v>
      </c>
      <c r="C870" s="709" t="s">
        <v>10985</v>
      </c>
      <c r="D870" s="709" t="s">
        <v>10986</v>
      </c>
      <c r="E870" s="709" t="s">
        <v>10974</v>
      </c>
      <c r="F870" s="709">
        <v>1</v>
      </c>
      <c r="G870" s="709">
        <v>2</v>
      </c>
      <c r="H870" s="711" t="s">
        <v>9046</v>
      </c>
      <c r="I870" s="714">
        <f>IF($E870="","",(VLOOKUP($E870,所属・種目コード!$B$2:$D$152,2,0)))</f>
        <v>1220</v>
      </c>
      <c r="K870" s="32">
        <v>868</v>
      </c>
      <c r="L870" s="715"/>
      <c r="M870" s="716"/>
      <c r="N870" s="709" t="s">
        <v>13499</v>
      </c>
      <c r="O870" s="709" t="s">
        <v>13500</v>
      </c>
      <c r="P870" s="709" t="s">
        <v>156</v>
      </c>
      <c r="Q870" s="709" t="s">
        <v>11902</v>
      </c>
      <c r="R870" s="709">
        <v>2</v>
      </c>
      <c r="S870" s="714" t="str">
        <f>IF($P870="","",(VLOOKUP($P870,所属・種目コード!$B$2:$D$152,3,0)))</f>
        <v>031133</v>
      </c>
      <c r="T870" s="714">
        <f>IF($P870="","",(VLOOKUP($P870,所属・種目コード!$B$2:$D$152,2,0)))</f>
        <v>1133</v>
      </c>
    </row>
    <row r="871" spans="1:20" ht="18" customHeight="1">
      <c r="A871" s="709">
        <v>869</v>
      </c>
      <c r="B871" s="709">
        <v>1030</v>
      </c>
      <c r="C871" s="709" t="s">
        <v>10987</v>
      </c>
      <c r="D871" s="709" t="s">
        <v>10988</v>
      </c>
      <c r="E871" s="709" t="s">
        <v>10974</v>
      </c>
      <c r="F871" s="709">
        <v>1</v>
      </c>
      <c r="G871" s="709">
        <v>2</v>
      </c>
      <c r="H871" s="711" t="s">
        <v>9046</v>
      </c>
      <c r="I871" s="714">
        <f>IF($E871="","",(VLOOKUP($E871,所属・種目コード!$B$2:$D$152,2,0)))</f>
        <v>1220</v>
      </c>
      <c r="K871" s="32">
        <v>869</v>
      </c>
      <c r="L871" s="715"/>
      <c r="M871" s="716"/>
      <c r="N871" s="709" t="s">
        <v>13501</v>
      </c>
      <c r="O871" s="709" t="s">
        <v>13502</v>
      </c>
      <c r="P871" s="709" t="s">
        <v>156</v>
      </c>
      <c r="Q871" s="709" t="s">
        <v>11902</v>
      </c>
      <c r="R871" s="709">
        <v>3</v>
      </c>
      <c r="S871" s="714" t="str">
        <f>IF($P871="","",(VLOOKUP($P871,所属・種目コード!$B$2:$D$152,3,0)))</f>
        <v>031133</v>
      </c>
      <c r="T871" s="714">
        <f>IF($P871="","",(VLOOKUP($P871,所属・種目コード!$B$2:$D$152,2,0)))</f>
        <v>1133</v>
      </c>
    </row>
    <row r="872" spans="1:20" ht="18" customHeight="1">
      <c r="A872" s="709">
        <v>870</v>
      </c>
      <c r="B872" s="709">
        <v>1031</v>
      </c>
      <c r="C872" s="709" t="s">
        <v>10989</v>
      </c>
      <c r="D872" s="709" t="s">
        <v>10990</v>
      </c>
      <c r="E872" s="709" t="s">
        <v>10974</v>
      </c>
      <c r="F872" s="709">
        <v>1</v>
      </c>
      <c r="G872" s="709">
        <v>3</v>
      </c>
      <c r="H872" s="711" t="s">
        <v>9046</v>
      </c>
      <c r="I872" s="714">
        <f>IF($E872="","",(VLOOKUP($E872,所属・種目コード!$B$2:$D$152,2,0)))</f>
        <v>1220</v>
      </c>
      <c r="K872" s="32">
        <v>870</v>
      </c>
      <c r="L872" s="715"/>
      <c r="M872" s="716"/>
      <c r="N872" s="709" t="s">
        <v>13503</v>
      </c>
      <c r="O872" s="709" t="s">
        <v>13504</v>
      </c>
      <c r="P872" s="709" t="s">
        <v>156</v>
      </c>
      <c r="Q872" s="709" t="s">
        <v>11902</v>
      </c>
      <c r="R872" s="709">
        <v>2</v>
      </c>
      <c r="S872" s="714" t="str">
        <f>IF($P872="","",(VLOOKUP($P872,所属・種目コード!$B$2:$D$152,3,0)))</f>
        <v>031133</v>
      </c>
      <c r="T872" s="714">
        <f>IF($P872="","",(VLOOKUP($P872,所属・種目コード!$B$2:$D$152,2,0)))</f>
        <v>1133</v>
      </c>
    </row>
    <row r="873" spans="1:20" ht="18" customHeight="1">
      <c r="A873" s="709">
        <v>871</v>
      </c>
      <c r="B873" s="709">
        <v>1032</v>
      </c>
      <c r="C873" s="709" t="s">
        <v>9271</v>
      </c>
      <c r="D873" s="709" t="s">
        <v>9272</v>
      </c>
      <c r="E873" s="709" t="s">
        <v>133</v>
      </c>
      <c r="F873" s="709">
        <v>1</v>
      </c>
      <c r="G873" s="709">
        <v>3</v>
      </c>
      <c r="H873" s="711" t="s">
        <v>9010</v>
      </c>
      <c r="I873" s="714">
        <f>IF($E873="","",(VLOOKUP($E873,所属・種目コード!$B$2:$D$152,2,0)))</f>
        <v>1128</v>
      </c>
      <c r="K873" s="32">
        <v>871</v>
      </c>
      <c r="L873" s="715"/>
      <c r="M873" s="716"/>
      <c r="N873" s="709" t="s">
        <v>13505</v>
      </c>
      <c r="O873" s="709" t="s">
        <v>13506</v>
      </c>
      <c r="P873" s="709" t="s">
        <v>156</v>
      </c>
      <c r="Q873" s="709" t="s">
        <v>11902</v>
      </c>
      <c r="R873" s="709">
        <v>2</v>
      </c>
      <c r="S873" s="714" t="str">
        <f>IF($P873="","",(VLOOKUP($P873,所属・種目コード!$B$2:$D$152,3,0)))</f>
        <v>031133</v>
      </c>
      <c r="T873" s="714">
        <f>IF($P873="","",(VLOOKUP($P873,所属・種目コード!$B$2:$D$152,2,0)))</f>
        <v>1133</v>
      </c>
    </row>
    <row r="874" spans="1:20" ht="18" customHeight="1">
      <c r="A874" s="709">
        <v>872</v>
      </c>
      <c r="B874" s="709">
        <v>1033</v>
      </c>
      <c r="C874" s="709" t="s">
        <v>9273</v>
      </c>
      <c r="D874" s="709" t="s">
        <v>9274</v>
      </c>
      <c r="E874" s="709" t="s">
        <v>133</v>
      </c>
      <c r="F874" s="709">
        <v>1</v>
      </c>
      <c r="G874" s="709">
        <v>3</v>
      </c>
      <c r="H874" s="711" t="s">
        <v>9010</v>
      </c>
      <c r="I874" s="714">
        <f>IF($E874="","",(VLOOKUP($E874,所属・種目コード!$B$2:$D$152,2,0)))</f>
        <v>1128</v>
      </c>
      <c r="K874" s="32">
        <v>872</v>
      </c>
      <c r="L874" s="715"/>
      <c r="M874" s="716"/>
      <c r="N874" s="709" t="s">
        <v>13507</v>
      </c>
      <c r="O874" s="709" t="s">
        <v>13508</v>
      </c>
      <c r="P874" s="709" t="s">
        <v>156</v>
      </c>
      <c r="Q874" s="709" t="s">
        <v>11902</v>
      </c>
      <c r="R874" s="709">
        <v>2</v>
      </c>
      <c r="S874" s="714" t="str">
        <f>IF($P874="","",(VLOOKUP($P874,所属・種目コード!$B$2:$D$152,3,0)))</f>
        <v>031133</v>
      </c>
      <c r="T874" s="714">
        <f>IF($P874="","",(VLOOKUP($P874,所属・種目コード!$B$2:$D$152,2,0)))</f>
        <v>1133</v>
      </c>
    </row>
    <row r="875" spans="1:20" ht="18" customHeight="1">
      <c r="A875" s="709">
        <v>873</v>
      </c>
      <c r="B875" s="709">
        <v>1034</v>
      </c>
      <c r="C875" s="709" t="s">
        <v>9275</v>
      </c>
      <c r="D875" s="709" t="s">
        <v>9276</v>
      </c>
      <c r="E875" s="709" t="s">
        <v>133</v>
      </c>
      <c r="F875" s="709">
        <v>1</v>
      </c>
      <c r="G875" s="709">
        <v>3</v>
      </c>
      <c r="H875" s="711" t="s">
        <v>9010</v>
      </c>
      <c r="I875" s="714">
        <f>IF($E875="","",(VLOOKUP($E875,所属・種目コード!$B$2:$D$152,2,0)))</f>
        <v>1128</v>
      </c>
      <c r="K875" s="32">
        <v>873</v>
      </c>
      <c r="L875" s="715"/>
      <c r="M875" s="716"/>
      <c r="N875" s="709" t="s">
        <v>13509</v>
      </c>
      <c r="O875" s="709" t="s">
        <v>13510</v>
      </c>
      <c r="P875" s="709" t="s">
        <v>156</v>
      </c>
      <c r="Q875" s="709" t="s">
        <v>11902</v>
      </c>
      <c r="R875" s="709">
        <v>2</v>
      </c>
      <c r="S875" s="714" t="str">
        <f>IF($P875="","",(VLOOKUP($P875,所属・種目コード!$B$2:$D$152,3,0)))</f>
        <v>031133</v>
      </c>
      <c r="T875" s="714">
        <f>IF($P875="","",(VLOOKUP($P875,所属・種目コード!$B$2:$D$152,2,0)))</f>
        <v>1133</v>
      </c>
    </row>
    <row r="876" spans="1:20" ht="18" customHeight="1">
      <c r="A876" s="709">
        <v>874</v>
      </c>
      <c r="B876" s="709">
        <v>1035</v>
      </c>
      <c r="C876" s="709" t="s">
        <v>9277</v>
      </c>
      <c r="D876" s="709" t="s">
        <v>9278</v>
      </c>
      <c r="E876" s="709" t="s">
        <v>133</v>
      </c>
      <c r="F876" s="709">
        <v>1</v>
      </c>
      <c r="G876" s="709">
        <v>3</v>
      </c>
      <c r="H876" s="710" t="s">
        <v>9010</v>
      </c>
      <c r="I876" s="714">
        <f>IF($E876="","",(VLOOKUP($E876,所属・種目コード!$B$2:$D$152,2,0)))</f>
        <v>1128</v>
      </c>
      <c r="K876" s="32">
        <v>874</v>
      </c>
      <c r="L876" s="716"/>
      <c r="M876" s="716"/>
      <c r="N876" s="709" t="s">
        <v>13511</v>
      </c>
      <c r="O876" s="709" t="s">
        <v>13512</v>
      </c>
      <c r="P876" s="709" t="s">
        <v>214</v>
      </c>
      <c r="Q876" s="709" t="s">
        <v>11902</v>
      </c>
      <c r="R876" s="709">
        <v>1</v>
      </c>
      <c r="S876" s="714" t="str">
        <f>IF($P876="","",(VLOOKUP($P876,所属・種目コード!$B$2:$D$152,3,0)))</f>
        <v>031145</v>
      </c>
      <c r="T876" s="714">
        <f>IF($P876="","",(VLOOKUP($P876,所属・種目コード!$B$2:$D$152,2,0)))</f>
        <v>1145</v>
      </c>
    </row>
    <row r="877" spans="1:20" ht="18" customHeight="1">
      <c r="A877" s="709">
        <v>875</v>
      </c>
      <c r="B877" s="709">
        <v>1036</v>
      </c>
      <c r="C877" s="709" t="s">
        <v>10991</v>
      </c>
      <c r="D877" s="709" t="s">
        <v>10992</v>
      </c>
      <c r="E877" s="709" t="s">
        <v>133</v>
      </c>
      <c r="F877" s="709">
        <v>1</v>
      </c>
      <c r="G877" s="709">
        <v>3</v>
      </c>
      <c r="H877" s="710" t="s">
        <v>9010</v>
      </c>
      <c r="I877" s="714">
        <f>IF($E877="","",(VLOOKUP($E877,所属・種目コード!$B$2:$D$152,2,0)))</f>
        <v>1128</v>
      </c>
      <c r="K877" s="32">
        <v>875</v>
      </c>
      <c r="L877" s="716"/>
      <c r="M877" s="716"/>
      <c r="N877" s="709" t="s">
        <v>13513</v>
      </c>
      <c r="O877" s="709" t="s">
        <v>13514</v>
      </c>
      <c r="P877" s="709" t="s">
        <v>214</v>
      </c>
      <c r="Q877" s="709" t="s">
        <v>11902</v>
      </c>
      <c r="R877" s="709">
        <v>1</v>
      </c>
      <c r="S877" s="714" t="str">
        <f>IF($P877="","",(VLOOKUP($P877,所属・種目コード!$B$2:$D$152,3,0)))</f>
        <v>031145</v>
      </c>
      <c r="T877" s="714">
        <f>IF($P877="","",(VLOOKUP($P877,所属・種目コード!$B$2:$D$152,2,0)))</f>
        <v>1145</v>
      </c>
    </row>
    <row r="878" spans="1:20" ht="18" customHeight="1">
      <c r="A878" s="709">
        <v>876</v>
      </c>
      <c r="B878" s="709">
        <v>1037</v>
      </c>
      <c r="C878" s="709" t="s">
        <v>9279</v>
      </c>
      <c r="D878" s="709" t="s">
        <v>9280</v>
      </c>
      <c r="E878" s="709" t="s">
        <v>133</v>
      </c>
      <c r="F878" s="709">
        <v>1</v>
      </c>
      <c r="G878" s="709">
        <v>3</v>
      </c>
      <c r="H878" s="710" t="s">
        <v>9010</v>
      </c>
      <c r="I878" s="714">
        <f>IF($E878="","",(VLOOKUP($E878,所属・種目コード!$B$2:$D$152,2,0)))</f>
        <v>1128</v>
      </c>
      <c r="K878" s="32">
        <v>876</v>
      </c>
      <c r="L878" s="716"/>
      <c r="M878" s="716"/>
      <c r="N878" s="709" t="s">
        <v>13515</v>
      </c>
      <c r="O878" s="709" t="s">
        <v>13516</v>
      </c>
      <c r="P878" s="709" t="s">
        <v>214</v>
      </c>
      <c r="Q878" s="709" t="s">
        <v>11902</v>
      </c>
      <c r="R878" s="709">
        <v>1</v>
      </c>
      <c r="S878" s="714" t="str">
        <f>IF($P878="","",(VLOOKUP($P878,所属・種目コード!$B$2:$D$152,3,0)))</f>
        <v>031145</v>
      </c>
      <c r="T878" s="714">
        <f>IF($P878="","",(VLOOKUP($P878,所属・種目コード!$B$2:$D$152,2,0)))</f>
        <v>1145</v>
      </c>
    </row>
    <row r="879" spans="1:20" ht="18" customHeight="1">
      <c r="A879" s="709">
        <v>877</v>
      </c>
      <c r="B879" s="709">
        <v>1038</v>
      </c>
      <c r="C879" s="709" t="s">
        <v>10993</v>
      </c>
      <c r="D879" s="709" t="s">
        <v>10994</v>
      </c>
      <c r="E879" s="709" t="s">
        <v>133</v>
      </c>
      <c r="F879" s="709">
        <v>1</v>
      </c>
      <c r="G879" s="709">
        <v>2</v>
      </c>
      <c r="H879" s="710" t="s">
        <v>9010</v>
      </c>
      <c r="I879" s="714">
        <f>IF($E879="","",(VLOOKUP($E879,所属・種目コード!$B$2:$D$152,2,0)))</f>
        <v>1128</v>
      </c>
      <c r="K879" s="32">
        <v>877</v>
      </c>
      <c r="L879" s="716"/>
      <c r="M879" s="716"/>
      <c r="N879" s="709" t="s">
        <v>13517</v>
      </c>
      <c r="O879" s="709" t="s">
        <v>13518</v>
      </c>
      <c r="P879" s="709" t="s">
        <v>214</v>
      </c>
      <c r="Q879" s="709" t="s">
        <v>11902</v>
      </c>
      <c r="R879" s="709">
        <v>1</v>
      </c>
      <c r="S879" s="714" t="str">
        <f>IF($P879="","",(VLOOKUP($P879,所属・種目コード!$B$2:$D$152,3,0)))</f>
        <v>031145</v>
      </c>
      <c r="T879" s="714">
        <f>IF($P879="","",(VLOOKUP($P879,所属・種目コード!$B$2:$D$152,2,0)))</f>
        <v>1145</v>
      </c>
    </row>
    <row r="880" spans="1:20" ht="18" customHeight="1">
      <c r="A880" s="709">
        <v>878</v>
      </c>
      <c r="B880" s="709">
        <v>1039</v>
      </c>
      <c r="C880" s="709" t="s">
        <v>10995</v>
      </c>
      <c r="D880" s="709" t="s">
        <v>10996</v>
      </c>
      <c r="E880" s="709" t="s">
        <v>133</v>
      </c>
      <c r="F880" s="709">
        <v>1</v>
      </c>
      <c r="G880" s="709">
        <v>2</v>
      </c>
      <c r="H880" s="710" t="s">
        <v>9010</v>
      </c>
      <c r="I880" s="714">
        <f>IF($E880="","",(VLOOKUP($E880,所属・種目コード!$B$2:$D$152,2,0)))</f>
        <v>1128</v>
      </c>
      <c r="K880" s="32">
        <v>878</v>
      </c>
      <c r="L880" s="716"/>
      <c r="M880" s="716"/>
      <c r="N880" s="709" t="s">
        <v>13519</v>
      </c>
      <c r="O880" s="709" t="s">
        <v>13520</v>
      </c>
      <c r="P880" s="709" t="s">
        <v>214</v>
      </c>
      <c r="Q880" s="709" t="s">
        <v>11902</v>
      </c>
      <c r="R880" s="709">
        <v>1</v>
      </c>
      <c r="S880" s="714" t="str">
        <f>IF($P880="","",(VLOOKUP($P880,所属・種目コード!$B$2:$D$152,3,0)))</f>
        <v>031145</v>
      </c>
      <c r="T880" s="714">
        <f>IF($P880="","",(VLOOKUP($P880,所属・種目コード!$B$2:$D$152,2,0)))</f>
        <v>1145</v>
      </c>
    </row>
    <row r="881" spans="1:20" ht="18" customHeight="1">
      <c r="A881" s="709">
        <v>879</v>
      </c>
      <c r="B881" s="709">
        <v>1040</v>
      </c>
      <c r="C881" s="709" t="s">
        <v>10997</v>
      </c>
      <c r="D881" s="709" t="s">
        <v>10998</v>
      </c>
      <c r="E881" s="709" t="s">
        <v>133</v>
      </c>
      <c r="F881" s="709">
        <v>1</v>
      </c>
      <c r="G881" s="709">
        <v>2</v>
      </c>
      <c r="H881" s="710" t="s">
        <v>9010</v>
      </c>
      <c r="I881" s="714">
        <f>IF($E881="","",(VLOOKUP($E881,所属・種目コード!$B$2:$D$152,2,0)))</f>
        <v>1128</v>
      </c>
      <c r="K881" s="32">
        <v>879</v>
      </c>
      <c r="L881" s="716"/>
      <c r="M881" s="716"/>
      <c r="N881" s="709" t="s">
        <v>13521</v>
      </c>
      <c r="O881" s="709" t="s">
        <v>13522</v>
      </c>
      <c r="P881" s="709" t="s">
        <v>214</v>
      </c>
      <c r="Q881" s="709" t="s">
        <v>11902</v>
      </c>
      <c r="R881" s="709">
        <v>1</v>
      </c>
      <c r="S881" s="714" t="str">
        <f>IF($P881="","",(VLOOKUP($P881,所属・種目コード!$B$2:$D$152,3,0)))</f>
        <v>031145</v>
      </c>
      <c r="T881" s="714">
        <f>IF($P881="","",(VLOOKUP($P881,所属・種目コード!$B$2:$D$152,2,0)))</f>
        <v>1145</v>
      </c>
    </row>
    <row r="882" spans="1:20" ht="18" customHeight="1">
      <c r="A882" s="709">
        <v>880</v>
      </c>
      <c r="B882" s="709">
        <v>1041</v>
      </c>
      <c r="C882" s="709" t="s">
        <v>10999</v>
      </c>
      <c r="D882" s="709" t="s">
        <v>11000</v>
      </c>
      <c r="E882" s="709" t="s">
        <v>133</v>
      </c>
      <c r="F882" s="709">
        <v>1</v>
      </c>
      <c r="G882" s="709">
        <v>2</v>
      </c>
      <c r="H882" s="710" t="s">
        <v>9010</v>
      </c>
      <c r="I882" s="714">
        <f>IF($E882="","",(VLOOKUP($E882,所属・種目コード!$B$2:$D$152,2,0)))</f>
        <v>1128</v>
      </c>
      <c r="K882" s="32">
        <v>880</v>
      </c>
      <c r="L882" s="716"/>
      <c r="M882" s="716"/>
      <c r="N882" s="709" t="s">
        <v>13523</v>
      </c>
      <c r="O882" s="709" t="s">
        <v>13524</v>
      </c>
      <c r="P882" s="709" t="s">
        <v>214</v>
      </c>
      <c r="Q882" s="709" t="s">
        <v>11902</v>
      </c>
      <c r="R882" s="709">
        <v>1</v>
      </c>
      <c r="S882" s="714" t="str">
        <f>IF($P882="","",(VLOOKUP($P882,所属・種目コード!$B$2:$D$152,3,0)))</f>
        <v>031145</v>
      </c>
      <c r="T882" s="714">
        <f>IF($P882="","",(VLOOKUP($P882,所属・種目コード!$B$2:$D$152,2,0)))</f>
        <v>1145</v>
      </c>
    </row>
    <row r="883" spans="1:20" ht="18" customHeight="1">
      <c r="A883" s="709">
        <v>881</v>
      </c>
      <c r="B883" s="709">
        <v>1042</v>
      </c>
      <c r="C883" s="709" t="s">
        <v>11001</v>
      </c>
      <c r="D883" s="709" t="s">
        <v>11002</v>
      </c>
      <c r="E883" s="709" t="s">
        <v>133</v>
      </c>
      <c r="F883" s="709">
        <v>1</v>
      </c>
      <c r="G883" s="709">
        <v>2</v>
      </c>
      <c r="H883" s="710" t="s">
        <v>9010</v>
      </c>
      <c r="I883" s="714">
        <f>IF($E883="","",(VLOOKUP($E883,所属・種目コード!$B$2:$D$152,2,0)))</f>
        <v>1128</v>
      </c>
      <c r="K883" s="32">
        <v>881</v>
      </c>
      <c r="L883" s="716"/>
      <c r="M883" s="716"/>
      <c r="N883" s="709" t="s">
        <v>13525</v>
      </c>
      <c r="O883" s="709" t="s">
        <v>13526</v>
      </c>
      <c r="P883" s="709" t="s">
        <v>214</v>
      </c>
      <c r="Q883" s="709" t="s">
        <v>11902</v>
      </c>
      <c r="R883" s="709">
        <v>1</v>
      </c>
      <c r="S883" s="714" t="str">
        <f>IF($P883="","",(VLOOKUP($P883,所属・種目コード!$B$2:$D$152,3,0)))</f>
        <v>031145</v>
      </c>
      <c r="T883" s="714">
        <f>IF($P883="","",(VLOOKUP($P883,所属・種目コード!$B$2:$D$152,2,0)))</f>
        <v>1145</v>
      </c>
    </row>
    <row r="884" spans="1:20" ht="18" customHeight="1">
      <c r="A884" s="709">
        <v>882</v>
      </c>
      <c r="B884" s="709">
        <v>1043</v>
      </c>
      <c r="C884" s="709" t="s">
        <v>11003</v>
      </c>
      <c r="D884" s="709" t="s">
        <v>11004</v>
      </c>
      <c r="E884" s="709" t="s">
        <v>133</v>
      </c>
      <c r="F884" s="709">
        <v>1</v>
      </c>
      <c r="G884" s="709">
        <v>2</v>
      </c>
      <c r="H884" s="710" t="s">
        <v>9010</v>
      </c>
      <c r="I884" s="714">
        <f>IF($E884="","",(VLOOKUP($E884,所属・種目コード!$B$2:$D$152,2,0)))</f>
        <v>1128</v>
      </c>
      <c r="K884" s="32">
        <v>882</v>
      </c>
      <c r="L884" s="716"/>
      <c r="M884" s="716"/>
      <c r="N884" s="709" t="s">
        <v>13527</v>
      </c>
      <c r="O884" s="709" t="s">
        <v>13528</v>
      </c>
      <c r="P884" s="709" t="s">
        <v>296</v>
      </c>
      <c r="Q884" s="709" t="s">
        <v>11902</v>
      </c>
      <c r="R884" s="709">
        <v>2</v>
      </c>
      <c r="S884" s="714" t="str">
        <f>IF($P884="","",(VLOOKUP($P884,所属・種目コード!$B$2:$D$152,3,0)))</f>
        <v>031166</v>
      </c>
      <c r="T884" s="714">
        <f>IF($P884="","",(VLOOKUP($P884,所属・種目コード!$B$2:$D$152,2,0)))</f>
        <v>1166</v>
      </c>
    </row>
    <row r="885" spans="1:20" ht="18" customHeight="1">
      <c r="A885" s="709">
        <v>883</v>
      </c>
      <c r="B885" s="709">
        <v>1044</v>
      </c>
      <c r="C885" s="709" t="s">
        <v>11005</v>
      </c>
      <c r="D885" s="709" t="s">
        <v>11006</v>
      </c>
      <c r="E885" s="709" t="s">
        <v>133</v>
      </c>
      <c r="F885" s="709">
        <v>1</v>
      </c>
      <c r="G885" s="709">
        <v>2</v>
      </c>
      <c r="H885" s="710" t="s">
        <v>9010</v>
      </c>
      <c r="I885" s="714">
        <f>IF($E885="","",(VLOOKUP($E885,所属・種目コード!$B$2:$D$152,2,0)))</f>
        <v>1128</v>
      </c>
      <c r="K885" s="32">
        <v>883</v>
      </c>
      <c r="L885" s="716"/>
      <c r="M885" s="716"/>
      <c r="N885" s="709" t="s">
        <v>13529</v>
      </c>
      <c r="O885" s="709" t="s">
        <v>13530</v>
      </c>
      <c r="P885" s="709" t="s">
        <v>296</v>
      </c>
      <c r="Q885" s="709" t="s">
        <v>11902</v>
      </c>
      <c r="R885" s="709">
        <v>2</v>
      </c>
      <c r="S885" s="714" t="str">
        <f>IF($P885="","",(VLOOKUP($P885,所属・種目コード!$B$2:$D$152,3,0)))</f>
        <v>031166</v>
      </c>
      <c r="T885" s="714">
        <f>IF($P885="","",(VLOOKUP($P885,所属・種目コード!$B$2:$D$152,2,0)))</f>
        <v>1166</v>
      </c>
    </row>
    <row r="886" spans="1:20" ht="18" customHeight="1">
      <c r="A886" s="709">
        <v>884</v>
      </c>
      <c r="B886" s="709">
        <v>1045</v>
      </c>
      <c r="C886" s="709" t="s">
        <v>11007</v>
      </c>
      <c r="D886" s="709" t="s">
        <v>11008</v>
      </c>
      <c r="E886" s="709" t="s">
        <v>133</v>
      </c>
      <c r="F886" s="709">
        <v>1</v>
      </c>
      <c r="G886" s="709">
        <v>1</v>
      </c>
      <c r="H886" s="710" t="s">
        <v>9010</v>
      </c>
      <c r="I886" s="714">
        <f>IF($E886="","",(VLOOKUP($E886,所属・種目コード!$B$2:$D$152,2,0)))</f>
        <v>1128</v>
      </c>
      <c r="K886" s="32">
        <v>884</v>
      </c>
      <c r="L886" s="716"/>
      <c r="M886" s="716"/>
      <c r="N886" s="709" t="s">
        <v>13531</v>
      </c>
      <c r="O886" s="709" t="s">
        <v>13532</v>
      </c>
      <c r="P886" s="709" t="s">
        <v>296</v>
      </c>
      <c r="Q886" s="709" t="s">
        <v>11902</v>
      </c>
      <c r="R886" s="709">
        <v>2</v>
      </c>
      <c r="S886" s="714" t="str">
        <f>IF($P886="","",(VLOOKUP($P886,所属・種目コード!$B$2:$D$152,3,0)))</f>
        <v>031166</v>
      </c>
      <c r="T886" s="714">
        <f>IF($P886="","",(VLOOKUP($P886,所属・種目コード!$B$2:$D$152,2,0)))</f>
        <v>1166</v>
      </c>
    </row>
    <row r="887" spans="1:20" ht="18" customHeight="1">
      <c r="A887" s="709">
        <v>885</v>
      </c>
      <c r="B887" s="709">
        <v>1046</v>
      </c>
      <c r="C887" s="709" t="s">
        <v>11009</v>
      </c>
      <c r="D887" s="709" t="s">
        <v>11010</v>
      </c>
      <c r="E887" s="709" t="s">
        <v>133</v>
      </c>
      <c r="F887" s="709">
        <v>1</v>
      </c>
      <c r="G887" s="709">
        <v>1</v>
      </c>
      <c r="H887" s="710" t="s">
        <v>9010</v>
      </c>
      <c r="I887" s="714">
        <f>IF($E887="","",(VLOOKUP($E887,所属・種目コード!$B$2:$D$152,2,0)))</f>
        <v>1128</v>
      </c>
      <c r="K887" s="32">
        <v>885</v>
      </c>
      <c r="L887" s="716"/>
      <c r="M887" s="716"/>
      <c r="N887" s="709" t="s">
        <v>13533</v>
      </c>
      <c r="O887" s="709" t="s">
        <v>13534</v>
      </c>
      <c r="P887" s="709" t="s">
        <v>296</v>
      </c>
      <c r="Q887" s="709" t="s">
        <v>11902</v>
      </c>
      <c r="R887" s="709">
        <v>3</v>
      </c>
      <c r="S887" s="714" t="str">
        <f>IF($P887="","",(VLOOKUP($P887,所属・種目コード!$B$2:$D$152,3,0)))</f>
        <v>031166</v>
      </c>
      <c r="T887" s="714">
        <f>IF($P887="","",(VLOOKUP($P887,所属・種目コード!$B$2:$D$152,2,0)))</f>
        <v>1166</v>
      </c>
    </row>
    <row r="888" spans="1:20" ht="18" customHeight="1">
      <c r="A888" s="709">
        <v>886</v>
      </c>
      <c r="B888" s="709">
        <v>1047</v>
      </c>
      <c r="C888" s="709" t="s">
        <v>11011</v>
      </c>
      <c r="D888" s="709" t="s">
        <v>11012</v>
      </c>
      <c r="E888" s="709" t="s">
        <v>133</v>
      </c>
      <c r="F888" s="709">
        <v>1</v>
      </c>
      <c r="G888" s="709">
        <v>1</v>
      </c>
      <c r="H888" s="710" t="s">
        <v>9010</v>
      </c>
      <c r="I888" s="714">
        <f>IF($E888="","",(VLOOKUP($E888,所属・種目コード!$B$2:$D$152,2,0)))</f>
        <v>1128</v>
      </c>
      <c r="K888" s="32">
        <v>886</v>
      </c>
      <c r="L888" s="716"/>
      <c r="M888" s="716"/>
      <c r="N888" s="709" t="s">
        <v>13535</v>
      </c>
      <c r="O888" s="709" t="s">
        <v>9329</v>
      </c>
      <c r="P888" s="709" t="s">
        <v>296</v>
      </c>
      <c r="Q888" s="709" t="s">
        <v>11902</v>
      </c>
      <c r="R888" s="709">
        <v>2</v>
      </c>
      <c r="S888" s="714" t="str">
        <f>IF($P888="","",(VLOOKUP($P888,所属・種目コード!$B$2:$D$152,3,0)))</f>
        <v>031166</v>
      </c>
      <c r="T888" s="714">
        <f>IF($P888="","",(VLOOKUP($P888,所属・種目コード!$B$2:$D$152,2,0)))</f>
        <v>1166</v>
      </c>
    </row>
    <row r="889" spans="1:20" ht="18" customHeight="1">
      <c r="A889" s="709">
        <v>887</v>
      </c>
      <c r="B889" s="709">
        <v>1048</v>
      </c>
      <c r="C889" s="709" t="s">
        <v>11013</v>
      </c>
      <c r="D889" s="709" t="s">
        <v>11014</v>
      </c>
      <c r="E889" s="709" t="s">
        <v>281</v>
      </c>
      <c r="F889" s="709">
        <v>1</v>
      </c>
      <c r="G889" s="709">
        <v>3</v>
      </c>
      <c r="H889" s="710" t="s">
        <v>9004</v>
      </c>
      <c r="I889" s="714">
        <f>IF($E889="","",(VLOOKUP($E889,所属・種目コード!$B$2:$D$152,2,0)))</f>
        <v>1162</v>
      </c>
      <c r="K889" s="32">
        <v>887</v>
      </c>
      <c r="L889" s="716"/>
      <c r="M889" s="716"/>
      <c r="N889" s="709" t="s">
        <v>13536</v>
      </c>
      <c r="O889" s="709" t="s">
        <v>13537</v>
      </c>
      <c r="P889" s="709" t="s">
        <v>296</v>
      </c>
      <c r="Q889" s="709" t="s">
        <v>11902</v>
      </c>
      <c r="R889" s="709">
        <v>2</v>
      </c>
      <c r="S889" s="714" t="str">
        <f>IF($P889="","",(VLOOKUP($P889,所属・種目コード!$B$2:$D$152,3,0)))</f>
        <v>031166</v>
      </c>
      <c r="T889" s="714">
        <f>IF($P889="","",(VLOOKUP($P889,所属・種目コード!$B$2:$D$152,2,0)))</f>
        <v>1166</v>
      </c>
    </row>
    <row r="890" spans="1:20" ht="18" customHeight="1">
      <c r="A890" s="709">
        <v>888</v>
      </c>
      <c r="B890" s="709">
        <v>1049</v>
      </c>
      <c r="C890" s="709" t="s">
        <v>11015</v>
      </c>
      <c r="D890" s="709" t="s">
        <v>11016</v>
      </c>
      <c r="E890" s="709" t="s">
        <v>281</v>
      </c>
      <c r="F890" s="709">
        <v>1</v>
      </c>
      <c r="G890" s="709">
        <v>3</v>
      </c>
      <c r="H890" s="710" t="s">
        <v>9004</v>
      </c>
      <c r="I890" s="714">
        <f>IF($E890="","",(VLOOKUP($E890,所属・種目コード!$B$2:$D$152,2,0)))</f>
        <v>1162</v>
      </c>
      <c r="K890" s="32">
        <v>888</v>
      </c>
      <c r="L890" s="716"/>
      <c r="M890" s="716"/>
      <c r="N890" s="709" t="s">
        <v>13538</v>
      </c>
      <c r="O890" s="709" t="s">
        <v>13539</v>
      </c>
      <c r="P890" s="709" t="s">
        <v>296</v>
      </c>
      <c r="Q890" s="709" t="s">
        <v>11902</v>
      </c>
      <c r="R890" s="709">
        <v>3</v>
      </c>
      <c r="S890" s="714" t="str">
        <f>IF($P890="","",(VLOOKUP($P890,所属・種目コード!$B$2:$D$152,3,0)))</f>
        <v>031166</v>
      </c>
      <c r="T890" s="714">
        <f>IF($P890="","",(VLOOKUP($P890,所属・種目コード!$B$2:$D$152,2,0)))</f>
        <v>1166</v>
      </c>
    </row>
    <row r="891" spans="1:20" ht="18" customHeight="1">
      <c r="A891" s="709">
        <v>889</v>
      </c>
      <c r="B891" s="709">
        <v>1050</v>
      </c>
      <c r="C891" s="709" t="s">
        <v>11017</v>
      </c>
      <c r="D891" s="709" t="s">
        <v>11018</v>
      </c>
      <c r="E891" s="709" t="s">
        <v>281</v>
      </c>
      <c r="F891" s="709">
        <v>1</v>
      </c>
      <c r="G891" s="709">
        <v>3</v>
      </c>
      <c r="H891" s="711" t="s">
        <v>9004</v>
      </c>
      <c r="I891" s="714">
        <f>IF($E891="","",(VLOOKUP($E891,所属・種目コード!$B$2:$D$152,2,0)))</f>
        <v>1162</v>
      </c>
      <c r="K891" s="32">
        <v>889</v>
      </c>
      <c r="L891" s="716"/>
      <c r="M891" s="716"/>
      <c r="N891" s="709" t="s">
        <v>13540</v>
      </c>
      <c r="O891" s="709" t="s">
        <v>13541</v>
      </c>
      <c r="P891" s="709" t="s">
        <v>296</v>
      </c>
      <c r="Q891" s="709" t="s">
        <v>11902</v>
      </c>
      <c r="R891" s="709">
        <v>2</v>
      </c>
      <c r="S891" s="714" t="str">
        <f>IF($P891="","",(VLOOKUP($P891,所属・種目コード!$B$2:$D$152,3,0)))</f>
        <v>031166</v>
      </c>
      <c r="T891" s="714">
        <f>IF($P891="","",(VLOOKUP($P891,所属・種目コード!$B$2:$D$152,2,0)))</f>
        <v>1166</v>
      </c>
    </row>
    <row r="892" spans="1:20" ht="18" customHeight="1">
      <c r="A892" s="709">
        <v>890</v>
      </c>
      <c r="B892" s="709">
        <v>1051</v>
      </c>
      <c r="C892" s="709" t="s">
        <v>11019</v>
      </c>
      <c r="D892" s="709" t="s">
        <v>11020</v>
      </c>
      <c r="E892" s="709" t="s">
        <v>281</v>
      </c>
      <c r="F892" s="709">
        <v>1</v>
      </c>
      <c r="G892" s="709">
        <v>2</v>
      </c>
      <c r="H892" s="711" t="s">
        <v>9004</v>
      </c>
      <c r="I892" s="714">
        <f>IF($E892="","",(VLOOKUP($E892,所属・種目コード!$B$2:$D$152,2,0)))</f>
        <v>1162</v>
      </c>
      <c r="K892" s="32">
        <v>890</v>
      </c>
      <c r="L892" s="716"/>
      <c r="M892" s="716"/>
      <c r="N892" s="709" t="s">
        <v>13542</v>
      </c>
      <c r="O892" s="709" t="s">
        <v>13543</v>
      </c>
      <c r="P892" s="709" t="s">
        <v>296</v>
      </c>
      <c r="Q892" s="709" t="s">
        <v>11902</v>
      </c>
      <c r="R892" s="709">
        <v>2</v>
      </c>
      <c r="S892" s="714" t="str">
        <f>IF($P892="","",(VLOOKUP($P892,所属・種目コード!$B$2:$D$152,3,0)))</f>
        <v>031166</v>
      </c>
      <c r="T892" s="714">
        <f>IF($P892="","",(VLOOKUP($P892,所属・種目コード!$B$2:$D$152,2,0)))</f>
        <v>1166</v>
      </c>
    </row>
    <row r="893" spans="1:20" ht="18" customHeight="1">
      <c r="A893" s="709">
        <v>891</v>
      </c>
      <c r="B893" s="709">
        <v>1052</v>
      </c>
      <c r="C893" s="709" t="s">
        <v>11021</v>
      </c>
      <c r="D893" s="709" t="s">
        <v>11022</v>
      </c>
      <c r="E893" s="709" t="s">
        <v>281</v>
      </c>
      <c r="F893" s="709">
        <v>1</v>
      </c>
      <c r="G893" s="709">
        <v>2</v>
      </c>
      <c r="H893" s="711" t="s">
        <v>9004</v>
      </c>
      <c r="I893" s="714">
        <f>IF($E893="","",(VLOOKUP($E893,所属・種目コード!$B$2:$D$152,2,0)))</f>
        <v>1162</v>
      </c>
      <c r="K893" s="32">
        <v>891</v>
      </c>
      <c r="L893" s="716"/>
      <c r="M893" s="716"/>
      <c r="N893" s="709" t="s">
        <v>13544</v>
      </c>
      <c r="O893" s="709" t="s">
        <v>13545</v>
      </c>
      <c r="P893" s="709" t="s">
        <v>11488</v>
      </c>
      <c r="Q893" s="709" t="s">
        <v>11902</v>
      </c>
      <c r="R893" s="709">
        <v>2</v>
      </c>
      <c r="S893" s="714" t="str">
        <f>IF($P893="","",(VLOOKUP($P893,所属・種目コード!$B$2:$D$152,3,0)))</f>
        <v>031161</v>
      </c>
      <c r="T893" s="714">
        <f>IF($P893="","",(VLOOKUP($P893,所属・種目コード!$B$2:$D$152,2,0)))</f>
        <v>1161</v>
      </c>
    </row>
    <row r="894" spans="1:20" ht="18" customHeight="1">
      <c r="A894" s="709">
        <v>892</v>
      </c>
      <c r="B894" s="709">
        <v>1053</v>
      </c>
      <c r="C894" s="709" t="s">
        <v>11023</v>
      </c>
      <c r="D894" s="709" t="s">
        <v>11024</v>
      </c>
      <c r="E894" s="709" t="s">
        <v>281</v>
      </c>
      <c r="F894" s="709">
        <v>1</v>
      </c>
      <c r="G894" s="709">
        <v>2</v>
      </c>
      <c r="H894" s="711" t="s">
        <v>9004</v>
      </c>
      <c r="I894" s="714">
        <f>IF($E894="","",(VLOOKUP($E894,所属・種目コード!$B$2:$D$152,2,0)))</f>
        <v>1162</v>
      </c>
      <c r="K894" s="32">
        <v>892</v>
      </c>
      <c r="L894" s="716"/>
      <c r="M894" s="716"/>
      <c r="N894" s="709" t="s">
        <v>13546</v>
      </c>
      <c r="O894" s="709" t="s">
        <v>13547</v>
      </c>
      <c r="P894" s="709" t="s">
        <v>11488</v>
      </c>
      <c r="Q894" s="709" t="s">
        <v>11902</v>
      </c>
      <c r="R894" s="709">
        <v>2</v>
      </c>
      <c r="S894" s="714" t="str">
        <f>IF($P894="","",(VLOOKUP($P894,所属・種目コード!$B$2:$D$152,3,0)))</f>
        <v>031161</v>
      </c>
      <c r="T894" s="714">
        <f>IF($P894="","",(VLOOKUP($P894,所属・種目コード!$B$2:$D$152,2,0)))</f>
        <v>1161</v>
      </c>
    </row>
    <row r="895" spans="1:20" ht="18" customHeight="1">
      <c r="A895" s="709">
        <v>893</v>
      </c>
      <c r="B895" s="709">
        <v>1054</v>
      </c>
      <c r="C895" s="709" t="s">
        <v>11025</v>
      </c>
      <c r="D895" s="709" t="s">
        <v>11026</v>
      </c>
      <c r="E895" s="709" t="s">
        <v>281</v>
      </c>
      <c r="F895" s="709">
        <v>1</v>
      </c>
      <c r="G895" s="709">
        <v>2</v>
      </c>
      <c r="H895" s="711" t="s">
        <v>9004</v>
      </c>
      <c r="I895" s="714">
        <f>IF($E895="","",(VLOOKUP($E895,所属・種目コード!$B$2:$D$152,2,0)))</f>
        <v>1162</v>
      </c>
      <c r="K895" s="32">
        <v>893</v>
      </c>
      <c r="L895" s="716"/>
      <c r="M895" s="716"/>
      <c r="N895" s="709" t="s">
        <v>13548</v>
      </c>
      <c r="O895" s="709" t="s">
        <v>13549</v>
      </c>
      <c r="P895" s="709" t="s">
        <v>11488</v>
      </c>
      <c r="Q895" s="709" t="s">
        <v>11902</v>
      </c>
      <c r="R895" s="709">
        <v>2</v>
      </c>
      <c r="S895" s="714" t="str">
        <f>IF($P895="","",(VLOOKUP($P895,所属・種目コード!$B$2:$D$152,3,0)))</f>
        <v>031161</v>
      </c>
      <c r="T895" s="714">
        <f>IF($P895="","",(VLOOKUP($P895,所属・種目コード!$B$2:$D$152,2,0)))</f>
        <v>1161</v>
      </c>
    </row>
    <row r="896" spans="1:20" ht="18" customHeight="1">
      <c r="A896" s="709">
        <v>894</v>
      </c>
      <c r="B896" s="709">
        <v>1055</v>
      </c>
      <c r="C896" s="709" t="s">
        <v>11027</v>
      </c>
      <c r="D896" s="709" t="s">
        <v>11028</v>
      </c>
      <c r="E896" s="709" t="s">
        <v>281</v>
      </c>
      <c r="F896" s="709">
        <v>1</v>
      </c>
      <c r="G896" s="709">
        <v>3</v>
      </c>
      <c r="H896" s="711" t="s">
        <v>9004</v>
      </c>
      <c r="I896" s="714">
        <f>IF($E896="","",(VLOOKUP($E896,所属・種目コード!$B$2:$D$152,2,0)))</f>
        <v>1162</v>
      </c>
      <c r="K896" s="32">
        <v>894</v>
      </c>
      <c r="L896" s="716"/>
      <c r="M896" s="716"/>
      <c r="N896" s="709" t="s">
        <v>13550</v>
      </c>
      <c r="O896" s="709" t="s">
        <v>13551</v>
      </c>
      <c r="P896" s="709" t="s">
        <v>11488</v>
      </c>
      <c r="Q896" s="709" t="s">
        <v>11902</v>
      </c>
      <c r="R896" s="709">
        <v>3</v>
      </c>
      <c r="S896" s="714" t="str">
        <f>IF($P896="","",(VLOOKUP($P896,所属・種目コード!$B$2:$D$152,3,0)))</f>
        <v>031161</v>
      </c>
      <c r="T896" s="714">
        <f>IF($P896="","",(VLOOKUP($P896,所属・種目コード!$B$2:$D$152,2,0)))</f>
        <v>1161</v>
      </c>
    </row>
    <row r="897" spans="1:20" ht="18" customHeight="1">
      <c r="A897" s="709">
        <v>895</v>
      </c>
      <c r="B897" s="709">
        <v>1056</v>
      </c>
      <c r="C897" s="709" t="s">
        <v>9236</v>
      </c>
      <c r="D897" s="709" t="s">
        <v>9237</v>
      </c>
      <c r="E897" s="709" t="s">
        <v>102</v>
      </c>
      <c r="F897" s="709">
        <v>1</v>
      </c>
      <c r="G897" s="709">
        <v>3</v>
      </c>
      <c r="H897" s="711" t="s">
        <v>9018</v>
      </c>
      <c r="I897" s="714">
        <f>IF($E897="","",(VLOOKUP($E897,所属・種目コード!$B$2:$D$152,2,0)))</f>
        <v>1122</v>
      </c>
      <c r="K897" s="32">
        <v>895</v>
      </c>
      <c r="L897" s="716"/>
      <c r="M897" s="716"/>
      <c r="N897" s="709" t="s">
        <v>13552</v>
      </c>
      <c r="O897" s="709" t="s">
        <v>13553</v>
      </c>
      <c r="P897" s="709" t="s">
        <v>11488</v>
      </c>
      <c r="Q897" s="709" t="s">
        <v>11902</v>
      </c>
      <c r="R897" s="709">
        <v>2</v>
      </c>
      <c r="S897" s="714" t="str">
        <f>IF($P897="","",(VLOOKUP($P897,所属・種目コード!$B$2:$D$152,3,0)))</f>
        <v>031161</v>
      </c>
      <c r="T897" s="714">
        <f>IF($P897="","",(VLOOKUP($P897,所属・種目コード!$B$2:$D$152,2,0)))</f>
        <v>1161</v>
      </c>
    </row>
    <row r="898" spans="1:20" ht="18" customHeight="1">
      <c r="A898" s="709">
        <v>896</v>
      </c>
      <c r="B898" s="709">
        <v>1057</v>
      </c>
      <c r="C898" s="709" t="s">
        <v>10364</v>
      </c>
      <c r="D898" s="709" t="s">
        <v>11029</v>
      </c>
      <c r="E898" s="709" t="s">
        <v>102</v>
      </c>
      <c r="F898" s="709">
        <v>1</v>
      </c>
      <c r="G898" s="709">
        <v>3</v>
      </c>
      <c r="H898" s="711" t="s">
        <v>9018</v>
      </c>
      <c r="I898" s="714">
        <f>IF($E898="","",(VLOOKUP($E898,所属・種目コード!$B$2:$D$152,2,0)))</f>
        <v>1122</v>
      </c>
      <c r="K898" s="32">
        <v>896</v>
      </c>
      <c r="L898" s="716"/>
      <c r="M898" s="716"/>
      <c r="N898" s="709" t="s">
        <v>13554</v>
      </c>
      <c r="O898" s="709" t="s">
        <v>13555</v>
      </c>
      <c r="P898" s="709" t="s">
        <v>146</v>
      </c>
      <c r="Q898" s="709" t="s">
        <v>11902</v>
      </c>
      <c r="R898" s="709">
        <v>3</v>
      </c>
      <c r="S898" s="714" t="str">
        <f>IF($P898="","",(VLOOKUP($P898,所属・種目コード!$B$2:$D$152,3,0)))</f>
        <v>031131</v>
      </c>
      <c r="T898" s="714">
        <f>IF($P898="","",(VLOOKUP($P898,所属・種目コード!$B$2:$D$152,2,0)))</f>
        <v>1131</v>
      </c>
    </row>
    <row r="899" spans="1:20" ht="18" customHeight="1">
      <c r="A899" s="709">
        <v>897</v>
      </c>
      <c r="B899" s="709">
        <v>1058</v>
      </c>
      <c r="C899" s="709" t="s">
        <v>9238</v>
      </c>
      <c r="D899" s="709" t="s">
        <v>7833</v>
      </c>
      <c r="E899" s="709" t="s">
        <v>102</v>
      </c>
      <c r="F899" s="709">
        <v>1</v>
      </c>
      <c r="G899" s="709">
        <v>3</v>
      </c>
      <c r="H899" s="710" t="s">
        <v>9018</v>
      </c>
      <c r="I899" s="714">
        <f>IF($E899="","",(VLOOKUP($E899,所属・種目コード!$B$2:$D$152,2,0)))</f>
        <v>1122</v>
      </c>
      <c r="K899" s="32">
        <v>897</v>
      </c>
      <c r="L899" s="716"/>
      <c r="M899" s="716"/>
      <c r="N899" s="709" t="s">
        <v>13556</v>
      </c>
      <c r="O899" s="709" t="s">
        <v>13557</v>
      </c>
      <c r="P899" s="709" t="s">
        <v>178</v>
      </c>
      <c r="Q899" s="709" t="s">
        <v>11902</v>
      </c>
      <c r="R899" s="709">
        <v>3</v>
      </c>
      <c r="S899" s="714" t="str">
        <f>IF($P899="","",(VLOOKUP($P899,所属・種目コード!$B$2:$D$152,3,0)))</f>
        <v>031137</v>
      </c>
      <c r="T899" s="714">
        <f>IF($P899="","",(VLOOKUP($P899,所属・種目コード!$B$2:$D$152,2,0)))</f>
        <v>1137</v>
      </c>
    </row>
    <row r="900" spans="1:20" ht="18" customHeight="1">
      <c r="A900" s="709">
        <v>898</v>
      </c>
      <c r="B900" s="709">
        <v>1059</v>
      </c>
      <c r="C900" s="709" t="s">
        <v>11030</v>
      </c>
      <c r="D900" s="709" t="s">
        <v>11031</v>
      </c>
      <c r="E900" s="709" t="s">
        <v>102</v>
      </c>
      <c r="F900" s="709">
        <v>1</v>
      </c>
      <c r="G900" s="709">
        <v>3</v>
      </c>
      <c r="H900" s="710" t="s">
        <v>9018</v>
      </c>
      <c r="I900" s="714">
        <f>IF($E900="","",(VLOOKUP($E900,所属・種目コード!$B$2:$D$152,2,0)))</f>
        <v>1122</v>
      </c>
      <c r="K900" s="32">
        <v>898</v>
      </c>
      <c r="L900" s="716"/>
      <c r="M900" s="716"/>
      <c r="N900" s="709" t="s">
        <v>13558</v>
      </c>
      <c r="O900" s="709" t="s">
        <v>13559</v>
      </c>
      <c r="P900" s="709" t="s">
        <v>178</v>
      </c>
      <c r="Q900" s="709" t="s">
        <v>11902</v>
      </c>
      <c r="R900" s="709">
        <v>3</v>
      </c>
      <c r="S900" s="714" t="str">
        <f>IF($P900="","",(VLOOKUP($P900,所属・種目コード!$B$2:$D$152,3,0)))</f>
        <v>031137</v>
      </c>
      <c r="T900" s="714">
        <f>IF($P900="","",(VLOOKUP($P900,所属・種目コード!$B$2:$D$152,2,0)))</f>
        <v>1137</v>
      </c>
    </row>
    <row r="901" spans="1:20" ht="18" customHeight="1">
      <c r="A901" s="709">
        <v>899</v>
      </c>
      <c r="B901" s="709">
        <v>1060</v>
      </c>
      <c r="C901" s="709" t="s">
        <v>11032</v>
      </c>
      <c r="D901" s="709" t="s">
        <v>11033</v>
      </c>
      <c r="E901" s="709" t="s">
        <v>102</v>
      </c>
      <c r="F901" s="709">
        <v>1</v>
      </c>
      <c r="G901" s="709">
        <v>3</v>
      </c>
      <c r="H901" s="710" t="s">
        <v>9018</v>
      </c>
      <c r="I901" s="714">
        <f>IF($E901="","",(VLOOKUP($E901,所属・種目コード!$B$2:$D$152,2,0)))</f>
        <v>1122</v>
      </c>
      <c r="K901" s="32">
        <v>899</v>
      </c>
      <c r="L901" s="716"/>
      <c r="M901" s="716"/>
      <c r="N901" s="709" t="s">
        <v>13560</v>
      </c>
      <c r="O901" s="709" t="s">
        <v>13561</v>
      </c>
      <c r="P901" s="709" t="s">
        <v>178</v>
      </c>
      <c r="Q901" s="709" t="s">
        <v>11902</v>
      </c>
      <c r="R901" s="709">
        <v>3</v>
      </c>
      <c r="S901" s="714" t="str">
        <f>IF($P901="","",(VLOOKUP($P901,所属・種目コード!$B$2:$D$152,3,0)))</f>
        <v>031137</v>
      </c>
      <c r="T901" s="714">
        <f>IF($P901="","",(VLOOKUP($P901,所属・種目コード!$B$2:$D$152,2,0)))</f>
        <v>1137</v>
      </c>
    </row>
    <row r="902" spans="1:20" ht="18" customHeight="1">
      <c r="A902" s="709">
        <v>900</v>
      </c>
      <c r="B902" s="709">
        <v>1061</v>
      </c>
      <c r="C902" s="709" t="s">
        <v>11034</v>
      </c>
      <c r="D902" s="709" t="s">
        <v>11035</v>
      </c>
      <c r="E902" s="709" t="s">
        <v>102</v>
      </c>
      <c r="F902" s="709">
        <v>1</v>
      </c>
      <c r="G902" s="709">
        <v>2</v>
      </c>
      <c r="H902" s="710" t="s">
        <v>9018</v>
      </c>
      <c r="I902" s="714">
        <f>IF($E902="","",(VLOOKUP($E902,所属・種目コード!$B$2:$D$152,2,0)))</f>
        <v>1122</v>
      </c>
      <c r="K902" s="32">
        <v>900</v>
      </c>
      <c r="L902" s="716"/>
      <c r="M902" s="716"/>
      <c r="N902" s="709" t="s">
        <v>13562</v>
      </c>
      <c r="O902" s="709" t="s">
        <v>13563</v>
      </c>
      <c r="P902" s="709" t="s">
        <v>178</v>
      </c>
      <c r="Q902" s="709" t="s">
        <v>11902</v>
      </c>
      <c r="R902" s="709">
        <v>2</v>
      </c>
      <c r="S902" s="714" t="str">
        <f>IF($P902="","",(VLOOKUP($P902,所属・種目コード!$B$2:$D$152,3,0)))</f>
        <v>031137</v>
      </c>
      <c r="T902" s="714">
        <f>IF($P902="","",(VLOOKUP($P902,所属・種目コード!$B$2:$D$152,2,0)))</f>
        <v>1137</v>
      </c>
    </row>
    <row r="903" spans="1:20" ht="18" customHeight="1">
      <c r="A903" s="709">
        <v>901</v>
      </c>
      <c r="B903" s="709">
        <v>1062</v>
      </c>
      <c r="C903" s="709" t="s">
        <v>11036</v>
      </c>
      <c r="D903" s="709" t="s">
        <v>11037</v>
      </c>
      <c r="E903" s="709" t="s">
        <v>102</v>
      </c>
      <c r="F903" s="709">
        <v>1</v>
      </c>
      <c r="G903" s="709">
        <v>2</v>
      </c>
      <c r="H903" s="710" t="s">
        <v>9018</v>
      </c>
      <c r="I903" s="714">
        <f>IF($E903="","",(VLOOKUP($E903,所属・種目コード!$B$2:$D$152,2,0)))</f>
        <v>1122</v>
      </c>
      <c r="K903" s="32">
        <v>901</v>
      </c>
      <c r="L903" s="716"/>
      <c r="M903" s="716"/>
      <c r="N903" s="709" t="s">
        <v>13564</v>
      </c>
      <c r="O903" s="709" t="s">
        <v>13565</v>
      </c>
      <c r="P903" s="709" t="s">
        <v>178</v>
      </c>
      <c r="Q903" s="709" t="s">
        <v>11902</v>
      </c>
      <c r="R903" s="709">
        <v>3</v>
      </c>
      <c r="S903" s="714" t="str">
        <f>IF($P903="","",(VLOOKUP($P903,所属・種目コード!$B$2:$D$152,3,0)))</f>
        <v>031137</v>
      </c>
      <c r="T903" s="714">
        <f>IF($P903="","",(VLOOKUP($P903,所属・種目コード!$B$2:$D$152,2,0)))</f>
        <v>1137</v>
      </c>
    </row>
    <row r="904" spans="1:20" ht="18" customHeight="1">
      <c r="A904" s="709">
        <v>902</v>
      </c>
      <c r="B904" s="709">
        <v>1063</v>
      </c>
      <c r="C904" s="709" t="s">
        <v>11038</v>
      </c>
      <c r="D904" s="709" t="s">
        <v>11039</v>
      </c>
      <c r="E904" s="709" t="s">
        <v>102</v>
      </c>
      <c r="F904" s="709">
        <v>1</v>
      </c>
      <c r="G904" s="709">
        <v>2</v>
      </c>
      <c r="H904" s="710" t="s">
        <v>9018</v>
      </c>
      <c r="I904" s="714">
        <f>IF($E904="","",(VLOOKUP($E904,所属・種目コード!$B$2:$D$152,2,0)))</f>
        <v>1122</v>
      </c>
      <c r="K904" s="32">
        <v>902</v>
      </c>
      <c r="L904" s="716"/>
      <c r="M904" s="716"/>
      <c r="N904" s="709" t="s">
        <v>13566</v>
      </c>
      <c r="O904" s="709" t="s">
        <v>13098</v>
      </c>
      <c r="P904" s="709" t="s">
        <v>178</v>
      </c>
      <c r="Q904" s="709" t="s">
        <v>11902</v>
      </c>
      <c r="R904" s="709">
        <v>3</v>
      </c>
      <c r="S904" s="714" t="str">
        <f>IF($P904="","",(VLOOKUP($P904,所属・種目コード!$B$2:$D$152,3,0)))</f>
        <v>031137</v>
      </c>
      <c r="T904" s="714">
        <f>IF($P904="","",(VLOOKUP($P904,所属・種目コード!$B$2:$D$152,2,0)))</f>
        <v>1137</v>
      </c>
    </row>
    <row r="905" spans="1:20" ht="18" customHeight="1">
      <c r="A905" s="709">
        <v>903</v>
      </c>
      <c r="B905" s="709">
        <v>1097</v>
      </c>
      <c r="C905" s="709" t="s">
        <v>11040</v>
      </c>
      <c r="D905" s="709" t="s">
        <v>11041</v>
      </c>
      <c r="E905" s="709" t="s">
        <v>8619</v>
      </c>
      <c r="F905" s="709">
        <v>1</v>
      </c>
      <c r="G905" s="709">
        <v>3</v>
      </c>
      <c r="H905" s="710" t="s">
        <v>8972</v>
      </c>
      <c r="I905" s="714">
        <f>IF($E905="","",(VLOOKUP($E905,所属・種目コード!$B$2:$D$152,2,0)))</f>
        <v>1230</v>
      </c>
      <c r="K905" s="32">
        <v>903</v>
      </c>
      <c r="L905" s="716"/>
      <c r="M905" s="716"/>
      <c r="N905" s="709" t="s">
        <v>13567</v>
      </c>
      <c r="O905" s="709" t="s">
        <v>13568</v>
      </c>
      <c r="P905" s="709" t="s">
        <v>178</v>
      </c>
      <c r="Q905" s="709" t="s">
        <v>11902</v>
      </c>
      <c r="R905" s="709">
        <v>3</v>
      </c>
      <c r="S905" s="714" t="str">
        <f>IF($P905="","",(VLOOKUP($P905,所属・種目コード!$B$2:$D$152,3,0)))</f>
        <v>031137</v>
      </c>
      <c r="T905" s="714">
        <f>IF($P905="","",(VLOOKUP($P905,所属・種目コード!$B$2:$D$152,2,0)))</f>
        <v>1137</v>
      </c>
    </row>
    <row r="906" spans="1:20" ht="18" customHeight="1">
      <c r="A906" s="709">
        <v>904</v>
      </c>
      <c r="B906" s="709">
        <v>1098</v>
      </c>
      <c r="C906" s="709" t="s">
        <v>11042</v>
      </c>
      <c r="D906" s="709" t="s">
        <v>11043</v>
      </c>
      <c r="E906" s="709" t="s">
        <v>8619</v>
      </c>
      <c r="F906" s="709">
        <v>1</v>
      </c>
      <c r="G906" s="709">
        <v>3</v>
      </c>
      <c r="H906" s="710" t="s">
        <v>8972</v>
      </c>
      <c r="I906" s="714">
        <f>IF($E906="","",(VLOOKUP($E906,所属・種目コード!$B$2:$D$152,2,0)))</f>
        <v>1230</v>
      </c>
      <c r="K906" s="32">
        <v>904</v>
      </c>
      <c r="L906" s="716"/>
      <c r="M906" s="716"/>
      <c r="N906" s="709" t="s">
        <v>13569</v>
      </c>
      <c r="O906" s="709" t="s">
        <v>13570</v>
      </c>
      <c r="P906" s="709" t="s">
        <v>8617</v>
      </c>
      <c r="Q906" s="709" t="s">
        <v>11902</v>
      </c>
      <c r="R906" s="709">
        <v>1</v>
      </c>
      <c r="S906" s="714" t="str">
        <f>IF($P906="","",(VLOOKUP($P906,所属・種目コード!$B$2:$D$152,3,0)))</f>
        <v>031227</v>
      </c>
      <c r="T906" s="714">
        <f>IF($P906="","",(VLOOKUP($P906,所属・種目コード!$B$2:$D$152,2,0)))</f>
        <v>1227</v>
      </c>
    </row>
    <row r="907" spans="1:20" ht="18" customHeight="1">
      <c r="A907" s="709">
        <v>905</v>
      </c>
      <c r="B907" s="709">
        <v>1099</v>
      </c>
      <c r="C907" s="709" t="s">
        <v>11044</v>
      </c>
      <c r="D907" s="709" t="s">
        <v>11045</v>
      </c>
      <c r="E907" s="709" t="s">
        <v>8619</v>
      </c>
      <c r="F907" s="709">
        <v>1</v>
      </c>
      <c r="G907" s="709">
        <v>3</v>
      </c>
      <c r="H907" s="710" t="s">
        <v>8972</v>
      </c>
      <c r="I907" s="714">
        <f>IF($E907="","",(VLOOKUP($E907,所属・種目コード!$B$2:$D$152,2,0)))</f>
        <v>1230</v>
      </c>
      <c r="K907" s="32">
        <v>905</v>
      </c>
      <c r="L907" s="716"/>
      <c r="M907" s="716"/>
      <c r="N907" s="709" t="s">
        <v>13571</v>
      </c>
      <c r="O907" s="709" t="s">
        <v>13572</v>
      </c>
      <c r="P907" s="709" t="s">
        <v>8617</v>
      </c>
      <c r="Q907" s="709" t="s">
        <v>11902</v>
      </c>
      <c r="R907" s="709">
        <v>1</v>
      </c>
      <c r="S907" s="714" t="str">
        <f>IF($P907="","",(VLOOKUP($P907,所属・種目コード!$B$2:$D$152,3,0)))</f>
        <v>031227</v>
      </c>
      <c r="T907" s="714">
        <f>IF($P907="","",(VLOOKUP($P907,所属・種目コード!$B$2:$D$152,2,0)))</f>
        <v>1227</v>
      </c>
    </row>
    <row r="908" spans="1:20" ht="18" customHeight="1">
      <c r="A908" s="709">
        <v>906</v>
      </c>
      <c r="B908" s="709">
        <v>1100</v>
      </c>
      <c r="C908" s="709" t="s">
        <v>11046</v>
      </c>
      <c r="D908" s="709" t="s">
        <v>11047</v>
      </c>
      <c r="E908" s="709" t="s">
        <v>8619</v>
      </c>
      <c r="F908" s="709">
        <v>1</v>
      </c>
      <c r="G908" s="709">
        <v>3</v>
      </c>
      <c r="H908" s="710" t="s">
        <v>8972</v>
      </c>
      <c r="I908" s="714">
        <f>IF($E908="","",(VLOOKUP($E908,所属・種目コード!$B$2:$D$152,2,0)))</f>
        <v>1230</v>
      </c>
      <c r="K908" s="32">
        <v>906</v>
      </c>
      <c r="L908" s="716"/>
      <c r="M908" s="716"/>
      <c r="N908" s="709" t="s">
        <v>13573</v>
      </c>
      <c r="O908" s="709" t="s">
        <v>13574</v>
      </c>
      <c r="P908" s="709" t="s">
        <v>8617</v>
      </c>
      <c r="Q908" s="709" t="s">
        <v>11902</v>
      </c>
      <c r="R908" s="709">
        <v>1</v>
      </c>
      <c r="S908" s="714" t="str">
        <f>IF($P908="","",(VLOOKUP($P908,所属・種目コード!$B$2:$D$152,3,0)))</f>
        <v>031227</v>
      </c>
      <c r="T908" s="714">
        <f>IF($P908="","",(VLOOKUP($P908,所属・種目コード!$B$2:$D$152,2,0)))</f>
        <v>1227</v>
      </c>
    </row>
    <row r="909" spans="1:20" ht="18" customHeight="1">
      <c r="A909" s="709">
        <v>907</v>
      </c>
      <c r="B909" s="709">
        <v>1101</v>
      </c>
      <c r="C909" s="709" t="s">
        <v>11048</v>
      </c>
      <c r="D909" s="709" t="s">
        <v>11049</v>
      </c>
      <c r="E909" s="709" t="s">
        <v>8619</v>
      </c>
      <c r="F909" s="709">
        <v>1</v>
      </c>
      <c r="G909" s="709">
        <v>3</v>
      </c>
      <c r="H909" s="710" t="s">
        <v>8972</v>
      </c>
      <c r="I909" s="714">
        <f>IF($E909="","",(VLOOKUP($E909,所属・種目コード!$B$2:$D$152,2,0)))</f>
        <v>1230</v>
      </c>
      <c r="K909" s="32">
        <v>907</v>
      </c>
      <c r="L909" s="716"/>
      <c r="M909" s="716"/>
      <c r="N909" s="709" t="s">
        <v>13575</v>
      </c>
      <c r="O909" s="709" t="s">
        <v>4811</v>
      </c>
      <c r="P909" s="709" t="s">
        <v>8617</v>
      </c>
      <c r="Q909" s="709" t="s">
        <v>11902</v>
      </c>
      <c r="R909" s="709">
        <v>1</v>
      </c>
      <c r="S909" s="714" t="str">
        <f>IF($P909="","",(VLOOKUP($P909,所属・種目コード!$B$2:$D$152,3,0)))</f>
        <v>031227</v>
      </c>
      <c r="T909" s="714">
        <f>IF($P909="","",(VLOOKUP($P909,所属・種目コード!$B$2:$D$152,2,0)))</f>
        <v>1227</v>
      </c>
    </row>
    <row r="910" spans="1:20" ht="18" customHeight="1">
      <c r="A910" s="709">
        <v>908</v>
      </c>
      <c r="B910" s="709">
        <v>1102</v>
      </c>
      <c r="C910" s="709" t="s">
        <v>11050</v>
      </c>
      <c r="D910" s="709" t="s">
        <v>11051</v>
      </c>
      <c r="E910" s="709" t="s">
        <v>8619</v>
      </c>
      <c r="F910" s="709">
        <v>1</v>
      </c>
      <c r="G910" s="709">
        <v>3</v>
      </c>
      <c r="H910" s="710" t="s">
        <v>8972</v>
      </c>
      <c r="I910" s="714">
        <f>IF($E910="","",(VLOOKUP($E910,所属・種目コード!$B$2:$D$152,2,0)))</f>
        <v>1230</v>
      </c>
      <c r="K910" s="32">
        <v>908</v>
      </c>
      <c r="L910" s="716"/>
      <c r="M910" s="716"/>
      <c r="N910" s="709" t="s">
        <v>13576</v>
      </c>
      <c r="O910" s="709" t="s">
        <v>13577</v>
      </c>
      <c r="P910" s="709" t="s">
        <v>8617</v>
      </c>
      <c r="Q910" s="709" t="s">
        <v>11902</v>
      </c>
      <c r="R910" s="709">
        <v>1</v>
      </c>
      <c r="S910" s="714" t="str">
        <f>IF($P910="","",(VLOOKUP($P910,所属・種目コード!$B$2:$D$152,3,0)))</f>
        <v>031227</v>
      </c>
      <c r="T910" s="714">
        <f>IF($P910="","",(VLOOKUP($P910,所属・種目コード!$B$2:$D$152,2,0)))</f>
        <v>1227</v>
      </c>
    </row>
    <row r="911" spans="1:20" ht="18" customHeight="1">
      <c r="A911" s="709">
        <v>909</v>
      </c>
      <c r="B911" s="709">
        <v>1103</v>
      </c>
      <c r="C911" s="709" t="s">
        <v>11052</v>
      </c>
      <c r="D911" s="709" t="s">
        <v>11053</v>
      </c>
      <c r="E911" s="709" t="s">
        <v>8619</v>
      </c>
      <c r="F911" s="709">
        <v>1</v>
      </c>
      <c r="G911" s="709">
        <v>3</v>
      </c>
      <c r="H911" s="711" t="s">
        <v>8972</v>
      </c>
      <c r="I911" s="714">
        <f>IF($E911="","",(VLOOKUP($E911,所属・種目コード!$B$2:$D$152,2,0)))</f>
        <v>1230</v>
      </c>
      <c r="K911" s="32">
        <v>909</v>
      </c>
      <c r="L911" s="716"/>
      <c r="M911" s="716"/>
      <c r="N911" s="709" t="s">
        <v>13578</v>
      </c>
      <c r="O911" s="709" t="s">
        <v>13579</v>
      </c>
      <c r="P911" s="709" t="s">
        <v>8617</v>
      </c>
      <c r="Q911" s="709" t="s">
        <v>11902</v>
      </c>
      <c r="R911" s="709">
        <v>1</v>
      </c>
      <c r="S911" s="714" t="str">
        <f>IF($P911="","",(VLOOKUP($P911,所属・種目コード!$B$2:$D$152,3,0)))</f>
        <v>031227</v>
      </c>
      <c r="T911" s="714">
        <f>IF($P911="","",(VLOOKUP($P911,所属・種目コード!$B$2:$D$152,2,0)))</f>
        <v>1227</v>
      </c>
    </row>
    <row r="912" spans="1:20" ht="18" customHeight="1">
      <c r="A912" s="709">
        <v>910</v>
      </c>
      <c r="B912" s="709">
        <v>1104</v>
      </c>
      <c r="C912" s="709" t="s">
        <v>11054</v>
      </c>
      <c r="D912" s="709" t="s">
        <v>11055</v>
      </c>
      <c r="E912" s="709" t="s">
        <v>8619</v>
      </c>
      <c r="F912" s="709">
        <v>1</v>
      </c>
      <c r="G912" s="709">
        <v>2</v>
      </c>
      <c r="H912" s="711" t="s">
        <v>8972</v>
      </c>
      <c r="I912" s="714">
        <f>IF($E912="","",(VLOOKUP($E912,所属・種目コード!$B$2:$D$152,2,0)))</f>
        <v>1230</v>
      </c>
      <c r="K912" s="32">
        <v>910</v>
      </c>
      <c r="L912" s="716"/>
      <c r="M912" s="716"/>
      <c r="N912" s="709" t="s">
        <v>13580</v>
      </c>
      <c r="O912" s="709" t="s">
        <v>3803</v>
      </c>
      <c r="P912" s="709" t="s">
        <v>8611</v>
      </c>
      <c r="Q912" s="709" t="s">
        <v>11902</v>
      </c>
      <c r="R912" s="709">
        <v>2</v>
      </c>
      <c r="S912" s="714" t="str">
        <f>IF($P912="","",(VLOOKUP($P912,所属・種目コード!$B$2:$D$152,3,0)))</f>
        <v>031221</v>
      </c>
      <c r="T912" s="714">
        <f>IF($P912="","",(VLOOKUP($P912,所属・種目コード!$B$2:$D$152,2,0)))</f>
        <v>1221</v>
      </c>
    </row>
    <row r="913" spans="1:20" ht="18" customHeight="1">
      <c r="A913" s="709">
        <v>911</v>
      </c>
      <c r="B913" s="709">
        <v>1105</v>
      </c>
      <c r="C913" s="709" t="s">
        <v>11056</v>
      </c>
      <c r="D913" s="709" t="s">
        <v>11057</v>
      </c>
      <c r="E913" s="709" t="s">
        <v>342</v>
      </c>
      <c r="F913" s="709">
        <v>1</v>
      </c>
      <c r="G913" s="709">
        <v>3</v>
      </c>
      <c r="H913" s="711" t="s">
        <v>8960</v>
      </c>
      <c r="I913" s="714">
        <f>IF($E913="","",(VLOOKUP($E913,所属・種目コード!$B$2:$D$152,2,0)))</f>
        <v>1180</v>
      </c>
      <c r="K913" s="32">
        <v>911</v>
      </c>
      <c r="L913" s="716"/>
      <c r="M913" s="716"/>
      <c r="N913" s="709" t="s">
        <v>13581</v>
      </c>
      <c r="O913" s="709" t="s">
        <v>13582</v>
      </c>
      <c r="P913" s="709" t="s">
        <v>8611</v>
      </c>
      <c r="Q913" s="709" t="s">
        <v>11902</v>
      </c>
      <c r="R913" s="709">
        <v>2</v>
      </c>
      <c r="S913" s="714" t="str">
        <f>IF($P913="","",(VLOOKUP($P913,所属・種目コード!$B$2:$D$152,3,0)))</f>
        <v>031221</v>
      </c>
      <c r="T913" s="714">
        <f>IF($P913="","",(VLOOKUP($P913,所属・種目コード!$B$2:$D$152,2,0)))</f>
        <v>1221</v>
      </c>
    </row>
    <row r="914" spans="1:20" ht="18" customHeight="1">
      <c r="A914" s="709">
        <v>912</v>
      </c>
      <c r="B914" s="709">
        <v>1106</v>
      </c>
      <c r="C914" s="709" t="s">
        <v>11058</v>
      </c>
      <c r="D914" s="709" t="s">
        <v>10350</v>
      </c>
      <c r="E914" s="709" t="s">
        <v>342</v>
      </c>
      <c r="F914" s="709">
        <v>1</v>
      </c>
      <c r="G914" s="709">
        <v>3</v>
      </c>
      <c r="H914" s="711" t="s">
        <v>8960</v>
      </c>
      <c r="I914" s="714">
        <f>IF($E914="","",(VLOOKUP($E914,所属・種目コード!$B$2:$D$152,2,0)))</f>
        <v>1180</v>
      </c>
      <c r="K914" s="32">
        <v>912</v>
      </c>
      <c r="L914" s="716"/>
      <c r="M914" s="716"/>
      <c r="N914" s="709" t="s">
        <v>13583</v>
      </c>
      <c r="O914" s="709" t="s">
        <v>13584</v>
      </c>
      <c r="P914" s="709" t="s">
        <v>8611</v>
      </c>
      <c r="Q914" s="709" t="s">
        <v>11902</v>
      </c>
      <c r="R914" s="709">
        <v>2</v>
      </c>
      <c r="S914" s="714" t="str">
        <f>IF($P914="","",(VLOOKUP($P914,所属・種目コード!$B$2:$D$152,3,0)))</f>
        <v>031221</v>
      </c>
      <c r="T914" s="714">
        <f>IF($P914="","",(VLOOKUP($P914,所属・種目コード!$B$2:$D$152,2,0)))</f>
        <v>1221</v>
      </c>
    </row>
    <row r="915" spans="1:20" ht="18" customHeight="1">
      <c r="A915" s="709">
        <v>913</v>
      </c>
      <c r="B915" s="709">
        <v>1107</v>
      </c>
      <c r="C915" s="709" t="s">
        <v>11059</v>
      </c>
      <c r="D915" s="709" t="s">
        <v>10350</v>
      </c>
      <c r="E915" s="709" t="s">
        <v>342</v>
      </c>
      <c r="F915" s="709">
        <v>1</v>
      </c>
      <c r="G915" s="709">
        <v>3</v>
      </c>
      <c r="H915" s="711" t="s">
        <v>8960</v>
      </c>
      <c r="I915" s="714">
        <f>IF($E915="","",(VLOOKUP($E915,所属・種目コード!$B$2:$D$152,2,0)))</f>
        <v>1180</v>
      </c>
      <c r="K915" s="32">
        <v>913</v>
      </c>
      <c r="L915" s="716"/>
      <c r="M915" s="716"/>
      <c r="N915" s="709" t="s">
        <v>13585</v>
      </c>
      <c r="O915" s="709" t="s">
        <v>13586</v>
      </c>
      <c r="P915" s="709" t="s">
        <v>8611</v>
      </c>
      <c r="Q915" s="709" t="s">
        <v>11902</v>
      </c>
      <c r="R915" s="709">
        <v>3</v>
      </c>
      <c r="S915" s="714" t="str">
        <f>IF($P915="","",(VLOOKUP($P915,所属・種目コード!$B$2:$D$152,3,0)))</f>
        <v>031221</v>
      </c>
      <c r="T915" s="714">
        <f>IF($P915="","",(VLOOKUP($P915,所属・種目コード!$B$2:$D$152,2,0)))</f>
        <v>1221</v>
      </c>
    </row>
    <row r="916" spans="1:20" ht="18" customHeight="1">
      <c r="A916" s="709">
        <v>914</v>
      </c>
      <c r="B916" s="709">
        <v>1108</v>
      </c>
      <c r="C916" s="709" t="s">
        <v>9230</v>
      </c>
      <c r="D916" s="709" t="s">
        <v>9231</v>
      </c>
      <c r="E916" s="709" t="s">
        <v>342</v>
      </c>
      <c r="F916" s="709">
        <v>1</v>
      </c>
      <c r="G916" s="709">
        <v>3</v>
      </c>
      <c r="H916" s="711" t="s">
        <v>8960</v>
      </c>
      <c r="I916" s="714">
        <f>IF($E916="","",(VLOOKUP($E916,所属・種目コード!$B$2:$D$152,2,0)))</f>
        <v>1180</v>
      </c>
      <c r="K916" s="32">
        <v>914</v>
      </c>
      <c r="L916" s="716"/>
      <c r="M916" s="716"/>
      <c r="N916" s="709" t="s">
        <v>13587</v>
      </c>
      <c r="O916" s="709" t="s">
        <v>13588</v>
      </c>
      <c r="P916" s="709" t="s">
        <v>8611</v>
      </c>
      <c r="Q916" s="709" t="s">
        <v>11902</v>
      </c>
      <c r="R916" s="709">
        <v>3</v>
      </c>
      <c r="S916" s="714" t="str">
        <f>IF($P916="","",(VLOOKUP($P916,所属・種目コード!$B$2:$D$152,3,0)))</f>
        <v>031221</v>
      </c>
      <c r="T916" s="714">
        <f>IF($P916="","",(VLOOKUP($P916,所属・種目コード!$B$2:$D$152,2,0)))</f>
        <v>1221</v>
      </c>
    </row>
    <row r="917" spans="1:20" ht="18" customHeight="1">
      <c r="A917" s="709">
        <v>915</v>
      </c>
      <c r="B917" s="709">
        <v>1109</v>
      </c>
      <c r="C917" s="709" t="s">
        <v>11060</v>
      </c>
      <c r="D917" s="709" t="s">
        <v>11061</v>
      </c>
      <c r="E917" s="709" t="s">
        <v>342</v>
      </c>
      <c r="F917" s="709">
        <v>1</v>
      </c>
      <c r="G917" s="709">
        <v>3</v>
      </c>
      <c r="H917" s="711" t="s">
        <v>8960</v>
      </c>
      <c r="I917" s="714">
        <f>IF($E917="","",(VLOOKUP($E917,所属・種目コード!$B$2:$D$152,2,0)))</f>
        <v>1180</v>
      </c>
      <c r="K917" s="32">
        <v>915</v>
      </c>
      <c r="L917" s="716"/>
      <c r="M917" s="716"/>
      <c r="N917" s="709" t="s">
        <v>13589</v>
      </c>
      <c r="O917" s="709" t="s">
        <v>13590</v>
      </c>
      <c r="P917" s="709" t="s">
        <v>8611</v>
      </c>
      <c r="Q917" s="709" t="s">
        <v>11902</v>
      </c>
      <c r="R917" s="709">
        <v>3</v>
      </c>
      <c r="S917" s="714" t="str">
        <f>IF($P917="","",(VLOOKUP($P917,所属・種目コード!$B$2:$D$152,3,0)))</f>
        <v>031221</v>
      </c>
      <c r="T917" s="714">
        <f>IF($P917="","",(VLOOKUP($P917,所属・種目コード!$B$2:$D$152,2,0)))</f>
        <v>1221</v>
      </c>
    </row>
    <row r="918" spans="1:20" ht="18" customHeight="1">
      <c r="A918" s="709">
        <v>916</v>
      </c>
      <c r="B918" s="709">
        <v>1110</v>
      </c>
      <c r="C918" s="709" t="s">
        <v>11062</v>
      </c>
      <c r="D918" s="709" t="s">
        <v>11063</v>
      </c>
      <c r="E918" s="709" t="s">
        <v>342</v>
      </c>
      <c r="F918" s="709">
        <v>1</v>
      </c>
      <c r="G918" s="709">
        <v>3</v>
      </c>
      <c r="H918" s="711" t="s">
        <v>8960</v>
      </c>
      <c r="I918" s="714">
        <f>IF($E918="","",(VLOOKUP($E918,所属・種目コード!$B$2:$D$152,2,0)))</f>
        <v>1180</v>
      </c>
      <c r="K918" s="32">
        <v>916</v>
      </c>
      <c r="L918" s="716"/>
      <c r="M918" s="716"/>
      <c r="N918" s="709" t="s">
        <v>13591</v>
      </c>
      <c r="O918" s="709" t="s">
        <v>13592</v>
      </c>
      <c r="P918" s="709" t="s">
        <v>8611</v>
      </c>
      <c r="Q918" s="709" t="s">
        <v>11902</v>
      </c>
      <c r="R918" s="709">
        <v>2</v>
      </c>
      <c r="S918" s="714" t="str">
        <f>IF($P918="","",(VLOOKUP($P918,所属・種目コード!$B$2:$D$152,3,0)))</f>
        <v>031221</v>
      </c>
      <c r="T918" s="714">
        <f>IF($P918="","",(VLOOKUP($P918,所属・種目コード!$B$2:$D$152,2,0)))</f>
        <v>1221</v>
      </c>
    </row>
    <row r="919" spans="1:20" ht="18" customHeight="1">
      <c r="A919" s="709">
        <v>917</v>
      </c>
      <c r="B919" s="709">
        <v>1111</v>
      </c>
      <c r="C919" s="709" t="s">
        <v>11064</v>
      </c>
      <c r="D919" s="709" t="s">
        <v>11065</v>
      </c>
      <c r="E919" s="709" t="s">
        <v>342</v>
      </c>
      <c r="F919" s="709">
        <v>1</v>
      </c>
      <c r="G919" s="709">
        <v>3</v>
      </c>
      <c r="H919" s="711" t="s">
        <v>8960</v>
      </c>
      <c r="I919" s="714">
        <f>IF($E919="","",(VLOOKUP($E919,所属・種目コード!$B$2:$D$152,2,0)))</f>
        <v>1180</v>
      </c>
      <c r="K919" s="32">
        <v>917</v>
      </c>
      <c r="L919" s="716"/>
      <c r="M919" s="716"/>
      <c r="N919" s="709" t="s">
        <v>13593</v>
      </c>
      <c r="O919" s="709" t="s">
        <v>13594</v>
      </c>
      <c r="P919" s="709" t="s">
        <v>8611</v>
      </c>
      <c r="Q919" s="709" t="s">
        <v>11902</v>
      </c>
      <c r="R919" s="709">
        <v>3</v>
      </c>
      <c r="S919" s="714" t="str">
        <f>IF($P919="","",(VLOOKUP($P919,所属・種目コード!$B$2:$D$152,3,0)))</f>
        <v>031221</v>
      </c>
      <c r="T919" s="714">
        <f>IF($P919="","",(VLOOKUP($P919,所属・種目コード!$B$2:$D$152,2,0)))</f>
        <v>1221</v>
      </c>
    </row>
    <row r="920" spans="1:20" ht="18" customHeight="1">
      <c r="A920" s="709">
        <v>918</v>
      </c>
      <c r="B920" s="709">
        <v>1112</v>
      </c>
      <c r="C920" s="709" t="s">
        <v>11066</v>
      </c>
      <c r="D920" s="709" t="s">
        <v>11067</v>
      </c>
      <c r="E920" s="709" t="s">
        <v>342</v>
      </c>
      <c r="F920" s="709">
        <v>1</v>
      </c>
      <c r="G920" s="709">
        <v>2</v>
      </c>
      <c r="H920" s="711" t="s">
        <v>8960</v>
      </c>
      <c r="I920" s="714">
        <f>IF($E920="","",(VLOOKUP($E920,所属・種目コード!$B$2:$D$152,2,0)))</f>
        <v>1180</v>
      </c>
      <c r="K920" s="32">
        <v>918</v>
      </c>
      <c r="L920" s="716"/>
      <c r="M920" s="716"/>
      <c r="N920" s="709" t="s">
        <v>13595</v>
      </c>
      <c r="O920" s="709" t="s">
        <v>13596</v>
      </c>
      <c r="P920" s="709" t="s">
        <v>8611</v>
      </c>
      <c r="Q920" s="709" t="s">
        <v>11902</v>
      </c>
      <c r="R920" s="709">
        <v>3</v>
      </c>
      <c r="S920" s="714" t="str">
        <f>IF($P920="","",(VLOOKUP($P920,所属・種目コード!$B$2:$D$152,3,0)))</f>
        <v>031221</v>
      </c>
      <c r="T920" s="714">
        <f>IF($P920="","",(VLOOKUP($P920,所属・種目コード!$B$2:$D$152,2,0)))</f>
        <v>1221</v>
      </c>
    </row>
    <row r="921" spans="1:20" ht="18" customHeight="1">
      <c r="A921" s="709">
        <v>919</v>
      </c>
      <c r="B921" s="709">
        <v>1113</v>
      </c>
      <c r="C921" s="709" t="s">
        <v>11068</v>
      </c>
      <c r="D921" s="709" t="s">
        <v>11069</v>
      </c>
      <c r="E921" s="709" t="s">
        <v>253</v>
      </c>
      <c r="F921" s="709">
        <v>1</v>
      </c>
      <c r="G921" s="709">
        <v>3</v>
      </c>
      <c r="H921" s="710" t="s">
        <v>11070</v>
      </c>
      <c r="I921" s="714">
        <f>IF($E921="","",(VLOOKUP($E921,所属・種目コード!$B$2:$D$152,2,0)))</f>
        <v>1155</v>
      </c>
      <c r="K921" s="32">
        <v>919</v>
      </c>
      <c r="L921" s="716"/>
      <c r="M921" s="716"/>
      <c r="N921" s="709" t="s">
        <v>13597</v>
      </c>
      <c r="O921" s="709" t="s">
        <v>13598</v>
      </c>
      <c r="P921" s="709" t="s">
        <v>8611</v>
      </c>
      <c r="Q921" s="709" t="s">
        <v>11902</v>
      </c>
      <c r="R921" s="709">
        <v>3</v>
      </c>
      <c r="S921" s="714" t="str">
        <f>IF($P921="","",(VLOOKUP($P921,所属・種目コード!$B$2:$D$152,3,0)))</f>
        <v>031221</v>
      </c>
      <c r="T921" s="714">
        <f>IF($P921="","",(VLOOKUP($P921,所属・種目コード!$B$2:$D$152,2,0)))</f>
        <v>1221</v>
      </c>
    </row>
    <row r="922" spans="1:20" ht="18" customHeight="1">
      <c r="A922" s="709">
        <v>920</v>
      </c>
      <c r="B922" s="709">
        <v>1114</v>
      </c>
      <c r="C922" s="709" t="s">
        <v>11071</v>
      </c>
      <c r="D922" s="709" t="s">
        <v>11072</v>
      </c>
      <c r="E922" s="709" t="s">
        <v>253</v>
      </c>
      <c r="F922" s="709">
        <v>1</v>
      </c>
      <c r="G922" s="709">
        <v>3</v>
      </c>
      <c r="H922" s="710" t="s">
        <v>11070</v>
      </c>
      <c r="I922" s="714">
        <f>IF($E922="","",(VLOOKUP($E922,所属・種目コード!$B$2:$D$152,2,0)))</f>
        <v>1155</v>
      </c>
      <c r="K922" s="32">
        <v>920</v>
      </c>
      <c r="L922" s="716"/>
      <c r="M922" s="716"/>
      <c r="N922" s="709" t="s">
        <v>13599</v>
      </c>
      <c r="O922" s="709" t="s">
        <v>13600</v>
      </c>
      <c r="P922" s="709" t="s">
        <v>8611</v>
      </c>
      <c r="Q922" s="709" t="s">
        <v>11902</v>
      </c>
      <c r="R922" s="709">
        <v>3</v>
      </c>
      <c r="S922" s="714" t="str">
        <f>IF($P922="","",(VLOOKUP($P922,所属・種目コード!$B$2:$D$152,3,0)))</f>
        <v>031221</v>
      </c>
      <c r="T922" s="714">
        <f>IF($P922="","",(VLOOKUP($P922,所属・種目コード!$B$2:$D$152,2,0)))</f>
        <v>1221</v>
      </c>
    </row>
    <row r="923" spans="1:20" ht="18" customHeight="1">
      <c r="A923" s="709">
        <v>921</v>
      </c>
      <c r="B923" s="709">
        <v>1115</v>
      </c>
      <c r="C923" s="709" t="s">
        <v>11073</v>
      </c>
      <c r="D923" s="709" t="s">
        <v>11074</v>
      </c>
      <c r="E923" s="709" t="s">
        <v>253</v>
      </c>
      <c r="F923" s="709">
        <v>1</v>
      </c>
      <c r="G923" s="709">
        <v>3</v>
      </c>
      <c r="H923" s="710" t="s">
        <v>11070</v>
      </c>
      <c r="I923" s="714">
        <f>IF($E923="","",(VLOOKUP($E923,所属・種目コード!$B$2:$D$152,2,0)))</f>
        <v>1155</v>
      </c>
      <c r="K923" s="32">
        <v>921</v>
      </c>
      <c r="L923" s="716"/>
      <c r="M923" s="716"/>
      <c r="N923" s="709" t="s">
        <v>13601</v>
      </c>
      <c r="O923" s="709" t="s">
        <v>13602</v>
      </c>
      <c r="P923" s="709" t="s">
        <v>8611</v>
      </c>
      <c r="Q923" s="709" t="s">
        <v>11902</v>
      </c>
      <c r="R923" s="709">
        <v>2</v>
      </c>
      <c r="S923" s="714" t="str">
        <f>IF($P923="","",(VLOOKUP($P923,所属・種目コード!$B$2:$D$152,3,0)))</f>
        <v>031221</v>
      </c>
      <c r="T923" s="714">
        <f>IF($P923="","",(VLOOKUP($P923,所属・種目コード!$B$2:$D$152,2,0)))</f>
        <v>1221</v>
      </c>
    </row>
    <row r="924" spans="1:20" ht="18" customHeight="1">
      <c r="A924" s="709">
        <v>922</v>
      </c>
      <c r="B924" s="709">
        <v>1116</v>
      </c>
      <c r="C924" s="709" t="s">
        <v>11075</v>
      </c>
      <c r="D924" s="709" t="s">
        <v>10126</v>
      </c>
      <c r="E924" s="709" t="s">
        <v>253</v>
      </c>
      <c r="F924" s="709">
        <v>1</v>
      </c>
      <c r="G924" s="709">
        <v>3</v>
      </c>
      <c r="H924" s="710" t="s">
        <v>11070</v>
      </c>
      <c r="I924" s="714">
        <f>IF($E924="","",(VLOOKUP($E924,所属・種目コード!$B$2:$D$152,2,0)))</f>
        <v>1155</v>
      </c>
      <c r="K924" s="32">
        <v>922</v>
      </c>
      <c r="L924" s="716"/>
      <c r="M924" s="716"/>
      <c r="N924" s="709" t="s">
        <v>13603</v>
      </c>
      <c r="O924" s="709" t="s">
        <v>13604</v>
      </c>
      <c r="P924" s="709" t="s">
        <v>8625</v>
      </c>
      <c r="Q924" s="709" t="s">
        <v>11902</v>
      </c>
      <c r="R924" s="709">
        <v>3</v>
      </c>
      <c r="S924" s="714" t="str">
        <f>IF($P924="","",(VLOOKUP($P924,所属・種目コード!$B$2:$D$152,3,0)))</f>
        <v>031236</v>
      </c>
      <c r="T924" s="714">
        <f>IF($P924="","",(VLOOKUP($P924,所属・種目コード!$B$2:$D$152,2,0)))</f>
        <v>1236</v>
      </c>
    </row>
    <row r="925" spans="1:20" ht="18" customHeight="1">
      <c r="A925" s="709">
        <v>923</v>
      </c>
      <c r="B925" s="709">
        <v>1117</v>
      </c>
      <c r="C925" s="709" t="s">
        <v>11076</v>
      </c>
      <c r="D925" s="709" t="s">
        <v>11077</v>
      </c>
      <c r="E925" s="709" t="s">
        <v>253</v>
      </c>
      <c r="F925" s="709">
        <v>1</v>
      </c>
      <c r="G925" s="709">
        <v>3</v>
      </c>
      <c r="H925" s="710" t="s">
        <v>11070</v>
      </c>
      <c r="I925" s="714">
        <f>IF($E925="","",(VLOOKUP($E925,所属・種目コード!$B$2:$D$152,2,0)))</f>
        <v>1155</v>
      </c>
      <c r="K925" s="32">
        <v>923</v>
      </c>
      <c r="L925" s="716"/>
      <c r="M925" s="716"/>
      <c r="N925" s="709" t="s">
        <v>13605</v>
      </c>
      <c r="O925" s="709" t="s">
        <v>13606</v>
      </c>
      <c r="P925" s="709" t="s">
        <v>8625</v>
      </c>
      <c r="Q925" s="709" t="s">
        <v>11902</v>
      </c>
      <c r="R925" s="709">
        <v>3</v>
      </c>
      <c r="S925" s="714" t="str">
        <f>IF($P925="","",(VLOOKUP($P925,所属・種目コード!$B$2:$D$152,3,0)))</f>
        <v>031236</v>
      </c>
      <c r="T925" s="714">
        <f>IF($P925="","",(VLOOKUP($P925,所属・種目コード!$B$2:$D$152,2,0)))</f>
        <v>1236</v>
      </c>
    </row>
    <row r="926" spans="1:20" ht="18" customHeight="1">
      <c r="A926" s="709">
        <v>924</v>
      </c>
      <c r="B926" s="709">
        <v>1118</v>
      </c>
      <c r="C926" s="709" t="s">
        <v>11078</v>
      </c>
      <c r="D926" s="709" t="s">
        <v>11079</v>
      </c>
      <c r="E926" s="709" t="s">
        <v>253</v>
      </c>
      <c r="F926" s="709">
        <v>1</v>
      </c>
      <c r="G926" s="709">
        <v>3</v>
      </c>
      <c r="H926" s="710" t="s">
        <v>11070</v>
      </c>
      <c r="I926" s="714">
        <f>IF($E926="","",(VLOOKUP($E926,所属・種目コード!$B$2:$D$152,2,0)))</f>
        <v>1155</v>
      </c>
      <c r="K926" s="32">
        <v>924</v>
      </c>
      <c r="L926" s="716"/>
      <c r="M926" s="716"/>
      <c r="N926" s="709" t="s">
        <v>13607</v>
      </c>
      <c r="O926" s="709" t="s">
        <v>13608</v>
      </c>
      <c r="P926" s="709" t="s">
        <v>8625</v>
      </c>
      <c r="Q926" s="709" t="s">
        <v>11902</v>
      </c>
      <c r="R926" s="709">
        <v>2</v>
      </c>
      <c r="S926" s="714" t="str">
        <f>IF($P926="","",(VLOOKUP($P926,所属・種目コード!$B$2:$D$152,3,0)))</f>
        <v>031236</v>
      </c>
      <c r="T926" s="714">
        <f>IF($P926="","",(VLOOKUP($P926,所属・種目コード!$B$2:$D$152,2,0)))</f>
        <v>1236</v>
      </c>
    </row>
    <row r="927" spans="1:20" ht="18" customHeight="1">
      <c r="A927" s="709">
        <v>925</v>
      </c>
      <c r="B927" s="709">
        <v>1119</v>
      </c>
      <c r="C927" s="709" t="s">
        <v>11080</v>
      </c>
      <c r="D927" s="709" t="s">
        <v>10916</v>
      </c>
      <c r="E927" s="709" t="s">
        <v>253</v>
      </c>
      <c r="F927" s="709">
        <v>1</v>
      </c>
      <c r="G927" s="709">
        <v>2</v>
      </c>
      <c r="H927" s="710" t="s">
        <v>11070</v>
      </c>
      <c r="I927" s="714">
        <f>IF($E927="","",(VLOOKUP($E927,所属・種目コード!$B$2:$D$152,2,0)))</f>
        <v>1155</v>
      </c>
      <c r="K927" s="32">
        <v>925</v>
      </c>
      <c r="L927" s="716"/>
      <c r="M927" s="716"/>
      <c r="N927" s="709" t="s">
        <v>13609</v>
      </c>
      <c r="O927" s="709" t="s">
        <v>13610</v>
      </c>
      <c r="P927" s="709" t="s">
        <v>8625</v>
      </c>
      <c r="Q927" s="709" t="s">
        <v>11902</v>
      </c>
      <c r="R927" s="709">
        <v>1</v>
      </c>
      <c r="S927" s="714" t="str">
        <f>IF($P927="","",(VLOOKUP($P927,所属・種目コード!$B$2:$D$152,3,0)))</f>
        <v>031236</v>
      </c>
      <c r="T927" s="714">
        <f>IF($P927="","",(VLOOKUP($P927,所属・種目コード!$B$2:$D$152,2,0)))</f>
        <v>1236</v>
      </c>
    </row>
    <row r="928" spans="1:20" ht="18" customHeight="1">
      <c r="A928" s="709">
        <v>926</v>
      </c>
      <c r="B928" s="709">
        <v>1120</v>
      </c>
      <c r="C928" s="709" t="s">
        <v>5586</v>
      </c>
      <c r="D928" s="709" t="s">
        <v>3746</v>
      </c>
      <c r="E928" s="709" t="s">
        <v>253</v>
      </c>
      <c r="F928" s="709">
        <v>1</v>
      </c>
      <c r="G928" s="709">
        <v>2</v>
      </c>
      <c r="H928" s="710" t="s">
        <v>11070</v>
      </c>
      <c r="I928" s="714">
        <f>IF($E928="","",(VLOOKUP($E928,所属・種目コード!$B$2:$D$152,2,0)))</f>
        <v>1155</v>
      </c>
      <c r="K928" s="32">
        <v>926</v>
      </c>
      <c r="L928" s="716"/>
      <c r="M928" s="716"/>
      <c r="N928" s="709" t="s">
        <v>13611</v>
      </c>
      <c r="O928" s="709" t="s">
        <v>13612</v>
      </c>
      <c r="P928" s="709" t="s">
        <v>8625</v>
      </c>
      <c r="Q928" s="709" t="s">
        <v>11902</v>
      </c>
      <c r="R928" s="709">
        <v>3</v>
      </c>
      <c r="S928" s="714" t="str">
        <f>IF($P928="","",(VLOOKUP($P928,所属・種目コード!$B$2:$D$152,3,0)))</f>
        <v>031236</v>
      </c>
      <c r="T928" s="714">
        <f>IF($P928="","",(VLOOKUP($P928,所属・種目コード!$B$2:$D$152,2,0)))</f>
        <v>1236</v>
      </c>
    </row>
    <row r="929" spans="1:20" ht="18" customHeight="1">
      <c r="A929" s="709">
        <v>927</v>
      </c>
      <c r="B929" s="709">
        <v>1121</v>
      </c>
      <c r="C929" s="709" t="s">
        <v>11081</v>
      </c>
      <c r="D929" s="709" t="s">
        <v>11082</v>
      </c>
      <c r="E929" s="709" t="s">
        <v>8612</v>
      </c>
      <c r="F929" s="709">
        <v>1</v>
      </c>
      <c r="G929" s="709">
        <v>3</v>
      </c>
      <c r="H929" s="710" t="s">
        <v>9047</v>
      </c>
      <c r="I929" s="714">
        <f>IF($E929="","",(VLOOKUP($E929,所属・種目コード!$B$2:$D$152,2,0)))</f>
        <v>1222</v>
      </c>
      <c r="K929" s="32">
        <v>927</v>
      </c>
      <c r="L929" s="716"/>
      <c r="M929" s="716"/>
      <c r="N929" s="709" t="s">
        <v>13613</v>
      </c>
      <c r="O929" s="709" t="s">
        <v>13614</v>
      </c>
      <c r="P929" s="709" t="s">
        <v>8625</v>
      </c>
      <c r="Q929" s="709" t="s">
        <v>11902</v>
      </c>
      <c r="R929" s="709">
        <v>2</v>
      </c>
      <c r="S929" s="714" t="str">
        <f>IF($P929="","",(VLOOKUP($P929,所属・種目コード!$B$2:$D$152,3,0)))</f>
        <v>031236</v>
      </c>
      <c r="T929" s="714">
        <f>IF($P929="","",(VLOOKUP($P929,所属・種目コード!$B$2:$D$152,2,0)))</f>
        <v>1236</v>
      </c>
    </row>
    <row r="930" spans="1:20" ht="18" customHeight="1">
      <c r="A930" s="709">
        <v>928</v>
      </c>
      <c r="B930" s="709">
        <v>1122</v>
      </c>
      <c r="C930" s="709" t="s">
        <v>11083</v>
      </c>
      <c r="D930" s="709" t="s">
        <v>11084</v>
      </c>
      <c r="E930" s="709" t="s">
        <v>8612</v>
      </c>
      <c r="F930" s="709">
        <v>1</v>
      </c>
      <c r="G930" s="709">
        <v>3</v>
      </c>
      <c r="H930" s="710" t="s">
        <v>9047</v>
      </c>
      <c r="I930" s="714">
        <f>IF($E930="","",(VLOOKUP($E930,所属・種目コード!$B$2:$D$152,2,0)))</f>
        <v>1222</v>
      </c>
      <c r="K930" s="32">
        <v>928</v>
      </c>
      <c r="L930" s="716"/>
      <c r="M930" s="716"/>
      <c r="N930" s="709" t="s">
        <v>13615</v>
      </c>
      <c r="O930" s="709" t="s">
        <v>13616</v>
      </c>
      <c r="P930" s="709" t="s">
        <v>8625</v>
      </c>
      <c r="Q930" s="709" t="s">
        <v>11902</v>
      </c>
      <c r="R930" s="709">
        <v>3</v>
      </c>
      <c r="S930" s="714" t="str">
        <f>IF($P930="","",(VLOOKUP($P930,所属・種目コード!$B$2:$D$152,3,0)))</f>
        <v>031236</v>
      </c>
      <c r="T930" s="714">
        <f>IF($P930="","",(VLOOKUP($P930,所属・種目コード!$B$2:$D$152,2,0)))</f>
        <v>1236</v>
      </c>
    </row>
    <row r="931" spans="1:20" ht="18" customHeight="1">
      <c r="A931" s="709">
        <v>929</v>
      </c>
      <c r="B931" s="709">
        <v>1123</v>
      </c>
      <c r="C931" s="709" t="s">
        <v>11085</v>
      </c>
      <c r="D931" s="709" t="s">
        <v>11086</v>
      </c>
      <c r="E931" s="709" t="s">
        <v>8612</v>
      </c>
      <c r="F931" s="709">
        <v>1</v>
      </c>
      <c r="G931" s="709">
        <v>3</v>
      </c>
      <c r="H931" s="710" t="s">
        <v>9047</v>
      </c>
      <c r="I931" s="714">
        <f>IF($E931="","",(VLOOKUP($E931,所属・種目コード!$B$2:$D$152,2,0)))</f>
        <v>1222</v>
      </c>
      <c r="K931" s="32">
        <v>929</v>
      </c>
      <c r="L931" s="716"/>
      <c r="M931" s="716"/>
      <c r="N931" s="709" t="s">
        <v>13617</v>
      </c>
      <c r="O931" s="709" t="s">
        <v>13618</v>
      </c>
      <c r="P931" s="709" t="s">
        <v>8625</v>
      </c>
      <c r="Q931" s="709" t="s">
        <v>11902</v>
      </c>
      <c r="R931" s="709">
        <v>3</v>
      </c>
      <c r="S931" s="714" t="str">
        <f>IF($P931="","",(VLOOKUP($P931,所属・種目コード!$B$2:$D$152,3,0)))</f>
        <v>031236</v>
      </c>
      <c r="T931" s="714">
        <f>IF($P931="","",(VLOOKUP($P931,所属・種目コード!$B$2:$D$152,2,0)))</f>
        <v>1236</v>
      </c>
    </row>
    <row r="932" spans="1:20" ht="18" customHeight="1">
      <c r="A932" s="709">
        <v>930</v>
      </c>
      <c r="B932" s="709">
        <v>1124</v>
      </c>
      <c r="C932" s="709" t="s">
        <v>11087</v>
      </c>
      <c r="D932" s="709" t="s">
        <v>11088</v>
      </c>
      <c r="E932" s="709" t="s">
        <v>8612</v>
      </c>
      <c r="F932" s="709">
        <v>1</v>
      </c>
      <c r="G932" s="709">
        <v>3</v>
      </c>
      <c r="H932" s="710" t="s">
        <v>9047</v>
      </c>
      <c r="I932" s="714">
        <f>IF($E932="","",(VLOOKUP($E932,所属・種目コード!$B$2:$D$152,2,0)))</f>
        <v>1222</v>
      </c>
      <c r="K932" s="32">
        <v>930</v>
      </c>
      <c r="L932" s="716"/>
      <c r="M932" s="716"/>
      <c r="N932" s="709" t="s">
        <v>13619</v>
      </c>
      <c r="O932" s="709" t="s">
        <v>13620</v>
      </c>
      <c r="P932" s="709" t="s">
        <v>8625</v>
      </c>
      <c r="Q932" s="709" t="s">
        <v>11902</v>
      </c>
      <c r="R932" s="709">
        <v>3</v>
      </c>
      <c r="S932" s="714" t="str">
        <f>IF($P932="","",(VLOOKUP($P932,所属・種目コード!$B$2:$D$152,3,0)))</f>
        <v>031236</v>
      </c>
      <c r="T932" s="714">
        <f>IF($P932="","",(VLOOKUP($P932,所属・種目コード!$B$2:$D$152,2,0)))</f>
        <v>1236</v>
      </c>
    </row>
    <row r="933" spans="1:20" ht="18" customHeight="1">
      <c r="A933" s="709">
        <v>931</v>
      </c>
      <c r="B933" s="709">
        <v>1125</v>
      </c>
      <c r="C933" s="709" t="s">
        <v>11089</v>
      </c>
      <c r="D933" s="709" t="s">
        <v>11090</v>
      </c>
      <c r="E933" s="709" t="s">
        <v>8612</v>
      </c>
      <c r="F933" s="709">
        <v>1</v>
      </c>
      <c r="G933" s="709">
        <v>2</v>
      </c>
      <c r="H933" s="710" t="s">
        <v>9047</v>
      </c>
      <c r="I933" s="714">
        <f>IF($E933="","",(VLOOKUP($E933,所属・種目コード!$B$2:$D$152,2,0)))</f>
        <v>1222</v>
      </c>
      <c r="K933" s="32">
        <v>931</v>
      </c>
      <c r="L933" s="716"/>
      <c r="M933" s="716"/>
      <c r="N933" s="709" t="s">
        <v>13621</v>
      </c>
      <c r="O933" s="709" t="s">
        <v>13622</v>
      </c>
      <c r="P933" s="709" t="s">
        <v>8625</v>
      </c>
      <c r="Q933" s="709" t="s">
        <v>11902</v>
      </c>
      <c r="R933" s="709">
        <v>3</v>
      </c>
      <c r="S933" s="714" t="str">
        <f>IF($P933="","",(VLOOKUP($P933,所属・種目コード!$B$2:$D$152,3,0)))</f>
        <v>031236</v>
      </c>
      <c r="T933" s="714">
        <f>IF($P933="","",(VLOOKUP($P933,所属・種目コード!$B$2:$D$152,2,0)))</f>
        <v>1236</v>
      </c>
    </row>
    <row r="934" spans="1:20" ht="18" customHeight="1">
      <c r="A934" s="709">
        <v>932</v>
      </c>
      <c r="B934" s="709">
        <v>1126</v>
      </c>
      <c r="C934" s="709" t="s">
        <v>11091</v>
      </c>
      <c r="D934" s="709" t="s">
        <v>11092</v>
      </c>
      <c r="E934" s="709" t="s">
        <v>8612</v>
      </c>
      <c r="F934" s="709">
        <v>1</v>
      </c>
      <c r="G934" s="709">
        <v>2</v>
      </c>
      <c r="H934" s="710" t="s">
        <v>9047</v>
      </c>
      <c r="I934" s="714">
        <f>IF($E934="","",(VLOOKUP($E934,所属・種目コード!$B$2:$D$152,2,0)))</f>
        <v>1222</v>
      </c>
      <c r="K934" s="32">
        <v>932</v>
      </c>
      <c r="L934" s="716"/>
      <c r="M934" s="716"/>
      <c r="N934" s="709" t="s">
        <v>13025</v>
      </c>
      <c r="O934" s="709" t="s">
        <v>13026</v>
      </c>
      <c r="P934" s="709" t="s">
        <v>8625</v>
      </c>
      <c r="Q934" s="709" t="s">
        <v>11902</v>
      </c>
      <c r="R934" s="709">
        <v>1</v>
      </c>
      <c r="S934" s="714" t="str">
        <f>IF($P934="","",(VLOOKUP($P934,所属・種目コード!$B$2:$D$152,3,0)))</f>
        <v>031236</v>
      </c>
      <c r="T934" s="714">
        <f>IF($P934="","",(VLOOKUP($P934,所属・種目コード!$B$2:$D$152,2,0)))</f>
        <v>1236</v>
      </c>
    </row>
    <row r="935" spans="1:20" ht="18" customHeight="1">
      <c r="A935" s="709">
        <v>933</v>
      </c>
      <c r="B935" s="709">
        <v>1127</v>
      </c>
      <c r="C935" s="709" t="s">
        <v>11093</v>
      </c>
      <c r="D935" s="709" t="s">
        <v>11094</v>
      </c>
      <c r="E935" s="709" t="s">
        <v>8612</v>
      </c>
      <c r="F935" s="709">
        <v>1</v>
      </c>
      <c r="G935" s="709">
        <v>2</v>
      </c>
      <c r="H935" s="710" t="s">
        <v>9047</v>
      </c>
      <c r="I935" s="714">
        <f>IF($E935="","",(VLOOKUP($E935,所属・種目コード!$B$2:$D$152,2,0)))</f>
        <v>1222</v>
      </c>
      <c r="K935" s="32">
        <v>933</v>
      </c>
      <c r="L935" s="716"/>
      <c r="M935" s="716"/>
      <c r="N935" s="709" t="s">
        <v>13623</v>
      </c>
      <c r="O935" s="709" t="s">
        <v>13624</v>
      </c>
      <c r="P935" s="709" t="s">
        <v>8625</v>
      </c>
      <c r="Q935" s="709" t="s">
        <v>11902</v>
      </c>
      <c r="R935" s="709">
        <v>3</v>
      </c>
      <c r="S935" s="714" t="str">
        <f>IF($P935="","",(VLOOKUP($P935,所属・種目コード!$B$2:$D$152,3,0)))</f>
        <v>031236</v>
      </c>
      <c r="T935" s="714">
        <f>IF($P935="","",(VLOOKUP($P935,所属・種目コード!$B$2:$D$152,2,0)))</f>
        <v>1236</v>
      </c>
    </row>
    <row r="936" spans="1:20" ht="18" customHeight="1">
      <c r="A936" s="709">
        <v>934</v>
      </c>
      <c r="B936" s="709">
        <v>1128</v>
      </c>
      <c r="C936" s="709" t="s">
        <v>11095</v>
      </c>
      <c r="D936" s="709" t="s">
        <v>11096</v>
      </c>
      <c r="E936" s="709" t="s">
        <v>8612</v>
      </c>
      <c r="F936" s="709">
        <v>1</v>
      </c>
      <c r="G936" s="709">
        <v>2</v>
      </c>
      <c r="H936" s="710" t="s">
        <v>9047</v>
      </c>
      <c r="I936" s="714">
        <f>IF($E936="","",(VLOOKUP($E936,所属・種目コード!$B$2:$D$152,2,0)))</f>
        <v>1222</v>
      </c>
      <c r="K936" s="32">
        <v>934</v>
      </c>
      <c r="L936" s="716"/>
      <c r="M936" s="716"/>
      <c r="N936" s="709" t="s">
        <v>13625</v>
      </c>
      <c r="O936" s="709" t="s">
        <v>13626</v>
      </c>
      <c r="P936" s="709" t="s">
        <v>8625</v>
      </c>
      <c r="Q936" s="709" t="s">
        <v>11902</v>
      </c>
      <c r="R936" s="709">
        <v>2</v>
      </c>
      <c r="S936" s="714" t="str">
        <f>IF($P936="","",(VLOOKUP($P936,所属・種目コード!$B$2:$D$152,3,0)))</f>
        <v>031236</v>
      </c>
      <c r="T936" s="714">
        <f>IF($P936="","",(VLOOKUP($P936,所属・種目コード!$B$2:$D$152,2,0)))</f>
        <v>1236</v>
      </c>
    </row>
    <row r="937" spans="1:20" ht="18" customHeight="1">
      <c r="A937" s="709">
        <v>935</v>
      </c>
      <c r="B937" s="709">
        <v>1129</v>
      </c>
      <c r="C937" s="709" t="s">
        <v>11097</v>
      </c>
      <c r="D937" s="709" t="s">
        <v>11098</v>
      </c>
      <c r="E937" s="709" t="s">
        <v>8628</v>
      </c>
      <c r="F937" s="709">
        <v>1</v>
      </c>
      <c r="G937" s="709">
        <v>3</v>
      </c>
      <c r="H937" s="710" t="s">
        <v>8986</v>
      </c>
      <c r="I937" s="714">
        <f>IF($E937="","",(VLOOKUP($E937,所属・種目コード!$B$2:$D$152,2,0)))</f>
        <v>1239</v>
      </c>
      <c r="K937" s="32">
        <v>935</v>
      </c>
      <c r="L937" s="716"/>
      <c r="M937" s="716"/>
      <c r="N937" s="709" t="s">
        <v>13627</v>
      </c>
      <c r="O937" s="709" t="s">
        <v>13628</v>
      </c>
      <c r="P937" s="709" t="s">
        <v>8625</v>
      </c>
      <c r="Q937" s="709" t="s">
        <v>11902</v>
      </c>
      <c r="R937" s="709">
        <v>3</v>
      </c>
      <c r="S937" s="714" t="str">
        <f>IF($P937="","",(VLOOKUP($P937,所属・種目コード!$B$2:$D$152,3,0)))</f>
        <v>031236</v>
      </c>
      <c r="T937" s="714">
        <f>IF($P937="","",(VLOOKUP($P937,所属・種目コード!$B$2:$D$152,2,0)))</f>
        <v>1236</v>
      </c>
    </row>
    <row r="938" spans="1:20" ht="18" customHeight="1">
      <c r="A938" s="709">
        <v>936</v>
      </c>
      <c r="B938" s="709">
        <v>1130</v>
      </c>
      <c r="C938" s="709" t="s">
        <v>11099</v>
      </c>
      <c r="D938" s="709" t="s">
        <v>11100</v>
      </c>
      <c r="E938" s="709" t="s">
        <v>8628</v>
      </c>
      <c r="F938" s="709">
        <v>1</v>
      </c>
      <c r="G938" s="709">
        <v>2</v>
      </c>
      <c r="H938" s="710" t="s">
        <v>8986</v>
      </c>
      <c r="I938" s="714">
        <f>IF($E938="","",(VLOOKUP($E938,所属・種目コード!$B$2:$D$152,2,0)))</f>
        <v>1239</v>
      </c>
      <c r="K938" s="32">
        <v>936</v>
      </c>
      <c r="L938" s="716"/>
      <c r="M938" s="716"/>
      <c r="N938" s="709" t="s">
        <v>13629</v>
      </c>
      <c r="O938" s="709" t="s">
        <v>13630</v>
      </c>
      <c r="P938" s="709" t="s">
        <v>8625</v>
      </c>
      <c r="Q938" s="709" t="s">
        <v>11902</v>
      </c>
      <c r="R938" s="709">
        <v>2</v>
      </c>
      <c r="S938" s="714" t="str">
        <f>IF($P938="","",(VLOOKUP($P938,所属・種目コード!$B$2:$D$152,3,0)))</f>
        <v>031236</v>
      </c>
      <c r="T938" s="714">
        <f>IF($P938="","",(VLOOKUP($P938,所属・種目コード!$B$2:$D$152,2,0)))</f>
        <v>1236</v>
      </c>
    </row>
    <row r="939" spans="1:20" ht="18" customHeight="1">
      <c r="A939" s="709">
        <v>937</v>
      </c>
      <c r="B939" s="709">
        <v>1131</v>
      </c>
      <c r="C939" s="709" t="s">
        <v>11101</v>
      </c>
      <c r="D939" s="709" t="s">
        <v>11102</v>
      </c>
      <c r="E939" s="709" t="s">
        <v>8628</v>
      </c>
      <c r="F939" s="709">
        <v>1</v>
      </c>
      <c r="G939" s="709">
        <v>2</v>
      </c>
      <c r="H939" s="710" t="s">
        <v>8986</v>
      </c>
      <c r="I939" s="714">
        <f>IF($E939="","",(VLOOKUP($E939,所属・種目コード!$B$2:$D$152,2,0)))</f>
        <v>1239</v>
      </c>
      <c r="K939" s="32">
        <v>937</v>
      </c>
      <c r="L939" s="716"/>
      <c r="M939" s="716"/>
      <c r="N939" s="709" t="s">
        <v>13631</v>
      </c>
      <c r="O939" s="709" t="s">
        <v>13632</v>
      </c>
      <c r="P939" s="709" t="s">
        <v>8625</v>
      </c>
      <c r="Q939" s="709" t="s">
        <v>11902</v>
      </c>
      <c r="R939" s="709">
        <v>3</v>
      </c>
      <c r="S939" s="714" t="str">
        <f>IF($P939="","",(VLOOKUP($P939,所属・種目コード!$B$2:$D$152,3,0)))</f>
        <v>031236</v>
      </c>
      <c r="T939" s="714">
        <f>IF($P939="","",(VLOOKUP($P939,所属・種目コード!$B$2:$D$152,2,0)))</f>
        <v>1236</v>
      </c>
    </row>
    <row r="940" spans="1:20" ht="18" customHeight="1">
      <c r="A940" s="709">
        <v>938</v>
      </c>
      <c r="B940" s="709">
        <v>1132</v>
      </c>
      <c r="C940" s="709" t="s">
        <v>11103</v>
      </c>
      <c r="D940" s="709" t="s">
        <v>11104</v>
      </c>
      <c r="E940" s="709" t="s">
        <v>8628</v>
      </c>
      <c r="F940" s="709">
        <v>1</v>
      </c>
      <c r="G940" s="709">
        <v>2</v>
      </c>
      <c r="H940" s="710" t="s">
        <v>8986</v>
      </c>
      <c r="I940" s="714">
        <f>IF($E940="","",(VLOOKUP($E940,所属・種目コード!$B$2:$D$152,2,0)))</f>
        <v>1239</v>
      </c>
      <c r="K940" s="32">
        <v>938</v>
      </c>
      <c r="L940" s="716"/>
      <c r="M940" s="716"/>
      <c r="N940" s="709" t="s">
        <v>13633</v>
      </c>
      <c r="O940" s="709" t="s">
        <v>13634</v>
      </c>
      <c r="P940" s="709" t="s">
        <v>8625</v>
      </c>
      <c r="Q940" s="709" t="s">
        <v>11902</v>
      </c>
      <c r="R940" s="709">
        <v>2</v>
      </c>
      <c r="S940" s="714" t="str">
        <f>IF($P940="","",(VLOOKUP($P940,所属・種目コード!$B$2:$D$152,3,0)))</f>
        <v>031236</v>
      </c>
      <c r="T940" s="714">
        <f>IF($P940="","",(VLOOKUP($P940,所属・種目コード!$B$2:$D$152,2,0)))</f>
        <v>1236</v>
      </c>
    </row>
    <row r="941" spans="1:20" ht="18" customHeight="1">
      <c r="A941" s="709">
        <v>939</v>
      </c>
      <c r="B941" s="709">
        <v>1133</v>
      </c>
      <c r="C941" s="709" t="s">
        <v>11105</v>
      </c>
      <c r="D941" s="709" t="s">
        <v>11106</v>
      </c>
      <c r="E941" s="709" t="s">
        <v>8628</v>
      </c>
      <c r="F941" s="709">
        <v>1</v>
      </c>
      <c r="G941" s="709">
        <v>2</v>
      </c>
      <c r="H941" s="710" t="s">
        <v>8986</v>
      </c>
      <c r="I941" s="714">
        <f>IF($E941="","",(VLOOKUP($E941,所属・種目コード!$B$2:$D$152,2,0)))</f>
        <v>1239</v>
      </c>
      <c r="K941" s="32">
        <v>939</v>
      </c>
      <c r="L941" s="716"/>
      <c r="M941" s="716"/>
      <c r="N941" s="709" t="s">
        <v>13635</v>
      </c>
      <c r="O941" s="709" t="s">
        <v>13636</v>
      </c>
      <c r="P941" s="709" t="s">
        <v>8625</v>
      </c>
      <c r="Q941" s="709" t="s">
        <v>11902</v>
      </c>
      <c r="R941" s="709">
        <v>1</v>
      </c>
      <c r="S941" s="714" t="str">
        <f>IF($P941="","",(VLOOKUP($P941,所属・種目コード!$B$2:$D$152,3,0)))</f>
        <v>031236</v>
      </c>
      <c r="T941" s="714">
        <f>IF($P941="","",(VLOOKUP($P941,所属・種目コード!$B$2:$D$152,2,0)))</f>
        <v>1236</v>
      </c>
    </row>
    <row r="942" spans="1:20" ht="18" customHeight="1">
      <c r="A942" s="709">
        <v>940</v>
      </c>
      <c r="B942" s="709">
        <v>1134</v>
      </c>
      <c r="C942" s="709" t="s">
        <v>11107</v>
      </c>
      <c r="D942" s="709" t="s">
        <v>11108</v>
      </c>
      <c r="E942" s="709" t="s">
        <v>8628</v>
      </c>
      <c r="F942" s="709">
        <v>1</v>
      </c>
      <c r="G942" s="709">
        <v>2</v>
      </c>
      <c r="H942" s="710" t="s">
        <v>8986</v>
      </c>
      <c r="I942" s="714">
        <f>IF($E942="","",(VLOOKUP($E942,所属・種目コード!$B$2:$D$152,2,0)))</f>
        <v>1239</v>
      </c>
      <c r="K942" s="32">
        <v>940</v>
      </c>
      <c r="L942" s="716"/>
      <c r="M942" s="716"/>
      <c r="N942" s="709" t="s">
        <v>13637</v>
      </c>
      <c r="O942" s="709" t="s">
        <v>13638</v>
      </c>
      <c r="P942" s="709" t="s">
        <v>8625</v>
      </c>
      <c r="Q942" s="709" t="s">
        <v>11902</v>
      </c>
      <c r="R942" s="709">
        <v>3</v>
      </c>
      <c r="S942" s="714" t="str">
        <f>IF($P942="","",(VLOOKUP($P942,所属・種目コード!$B$2:$D$152,3,0)))</f>
        <v>031236</v>
      </c>
      <c r="T942" s="714">
        <f>IF($P942="","",(VLOOKUP($P942,所属・種目コード!$B$2:$D$152,2,0)))</f>
        <v>1236</v>
      </c>
    </row>
    <row r="943" spans="1:20" ht="18" customHeight="1">
      <c r="A943" s="709">
        <v>941</v>
      </c>
      <c r="B943" s="709">
        <v>1135</v>
      </c>
      <c r="C943" s="709" t="s">
        <v>11109</v>
      </c>
      <c r="D943" s="709" t="s">
        <v>11110</v>
      </c>
      <c r="E943" s="709" t="s">
        <v>342</v>
      </c>
      <c r="F943" s="709">
        <v>1</v>
      </c>
      <c r="G943" s="709">
        <v>2</v>
      </c>
      <c r="H943" s="710" t="s">
        <v>8960</v>
      </c>
      <c r="I943" s="714">
        <f>IF($E943="","",(VLOOKUP($E943,所属・種目コード!$B$2:$D$152,2,0)))</f>
        <v>1180</v>
      </c>
      <c r="K943" s="32">
        <v>941</v>
      </c>
      <c r="L943" s="716"/>
      <c r="M943" s="716"/>
      <c r="N943" s="709" t="s">
        <v>13639</v>
      </c>
      <c r="O943" s="709" t="s">
        <v>13640</v>
      </c>
      <c r="P943" s="709" t="s">
        <v>8625</v>
      </c>
      <c r="Q943" s="709" t="s">
        <v>11902</v>
      </c>
      <c r="R943" s="709">
        <v>1</v>
      </c>
      <c r="S943" s="714" t="str">
        <f>IF($P943="","",(VLOOKUP($P943,所属・種目コード!$B$2:$D$152,3,0)))</f>
        <v>031236</v>
      </c>
      <c r="T943" s="714">
        <f>IF($P943="","",(VLOOKUP($P943,所属・種目コード!$B$2:$D$152,2,0)))</f>
        <v>1236</v>
      </c>
    </row>
    <row r="944" spans="1:20" ht="18" customHeight="1">
      <c r="A944" s="709">
        <v>942</v>
      </c>
      <c r="B944" s="709">
        <v>1136</v>
      </c>
      <c r="C944" s="709" t="s">
        <v>11111</v>
      </c>
      <c r="D944" s="709" t="s">
        <v>11112</v>
      </c>
      <c r="E944" s="709" t="s">
        <v>8614</v>
      </c>
      <c r="F944" s="709">
        <v>1</v>
      </c>
      <c r="G944" s="709">
        <v>3</v>
      </c>
      <c r="H944" s="710" t="s">
        <v>9015</v>
      </c>
      <c r="I944" s="714">
        <f>IF($E944="","",(VLOOKUP($E944,所属・種目コード!$B$2:$D$152,2,0)))</f>
        <v>1224</v>
      </c>
      <c r="K944" s="32">
        <v>942</v>
      </c>
      <c r="L944" s="716"/>
      <c r="M944" s="716"/>
      <c r="N944" s="709" t="s">
        <v>13641</v>
      </c>
      <c r="O944" s="709" t="s">
        <v>13642</v>
      </c>
      <c r="P944" s="709" t="s">
        <v>8625</v>
      </c>
      <c r="Q944" s="709" t="s">
        <v>11902</v>
      </c>
      <c r="R944" s="709">
        <v>1</v>
      </c>
      <c r="S944" s="714" t="str">
        <f>IF($P944="","",(VLOOKUP($P944,所属・種目コード!$B$2:$D$152,3,0)))</f>
        <v>031236</v>
      </c>
      <c r="T944" s="714">
        <f>IF($P944="","",(VLOOKUP($P944,所属・種目コード!$B$2:$D$152,2,0)))</f>
        <v>1236</v>
      </c>
    </row>
    <row r="945" spans="1:20" ht="18" customHeight="1">
      <c r="A945" s="709">
        <v>943</v>
      </c>
      <c r="B945" s="709">
        <v>1137</v>
      </c>
      <c r="C945" s="709" t="s">
        <v>11113</v>
      </c>
      <c r="D945" s="709" t="s">
        <v>11114</v>
      </c>
      <c r="E945" s="709" t="s">
        <v>8614</v>
      </c>
      <c r="F945" s="709">
        <v>1</v>
      </c>
      <c r="G945" s="709">
        <v>3</v>
      </c>
      <c r="H945" s="710" t="s">
        <v>9015</v>
      </c>
      <c r="I945" s="714">
        <f>IF($E945="","",(VLOOKUP($E945,所属・種目コード!$B$2:$D$152,2,0)))</f>
        <v>1224</v>
      </c>
      <c r="K945" s="32">
        <v>943</v>
      </c>
      <c r="L945" s="716"/>
      <c r="M945" s="716"/>
      <c r="N945" s="709" t="s">
        <v>13643</v>
      </c>
      <c r="O945" s="709" t="s">
        <v>9042</v>
      </c>
      <c r="P945" s="709" t="s">
        <v>8625</v>
      </c>
      <c r="Q945" s="709" t="s">
        <v>11902</v>
      </c>
      <c r="R945" s="709">
        <v>2</v>
      </c>
      <c r="S945" s="714" t="str">
        <f>IF($P945="","",(VLOOKUP($P945,所属・種目コード!$B$2:$D$152,3,0)))</f>
        <v>031236</v>
      </c>
      <c r="T945" s="714">
        <f>IF($P945="","",(VLOOKUP($P945,所属・種目コード!$B$2:$D$152,2,0)))</f>
        <v>1236</v>
      </c>
    </row>
    <row r="946" spans="1:20" ht="18" customHeight="1">
      <c r="A946" s="709">
        <v>944</v>
      </c>
      <c r="B946" s="709">
        <v>1138</v>
      </c>
      <c r="C946" s="709" t="s">
        <v>11115</v>
      </c>
      <c r="D946" s="709" t="s">
        <v>11116</v>
      </c>
      <c r="E946" s="709" t="s">
        <v>8614</v>
      </c>
      <c r="F946" s="709">
        <v>1</v>
      </c>
      <c r="G946" s="709">
        <v>3</v>
      </c>
      <c r="H946" s="710" t="s">
        <v>9015</v>
      </c>
      <c r="I946" s="714">
        <f>IF($E946="","",(VLOOKUP($E946,所属・種目コード!$B$2:$D$152,2,0)))</f>
        <v>1224</v>
      </c>
      <c r="K946" s="32">
        <v>944</v>
      </c>
      <c r="L946" s="716"/>
      <c r="M946" s="716"/>
      <c r="N946" s="709" t="s">
        <v>13644</v>
      </c>
      <c r="O946" s="709" t="s">
        <v>13645</v>
      </c>
      <c r="P946" s="709" t="s">
        <v>8625</v>
      </c>
      <c r="Q946" s="709" t="s">
        <v>11902</v>
      </c>
      <c r="R946" s="709">
        <v>3</v>
      </c>
      <c r="S946" s="714" t="str">
        <f>IF($P946="","",(VLOOKUP($P946,所属・種目コード!$B$2:$D$152,3,0)))</f>
        <v>031236</v>
      </c>
      <c r="T946" s="714">
        <f>IF($P946="","",(VLOOKUP($P946,所属・種目コード!$B$2:$D$152,2,0)))</f>
        <v>1236</v>
      </c>
    </row>
    <row r="947" spans="1:20" ht="18" customHeight="1">
      <c r="A947" s="709">
        <v>945</v>
      </c>
      <c r="B947" s="709">
        <v>1139</v>
      </c>
      <c r="C947" s="709" t="s">
        <v>11117</v>
      </c>
      <c r="D947" s="709" t="s">
        <v>11118</v>
      </c>
      <c r="E947" s="709" t="s">
        <v>8614</v>
      </c>
      <c r="F947" s="709">
        <v>1</v>
      </c>
      <c r="G947" s="709">
        <v>2</v>
      </c>
      <c r="H947" s="710" t="s">
        <v>9015</v>
      </c>
      <c r="I947" s="714">
        <f>IF($E947="","",(VLOOKUP($E947,所属・種目コード!$B$2:$D$152,2,0)))</f>
        <v>1224</v>
      </c>
      <c r="K947" s="32">
        <v>945</v>
      </c>
      <c r="L947" s="716"/>
      <c r="M947" s="716"/>
      <c r="N947" s="709" t="s">
        <v>13646</v>
      </c>
      <c r="O947" s="709" t="s">
        <v>13647</v>
      </c>
      <c r="P947" s="709" t="s">
        <v>8625</v>
      </c>
      <c r="Q947" s="709" t="s">
        <v>11902</v>
      </c>
      <c r="R947" s="709">
        <v>3</v>
      </c>
      <c r="S947" s="714" t="str">
        <f>IF($P947="","",(VLOOKUP($P947,所属・種目コード!$B$2:$D$152,3,0)))</f>
        <v>031236</v>
      </c>
      <c r="T947" s="714">
        <f>IF($P947="","",(VLOOKUP($P947,所属・種目コード!$B$2:$D$152,2,0)))</f>
        <v>1236</v>
      </c>
    </row>
    <row r="948" spans="1:20" ht="18" customHeight="1">
      <c r="A948" s="709">
        <v>946</v>
      </c>
      <c r="B948" s="709">
        <v>1140</v>
      </c>
      <c r="C948" s="709" t="s">
        <v>11119</v>
      </c>
      <c r="D948" s="709" t="s">
        <v>11120</v>
      </c>
      <c r="E948" s="709" t="s">
        <v>331</v>
      </c>
      <c r="F948" s="709">
        <v>1</v>
      </c>
      <c r="G948" s="709">
        <v>3</v>
      </c>
      <c r="H948" s="710" t="s">
        <v>8965</v>
      </c>
      <c r="I948" s="714">
        <f>IF($E948="","",(VLOOKUP($E948,所属・種目コード!$B$2:$D$152,2,0)))</f>
        <v>1175</v>
      </c>
      <c r="K948" s="32">
        <v>946</v>
      </c>
      <c r="L948" s="716"/>
      <c r="M948" s="716"/>
      <c r="N948" s="709" t="s">
        <v>13648</v>
      </c>
      <c r="O948" s="709" t="s">
        <v>13649</v>
      </c>
      <c r="P948" s="709" t="s">
        <v>8614</v>
      </c>
      <c r="Q948" s="709" t="s">
        <v>11902</v>
      </c>
      <c r="R948" s="709">
        <v>2</v>
      </c>
      <c r="S948" s="714" t="str">
        <f>IF($P948="","",(VLOOKUP($P948,所属・種目コード!$B$2:$D$152,3,0)))</f>
        <v>031224</v>
      </c>
      <c r="T948" s="714">
        <f>IF($P948="","",(VLOOKUP($P948,所属・種目コード!$B$2:$D$152,2,0)))</f>
        <v>1224</v>
      </c>
    </row>
    <row r="949" spans="1:20" ht="18" customHeight="1">
      <c r="A949" s="709">
        <v>947</v>
      </c>
      <c r="B949" s="709">
        <v>1141</v>
      </c>
      <c r="C949" s="709" t="s">
        <v>11121</v>
      </c>
      <c r="D949" s="709" t="s">
        <v>11122</v>
      </c>
      <c r="E949" s="709" t="s">
        <v>331</v>
      </c>
      <c r="F949" s="709">
        <v>1</v>
      </c>
      <c r="G949" s="709">
        <v>3</v>
      </c>
      <c r="H949" s="710" t="s">
        <v>8965</v>
      </c>
      <c r="I949" s="714">
        <f>IF($E949="","",(VLOOKUP($E949,所属・種目コード!$B$2:$D$152,2,0)))</f>
        <v>1175</v>
      </c>
      <c r="K949" s="32">
        <v>947</v>
      </c>
      <c r="L949" s="716"/>
      <c r="M949" s="716"/>
      <c r="N949" s="709" t="s">
        <v>13650</v>
      </c>
      <c r="O949" s="709" t="s">
        <v>13651</v>
      </c>
      <c r="P949" s="709" t="s">
        <v>8614</v>
      </c>
      <c r="Q949" s="709" t="s">
        <v>11902</v>
      </c>
      <c r="R949" s="709">
        <v>3</v>
      </c>
      <c r="S949" s="714" t="str">
        <f>IF($P949="","",(VLOOKUP($P949,所属・種目コード!$B$2:$D$152,3,0)))</f>
        <v>031224</v>
      </c>
      <c r="T949" s="714">
        <f>IF($P949="","",(VLOOKUP($P949,所属・種目コード!$B$2:$D$152,2,0)))</f>
        <v>1224</v>
      </c>
    </row>
    <row r="950" spans="1:20" ht="18" customHeight="1">
      <c r="A950" s="709">
        <v>948</v>
      </c>
      <c r="B950" s="709">
        <v>1142</v>
      </c>
      <c r="C950" s="709" t="s">
        <v>11123</v>
      </c>
      <c r="D950" s="709" t="s">
        <v>11124</v>
      </c>
      <c r="E950" s="709" t="s">
        <v>331</v>
      </c>
      <c r="F950" s="709">
        <v>1</v>
      </c>
      <c r="G950" s="709">
        <v>3</v>
      </c>
      <c r="H950" s="710" t="s">
        <v>8965</v>
      </c>
      <c r="I950" s="714">
        <f>IF($E950="","",(VLOOKUP($E950,所属・種目コード!$B$2:$D$152,2,0)))</f>
        <v>1175</v>
      </c>
      <c r="K950" s="32">
        <v>948</v>
      </c>
      <c r="L950" s="716"/>
      <c r="M950" s="716"/>
      <c r="N950" s="709" t="s">
        <v>13652</v>
      </c>
      <c r="O950" s="709" t="s">
        <v>13653</v>
      </c>
      <c r="P950" s="709" t="s">
        <v>8614</v>
      </c>
      <c r="Q950" s="709" t="s">
        <v>11902</v>
      </c>
      <c r="R950" s="709">
        <v>2</v>
      </c>
      <c r="S950" s="714" t="str">
        <f>IF($P950="","",(VLOOKUP($P950,所属・種目コード!$B$2:$D$152,3,0)))</f>
        <v>031224</v>
      </c>
      <c r="T950" s="714">
        <f>IF($P950="","",(VLOOKUP($P950,所属・種目コード!$B$2:$D$152,2,0)))</f>
        <v>1224</v>
      </c>
    </row>
    <row r="951" spans="1:20" ht="18" customHeight="1">
      <c r="A951" s="709">
        <v>949</v>
      </c>
      <c r="B951" s="709">
        <v>1143</v>
      </c>
      <c r="C951" s="709" t="s">
        <v>11125</v>
      </c>
      <c r="D951" s="709" t="s">
        <v>11126</v>
      </c>
      <c r="E951" s="709" t="s">
        <v>331</v>
      </c>
      <c r="F951" s="709">
        <v>1</v>
      </c>
      <c r="G951" s="709">
        <v>3</v>
      </c>
      <c r="H951" s="710" t="s">
        <v>8965</v>
      </c>
      <c r="I951" s="714">
        <f>IF($E951="","",(VLOOKUP($E951,所属・種目コード!$B$2:$D$152,2,0)))</f>
        <v>1175</v>
      </c>
      <c r="K951" s="32">
        <v>949</v>
      </c>
      <c r="L951" s="716"/>
      <c r="M951" s="716"/>
      <c r="N951" s="709" t="s">
        <v>13654</v>
      </c>
      <c r="O951" s="709" t="s">
        <v>13655</v>
      </c>
      <c r="P951" s="709" t="s">
        <v>8614</v>
      </c>
      <c r="Q951" s="709" t="s">
        <v>11902</v>
      </c>
      <c r="R951" s="709">
        <v>3</v>
      </c>
      <c r="S951" s="714" t="str">
        <f>IF($P951="","",(VLOOKUP($P951,所属・種目コード!$B$2:$D$152,3,0)))</f>
        <v>031224</v>
      </c>
      <c r="T951" s="714">
        <f>IF($P951="","",(VLOOKUP($P951,所属・種目コード!$B$2:$D$152,2,0)))</f>
        <v>1224</v>
      </c>
    </row>
    <row r="952" spans="1:20" ht="18" customHeight="1">
      <c r="A952" s="709">
        <v>950</v>
      </c>
      <c r="B952" s="709">
        <v>1144</v>
      </c>
      <c r="C952" s="709" t="s">
        <v>11127</v>
      </c>
      <c r="D952" s="709" t="s">
        <v>11128</v>
      </c>
      <c r="E952" s="709" t="s">
        <v>331</v>
      </c>
      <c r="F952" s="709">
        <v>1</v>
      </c>
      <c r="G952" s="709">
        <v>3</v>
      </c>
      <c r="H952" s="710" t="s">
        <v>8965</v>
      </c>
      <c r="I952" s="714">
        <f>IF($E952="","",(VLOOKUP($E952,所属・種目コード!$B$2:$D$152,2,0)))</f>
        <v>1175</v>
      </c>
      <c r="K952" s="32">
        <v>950</v>
      </c>
      <c r="L952" s="716"/>
      <c r="M952" s="716"/>
      <c r="N952" s="709" t="s">
        <v>13656</v>
      </c>
      <c r="O952" s="709" t="s">
        <v>13657</v>
      </c>
      <c r="P952" s="709" t="s">
        <v>8614</v>
      </c>
      <c r="Q952" s="709" t="s">
        <v>11902</v>
      </c>
      <c r="R952" s="709">
        <v>2</v>
      </c>
      <c r="S952" s="714" t="str">
        <f>IF($P952="","",(VLOOKUP($P952,所属・種目コード!$B$2:$D$152,3,0)))</f>
        <v>031224</v>
      </c>
      <c r="T952" s="714">
        <f>IF($P952="","",(VLOOKUP($P952,所属・種目コード!$B$2:$D$152,2,0)))</f>
        <v>1224</v>
      </c>
    </row>
    <row r="953" spans="1:20" ht="18" customHeight="1">
      <c r="A953" s="709">
        <v>951</v>
      </c>
      <c r="B953" s="709">
        <v>1145</v>
      </c>
      <c r="C953" s="709" t="s">
        <v>11129</v>
      </c>
      <c r="D953" s="709" t="s">
        <v>11130</v>
      </c>
      <c r="E953" s="709" t="s">
        <v>331</v>
      </c>
      <c r="F953" s="709">
        <v>1</v>
      </c>
      <c r="G953" s="709">
        <v>2</v>
      </c>
      <c r="H953" s="710" t="s">
        <v>8965</v>
      </c>
      <c r="I953" s="714">
        <f>IF($E953="","",(VLOOKUP($E953,所属・種目コード!$B$2:$D$152,2,0)))</f>
        <v>1175</v>
      </c>
      <c r="K953" s="32">
        <v>951</v>
      </c>
      <c r="L953" s="716"/>
      <c r="M953" s="716"/>
      <c r="N953" s="709" t="s">
        <v>13658</v>
      </c>
      <c r="O953" s="709" t="s">
        <v>13659</v>
      </c>
      <c r="P953" s="709" t="s">
        <v>8614</v>
      </c>
      <c r="Q953" s="709" t="s">
        <v>11902</v>
      </c>
      <c r="R953" s="709">
        <v>3</v>
      </c>
      <c r="S953" s="714" t="str">
        <f>IF($P953="","",(VLOOKUP($P953,所属・種目コード!$B$2:$D$152,3,0)))</f>
        <v>031224</v>
      </c>
      <c r="T953" s="714">
        <f>IF($P953="","",(VLOOKUP($P953,所属・種目コード!$B$2:$D$152,2,0)))</f>
        <v>1224</v>
      </c>
    </row>
    <row r="954" spans="1:20" ht="18" customHeight="1">
      <c r="A954" s="709">
        <v>952</v>
      </c>
      <c r="B954" s="709">
        <v>1146</v>
      </c>
      <c r="C954" s="709" t="s">
        <v>11131</v>
      </c>
      <c r="D954" s="709" t="s">
        <v>11072</v>
      </c>
      <c r="E954" s="709" t="s">
        <v>331</v>
      </c>
      <c r="F954" s="709">
        <v>1</v>
      </c>
      <c r="G954" s="709">
        <v>2</v>
      </c>
      <c r="H954" s="710" t="s">
        <v>8965</v>
      </c>
      <c r="I954" s="714">
        <f>IF($E954="","",(VLOOKUP($E954,所属・種目コード!$B$2:$D$152,2,0)))</f>
        <v>1175</v>
      </c>
      <c r="K954" s="32">
        <v>952</v>
      </c>
      <c r="L954" s="716"/>
      <c r="M954" s="716"/>
      <c r="N954" s="709" t="s">
        <v>13660</v>
      </c>
      <c r="O954" s="709" t="s">
        <v>13661</v>
      </c>
      <c r="P954" s="709" t="s">
        <v>8614</v>
      </c>
      <c r="Q954" s="709" t="s">
        <v>11902</v>
      </c>
      <c r="R954" s="709">
        <v>2</v>
      </c>
      <c r="S954" s="714" t="str">
        <f>IF($P954="","",(VLOOKUP($P954,所属・種目コード!$B$2:$D$152,3,0)))</f>
        <v>031224</v>
      </c>
      <c r="T954" s="714">
        <f>IF($P954="","",(VLOOKUP($P954,所属・種目コード!$B$2:$D$152,2,0)))</f>
        <v>1224</v>
      </c>
    </row>
    <row r="955" spans="1:20" ht="18" customHeight="1">
      <c r="A955" s="709">
        <v>953</v>
      </c>
      <c r="B955" s="709">
        <v>1147</v>
      </c>
      <c r="C955" s="709" t="s">
        <v>11132</v>
      </c>
      <c r="D955" s="709" t="s">
        <v>11133</v>
      </c>
      <c r="E955" s="709" t="s">
        <v>331</v>
      </c>
      <c r="F955" s="709">
        <v>1</v>
      </c>
      <c r="G955" s="709">
        <v>2</v>
      </c>
      <c r="H955" s="710" t="s">
        <v>8965</v>
      </c>
      <c r="I955" s="714">
        <f>IF($E955="","",(VLOOKUP($E955,所属・種目コード!$B$2:$D$152,2,0)))</f>
        <v>1175</v>
      </c>
      <c r="K955" s="32">
        <v>953</v>
      </c>
      <c r="L955" s="716"/>
      <c r="M955" s="716"/>
      <c r="N955" s="709" t="s">
        <v>13662</v>
      </c>
      <c r="O955" s="709" t="s">
        <v>13663</v>
      </c>
      <c r="P955" s="709" t="s">
        <v>8614</v>
      </c>
      <c r="Q955" s="709" t="s">
        <v>11902</v>
      </c>
      <c r="R955" s="709">
        <v>2</v>
      </c>
      <c r="S955" s="714" t="str">
        <f>IF($P955="","",(VLOOKUP($P955,所属・種目コード!$B$2:$D$152,3,0)))</f>
        <v>031224</v>
      </c>
      <c r="T955" s="714">
        <f>IF($P955="","",(VLOOKUP($P955,所属・種目コード!$B$2:$D$152,2,0)))</f>
        <v>1224</v>
      </c>
    </row>
    <row r="956" spans="1:20" ht="18" customHeight="1">
      <c r="A956" s="709">
        <v>954</v>
      </c>
      <c r="B956" s="709">
        <v>1150</v>
      </c>
      <c r="C956" s="709" t="s">
        <v>11134</v>
      </c>
      <c r="D956" s="709" t="s">
        <v>11135</v>
      </c>
      <c r="E956" s="709" t="s">
        <v>8629</v>
      </c>
      <c r="F956" s="709">
        <v>1</v>
      </c>
      <c r="G956" s="709">
        <v>3</v>
      </c>
      <c r="H956" s="710" t="s">
        <v>9049</v>
      </c>
      <c r="I956" s="714">
        <f>IF($E956="","",(VLOOKUP($E956,所属・種目コード!$B$2:$D$152,2,0)))</f>
        <v>1240</v>
      </c>
      <c r="K956" s="32">
        <v>954</v>
      </c>
      <c r="L956" s="716"/>
      <c r="M956" s="716"/>
      <c r="N956" s="709" t="s">
        <v>13664</v>
      </c>
      <c r="O956" s="709" t="s">
        <v>9328</v>
      </c>
      <c r="P956" s="709" t="s">
        <v>8614</v>
      </c>
      <c r="Q956" s="709" t="s">
        <v>11902</v>
      </c>
      <c r="R956" s="709">
        <v>2</v>
      </c>
      <c r="S956" s="714" t="str">
        <f>IF($P956="","",(VLOOKUP($P956,所属・種目コード!$B$2:$D$152,3,0)))</f>
        <v>031224</v>
      </c>
      <c r="T956" s="714">
        <f>IF($P956="","",(VLOOKUP($P956,所属・種目コード!$B$2:$D$152,2,0)))</f>
        <v>1224</v>
      </c>
    </row>
    <row r="957" spans="1:20" ht="18" customHeight="1">
      <c r="A957" s="709">
        <v>955</v>
      </c>
      <c r="B957" s="709">
        <v>1151</v>
      </c>
      <c r="C957" s="709" t="s">
        <v>11136</v>
      </c>
      <c r="D957" s="709" t="s">
        <v>11137</v>
      </c>
      <c r="E957" s="709" t="s">
        <v>8629</v>
      </c>
      <c r="F957" s="709">
        <v>1</v>
      </c>
      <c r="G957" s="709">
        <v>3</v>
      </c>
      <c r="H957" s="710" t="s">
        <v>9049</v>
      </c>
      <c r="I957" s="714">
        <f>IF($E957="","",(VLOOKUP($E957,所属・種目コード!$B$2:$D$152,2,0)))</f>
        <v>1240</v>
      </c>
      <c r="K957" s="32">
        <v>955</v>
      </c>
      <c r="L957" s="716"/>
      <c r="M957" s="716"/>
      <c r="N957" s="709" t="s">
        <v>13665</v>
      </c>
      <c r="O957" s="709" t="s">
        <v>13666</v>
      </c>
      <c r="P957" s="709" t="s">
        <v>8614</v>
      </c>
      <c r="Q957" s="709" t="s">
        <v>11902</v>
      </c>
      <c r="R957" s="709">
        <v>2</v>
      </c>
      <c r="S957" s="714" t="str">
        <f>IF($P957="","",(VLOOKUP($P957,所属・種目コード!$B$2:$D$152,3,0)))</f>
        <v>031224</v>
      </c>
      <c r="T957" s="714">
        <f>IF($P957="","",(VLOOKUP($P957,所属・種目コード!$B$2:$D$152,2,0)))</f>
        <v>1224</v>
      </c>
    </row>
    <row r="958" spans="1:20" ht="18" customHeight="1">
      <c r="A958" s="709">
        <v>956</v>
      </c>
      <c r="B958" s="709">
        <v>1152</v>
      </c>
      <c r="C958" s="709" t="s">
        <v>11138</v>
      </c>
      <c r="D958" s="709" t="s">
        <v>1538</v>
      </c>
      <c r="E958" s="709" t="s">
        <v>8629</v>
      </c>
      <c r="F958" s="709">
        <v>1</v>
      </c>
      <c r="G958" s="709">
        <v>3</v>
      </c>
      <c r="H958" s="710" t="s">
        <v>9049</v>
      </c>
      <c r="I958" s="714">
        <f>IF($E958="","",(VLOOKUP($E958,所属・種目コード!$B$2:$D$152,2,0)))</f>
        <v>1240</v>
      </c>
      <c r="K958" s="32">
        <v>956</v>
      </c>
      <c r="L958" s="716"/>
      <c r="M958" s="716"/>
      <c r="N958" s="709" t="s">
        <v>13667</v>
      </c>
      <c r="O958" s="709" t="s">
        <v>13668</v>
      </c>
      <c r="P958" s="709" t="s">
        <v>382</v>
      </c>
      <c r="Q958" s="709" t="s">
        <v>11902</v>
      </c>
      <c r="R958" s="709">
        <v>1</v>
      </c>
      <c r="S958" s="714" t="str">
        <f>IF($P958="","",(VLOOKUP($P958,所属・種目コード!$B$2:$D$152,3,0)))</f>
        <v>031219</v>
      </c>
      <c r="T958" s="714">
        <f>IF($P958="","",(VLOOKUP($P958,所属・種目コード!$B$2:$D$152,2,0)))</f>
        <v>1219</v>
      </c>
    </row>
    <row r="959" spans="1:20" ht="18" customHeight="1">
      <c r="A959" s="709">
        <v>957</v>
      </c>
      <c r="B959" s="709">
        <v>1153</v>
      </c>
      <c r="C959" s="709" t="s">
        <v>11139</v>
      </c>
      <c r="D959" s="709" t="s">
        <v>11140</v>
      </c>
      <c r="E959" s="709" t="s">
        <v>8629</v>
      </c>
      <c r="F959" s="709">
        <v>1</v>
      </c>
      <c r="G959" s="709">
        <v>3</v>
      </c>
      <c r="H959" s="710" t="s">
        <v>9049</v>
      </c>
      <c r="I959" s="714">
        <f>IF($E959="","",(VLOOKUP($E959,所属・種目コード!$B$2:$D$152,2,0)))</f>
        <v>1240</v>
      </c>
      <c r="K959" s="32">
        <v>957</v>
      </c>
      <c r="L959" s="716"/>
      <c r="M959" s="716"/>
      <c r="N959" s="709" t="s">
        <v>13669</v>
      </c>
      <c r="O959" s="709" t="s">
        <v>13670</v>
      </c>
      <c r="P959" s="709" t="s">
        <v>382</v>
      </c>
      <c r="Q959" s="709" t="s">
        <v>11902</v>
      </c>
      <c r="R959" s="709">
        <v>1</v>
      </c>
      <c r="S959" s="714" t="str">
        <f>IF($P959="","",(VLOOKUP($P959,所属・種目コード!$B$2:$D$152,3,0)))</f>
        <v>031219</v>
      </c>
      <c r="T959" s="714">
        <f>IF($P959="","",(VLOOKUP($P959,所属・種目コード!$B$2:$D$152,2,0)))</f>
        <v>1219</v>
      </c>
    </row>
    <row r="960" spans="1:20" ht="18" customHeight="1">
      <c r="A960" s="709">
        <v>958</v>
      </c>
      <c r="B960" s="709">
        <v>1154</v>
      </c>
      <c r="C960" s="709" t="s">
        <v>11141</v>
      </c>
      <c r="D960" s="709" t="s">
        <v>11142</v>
      </c>
      <c r="E960" s="709" t="s">
        <v>8629</v>
      </c>
      <c r="F960" s="709">
        <v>1</v>
      </c>
      <c r="G960" s="709">
        <v>3</v>
      </c>
      <c r="H960" s="710" t="s">
        <v>9049</v>
      </c>
      <c r="I960" s="714">
        <f>IF($E960="","",(VLOOKUP($E960,所属・種目コード!$B$2:$D$152,2,0)))</f>
        <v>1240</v>
      </c>
      <c r="K960" s="32">
        <v>958</v>
      </c>
      <c r="L960" s="716"/>
      <c r="M960" s="716"/>
      <c r="N960" s="709" t="s">
        <v>13671</v>
      </c>
      <c r="O960" s="709" t="s">
        <v>13672</v>
      </c>
      <c r="P960" s="709" t="s">
        <v>382</v>
      </c>
      <c r="Q960" s="709" t="s">
        <v>11902</v>
      </c>
      <c r="R960" s="709">
        <v>1</v>
      </c>
      <c r="S960" s="714" t="str">
        <f>IF($P960="","",(VLOOKUP($P960,所属・種目コード!$B$2:$D$152,3,0)))</f>
        <v>031219</v>
      </c>
      <c r="T960" s="714">
        <f>IF($P960="","",(VLOOKUP($P960,所属・種目コード!$B$2:$D$152,2,0)))</f>
        <v>1219</v>
      </c>
    </row>
    <row r="961" spans="1:20" ht="18" customHeight="1">
      <c r="A961" s="709">
        <v>959</v>
      </c>
      <c r="B961" s="709">
        <v>1155</v>
      </c>
      <c r="C961" s="709" t="s">
        <v>11143</v>
      </c>
      <c r="D961" s="709" t="s">
        <v>11144</v>
      </c>
      <c r="E961" s="709" t="s">
        <v>8629</v>
      </c>
      <c r="F961" s="709">
        <v>1</v>
      </c>
      <c r="G961" s="709">
        <v>3</v>
      </c>
      <c r="H961" s="710" t="s">
        <v>9049</v>
      </c>
      <c r="I961" s="714">
        <f>IF($E961="","",(VLOOKUP($E961,所属・種目コード!$B$2:$D$152,2,0)))</f>
        <v>1240</v>
      </c>
      <c r="K961" s="32">
        <v>959</v>
      </c>
      <c r="L961" s="716"/>
      <c r="M961" s="716"/>
      <c r="N961" s="709" t="s">
        <v>13673</v>
      </c>
      <c r="O961" s="709" t="s">
        <v>13674</v>
      </c>
      <c r="P961" s="709" t="s">
        <v>8622</v>
      </c>
      <c r="Q961" s="709" t="s">
        <v>11902</v>
      </c>
      <c r="R961" s="709">
        <v>3</v>
      </c>
      <c r="S961" s="714" t="str">
        <f>IF($P961="","",(VLOOKUP($P961,所属・種目コード!$B$2:$D$152,3,0)))</f>
        <v>031233</v>
      </c>
      <c r="T961" s="714">
        <f>IF($P961="","",(VLOOKUP($P961,所属・種目コード!$B$2:$D$152,2,0)))</f>
        <v>1233</v>
      </c>
    </row>
    <row r="962" spans="1:20" ht="18" customHeight="1">
      <c r="A962" s="709">
        <v>960</v>
      </c>
      <c r="B962" s="709">
        <v>1157</v>
      </c>
      <c r="C962" s="709" t="s">
        <v>11145</v>
      </c>
      <c r="D962" s="709" t="s">
        <v>11146</v>
      </c>
      <c r="E962" s="709" t="s">
        <v>8629</v>
      </c>
      <c r="F962" s="709">
        <v>1</v>
      </c>
      <c r="G962" s="709">
        <v>2</v>
      </c>
      <c r="H962" s="710" t="s">
        <v>9049</v>
      </c>
      <c r="I962" s="714">
        <f>IF($E962="","",(VLOOKUP($E962,所属・種目コード!$B$2:$D$152,2,0)))</f>
        <v>1240</v>
      </c>
      <c r="K962" s="32">
        <v>960</v>
      </c>
      <c r="L962" s="716"/>
      <c r="M962" s="716"/>
      <c r="N962" s="709" t="s">
        <v>13675</v>
      </c>
      <c r="O962" s="709" t="s">
        <v>13676</v>
      </c>
      <c r="P962" s="709" t="s">
        <v>8622</v>
      </c>
      <c r="Q962" s="709" t="s">
        <v>11902</v>
      </c>
      <c r="R962" s="709">
        <v>3</v>
      </c>
      <c r="S962" s="714" t="str">
        <f>IF($P962="","",(VLOOKUP($P962,所属・種目コード!$B$2:$D$152,3,0)))</f>
        <v>031233</v>
      </c>
      <c r="T962" s="714">
        <f>IF($P962="","",(VLOOKUP($P962,所属・種目コード!$B$2:$D$152,2,0)))</f>
        <v>1233</v>
      </c>
    </row>
    <row r="963" spans="1:20" ht="18" customHeight="1">
      <c r="A963" s="709">
        <v>961</v>
      </c>
      <c r="B963" s="709">
        <v>1157</v>
      </c>
      <c r="C963" s="709" t="s">
        <v>11147</v>
      </c>
      <c r="D963" s="709" t="s">
        <v>11148</v>
      </c>
      <c r="E963" s="709" t="s">
        <v>8629</v>
      </c>
      <c r="F963" s="709">
        <v>1</v>
      </c>
      <c r="G963" s="709">
        <v>3</v>
      </c>
      <c r="H963" s="710" t="s">
        <v>9049</v>
      </c>
      <c r="I963" s="714">
        <f>IF($E963="","",(VLOOKUP($E963,所属・種目コード!$B$2:$D$152,2,0)))</f>
        <v>1240</v>
      </c>
      <c r="K963" s="32">
        <v>961</v>
      </c>
      <c r="L963" s="716"/>
      <c r="M963" s="716"/>
      <c r="N963" s="709" t="s">
        <v>13677</v>
      </c>
      <c r="O963" s="709" t="s">
        <v>13678</v>
      </c>
      <c r="P963" s="709" t="s">
        <v>8622</v>
      </c>
      <c r="Q963" s="709" t="s">
        <v>11902</v>
      </c>
      <c r="R963" s="709">
        <v>2</v>
      </c>
      <c r="S963" s="714" t="str">
        <f>IF($P963="","",(VLOOKUP($P963,所属・種目コード!$B$2:$D$152,3,0)))</f>
        <v>031233</v>
      </c>
      <c r="T963" s="714">
        <f>IF($P963="","",(VLOOKUP($P963,所属・種目コード!$B$2:$D$152,2,0)))</f>
        <v>1233</v>
      </c>
    </row>
    <row r="964" spans="1:20" ht="18" customHeight="1">
      <c r="A964" s="709">
        <v>962</v>
      </c>
      <c r="B964" s="709">
        <v>1158</v>
      </c>
      <c r="C964" s="709" t="s">
        <v>11149</v>
      </c>
      <c r="D964" s="709" t="s">
        <v>11150</v>
      </c>
      <c r="E964" s="709" t="s">
        <v>218</v>
      </c>
      <c r="F964" s="709">
        <v>1</v>
      </c>
      <c r="G964" s="709">
        <v>3</v>
      </c>
      <c r="H964" s="710" t="s">
        <v>9038</v>
      </c>
      <c r="I964" s="714">
        <f>IF($E964="","",(VLOOKUP($E964,所属・種目コード!$B$2:$D$152,2,0)))</f>
        <v>1146</v>
      </c>
      <c r="K964" s="32">
        <v>962</v>
      </c>
      <c r="L964" s="716"/>
      <c r="M964" s="716"/>
      <c r="N964" s="709" t="s">
        <v>13679</v>
      </c>
      <c r="O964" s="709" t="s">
        <v>13680</v>
      </c>
      <c r="P964" s="709" t="s">
        <v>8622</v>
      </c>
      <c r="Q964" s="709" t="s">
        <v>11902</v>
      </c>
      <c r="R964" s="709">
        <v>3</v>
      </c>
      <c r="S964" s="714" t="str">
        <f>IF($P964="","",(VLOOKUP($P964,所属・種目コード!$B$2:$D$152,3,0)))</f>
        <v>031233</v>
      </c>
      <c r="T964" s="714">
        <f>IF($P964="","",(VLOOKUP($P964,所属・種目コード!$B$2:$D$152,2,0)))</f>
        <v>1233</v>
      </c>
    </row>
    <row r="965" spans="1:20" ht="18" customHeight="1">
      <c r="A965" s="709">
        <v>963</v>
      </c>
      <c r="B965" s="709">
        <v>1159</v>
      </c>
      <c r="C965" s="709" t="s">
        <v>11151</v>
      </c>
      <c r="D965" s="709" t="s">
        <v>11152</v>
      </c>
      <c r="E965" s="709" t="s">
        <v>218</v>
      </c>
      <c r="F965" s="709">
        <v>1</v>
      </c>
      <c r="G965" s="709">
        <v>3</v>
      </c>
      <c r="H965" s="710" t="s">
        <v>9038</v>
      </c>
      <c r="I965" s="714">
        <f>IF($E965="","",(VLOOKUP($E965,所属・種目コード!$B$2:$D$152,2,0)))</f>
        <v>1146</v>
      </c>
      <c r="K965" s="32">
        <v>963</v>
      </c>
      <c r="L965" s="716"/>
      <c r="M965" s="716"/>
      <c r="N965" s="709" t="s">
        <v>13681</v>
      </c>
      <c r="O965" s="709" t="s">
        <v>13682</v>
      </c>
      <c r="P965" s="709" t="s">
        <v>8622</v>
      </c>
      <c r="Q965" s="709" t="s">
        <v>11902</v>
      </c>
      <c r="R965" s="709">
        <v>3</v>
      </c>
      <c r="S965" s="714" t="str">
        <f>IF($P965="","",(VLOOKUP($P965,所属・種目コード!$B$2:$D$152,3,0)))</f>
        <v>031233</v>
      </c>
      <c r="T965" s="714">
        <f>IF($P965="","",(VLOOKUP($P965,所属・種目コード!$B$2:$D$152,2,0)))</f>
        <v>1233</v>
      </c>
    </row>
    <row r="966" spans="1:20" ht="18" customHeight="1">
      <c r="A966" s="709">
        <v>964</v>
      </c>
      <c r="B966" s="709">
        <v>1160</v>
      </c>
      <c r="C966" s="709" t="s">
        <v>4044</v>
      </c>
      <c r="D966" s="709" t="s">
        <v>4045</v>
      </c>
      <c r="E966" s="709" t="s">
        <v>218</v>
      </c>
      <c r="F966" s="709">
        <v>1</v>
      </c>
      <c r="G966" s="709">
        <v>3</v>
      </c>
      <c r="H966" s="710" t="s">
        <v>9038</v>
      </c>
      <c r="I966" s="714">
        <f>IF($E966="","",(VLOOKUP($E966,所属・種目コード!$B$2:$D$152,2,0)))</f>
        <v>1146</v>
      </c>
      <c r="K966" s="32">
        <v>964</v>
      </c>
      <c r="L966" s="716"/>
      <c r="M966" s="716"/>
      <c r="N966" s="709" t="s">
        <v>13683</v>
      </c>
      <c r="O966" s="709" t="s">
        <v>13684</v>
      </c>
      <c r="P966" s="709" t="s">
        <v>8622</v>
      </c>
      <c r="Q966" s="709" t="s">
        <v>11902</v>
      </c>
      <c r="R966" s="709">
        <v>3</v>
      </c>
      <c r="S966" s="714" t="str">
        <f>IF($P966="","",(VLOOKUP($P966,所属・種目コード!$B$2:$D$152,3,0)))</f>
        <v>031233</v>
      </c>
      <c r="T966" s="714">
        <f>IF($P966="","",(VLOOKUP($P966,所属・種目コード!$B$2:$D$152,2,0)))</f>
        <v>1233</v>
      </c>
    </row>
    <row r="967" spans="1:20" ht="18" customHeight="1">
      <c r="A967" s="709">
        <v>965</v>
      </c>
      <c r="B967" s="709">
        <v>1161</v>
      </c>
      <c r="C967" s="709" t="s">
        <v>11153</v>
      </c>
      <c r="D967" s="709" t="s">
        <v>11154</v>
      </c>
      <c r="E967" s="709" t="s">
        <v>218</v>
      </c>
      <c r="F967" s="709">
        <v>1</v>
      </c>
      <c r="G967" s="709">
        <v>3</v>
      </c>
      <c r="H967" s="710" t="s">
        <v>9038</v>
      </c>
      <c r="I967" s="714">
        <f>IF($E967="","",(VLOOKUP($E967,所属・種目コード!$B$2:$D$152,2,0)))</f>
        <v>1146</v>
      </c>
      <c r="K967" s="32">
        <v>965</v>
      </c>
      <c r="L967" s="716"/>
      <c r="M967" s="716"/>
      <c r="N967" s="709" t="s">
        <v>13685</v>
      </c>
      <c r="O967" s="709" t="s">
        <v>13686</v>
      </c>
      <c r="P967" s="709" t="s">
        <v>8622</v>
      </c>
      <c r="Q967" s="709" t="s">
        <v>11902</v>
      </c>
      <c r="R967" s="709">
        <v>3</v>
      </c>
      <c r="S967" s="714" t="str">
        <f>IF($P967="","",(VLOOKUP($P967,所属・種目コード!$B$2:$D$152,3,0)))</f>
        <v>031233</v>
      </c>
      <c r="T967" s="714">
        <f>IF($P967="","",(VLOOKUP($P967,所属・種目コード!$B$2:$D$152,2,0)))</f>
        <v>1233</v>
      </c>
    </row>
    <row r="968" spans="1:20" ht="18" customHeight="1">
      <c r="A968" s="709">
        <v>966</v>
      </c>
      <c r="B968" s="709">
        <v>1162</v>
      </c>
      <c r="C968" s="709" t="s">
        <v>11155</v>
      </c>
      <c r="D968" s="709" t="s">
        <v>9058</v>
      </c>
      <c r="E968" s="709" t="s">
        <v>218</v>
      </c>
      <c r="F968" s="709">
        <v>1</v>
      </c>
      <c r="G968" s="709">
        <v>3</v>
      </c>
      <c r="H968" s="710" t="s">
        <v>9038</v>
      </c>
      <c r="I968" s="714">
        <f>IF($E968="","",(VLOOKUP($E968,所属・種目コード!$B$2:$D$152,2,0)))</f>
        <v>1146</v>
      </c>
      <c r="K968" s="32">
        <v>966</v>
      </c>
      <c r="L968" s="716"/>
      <c r="M968" s="716"/>
      <c r="N968" s="709" t="s">
        <v>13687</v>
      </c>
      <c r="O968" s="709" t="s">
        <v>3680</v>
      </c>
      <c r="P968" s="709" t="s">
        <v>8622</v>
      </c>
      <c r="Q968" s="709" t="s">
        <v>11902</v>
      </c>
      <c r="R968" s="709">
        <v>3</v>
      </c>
      <c r="S968" s="714" t="str">
        <f>IF($P968="","",(VLOOKUP($P968,所属・種目コード!$B$2:$D$152,3,0)))</f>
        <v>031233</v>
      </c>
      <c r="T968" s="714">
        <f>IF($P968="","",(VLOOKUP($P968,所属・種目コード!$B$2:$D$152,2,0)))</f>
        <v>1233</v>
      </c>
    </row>
    <row r="969" spans="1:20" ht="18" customHeight="1">
      <c r="A969" s="709">
        <v>967</v>
      </c>
      <c r="B969" s="709">
        <v>1163</v>
      </c>
      <c r="C969" s="709" t="s">
        <v>11156</v>
      </c>
      <c r="D969" s="709" t="s">
        <v>11157</v>
      </c>
      <c r="E969" s="709" t="s">
        <v>218</v>
      </c>
      <c r="F969" s="709">
        <v>1</v>
      </c>
      <c r="G969" s="709">
        <v>3</v>
      </c>
      <c r="H969" s="710" t="s">
        <v>9038</v>
      </c>
      <c r="I969" s="714">
        <f>IF($E969="","",(VLOOKUP($E969,所属・種目コード!$B$2:$D$152,2,0)))</f>
        <v>1146</v>
      </c>
      <c r="K969" s="32">
        <v>967</v>
      </c>
      <c r="L969" s="716"/>
      <c r="M969" s="716"/>
      <c r="N969" s="709" t="s">
        <v>13688</v>
      </c>
      <c r="O969" s="709" t="s">
        <v>13689</v>
      </c>
      <c r="P969" s="709" t="s">
        <v>8622</v>
      </c>
      <c r="Q969" s="709" t="s">
        <v>11902</v>
      </c>
      <c r="R969" s="709">
        <v>3</v>
      </c>
      <c r="S969" s="714" t="str">
        <f>IF($P969="","",(VLOOKUP($P969,所属・種目コード!$B$2:$D$152,3,0)))</f>
        <v>031233</v>
      </c>
      <c r="T969" s="714">
        <f>IF($P969="","",(VLOOKUP($P969,所属・種目コード!$B$2:$D$152,2,0)))</f>
        <v>1233</v>
      </c>
    </row>
    <row r="970" spans="1:20" ht="18" customHeight="1">
      <c r="A970" s="709">
        <v>968</v>
      </c>
      <c r="B970" s="709">
        <v>1164</v>
      </c>
      <c r="C970" s="709" t="s">
        <v>11158</v>
      </c>
      <c r="D970" s="709" t="s">
        <v>11159</v>
      </c>
      <c r="E970" s="709" t="s">
        <v>218</v>
      </c>
      <c r="F970" s="709">
        <v>1</v>
      </c>
      <c r="G970" s="709">
        <v>3</v>
      </c>
      <c r="H970" s="710" t="s">
        <v>9038</v>
      </c>
      <c r="I970" s="714">
        <f>IF($E970="","",(VLOOKUP($E970,所属・種目コード!$B$2:$D$152,2,0)))</f>
        <v>1146</v>
      </c>
      <c r="K970" s="32">
        <v>968</v>
      </c>
      <c r="L970" s="716"/>
      <c r="M970" s="716"/>
      <c r="N970" s="709" t="s">
        <v>13690</v>
      </c>
      <c r="O970" s="709" t="s">
        <v>13691</v>
      </c>
      <c r="P970" s="709" t="s">
        <v>8622</v>
      </c>
      <c r="Q970" s="709" t="s">
        <v>11902</v>
      </c>
      <c r="R970" s="709">
        <v>3</v>
      </c>
      <c r="S970" s="714" t="str">
        <f>IF($P970="","",(VLOOKUP($P970,所属・種目コード!$B$2:$D$152,3,0)))</f>
        <v>031233</v>
      </c>
      <c r="T970" s="714">
        <f>IF($P970="","",(VLOOKUP($P970,所属・種目コード!$B$2:$D$152,2,0)))</f>
        <v>1233</v>
      </c>
    </row>
    <row r="971" spans="1:20" ht="18" customHeight="1">
      <c r="A971" s="709">
        <v>969</v>
      </c>
      <c r="B971" s="709">
        <v>1165</v>
      </c>
      <c r="C971" s="709" t="s">
        <v>11160</v>
      </c>
      <c r="D971" s="709" t="s">
        <v>11161</v>
      </c>
      <c r="E971" s="709" t="s">
        <v>218</v>
      </c>
      <c r="F971" s="709">
        <v>1</v>
      </c>
      <c r="G971" s="709">
        <v>2</v>
      </c>
      <c r="H971" s="710" t="s">
        <v>9038</v>
      </c>
      <c r="I971" s="714">
        <f>IF($E971="","",(VLOOKUP($E971,所属・種目コード!$B$2:$D$152,2,0)))</f>
        <v>1146</v>
      </c>
      <c r="K971" s="32">
        <v>969</v>
      </c>
      <c r="L971" s="716"/>
      <c r="M971" s="716"/>
      <c r="N971" s="709" t="s">
        <v>7654</v>
      </c>
      <c r="O971" s="709" t="s">
        <v>7655</v>
      </c>
      <c r="P971" s="709" t="s">
        <v>8622</v>
      </c>
      <c r="Q971" s="709" t="s">
        <v>11902</v>
      </c>
      <c r="R971" s="709">
        <v>2</v>
      </c>
      <c r="S971" s="714" t="str">
        <f>IF($P971="","",(VLOOKUP($P971,所属・種目コード!$B$2:$D$152,3,0)))</f>
        <v>031233</v>
      </c>
      <c r="T971" s="714">
        <f>IF($P971="","",(VLOOKUP($P971,所属・種目コード!$B$2:$D$152,2,0)))</f>
        <v>1233</v>
      </c>
    </row>
    <row r="972" spans="1:20" ht="18" customHeight="1">
      <c r="A972" s="709">
        <v>970</v>
      </c>
      <c r="B972" s="709">
        <v>1166</v>
      </c>
      <c r="C972" s="709" t="s">
        <v>11162</v>
      </c>
      <c r="D972" s="709" t="s">
        <v>11163</v>
      </c>
      <c r="E972" s="709" t="s">
        <v>218</v>
      </c>
      <c r="F972" s="709">
        <v>1</v>
      </c>
      <c r="G972" s="709">
        <v>2</v>
      </c>
      <c r="H972" s="710" t="s">
        <v>9038</v>
      </c>
      <c r="I972" s="714">
        <f>IF($E972="","",(VLOOKUP($E972,所属・種目コード!$B$2:$D$152,2,0)))</f>
        <v>1146</v>
      </c>
      <c r="K972" s="32">
        <v>970</v>
      </c>
      <c r="L972" s="716"/>
      <c r="M972" s="716"/>
      <c r="N972" s="709" t="s">
        <v>13692</v>
      </c>
      <c r="O972" s="709" t="s">
        <v>13693</v>
      </c>
      <c r="P972" s="709" t="s">
        <v>8622</v>
      </c>
      <c r="Q972" s="709" t="s">
        <v>11902</v>
      </c>
      <c r="R972" s="709">
        <v>2</v>
      </c>
      <c r="S972" s="714" t="str">
        <f>IF($P972="","",(VLOOKUP($P972,所属・種目コード!$B$2:$D$152,3,0)))</f>
        <v>031233</v>
      </c>
      <c r="T972" s="714">
        <f>IF($P972="","",(VLOOKUP($P972,所属・種目コード!$B$2:$D$152,2,0)))</f>
        <v>1233</v>
      </c>
    </row>
    <row r="973" spans="1:20" ht="18" customHeight="1">
      <c r="A973" s="709">
        <v>971</v>
      </c>
      <c r="B973" s="709">
        <v>1167</v>
      </c>
      <c r="C973" s="709" t="s">
        <v>11164</v>
      </c>
      <c r="D973" s="709" t="s">
        <v>9562</v>
      </c>
      <c r="E973" s="709" t="s">
        <v>218</v>
      </c>
      <c r="F973" s="709">
        <v>1</v>
      </c>
      <c r="G973" s="709">
        <v>2</v>
      </c>
      <c r="H973" s="710" t="s">
        <v>9038</v>
      </c>
      <c r="I973" s="714">
        <f>IF($E973="","",(VLOOKUP($E973,所属・種目コード!$B$2:$D$152,2,0)))</f>
        <v>1146</v>
      </c>
      <c r="K973" s="32">
        <v>971</v>
      </c>
      <c r="L973" s="716"/>
      <c r="M973" s="716"/>
      <c r="N973" s="709" t="s">
        <v>13694</v>
      </c>
      <c r="O973" s="709" t="s">
        <v>13695</v>
      </c>
      <c r="P973" s="709" t="s">
        <v>8893</v>
      </c>
      <c r="Q973" s="709" t="s">
        <v>11902</v>
      </c>
      <c r="R973" s="709">
        <v>3</v>
      </c>
      <c r="S973" s="714" t="str">
        <f>IF($P973="","",(VLOOKUP($P973,所属・種目コード!$B$2:$D$152,3,0)))</f>
        <v>031511</v>
      </c>
      <c r="T973" s="714">
        <f>IF($P973="","",(VLOOKUP($P973,所属・種目コード!$B$2:$D$152,2,0)))</f>
        <v>1511</v>
      </c>
    </row>
    <row r="974" spans="1:20" ht="18" customHeight="1">
      <c r="A974" s="709">
        <v>972</v>
      </c>
      <c r="B974" s="709">
        <v>1168</v>
      </c>
      <c r="C974" s="709" t="s">
        <v>11165</v>
      </c>
      <c r="D974" s="709" t="s">
        <v>11166</v>
      </c>
      <c r="E974" s="709" t="s">
        <v>218</v>
      </c>
      <c r="F974" s="709">
        <v>1</v>
      </c>
      <c r="G974" s="709">
        <v>2</v>
      </c>
      <c r="H974" s="710" t="s">
        <v>9038</v>
      </c>
      <c r="I974" s="714">
        <f>IF($E974="","",(VLOOKUP($E974,所属・種目コード!$B$2:$D$152,2,0)))</f>
        <v>1146</v>
      </c>
      <c r="K974" s="32">
        <v>972</v>
      </c>
      <c r="L974" s="716"/>
      <c r="M974" s="716"/>
      <c r="N974" s="709" t="s">
        <v>13696</v>
      </c>
      <c r="O974" s="709" t="s">
        <v>13697</v>
      </c>
      <c r="P974" s="709" t="s">
        <v>206</v>
      </c>
      <c r="Q974" s="709" t="s">
        <v>11902</v>
      </c>
      <c r="R974" s="709">
        <v>3</v>
      </c>
      <c r="S974" s="714" t="str">
        <f>IF($P974="","",(VLOOKUP($P974,所属・種目コード!$B$2:$D$152,3,0)))</f>
        <v>031143</v>
      </c>
      <c r="T974" s="714">
        <f>IF($P974="","",(VLOOKUP($P974,所属・種目コード!$B$2:$D$152,2,0)))</f>
        <v>1143</v>
      </c>
    </row>
    <row r="975" spans="1:20" ht="18" customHeight="1">
      <c r="A975" s="709">
        <v>973</v>
      </c>
      <c r="B975" s="709">
        <v>1169</v>
      </c>
      <c r="C975" s="709" t="s">
        <v>11167</v>
      </c>
      <c r="D975" s="709" t="s">
        <v>11168</v>
      </c>
      <c r="E975" s="709" t="s">
        <v>218</v>
      </c>
      <c r="F975" s="709">
        <v>1</v>
      </c>
      <c r="G975" s="709">
        <v>2</v>
      </c>
      <c r="H975" s="711" t="s">
        <v>9038</v>
      </c>
      <c r="I975" s="714">
        <f>IF($E975="","",(VLOOKUP($E975,所属・種目コード!$B$2:$D$152,2,0)))</f>
        <v>1146</v>
      </c>
      <c r="K975" s="32">
        <v>973</v>
      </c>
      <c r="L975" s="716"/>
      <c r="M975" s="716"/>
      <c r="N975" s="709" t="s">
        <v>13698</v>
      </c>
      <c r="O975" s="709" t="s">
        <v>13699</v>
      </c>
      <c r="P975" s="709" t="s">
        <v>206</v>
      </c>
      <c r="Q975" s="709" t="s">
        <v>11902</v>
      </c>
      <c r="R975" s="709">
        <v>3</v>
      </c>
      <c r="S975" s="714" t="str">
        <f>IF($P975="","",(VLOOKUP($P975,所属・種目コード!$B$2:$D$152,3,0)))</f>
        <v>031143</v>
      </c>
      <c r="T975" s="714">
        <f>IF($P975="","",(VLOOKUP($P975,所属・種目コード!$B$2:$D$152,2,0)))</f>
        <v>1143</v>
      </c>
    </row>
    <row r="976" spans="1:20" ht="18" customHeight="1">
      <c r="A976" s="709">
        <v>974</v>
      </c>
      <c r="B976" s="709">
        <v>1170</v>
      </c>
      <c r="C976" s="709" t="s">
        <v>11169</v>
      </c>
      <c r="D976" s="709" t="s">
        <v>11170</v>
      </c>
      <c r="E976" s="709" t="s">
        <v>218</v>
      </c>
      <c r="F976" s="709">
        <v>1</v>
      </c>
      <c r="G976" s="709">
        <v>2</v>
      </c>
      <c r="H976" s="710" t="s">
        <v>9038</v>
      </c>
      <c r="I976" s="714">
        <f>IF($E976="","",(VLOOKUP($E976,所属・種目コード!$B$2:$D$152,2,0)))</f>
        <v>1146</v>
      </c>
      <c r="K976" s="32">
        <v>974</v>
      </c>
      <c r="L976" s="716"/>
      <c r="M976" s="716"/>
      <c r="N976" s="709" t="s">
        <v>13700</v>
      </c>
      <c r="O976" s="709" t="s">
        <v>13701</v>
      </c>
      <c r="P976" s="709" t="s">
        <v>206</v>
      </c>
      <c r="Q976" s="709" t="s">
        <v>11902</v>
      </c>
      <c r="R976" s="709">
        <v>2</v>
      </c>
      <c r="S976" s="714" t="str">
        <f>IF($P976="","",(VLOOKUP($P976,所属・種目コード!$B$2:$D$152,3,0)))</f>
        <v>031143</v>
      </c>
      <c r="T976" s="714">
        <f>IF($P976="","",(VLOOKUP($P976,所属・種目コード!$B$2:$D$152,2,0)))</f>
        <v>1143</v>
      </c>
    </row>
    <row r="977" spans="1:20" ht="18" customHeight="1">
      <c r="A977" s="709">
        <v>975</v>
      </c>
      <c r="B977" s="709">
        <v>1171</v>
      </c>
      <c r="C977" s="709" t="s">
        <v>11171</v>
      </c>
      <c r="D977" s="709" t="s">
        <v>11172</v>
      </c>
      <c r="E977" s="709" t="s">
        <v>218</v>
      </c>
      <c r="F977" s="709">
        <v>1</v>
      </c>
      <c r="G977" s="709">
        <v>2</v>
      </c>
      <c r="H977" s="710" t="s">
        <v>9038</v>
      </c>
      <c r="I977" s="714">
        <f>IF($E977="","",(VLOOKUP($E977,所属・種目コード!$B$2:$D$152,2,0)))</f>
        <v>1146</v>
      </c>
      <c r="K977" s="32">
        <v>975</v>
      </c>
      <c r="L977" s="716"/>
      <c r="M977" s="716"/>
      <c r="N977" s="709" t="s">
        <v>13702</v>
      </c>
      <c r="O977" s="709" t="s">
        <v>13703</v>
      </c>
      <c r="P977" s="709" t="s">
        <v>206</v>
      </c>
      <c r="Q977" s="709" t="s">
        <v>11902</v>
      </c>
      <c r="R977" s="709">
        <v>3</v>
      </c>
      <c r="S977" s="714" t="str">
        <f>IF($P977="","",(VLOOKUP($P977,所属・種目コード!$B$2:$D$152,3,0)))</f>
        <v>031143</v>
      </c>
      <c r="T977" s="714">
        <f>IF($P977="","",(VLOOKUP($P977,所属・種目コード!$B$2:$D$152,2,0)))</f>
        <v>1143</v>
      </c>
    </row>
    <row r="978" spans="1:20" ht="18" customHeight="1">
      <c r="A978" s="709">
        <v>976</v>
      </c>
      <c r="B978" s="709">
        <v>1172</v>
      </c>
      <c r="C978" s="709" t="s">
        <v>11173</v>
      </c>
      <c r="D978" s="709" t="s">
        <v>11174</v>
      </c>
      <c r="E978" s="709" t="s">
        <v>308</v>
      </c>
      <c r="F978" s="709">
        <v>1</v>
      </c>
      <c r="G978" s="709">
        <v>3</v>
      </c>
      <c r="H978" s="710" t="s">
        <v>9021</v>
      </c>
      <c r="I978" s="714">
        <f>IF($E978="","",(VLOOKUP($E978,所属・種目コード!$B$2:$D$152,2,0)))</f>
        <v>1169</v>
      </c>
      <c r="K978" s="32">
        <v>976</v>
      </c>
      <c r="L978" s="716"/>
      <c r="M978" s="716"/>
      <c r="N978" s="709" t="s">
        <v>9335</v>
      </c>
      <c r="O978" s="709" t="s">
        <v>9336</v>
      </c>
      <c r="P978" s="709" t="s">
        <v>206</v>
      </c>
      <c r="Q978" s="709" t="s">
        <v>11902</v>
      </c>
      <c r="R978" s="709">
        <v>3</v>
      </c>
      <c r="S978" s="714" t="str">
        <f>IF($P978="","",(VLOOKUP($P978,所属・種目コード!$B$2:$D$152,3,0)))</f>
        <v>031143</v>
      </c>
      <c r="T978" s="714">
        <f>IF($P978="","",(VLOOKUP($P978,所属・種目コード!$B$2:$D$152,2,0)))</f>
        <v>1143</v>
      </c>
    </row>
    <row r="979" spans="1:20" ht="18" customHeight="1">
      <c r="A979" s="709">
        <v>977</v>
      </c>
      <c r="B979" s="709">
        <v>1173</v>
      </c>
      <c r="C979" s="709" t="s">
        <v>11175</v>
      </c>
      <c r="D979" s="709" t="s">
        <v>2904</v>
      </c>
      <c r="E979" s="709" t="s">
        <v>308</v>
      </c>
      <c r="F979" s="709">
        <v>1</v>
      </c>
      <c r="G979" s="709">
        <v>3</v>
      </c>
      <c r="H979" s="710" t="s">
        <v>9021</v>
      </c>
      <c r="I979" s="714">
        <f>IF($E979="","",(VLOOKUP($E979,所属・種目コード!$B$2:$D$152,2,0)))</f>
        <v>1169</v>
      </c>
      <c r="K979" s="32">
        <v>977</v>
      </c>
      <c r="L979" s="716"/>
      <c r="M979" s="716"/>
      <c r="N979" s="709" t="s">
        <v>13704</v>
      </c>
      <c r="O979" s="709" t="s">
        <v>13705</v>
      </c>
      <c r="P979" s="709" t="s">
        <v>206</v>
      </c>
      <c r="Q979" s="709" t="s">
        <v>11902</v>
      </c>
      <c r="R979" s="709">
        <v>2</v>
      </c>
      <c r="S979" s="714" t="str">
        <f>IF($P979="","",(VLOOKUP($P979,所属・種目コード!$B$2:$D$152,3,0)))</f>
        <v>031143</v>
      </c>
      <c r="T979" s="714">
        <f>IF($P979="","",(VLOOKUP($P979,所属・種目コード!$B$2:$D$152,2,0)))</f>
        <v>1143</v>
      </c>
    </row>
    <row r="980" spans="1:20" ht="18" customHeight="1">
      <c r="A980" s="709">
        <v>978</v>
      </c>
      <c r="B980" s="709">
        <v>1174</v>
      </c>
      <c r="C980" s="709" t="s">
        <v>11176</v>
      </c>
      <c r="D980" s="709" t="s">
        <v>11177</v>
      </c>
      <c r="E980" s="709" t="s">
        <v>308</v>
      </c>
      <c r="F980" s="709">
        <v>1</v>
      </c>
      <c r="G980" s="709">
        <v>3</v>
      </c>
      <c r="H980" s="710" t="s">
        <v>9021</v>
      </c>
      <c r="I980" s="714">
        <f>IF($E980="","",(VLOOKUP($E980,所属・種目コード!$B$2:$D$152,2,0)))</f>
        <v>1169</v>
      </c>
      <c r="K980" s="32">
        <v>978</v>
      </c>
      <c r="L980" s="716"/>
      <c r="M980" s="716"/>
      <c r="N980" s="709" t="s">
        <v>13706</v>
      </c>
      <c r="O980" s="709" t="s">
        <v>13707</v>
      </c>
      <c r="P980" s="709" t="s">
        <v>206</v>
      </c>
      <c r="Q980" s="709" t="s">
        <v>11902</v>
      </c>
      <c r="R980" s="709">
        <v>3</v>
      </c>
      <c r="S980" s="714" t="str">
        <f>IF($P980="","",(VLOOKUP($P980,所属・種目コード!$B$2:$D$152,3,0)))</f>
        <v>031143</v>
      </c>
      <c r="T980" s="714">
        <f>IF($P980="","",(VLOOKUP($P980,所属・種目コード!$B$2:$D$152,2,0)))</f>
        <v>1143</v>
      </c>
    </row>
    <row r="981" spans="1:20" ht="18" customHeight="1">
      <c r="A981" s="709">
        <v>979</v>
      </c>
      <c r="B981" s="709">
        <v>1175</v>
      </c>
      <c r="C981" s="709" t="s">
        <v>11178</v>
      </c>
      <c r="D981" s="709" t="s">
        <v>11179</v>
      </c>
      <c r="E981" s="709" t="s">
        <v>308</v>
      </c>
      <c r="F981" s="709">
        <v>1</v>
      </c>
      <c r="G981" s="709">
        <v>3</v>
      </c>
      <c r="H981" s="710" t="s">
        <v>9021</v>
      </c>
      <c r="I981" s="714">
        <f>IF($E981="","",(VLOOKUP($E981,所属・種目コード!$B$2:$D$152,2,0)))</f>
        <v>1169</v>
      </c>
      <c r="K981" s="32">
        <v>979</v>
      </c>
      <c r="L981" s="716"/>
      <c r="M981" s="716"/>
      <c r="N981" s="709" t="s">
        <v>13708</v>
      </c>
      <c r="O981" s="709" t="s">
        <v>13709</v>
      </c>
      <c r="P981" s="709" t="s">
        <v>206</v>
      </c>
      <c r="Q981" s="709" t="s">
        <v>11902</v>
      </c>
      <c r="R981" s="709">
        <v>3</v>
      </c>
      <c r="S981" s="714" t="str">
        <f>IF($P981="","",(VLOOKUP($P981,所属・種目コード!$B$2:$D$152,3,0)))</f>
        <v>031143</v>
      </c>
      <c r="T981" s="714">
        <f>IF($P981="","",(VLOOKUP($P981,所属・種目コード!$B$2:$D$152,2,0)))</f>
        <v>1143</v>
      </c>
    </row>
    <row r="982" spans="1:20" ht="18" customHeight="1">
      <c r="A982" s="709">
        <v>980</v>
      </c>
      <c r="B982" s="709">
        <v>1176</v>
      </c>
      <c r="C982" s="709" t="s">
        <v>11180</v>
      </c>
      <c r="D982" s="709" t="s">
        <v>11181</v>
      </c>
      <c r="E982" s="709" t="s">
        <v>308</v>
      </c>
      <c r="F982" s="709">
        <v>1</v>
      </c>
      <c r="G982" s="709">
        <v>3</v>
      </c>
      <c r="H982" s="710" t="s">
        <v>9021</v>
      </c>
      <c r="I982" s="714">
        <f>IF($E982="","",(VLOOKUP($E982,所属・種目コード!$B$2:$D$152,2,0)))</f>
        <v>1169</v>
      </c>
      <c r="K982" s="32">
        <v>980</v>
      </c>
      <c r="L982" s="716"/>
      <c r="M982" s="716"/>
      <c r="N982" s="709" t="s">
        <v>13710</v>
      </c>
      <c r="O982" s="709" t="s">
        <v>13711</v>
      </c>
      <c r="P982" s="709" t="s">
        <v>206</v>
      </c>
      <c r="Q982" s="709" t="s">
        <v>11902</v>
      </c>
      <c r="R982" s="709">
        <v>2</v>
      </c>
      <c r="S982" s="714" t="str">
        <f>IF($P982="","",(VLOOKUP($P982,所属・種目コード!$B$2:$D$152,3,0)))</f>
        <v>031143</v>
      </c>
      <c r="T982" s="714">
        <f>IF($P982="","",(VLOOKUP($P982,所属・種目コード!$B$2:$D$152,2,0)))</f>
        <v>1143</v>
      </c>
    </row>
    <row r="983" spans="1:20" ht="18" customHeight="1">
      <c r="A983" s="709">
        <v>981</v>
      </c>
      <c r="B983" s="709">
        <v>1177</v>
      </c>
      <c r="C983" s="709" t="s">
        <v>11182</v>
      </c>
      <c r="D983" s="709" t="s">
        <v>11183</v>
      </c>
      <c r="E983" s="709" t="s">
        <v>308</v>
      </c>
      <c r="F983" s="709">
        <v>1</v>
      </c>
      <c r="G983" s="709">
        <v>2</v>
      </c>
      <c r="H983" s="710" t="s">
        <v>9021</v>
      </c>
      <c r="I983" s="714">
        <f>IF($E983="","",(VLOOKUP($E983,所属・種目コード!$B$2:$D$152,2,0)))</f>
        <v>1169</v>
      </c>
      <c r="K983" s="32">
        <v>981</v>
      </c>
      <c r="L983" s="716"/>
      <c r="M983" s="716"/>
      <c r="N983" s="709" t="s">
        <v>13712</v>
      </c>
      <c r="O983" s="709" t="s">
        <v>13713</v>
      </c>
      <c r="P983" s="709" t="s">
        <v>206</v>
      </c>
      <c r="Q983" s="709" t="s">
        <v>11902</v>
      </c>
      <c r="R983" s="709">
        <v>2</v>
      </c>
      <c r="S983" s="714" t="str">
        <f>IF($P983="","",(VLOOKUP($P983,所属・種目コード!$B$2:$D$152,3,0)))</f>
        <v>031143</v>
      </c>
      <c r="T983" s="714">
        <f>IF($P983="","",(VLOOKUP($P983,所属・種目コード!$B$2:$D$152,2,0)))</f>
        <v>1143</v>
      </c>
    </row>
    <row r="984" spans="1:20" ht="18" customHeight="1">
      <c r="A984" s="709">
        <v>982</v>
      </c>
      <c r="B984" s="709">
        <v>1178</v>
      </c>
      <c r="C984" s="709" t="s">
        <v>11184</v>
      </c>
      <c r="D984" s="709" t="s">
        <v>11185</v>
      </c>
      <c r="E984" s="709" t="s">
        <v>308</v>
      </c>
      <c r="F984" s="709">
        <v>1</v>
      </c>
      <c r="G984" s="709">
        <v>2</v>
      </c>
      <c r="H984" s="710" t="s">
        <v>9021</v>
      </c>
      <c r="I984" s="714">
        <f>IF($E984="","",(VLOOKUP($E984,所属・種目コード!$B$2:$D$152,2,0)))</f>
        <v>1169</v>
      </c>
      <c r="K984" s="32">
        <v>982</v>
      </c>
      <c r="L984" s="716"/>
      <c r="M984" s="716"/>
      <c r="N984" s="709" t="s">
        <v>13714</v>
      </c>
      <c r="O984" s="709" t="s">
        <v>13715</v>
      </c>
      <c r="P984" s="709" t="s">
        <v>206</v>
      </c>
      <c r="Q984" s="709" t="s">
        <v>11902</v>
      </c>
      <c r="R984" s="709">
        <v>2</v>
      </c>
      <c r="S984" s="714" t="str">
        <f>IF($P984="","",(VLOOKUP($P984,所属・種目コード!$B$2:$D$152,3,0)))</f>
        <v>031143</v>
      </c>
      <c r="T984" s="714">
        <f>IF($P984="","",(VLOOKUP($P984,所属・種目コード!$B$2:$D$152,2,0)))</f>
        <v>1143</v>
      </c>
    </row>
    <row r="985" spans="1:20" ht="18" customHeight="1">
      <c r="A985" s="709">
        <v>983</v>
      </c>
      <c r="B985" s="709">
        <v>1179</v>
      </c>
      <c r="C985" s="709" t="s">
        <v>11186</v>
      </c>
      <c r="D985" s="709" t="s">
        <v>11187</v>
      </c>
      <c r="E985" s="709" t="s">
        <v>308</v>
      </c>
      <c r="F985" s="709">
        <v>1</v>
      </c>
      <c r="G985" s="709">
        <v>2</v>
      </c>
      <c r="H985" s="710" t="s">
        <v>9021</v>
      </c>
      <c r="I985" s="714">
        <f>IF($E985="","",(VLOOKUP($E985,所属・種目コード!$B$2:$D$152,2,0)))</f>
        <v>1169</v>
      </c>
      <c r="K985" s="32">
        <v>983</v>
      </c>
      <c r="L985" s="716"/>
      <c r="M985" s="716"/>
      <c r="N985" s="709" t="s">
        <v>13716</v>
      </c>
      <c r="O985" s="709" t="s">
        <v>13717</v>
      </c>
      <c r="P985" s="709" t="s">
        <v>328</v>
      </c>
      <c r="Q985" s="709" t="s">
        <v>11902</v>
      </c>
      <c r="R985" s="709">
        <v>1</v>
      </c>
      <c r="S985" s="714" t="str">
        <f>IF($P985="","",(VLOOKUP($P985,所属・種目コード!$B$2:$D$152,3,0)))</f>
        <v>031174</v>
      </c>
      <c r="T985" s="714">
        <f>IF($P985="","",(VLOOKUP($P985,所属・種目コード!$B$2:$D$152,2,0)))</f>
        <v>1174</v>
      </c>
    </row>
    <row r="986" spans="1:20" ht="18" customHeight="1">
      <c r="A986" s="709">
        <v>984</v>
      </c>
      <c r="B986" s="709">
        <v>1188</v>
      </c>
      <c r="C986" s="709" t="s">
        <v>11188</v>
      </c>
      <c r="D986" s="709" t="s">
        <v>11189</v>
      </c>
      <c r="E986" s="709" t="s">
        <v>370</v>
      </c>
      <c r="F986" s="709">
        <v>1</v>
      </c>
      <c r="G986" s="709">
        <v>2</v>
      </c>
      <c r="H986" s="710" t="s">
        <v>8934</v>
      </c>
      <c r="I986" s="714">
        <f>IF($E986="","",(VLOOKUP($E986,所属・種目コード!$B$2:$D$152,2,0)))</f>
        <v>1207</v>
      </c>
      <c r="K986" s="32">
        <v>984</v>
      </c>
      <c r="L986" s="716"/>
      <c r="M986" s="716"/>
      <c r="N986" s="709" t="s">
        <v>13718</v>
      </c>
      <c r="O986" s="709" t="s">
        <v>13719</v>
      </c>
      <c r="P986" s="709" t="s">
        <v>328</v>
      </c>
      <c r="Q986" s="709" t="s">
        <v>11902</v>
      </c>
      <c r="R986" s="709">
        <v>1</v>
      </c>
      <c r="S986" s="714" t="str">
        <f>IF($P986="","",(VLOOKUP($P986,所属・種目コード!$B$2:$D$152,3,0)))</f>
        <v>031174</v>
      </c>
      <c r="T986" s="714">
        <f>IF($P986="","",(VLOOKUP($P986,所属・種目コード!$B$2:$D$152,2,0)))</f>
        <v>1174</v>
      </c>
    </row>
    <row r="987" spans="1:20" ht="18" customHeight="1">
      <c r="A987" s="709">
        <v>985</v>
      </c>
      <c r="B987" s="709">
        <v>1210</v>
      </c>
      <c r="C987" s="709" t="s">
        <v>11190</v>
      </c>
      <c r="D987" s="709" t="s">
        <v>9449</v>
      </c>
      <c r="E987" s="709" t="s">
        <v>11191</v>
      </c>
      <c r="F987" s="709">
        <v>1</v>
      </c>
      <c r="G987" s="709">
        <v>3</v>
      </c>
      <c r="H987" s="710" t="s">
        <v>11192</v>
      </c>
      <c r="I987" s="714">
        <f>IF($E987="","",(VLOOKUP($E987,所属・種目コード!$B$2:$D$152,2,0)))</f>
        <v>1525</v>
      </c>
      <c r="K987" s="32">
        <v>985</v>
      </c>
      <c r="L987" s="716"/>
      <c r="M987" s="716"/>
      <c r="N987" s="709" t="s">
        <v>13720</v>
      </c>
      <c r="O987" s="709" t="s">
        <v>13721</v>
      </c>
      <c r="P987" s="709" t="s">
        <v>328</v>
      </c>
      <c r="Q987" s="709" t="s">
        <v>11902</v>
      </c>
      <c r="R987" s="709">
        <v>1</v>
      </c>
      <c r="S987" s="714" t="str">
        <f>IF($P987="","",(VLOOKUP($P987,所属・種目コード!$B$2:$D$152,3,0)))</f>
        <v>031174</v>
      </c>
      <c r="T987" s="714">
        <f>IF($P987="","",(VLOOKUP($P987,所属・種目コード!$B$2:$D$152,2,0)))</f>
        <v>1174</v>
      </c>
    </row>
    <row r="988" spans="1:20" ht="18" customHeight="1">
      <c r="A988" s="709">
        <v>986</v>
      </c>
      <c r="B988" s="709">
        <v>1211</v>
      </c>
      <c r="C988" s="709" t="s">
        <v>11193</v>
      </c>
      <c r="D988" s="709" t="s">
        <v>11194</v>
      </c>
      <c r="E988" s="709" t="s">
        <v>344</v>
      </c>
      <c r="F988" s="709">
        <v>1</v>
      </c>
      <c r="G988" s="709">
        <v>3</v>
      </c>
      <c r="H988" s="710" t="s">
        <v>8992</v>
      </c>
      <c r="I988" s="714">
        <f>IF($E988="","",(VLOOKUP($E988,所属・種目コード!$B$2:$D$152,2,0)))</f>
        <v>1181</v>
      </c>
      <c r="K988" s="32">
        <v>986</v>
      </c>
      <c r="L988" s="716"/>
      <c r="M988" s="716"/>
      <c r="N988" s="709" t="s">
        <v>13722</v>
      </c>
      <c r="O988" s="709" t="s">
        <v>13723</v>
      </c>
      <c r="P988" s="709" t="s">
        <v>328</v>
      </c>
      <c r="Q988" s="709" t="s">
        <v>11902</v>
      </c>
      <c r="R988" s="709">
        <v>1</v>
      </c>
      <c r="S988" s="714" t="str">
        <f>IF($P988="","",(VLOOKUP($P988,所属・種目コード!$B$2:$D$152,3,0)))</f>
        <v>031174</v>
      </c>
      <c r="T988" s="714">
        <f>IF($P988="","",(VLOOKUP($P988,所属・種目コード!$B$2:$D$152,2,0)))</f>
        <v>1174</v>
      </c>
    </row>
    <row r="989" spans="1:20" ht="18" customHeight="1">
      <c r="A989" s="709">
        <v>987</v>
      </c>
      <c r="B989" s="709">
        <v>1212</v>
      </c>
      <c r="C989" s="709" t="s">
        <v>11195</v>
      </c>
      <c r="D989" s="709" t="s">
        <v>11196</v>
      </c>
      <c r="E989" s="709" t="s">
        <v>344</v>
      </c>
      <c r="F989" s="709">
        <v>1</v>
      </c>
      <c r="G989" s="709">
        <v>3</v>
      </c>
      <c r="H989" s="710" t="s">
        <v>8992</v>
      </c>
      <c r="I989" s="714">
        <f>IF($E989="","",(VLOOKUP($E989,所属・種目コード!$B$2:$D$152,2,0)))</f>
        <v>1181</v>
      </c>
      <c r="K989" s="32">
        <v>987</v>
      </c>
      <c r="L989" s="716"/>
      <c r="M989" s="716"/>
      <c r="N989" s="709" t="s">
        <v>13724</v>
      </c>
      <c r="O989" s="709" t="s">
        <v>13725</v>
      </c>
      <c r="P989" s="709" t="s">
        <v>328</v>
      </c>
      <c r="Q989" s="709" t="s">
        <v>11902</v>
      </c>
      <c r="R989" s="709">
        <v>1</v>
      </c>
      <c r="S989" s="714" t="str">
        <f>IF($P989="","",(VLOOKUP($P989,所属・種目コード!$B$2:$D$152,3,0)))</f>
        <v>031174</v>
      </c>
      <c r="T989" s="714">
        <f>IF($P989="","",(VLOOKUP($P989,所属・種目コード!$B$2:$D$152,2,0)))</f>
        <v>1174</v>
      </c>
    </row>
    <row r="990" spans="1:20" ht="18" customHeight="1">
      <c r="A990" s="709">
        <v>988</v>
      </c>
      <c r="B990" s="709">
        <v>1213</v>
      </c>
      <c r="C990" s="709" t="s">
        <v>11197</v>
      </c>
      <c r="D990" s="709" t="s">
        <v>847</v>
      </c>
      <c r="E990" s="709" t="s">
        <v>344</v>
      </c>
      <c r="F990" s="709">
        <v>1</v>
      </c>
      <c r="G990" s="709">
        <v>3</v>
      </c>
      <c r="H990" s="710" t="s">
        <v>8992</v>
      </c>
      <c r="I990" s="714">
        <f>IF($E990="","",(VLOOKUP($E990,所属・種目コード!$B$2:$D$152,2,0)))</f>
        <v>1181</v>
      </c>
      <c r="K990" s="32">
        <v>988</v>
      </c>
      <c r="L990" s="716"/>
      <c r="M990" s="716"/>
      <c r="N990" s="709" t="s">
        <v>13726</v>
      </c>
      <c r="O990" s="709" t="s">
        <v>13727</v>
      </c>
      <c r="P990" s="709" t="s">
        <v>328</v>
      </c>
      <c r="Q990" s="709" t="s">
        <v>11902</v>
      </c>
      <c r="R990" s="709">
        <v>1</v>
      </c>
      <c r="S990" s="714" t="str">
        <f>IF($P990="","",(VLOOKUP($P990,所属・種目コード!$B$2:$D$152,3,0)))</f>
        <v>031174</v>
      </c>
      <c r="T990" s="714">
        <f>IF($P990="","",(VLOOKUP($P990,所属・種目コード!$B$2:$D$152,2,0)))</f>
        <v>1174</v>
      </c>
    </row>
    <row r="991" spans="1:20" ht="18" customHeight="1">
      <c r="A991" s="709">
        <v>989</v>
      </c>
      <c r="B991" s="709">
        <v>1214</v>
      </c>
      <c r="C991" s="709" t="s">
        <v>11198</v>
      </c>
      <c r="D991" s="709" t="s">
        <v>11199</v>
      </c>
      <c r="E991" s="709" t="s">
        <v>344</v>
      </c>
      <c r="F991" s="709">
        <v>1</v>
      </c>
      <c r="G991" s="709">
        <v>2</v>
      </c>
      <c r="H991" s="710" t="s">
        <v>8992</v>
      </c>
      <c r="I991" s="714">
        <f>IF($E991="","",(VLOOKUP($E991,所属・種目コード!$B$2:$D$152,2,0)))</f>
        <v>1181</v>
      </c>
      <c r="K991" s="32">
        <v>989</v>
      </c>
      <c r="L991" s="716"/>
      <c r="M991" s="716"/>
      <c r="N991" s="709" t="s">
        <v>13728</v>
      </c>
      <c r="O991" s="709" t="s">
        <v>13729</v>
      </c>
      <c r="P991" s="709" t="s">
        <v>328</v>
      </c>
      <c r="Q991" s="709" t="s">
        <v>11902</v>
      </c>
      <c r="R991" s="709">
        <v>1</v>
      </c>
      <c r="S991" s="714" t="str">
        <f>IF($P991="","",(VLOOKUP($P991,所属・種目コード!$B$2:$D$152,3,0)))</f>
        <v>031174</v>
      </c>
      <c r="T991" s="714">
        <f>IF($P991="","",(VLOOKUP($P991,所属・種目コード!$B$2:$D$152,2,0)))</f>
        <v>1174</v>
      </c>
    </row>
    <row r="992" spans="1:20" ht="18" customHeight="1">
      <c r="A992" s="709">
        <v>990</v>
      </c>
      <c r="B992" s="709">
        <v>1215</v>
      </c>
      <c r="C992" s="709" t="s">
        <v>11200</v>
      </c>
      <c r="D992" s="709" t="s">
        <v>3867</v>
      </c>
      <c r="E992" s="709" t="s">
        <v>344</v>
      </c>
      <c r="F992" s="709">
        <v>1</v>
      </c>
      <c r="G992" s="709">
        <v>2</v>
      </c>
      <c r="H992" s="710" t="s">
        <v>8992</v>
      </c>
      <c r="I992" s="714">
        <f>IF($E992="","",(VLOOKUP($E992,所属・種目コード!$B$2:$D$152,2,0)))</f>
        <v>1181</v>
      </c>
      <c r="K992" s="32">
        <v>990</v>
      </c>
      <c r="L992" s="716"/>
      <c r="M992" s="716"/>
      <c r="N992" s="709" t="s">
        <v>13730</v>
      </c>
      <c r="O992" s="709" t="s">
        <v>13731</v>
      </c>
      <c r="P992" s="709" t="s">
        <v>328</v>
      </c>
      <c r="Q992" s="709" t="s">
        <v>11902</v>
      </c>
      <c r="R992" s="709">
        <v>1</v>
      </c>
      <c r="S992" s="714" t="str">
        <f>IF($P992="","",(VLOOKUP($P992,所属・種目コード!$B$2:$D$152,3,0)))</f>
        <v>031174</v>
      </c>
      <c r="T992" s="714">
        <f>IF($P992="","",(VLOOKUP($P992,所属・種目コード!$B$2:$D$152,2,0)))</f>
        <v>1174</v>
      </c>
    </row>
    <row r="993" spans="1:20" ht="18" customHeight="1">
      <c r="A993" s="709">
        <v>991</v>
      </c>
      <c r="B993" s="709">
        <v>1216</v>
      </c>
      <c r="C993" s="709" t="s">
        <v>11201</v>
      </c>
      <c r="D993" s="709" t="s">
        <v>11202</v>
      </c>
      <c r="E993" s="709" t="s">
        <v>344</v>
      </c>
      <c r="F993" s="709">
        <v>1</v>
      </c>
      <c r="G993" s="709">
        <v>2</v>
      </c>
      <c r="H993" s="710" t="s">
        <v>8992</v>
      </c>
      <c r="I993" s="714">
        <f>IF($E993="","",(VLOOKUP($E993,所属・種目コード!$B$2:$D$152,2,0)))</f>
        <v>1181</v>
      </c>
      <c r="K993" s="32">
        <v>991</v>
      </c>
      <c r="L993" s="716"/>
      <c r="M993" s="716"/>
      <c r="N993" s="709" t="s">
        <v>13732</v>
      </c>
      <c r="O993" s="709" t="s">
        <v>13733</v>
      </c>
      <c r="P993" s="709" t="s">
        <v>328</v>
      </c>
      <c r="Q993" s="709" t="s">
        <v>11902</v>
      </c>
      <c r="R993" s="709">
        <v>1</v>
      </c>
      <c r="S993" s="714" t="str">
        <f>IF($P993="","",(VLOOKUP($P993,所属・種目コード!$B$2:$D$152,3,0)))</f>
        <v>031174</v>
      </c>
      <c r="T993" s="714">
        <f>IF($P993="","",(VLOOKUP($P993,所属・種目コード!$B$2:$D$152,2,0)))</f>
        <v>1174</v>
      </c>
    </row>
    <row r="994" spans="1:20" ht="18" customHeight="1">
      <c r="A994" s="709">
        <v>992</v>
      </c>
      <c r="B994" s="709">
        <v>1217</v>
      </c>
      <c r="C994" s="709" t="s">
        <v>11203</v>
      </c>
      <c r="D994" s="709" t="s">
        <v>11204</v>
      </c>
      <c r="E994" s="709" t="s">
        <v>344</v>
      </c>
      <c r="F994" s="709">
        <v>1</v>
      </c>
      <c r="G994" s="709">
        <v>2</v>
      </c>
      <c r="H994" s="710" t="s">
        <v>8992</v>
      </c>
      <c r="I994" s="714">
        <f>IF($E994="","",(VLOOKUP($E994,所属・種目コード!$B$2:$D$152,2,0)))</f>
        <v>1181</v>
      </c>
      <c r="K994" s="32">
        <v>992</v>
      </c>
      <c r="L994" s="716"/>
      <c r="M994" s="716"/>
      <c r="N994" s="709" t="s">
        <v>13734</v>
      </c>
      <c r="O994" s="709" t="s">
        <v>13735</v>
      </c>
      <c r="P994" s="709" t="s">
        <v>328</v>
      </c>
      <c r="Q994" s="709" t="s">
        <v>11902</v>
      </c>
      <c r="R994" s="709">
        <v>1</v>
      </c>
      <c r="S994" s="714" t="str">
        <f>IF($P994="","",(VLOOKUP($P994,所属・種目コード!$B$2:$D$152,3,0)))</f>
        <v>031174</v>
      </c>
      <c r="T994" s="714">
        <f>IF($P994="","",(VLOOKUP($P994,所属・種目コード!$B$2:$D$152,2,0)))</f>
        <v>1174</v>
      </c>
    </row>
    <row r="995" spans="1:20" ht="18" customHeight="1">
      <c r="A995" s="709">
        <v>993</v>
      </c>
      <c r="B995" s="709">
        <v>1218</v>
      </c>
      <c r="C995" s="709" t="s">
        <v>11205</v>
      </c>
      <c r="D995" s="709" t="s">
        <v>4690</v>
      </c>
      <c r="E995" s="709" t="s">
        <v>344</v>
      </c>
      <c r="F995" s="709">
        <v>1</v>
      </c>
      <c r="G995" s="709">
        <v>1</v>
      </c>
      <c r="H995" s="710" t="s">
        <v>8992</v>
      </c>
      <c r="I995" s="714">
        <f>IF($E995="","",(VLOOKUP($E995,所属・種目コード!$B$2:$D$152,2,0)))</f>
        <v>1181</v>
      </c>
      <c r="K995" s="32">
        <v>993</v>
      </c>
      <c r="L995" s="716"/>
      <c r="M995" s="716"/>
      <c r="N995" s="709" t="s">
        <v>13736</v>
      </c>
      <c r="O995" s="709" t="s">
        <v>13737</v>
      </c>
      <c r="P995" s="709" t="s">
        <v>328</v>
      </c>
      <c r="Q995" s="709" t="s">
        <v>11902</v>
      </c>
      <c r="R995" s="709">
        <v>1</v>
      </c>
      <c r="S995" s="714" t="str">
        <f>IF($P995="","",(VLOOKUP($P995,所属・種目コード!$B$2:$D$152,3,0)))</f>
        <v>031174</v>
      </c>
      <c r="T995" s="714">
        <f>IF($P995="","",(VLOOKUP($P995,所属・種目コード!$B$2:$D$152,2,0)))</f>
        <v>1174</v>
      </c>
    </row>
    <row r="996" spans="1:20" ht="18" customHeight="1">
      <c r="A996" s="709">
        <v>994</v>
      </c>
      <c r="B996" s="709">
        <v>1220</v>
      </c>
      <c r="C996" s="709" t="s">
        <v>9262</v>
      </c>
      <c r="D996" s="709" t="s">
        <v>9263</v>
      </c>
      <c r="E996" s="709" t="s">
        <v>210</v>
      </c>
      <c r="F996" s="709">
        <v>1</v>
      </c>
      <c r="G996" s="709">
        <v>3</v>
      </c>
      <c r="H996" s="710" t="s">
        <v>9009</v>
      </c>
      <c r="I996" s="714">
        <f>IF($E996="","",(VLOOKUP($E996,所属・種目コード!$B$2:$D$152,2,0)))</f>
        <v>1144</v>
      </c>
      <c r="K996" s="32">
        <v>994</v>
      </c>
      <c r="L996" s="716"/>
      <c r="M996" s="716"/>
      <c r="N996" s="709" t="s">
        <v>13738</v>
      </c>
      <c r="O996" s="709" t="s">
        <v>13739</v>
      </c>
      <c r="P996" s="709" t="s">
        <v>324</v>
      </c>
      <c r="Q996" s="709" t="s">
        <v>11902</v>
      </c>
      <c r="R996" s="709">
        <v>3</v>
      </c>
      <c r="S996" s="714" t="str">
        <f>IF($P996="","",(VLOOKUP($P996,所属・種目コード!$B$2:$D$152,3,0)))</f>
        <v>031173</v>
      </c>
      <c r="T996" s="714">
        <f>IF($P996="","",(VLOOKUP($P996,所属・種目コード!$B$2:$D$152,2,0)))</f>
        <v>1173</v>
      </c>
    </row>
    <row r="997" spans="1:20" ht="18" customHeight="1">
      <c r="A997" s="709">
        <v>995</v>
      </c>
      <c r="B997" s="709">
        <v>1221</v>
      </c>
      <c r="C997" s="709" t="s">
        <v>11206</v>
      </c>
      <c r="D997" s="709" t="s">
        <v>11207</v>
      </c>
      <c r="E997" s="709" t="s">
        <v>210</v>
      </c>
      <c r="F997" s="709">
        <v>1</v>
      </c>
      <c r="G997" s="709">
        <v>2</v>
      </c>
      <c r="H997" s="710" t="s">
        <v>9009</v>
      </c>
      <c r="I997" s="714">
        <f>IF($E997="","",(VLOOKUP($E997,所属・種目コード!$B$2:$D$152,2,0)))</f>
        <v>1144</v>
      </c>
      <c r="K997" s="32">
        <v>995</v>
      </c>
      <c r="L997" s="716"/>
      <c r="M997" s="716"/>
      <c r="N997" s="709" t="s">
        <v>13740</v>
      </c>
      <c r="O997" s="709" t="s">
        <v>13741</v>
      </c>
      <c r="P997" s="709" t="s">
        <v>324</v>
      </c>
      <c r="Q997" s="709" t="s">
        <v>11902</v>
      </c>
      <c r="R997" s="709">
        <v>3</v>
      </c>
      <c r="S997" s="714" t="str">
        <f>IF($P997="","",(VLOOKUP($P997,所属・種目コード!$B$2:$D$152,3,0)))</f>
        <v>031173</v>
      </c>
      <c r="T997" s="714">
        <f>IF($P997="","",(VLOOKUP($P997,所属・種目コード!$B$2:$D$152,2,0)))</f>
        <v>1173</v>
      </c>
    </row>
    <row r="998" spans="1:20" ht="18" customHeight="1">
      <c r="A998" s="709">
        <v>996</v>
      </c>
      <c r="B998" s="709">
        <v>1222</v>
      </c>
      <c r="C998" s="709" t="s">
        <v>11208</v>
      </c>
      <c r="D998" s="709" t="s">
        <v>9576</v>
      </c>
      <c r="E998" s="709" t="s">
        <v>11209</v>
      </c>
      <c r="F998" s="709">
        <v>1</v>
      </c>
      <c r="G998" s="709">
        <v>3</v>
      </c>
      <c r="H998" s="710" t="s">
        <v>11210</v>
      </c>
      <c r="I998" s="714">
        <f>IF($E998="","",(VLOOKUP($E998,所属・種目コード!$B$2:$D$152,2,0)))</f>
        <v>1192</v>
      </c>
      <c r="K998" s="32">
        <v>996</v>
      </c>
      <c r="L998" s="716"/>
      <c r="M998" s="716"/>
      <c r="N998" s="709" t="s">
        <v>13742</v>
      </c>
      <c r="O998" s="709" t="s">
        <v>13743</v>
      </c>
      <c r="P998" s="709" t="s">
        <v>324</v>
      </c>
      <c r="Q998" s="709" t="s">
        <v>11902</v>
      </c>
      <c r="R998" s="709">
        <v>2</v>
      </c>
      <c r="S998" s="714" t="str">
        <f>IF($P998="","",(VLOOKUP($P998,所属・種目コード!$B$2:$D$152,3,0)))</f>
        <v>031173</v>
      </c>
      <c r="T998" s="714">
        <f>IF($P998="","",(VLOOKUP($P998,所属・種目コード!$B$2:$D$152,2,0)))</f>
        <v>1173</v>
      </c>
    </row>
    <row r="999" spans="1:20" ht="18" customHeight="1">
      <c r="A999" s="709">
        <v>997</v>
      </c>
      <c r="B999" s="709">
        <v>1223</v>
      </c>
      <c r="C999" s="709" t="s">
        <v>11211</v>
      </c>
      <c r="D999" s="709" t="s">
        <v>11212</v>
      </c>
      <c r="E999" s="709" t="s">
        <v>8628</v>
      </c>
      <c r="F999" s="709">
        <v>1</v>
      </c>
      <c r="G999" s="709">
        <v>1</v>
      </c>
      <c r="H999" s="710" t="s">
        <v>8986</v>
      </c>
      <c r="I999" s="714">
        <f>IF($E999="","",(VLOOKUP($E999,所属・種目コード!$B$2:$D$152,2,0)))</f>
        <v>1239</v>
      </c>
      <c r="K999" s="32">
        <v>997</v>
      </c>
      <c r="L999" s="716"/>
      <c r="M999" s="716"/>
      <c r="N999" s="709" t="s">
        <v>13744</v>
      </c>
      <c r="O999" s="709" t="s">
        <v>13745</v>
      </c>
      <c r="P999" s="709" t="s">
        <v>324</v>
      </c>
      <c r="Q999" s="709" t="s">
        <v>11902</v>
      </c>
      <c r="R999" s="709">
        <v>3</v>
      </c>
      <c r="S999" s="714" t="str">
        <f>IF($P999="","",(VLOOKUP($P999,所属・種目コード!$B$2:$D$152,3,0)))</f>
        <v>031173</v>
      </c>
      <c r="T999" s="714">
        <f>IF($P999="","",(VLOOKUP($P999,所属・種目コード!$B$2:$D$152,2,0)))</f>
        <v>1173</v>
      </c>
    </row>
    <row r="1000" spans="1:20" ht="18" customHeight="1">
      <c r="A1000" s="709">
        <v>998</v>
      </c>
      <c r="B1000" s="709">
        <v>1224</v>
      </c>
      <c r="C1000" s="709" t="s">
        <v>11213</v>
      </c>
      <c r="D1000" s="709" t="s">
        <v>11214</v>
      </c>
      <c r="E1000" s="709" t="s">
        <v>237</v>
      </c>
      <c r="F1000" s="709">
        <v>1</v>
      </c>
      <c r="G1000" s="709">
        <v>3</v>
      </c>
      <c r="H1000" s="710" t="s">
        <v>8975</v>
      </c>
      <c r="I1000" s="714">
        <f>IF($E1000="","",(VLOOKUP($E1000,所属・種目コード!$B$2:$D$152,2,0)))</f>
        <v>1151</v>
      </c>
      <c r="K1000" s="32">
        <v>998</v>
      </c>
      <c r="L1000" s="716"/>
      <c r="M1000" s="716"/>
      <c r="N1000" s="709" t="s">
        <v>13746</v>
      </c>
      <c r="O1000" s="709" t="s">
        <v>13747</v>
      </c>
      <c r="P1000" s="709" t="s">
        <v>324</v>
      </c>
      <c r="Q1000" s="709" t="s">
        <v>11902</v>
      </c>
      <c r="R1000" s="709">
        <v>2</v>
      </c>
      <c r="S1000" s="714" t="str">
        <f>IF($P1000="","",(VLOOKUP($P1000,所属・種目コード!$B$2:$D$152,3,0)))</f>
        <v>031173</v>
      </c>
      <c r="T1000" s="714">
        <f>IF($P1000="","",(VLOOKUP($P1000,所属・種目コード!$B$2:$D$152,2,0)))</f>
        <v>1173</v>
      </c>
    </row>
    <row r="1001" spans="1:20" ht="18" customHeight="1">
      <c r="A1001" s="709">
        <v>999</v>
      </c>
      <c r="B1001" s="709">
        <v>1225</v>
      </c>
      <c r="C1001" s="709" t="s">
        <v>11215</v>
      </c>
      <c r="D1001" s="709" t="s">
        <v>11216</v>
      </c>
      <c r="E1001" s="709" t="s">
        <v>237</v>
      </c>
      <c r="F1001" s="709">
        <v>1</v>
      </c>
      <c r="G1001" s="709">
        <v>1</v>
      </c>
      <c r="H1001" s="710" t="s">
        <v>8975</v>
      </c>
      <c r="I1001" s="714">
        <f>IF($E1001="","",(VLOOKUP($E1001,所属・種目コード!$B$2:$D$152,2,0)))</f>
        <v>1151</v>
      </c>
      <c r="K1001" s="32">
        <v>999</v>
      </c>
      <c r="L1001" s="716"/>
      <c r="M1001" s="716"/>
      <c r="N1001" s="709" t="s">
        <v>13748</v>
      </c>
      <c r="O1001" s="709" t="s">
        <v>13749</v>
      </c>
      <c r="P1001" s="709" t="s">
        <v>324</v>
      </c>
      <c r="Q1001" s="709" t="s">
        <v>11902</v>
      </c>
      <c r="R1001" s="709">
        <v>3</v>
      </c>
      <c r="S1001" s="714" t="str">
        <f>IF($P1001="","",(VLOOKUP($P1001,所属・種目コード!$B$2:$D$152,3,0)))</f>
        <v>031173</v>
      </c>
      <c r="T1001" s="714">
        <f>IF($P1001="","",(VLOOKUP($P1001,所属・種目コード!$B$2:$D$152,2,0)))</f>
        <v>1173</v>
      </c>
    </row>
    <row r="1002" spans="1:20" ht="18" customHeight="1">
      <c r="A1002" s="709">
        <v>1000</v>
      </c>
      <c r="B1002" s="709">
        <v>1226</v>
      </c>
      <c r="C1002" s="709" t="s">
        <v>11217</v>
      </c>
      <c r="D1002" s="709" t="s">
        <v>11218</v>
      </c>
      <c r="E1002" s="709" t="s">
        <v>360</v>
      </c>
      <c r="F1002" s="709">
        <v>1</v>
      </c>
      <c r="G1002" s="709">
        <v>3</v>
      </c>
      <c r="H1002" s="710" t="s">
        <v>8929</v>
      </c>
      <c r="I1002" s="714">
        <f>IF($E1002="","",(VLOOKUP($E1002,所属・種目コード!$B$2:$D$152,2,0)))</f>
        <v>1196</v>
      </c>
      <c r="K1002" s="32">
        <v>1000</v>
      </c>
      <c r="L1002" s="716"/>
      <c r="M1002" s="716"/>
      <c r="N1002" s="709" t="s">
        <v>13750</v>
      </c>
      <c r="O1002" s="709" t="s">
        <v>13751</v>
      </c>
      <c r="P1002" s="709" t="s">
        <v>324</v>
      </c>
      <c r="Q1002" s="709" t="s">
        <v>11902</v>
      </c>
      <c r="R1002" s="709">
        <v>3</v>
      </c>
      <c r="S1002" s="714" t="str">
        <f>IF($P1002="","",(VLOOKUP($P1002,所属・種目コード!$B$2:$D$152,3,0)))</f>
        <v>031173</v>
      </c>
      <c r="T1002" s="714">
        <f>IF($P1002="","",(VLOOKUP($P1002,所属・種目コード!$B$2:$D$152,2,0)))</f>
        <v>1173</v>
      </c>
    </row>
    <row r="1003" spans="1:20" ht="18" customHeight="1">
      <c r="A1003" s="709">
        <v>1001</v>
      </c>
      <c r="B1003" s="709">
        <v>1227</v>
      </c>
      <c r="C1003" s="709" t="s">
        <v>11219</v>
      </c>
      <c r="D1003" s="709" t="s">
        <v>11220</v>
      </c>
      <c r="E1003" s="709" t="s">
        <v>360</v>
      </c>
      <c r="F1003" s="709">
        <v>1</v>
      </c>
      <c r="G1003" s="709">
        <v>3</v>
      </c>
      <c r="H1003" s="710" t="s">
        <v>8929</v>
      </c>
      <c r="I1003" s="714">
        <f>IF($E1003="","",(VLOOKUP($E1003,所属・種目コード!$B$2:$D$152,2,0)))</f>
        <v>1196</v>
      </c>
      <c r="K1003" s="32">
        <v>1001</v>
      </c>
      <c r="L1003" s="716"/>
      <c r="M1003" s="716"/>
      <c r="N1003" s="709" t="s">
        <v>13752</v>
      </c>
      <c r="O1003" s="709" t="s">
        <v>13753</v>
      </c>
      <c r="P1003" s="709" t="s">
        <v>324</v>
      </c>
      <c r="Q1003" s="709" t="s">
        <v>11902</v>
      </c>
      <c r="R1003" s="709">
        <v>3</v>
      </c>
      <c r="S1003" s="714" t="str">
        <f>IF($P1003="","",(VLOOKUP($P1003,所属・種目コード!$B$2:$D$152,3,0)))</f>
        <v>031173</v>
      </c>
      <c r="T1003" s="714">
        <f>IF($P1003="","",(VLOOKUP($P1003,所属・種目コード!$B$2:$D$152,2,0)))</f>
        <v>1173</v>
      </c>
    </row>
    <row r="1004" spans="1:20" ht="18" customHeight="1">
      <c r="A1004" s="709">
        <v>1002</v>
      </c>
      <c r="B1004" s="709">
        <v>1228</v>
      </c>
      <c r="C1004" s="709" t="s">
        <v>11221</v>
      </c>
      <c r="D1004" s="709" t="s">
        <v>11222</v>
      </c>
      <c r="E1004" s="709" t="s">
        <v>360</v>
      </c>
      <c r="F1004" s="709">
        <v>1</v>
      </c>
      <c r="G1004" s="709">
        <v>2</v>
      </c>
      <c r="H1004" s="710" t="s">
        <v>8929</v>
      </c>
      <c r="I1004" s="714">
        <f>IF($E1004="","",(VLOOKUP($E1004,所属・種目コード!$B$2:$D$152,2,0)))</f>
        <v>1196</v>
      </c>
      <c r="K1004" s="32">
        <v>1002</v>
      </c>
      <c r="L1004" s="716"/>
      <c r="M1004" s="716"/>
      <c r="N1004" s="709" t="s">
        <v>13754</v>
      </c>
      <c r="O1004" s="709" t="s">
        <v>13755</v>
      </c>
      <c r="P1004" s="709" t="s">
        <v>324</v>
      </c>
      <c r="Q1004" s="709" t="s">
        <v>11902</v>
      </c>
      <c r="R1004" s="709">
        <v>2</v>
      </c>
      <c r="S1004" s="714" t="str">
        <f>IF($P1004="","",(VLOOKUP($P1004,所属・種目コード!$B$2:$D$152,3,0)))</f>
        <v>031173</v>
      </c>
      <c r="T1004" s="714">
        <f>IF($P1004="","",(VLOOKUP($P1004,所属・種目コード!$B$2:$D$152,2,0)))</f>
        <v>1173</v>
      </c>
    </row>
    <row r="1005" spans="1:20" ht="18" customHeight="1">
      <c r="A1005" s="709">
        <v>1003</v>
      </c>
      <c r="B1005" s="709">
        <v>1229</v>
      </c>
      <c r="C1005" s="709" t="s">
        <v>11223</v>
      </c>
      <c r="D1005" s="709" t="s">
        <v>11224</v>
      </c>
      <c r="E1005" s="709" t="s">
        <v>339</v>
      </c>
      <c r="F1005" s="709">
        <v>1</v>
      </c>
      <c r="G1005" s="709">
        <v>1</v>
      </c>
      <c r="H1005" s="710" t="s">
        <v>8927</v>
      </c>
      <c r="I1005" s="714">
        <f>IF($E1005="","",(VLOOKUP($E1005,所属・種目コード!$B$2:$D$152,2,0)))</f>
        <v>1178</v>
      </c>
      <c r="K1005" s="32">
        <v>1003</v>
      </c>
      <c r="L1005" s="716"/>
      <c r="M1005" s="716"/>
      <c r="N1005" s="709" t="s">
        <v>13756</v>
      </c>
      <c r="O1005" s="709" t="s">
        <v>13757</v>
      </c>
      <c r="P1005" s="709" t="s">
        <v>324</v>
      </c>
      <c r="Q1005" s="709" t="s">
        <v>11902</v>
      </c>
      <c r="R1005" s="709">
        <v>3</v>
      </c>
      <c r="S1005" s="714" t="str">
        <f>IF($P1005="","",(VLOOKUP($P1005,所属・種目コード!$B$2:$D$152,3,0)))</f>
        <v>031173</v>
      </c>
      <c r="T1005" s="714">
        <f>IF($P1005="","",(VLOOKUP($P1005,所属・種目コード!$B$2:$D$152,2,0)))</f>
        <v>1173</v>
      </c>
    </row>
    <row r="1006" spans="1:20" ht="18" customHeight="1">
      <c r="A1006" s="709">
        <v>1004</v>
      </c>
      <c r="B1006" s="709">
        <v>1230</v>
      </c>
      <c r="C1006" s="709" t="s">
        <v>11225</v>
      </c>
      <c r="D1006" s="709" t="s">
        <v>2184</v>
      </c>
      <c r="E1006" s="709" t="s">
        <v>342</v>
      </c>
      <c r="F1006" s="709">
        <v>1</v>
      </c>
      <c r="G1006" s="709">
        <v>1</v>
      </c>
      <c r="H1006" s="710" t="s">
        <v>8960</v>
      </c>
      <c r="I1006" s="714">
        <f>IF($E1006="","",(VLOOKUP($E1006,所属・種目コード!$B$2:$D$152,2,0)))</f>
        <v>1180</v>
      </c>
      <c r="K1006" s="32">
        <v>1004</v>
      </c>
      <c r="L1006" s="716"/>
      <c r="M1006" s="716"/>
      <c r="N1006" s="709" t="s">
        <v>13758</v>
      </c>
      <c r="O1006" s="709" t="s">
        <v>13759</v>
      </c>
      <c r="P1006" s="709" t="s">
        <v>324</v>
      </c>
      <c r="Q1006" s="709" t="s">
        <v>11902</v>
      </c>
      <c r="R1006" s="709">
        <v>3</v>
      </c>
      <c r="S1006" s="714" t="str">
        <f>IF($P1006="","",(VLOOKUP($P1006,所属・種目コード!$B$2:$D$152,3,0)))</f>
        <v>031173</v>
      </c>
      <c r="T1006" s="714">
        <f>IF($P1006="","",(VLOOKUP($P1006,所属・種目コード!$B$2:$D$152,2,0)))</f>
        <v>1173</v>
      </c>
    </row>
    <row r="1007" spans="1:20" ht="18" customHeight="1">
      <c r="A1007" s="709">
        <v>1005</v>
      </c>
      <c r="B1007" s="709">
        <v>1240</v>
      </c>
      <c r="C1007" s="709" t="s">
        <v>11226</v>
      </c>
      <c r="D1007" s="709" t="s">
        <v>11227</v>
      </c>
      <c r="E1007" s="709" t="s">
        <v>339</v>
      </c>
      <c r="F1007" s="709">
        <v>1</v>
      </c>
      <c r="G1007" s="709">
        <v>1</v>
      </c>
      <c r="H1007" s="710" t="s">
        <v>8927</v>
      </c>
      <c r="I1007" s="714">
        <f>IF($E1007="","",(VLOOKUP($E1007,所属・種目コード!$B$2:$D$152,2,0)))</f>
        <v>1178</v>
      </c>
      <c r="K1007" s="32">
        <v>1005</v>
      </c>
      <c r="L1007" s="716"/>
      <c r="M1007" s="716"/>
      <c r="N1007" s="709" t="s">
        <v>9337</v>
      </c>
      <c r="O1007" s="709" t="s">
        <v>9338</v>
      </c>
      <c r="P1007" s="709" t="s">
        <v>324</v>
      </c>
      <c r="Q1007" s="709" t="s">
        <v>11902</v>
      </c>
      <c r="R1007" s="709">
        <v>3</v>
      </c>
      <c r="S1007" s="714" t="str">
        <f>IF($P1007="","",(VLOOKUP($P1007,所属・種目コード!$B$2:$D$152,3,0)))</f>
        <v>031173</v>
      </c>
      <c r="T1007" s="714">
        <f>IF($P1007="","",(VLOOKUP($P1007,所属・種目コード!$B$2:$D$152,2,0)))</f>
        <v>1173</v>
      </c>
    </row>
    <row r="1008" spans="1:20" ht="18" customHeight="1">
      <c r="A1008" s="709">
        <v>1006</v>
      </c>
      <c r="B1008" s="709">
        <v>1241</v>
      </c>
      <c r="C1008" s="709" t="s">
        <v>11228</v>
      </c>
      <c r="D1008" s="709" t="s">
        <v>11229</v>
      </c>
      <c r="E1008" s="709" t="s">
        <v>339</v>
      </c>
      <c r="F1008" s="709">
        <v>1</v>
      </c>
      <c r="G1008" s="709">
        <v>1</v>
      </c>
      <c r="H1008" s="710" t="s">
        <v>8927</v>
      </c>
      <c r="I1008" s="714">
        <f>IF($E1008="","",(VLOOKUP($E1008,所属・種目コード!$B$2:$D$152,2,0)))</f>
        <v>1178</v>
      </c>
      <c r="K1008" s="32">
        <v>1006</v>
      </c>
      <c r="L1008" s="716"/>
      <c r="M1008" s="716"/>
      <c r="N1008" s="709" t="s">
        <v>9339</v>
      </c>
      <c r="O1008" s="709" t="s">
        <v>9340</v>
      </c>
      <c r="P1008" s="709" t="s">
        <v>324</v>
      </c>
      <c r="Q1008" s="709" t="s">
        <v>11902</v>
      </c>
      <c r="R1008" s="709">
        <v>3</v>
      </c>
      <c r="S1008" s="714" t="str">
        <f>IF($P1008="","",(VLOOKUP($P1008,所属・種目コード!$B$2:$D$152,3,0)))</f>
        <v>031173</v>
      </c>
      <c r="T1008" s="714">
        <f>IF($P1008="","",(VLOOKUP($P1008,所属・種目コード!$B$2:$D$152,2,0)))</f>
        <v>1173</v>
      </c>
    </row>
    <row r="1009" spans="1:20" ht="18" customHeight="1">
      <c r="A1009" s="709">
        <v>1007</v>
      </c>
      <c r="B1009" s="709">
        <v>1242</v>
      </c>
      <c r="C1009" s="709" t="s">
        <v>11230</v>
      </c>
      <c r="D1009" s="709" t="s">
        <v>11231</v>
      </c>
      <c r="E1009" s="709" t="s">
        <v>339</v>
      </c>
      <c r="F1009" s="709">
        <v>1</v>
      </c>
      <c r="G1009" s="709">
        <v>1</v>
      </c>
      <c r="H1009" s="710" t="s">
        <v>8927</v>
      </c>
      <c r="I1009" s="714">
        <f>IF($E1009="","",(VLOOKUP($E1009,所属・種目コード!$B$2:$D$152,2,0)))</f>
        <v>1178</v>
      </c>
      <c r="K1009" s="32">
        <v>1007</v>
      </c>
      <c r="L1009" s="716"/>
      <c r="M1009" s="716"/>
      <c r="N1009" s="709" t="s">
        <v>13760</v>
      </c>
      <c r="O1009" s="709" t="s">
        <v>13761</v>
      </c>
      <c r="P1009" s="709" t="s">
        <v>324</v>
      </c>
      <c r="Q1009" s="709" t="s">
        <v>11902</v>
      </c>
      <c r="R1009" s="709">
        <v>2</v>
      </c>
      <c r="S1009" s="714" t="str">
        <f>IF($P1009="","",(VLOOKUP($P1009,所属・種目コード!$B$2:$D$152,3,0)))</f>
        <v>031173</v>
      </c>
      <c r="T1009" s="714">
        <f>IF($P1009="","",(VLOOKUP($P1009,所属・種目コード!$B$2:$D$152,2,0)))</f>
        <v>1173</v>
      </c>
    </row>
    <row r="1010" spans="1:20" ht="18" customHeight="1">
      <c r="A1010" s="709">
        <v>1008</v>
      </c>
      <c r="B1010" s="709">
        <v>1243</v>
      </c>
      <c r="C1010" s="709" t="s">
        <v>11232</v>
      </c>
      <c r="D1010" s="709" t="s">
        <v>11233</v>
      </c>
      <c r="E1010" s="709" t="s">
        <v>339</v>
      </c>
      <c r="F1010" s="709">
        <v>1</v>
      </c>
      <c r="G1010" s="709">
        <v>1</v>
      </c>
      <c r="H1010" s="710" t="s">
        <v>8927</v>
      </c>
      <c r="I1010" s="714">
        <f>IF($E1010="","",(VLOOKUP($E1010,所属・種目コード!$B$2:$D$152,2,0)))</f>
        <v>1178</v>
      </c>
      <c r="K1010" s="32">
        <v>1008</v>
      </c>
      <c r="L1010" s="716"/>
      <c r="M1010" s="716"/>
      <c r="N1010" s="709" t="s">
        <v>13762</v>
      </c>
      <c r="O1010" s="709" t="s">
        <v>13763</v>
      </c>
      <c r="P1010" s="709" t="s">
        <v>324</v>
      </c>
      <c r="Q1010" s="709" t="s">
        <v>11902</v>
      </c>
      <c r="R1010" s="709">
        <v>3</v>
      </c>
      <c r="S1010" s="714" t="str">
        <f>IF($P1010="","",(VLOOKUP($P1010,所属・種目コード!$B$2:$D$152,3,0)))</f>
        <v>031173</v>
      </c>
      <c r="T1010" s="714">
        <f>IF($P1010="","",(VLOOKUP($P1010,所属・種目コード!$B$2:$D$152,2,0)))</f>
        <v>1173</v>
      </c>
    </row>
    <row r="1011" spans="1:20" ht="18" customHeight="1">
      <c r="A1011" s="709">
        <v>1009</v>
      </c>
      <c r="B1011" s="709">
        <v>1244</v>
      </c>
      <c r="C1011" s="709" t="s">
        <v>11234</v>
      </c>
      <c r="D1011" s="709" t="s">
        <v>11235</v>
      </c>
      <c r="E1011" s="709" t="s">
        <v>339</v>
      </c>
      <c r="F1011" s="709">
        <v>1</v>
      </c>
      <c r="G1011" s="709">
        <v>1</v>
      </c>
      <c r="H1011" s="710" t="s">
        <v>8927</v>
      </c>
      <c r="I1011" s="714">
        <f>IF($E1011="","",(VLOOKUP($E1011,所属・種目コード!$B$2:$D$152,2,0)))</f>
        <v>1178</v>
      </c>
      <c r="K1011" s="32">
        <v>1009</v>
      </c>
      <c r="L1011" s="716"/>
      <c r="M1011" s="716"/>
      <c r="N1011" s="709" t="s">
        <v>13764</v>
      </c>
      <c r="O1011" s="709" t="s">
        <v>13765</v>
      </c>
      <c r="P1011" s="709" t="s">
        <v>237</v>
      </c>
      <c r="Q1011" s="709" t="s">
        <v>11902</v>
      </c>
      <c r="R1011" s="709">
        <v>1</v>
      </c>
      <c r="S1011" s="714" t="str">
        <f>IF($P1011="","",(VLOOKUP($P1011,所属・種目コード!$B$2:$D$152,3,0)))</f>
        <v>031151</v>
      </c>
      <c r="T1011" s="714">
        <f>IF($P1011="","",(VLOOKUP($P1011,所属・種目コード!$B$2:$D$152,2,0)))</f>
        <v>1151</v>
      </c>
    </row>
    <row r="1012" spans="1:20" ht="18" customHeight="1">
      <c r="A1012" s="709">
        <v>1010</v>
      </c>
      <c r="B1012" s="709">
        <v>1260</v>
      </c>
      <c r="C1012" s="709" t="s">
        <v>11236</v>
      </c>
      <c r="D1012" s="709" t="s">
        <v>11237</v>
      </c>
      <c r="E1012" s="709" t="s">
        <v>300</v>
      </c>
      <c r="F1012" s="709">
        <v>1</v>
      </c>
      <c r="G1012" s="709">
        <v>1</v>
      </c>
      <c r="H1012" s="710" t="s">
        <v>8935</v>
      </c>
      <c r="I1012" s="714">
        <f>IF($E1012="","",(VLOOKUP($E1012,所属・種目コード!$B$2:$D$152,2,0)))</f>
        <v>1167</v>
      </c>
      <c r="K1012" s="32">
        <v>1010</v>
      </c>
      <c r="L1012" s="716"/>
      <c r="M1012" s="716"/>
      <c r="N1012" s="709" t="s">
        <v>13766</v>
      </c>
      <c r="O1012" s="709" t="s">
        <v>13767</v>
      </c>
      <c r="P1012" s="709" t="s">
        <v>237</v>
      </c>
      <c r="Q1012" s="709" t="s">
        <v>11902</v>
      </c>
      <c r="R1012" s="709">
        <v>1</v>
      </c>
      <c r="S1012" s="714" t="str">
        <f>IF($P1012="","",(VLOOKUP($P1012,所属・種目コード!$B$2:$D$152,3,0)))</f>
        <v>031151</v>
      </c>
      <c r="T1012" s="714">
        <f>IF($P1012="","",(VLOOKUP($P1012,所属・種目コード!$B$2:$D$152,2,0)))</f>
        <v>1151</v>
      </c>
    </row>
    <row r="1013" spans="1:20" ht="18" customHeight="1">
      <c r="A1013" s="709">
        <v>1011</v>
      </c>
      <c r="B1013" s="709">
        <v>1261</v>
      </c>
      <c r="C1013" s="709" t="s">
        <v>11238</v>
      </c>
      <c r="D1013" s="709" t="s">
        <v>11239</v>
      </c>
      <c r="E1013" s="709" t="s">
        <v>300</v>
      </c>
      <c r="F1013" s="709">
        <v>1</v>
      </c>
      <c r="G1013" s="709">
        <v>1</v>
      </c>
      <c r="H1013" s="710" t="s">
        <v>8935</v>
      </c>
      <c r="I1013" s="714">
        <f>IF($E1013="","",(VLOOKUP($E1013,所属・種目コード!$B$2:$D$152,2,0)))</f>
        <v>1167</v>
      </c>
      <c r="K1013" s="32">
        <v>1011</v>
      </c>
      <c r="L1013" s="716"/>
      <c r="M1013" s="716"/>
      <c r="N1013" s="709" t="s">
        <v>13768</v>
      </c>
      <c r="O1013" s="709" t="s">
        <v>13769</v>
      </c>
      <c r="P1013" s="709" t="s">
        <v>237</v>
      </c>
      <c r="Q1013" s="709" t="s">
        <v>11902</v>
      </c>
      <c r="R1013" s="709">
        <v>1</v>
      </c>
      <c r="S1013" s="714" t="str">
        <f>IF($P1013="","",(VLOOKUP($P1013,所属・種目コード!$B$2:$D$152,3,0)))</f>
        <v>031151</v>
      </c>
      <c r="T1013" s="714">
        <f>IF($P1013="","",(VLOOKUP($P1013,所属・種目コード!$B$2:$D$152,2,0)))</f>
        <v>1151</v>
      </c>
    </row>
    <row r="1014" spans="1:20" ht="18" customHeight="1">
      <c r="A1014" s="709">
        <v>1012</v>
      </c>
      <c r="B1014" s="709">
        <v>1262</v>
      </c>
      <c r="C1014" s="709" t="s">
        <v>11240</v>
      </c>
      <c r="D1014" s="709" t="s">
        <v>11241</v>
      </c>
      <c r="E1014" s="709" t="s">
        <v>300</v>
      </c>
      <c r="F1014" s="709">
        <v>1</v>
      </c>
      <c r="G1014" s="709">
        <v>1</v>
      </c>
      <c r="H1014" s="710" t="s">
        <v>8935</v>
      </c>
      <c r="I1014" s="714">
        <f>IF($E1014="","",(VLOOKUP($E1014,所属・種目コード!$B$2:$D$152,2,0)))</f>
        <v>1167</v>
      </c>
      <c r="K1014" s="32">
        <v>1012</v>
      </c>
      <c r="L1014" s="716"/>
      <c r="M1014" s="716"/>
      <c r="N1014" s="709" t="s">
        <v>13770</v>
      </c>
      <c r="O1014" s="709" t="s">
        <v>13771</v>
      </c>
      <c r="P1014" s="709" t="s">
        <v>237</v>
      </c>
      <c r="Q1014" s="709" t="s">
        <v>11902</v>
      </c>
      <c r="R1014" s="709">
        <v>1</v>
      </c>
      <c r="S1014" s="714" t="str">
        <f>IF($P1014="","",(VLOOKUP($P1014,所属・種目コード!$B$2:$D$152,3,0)))</f>
        <v>031151</v>
      </c>
      <c r="T1014" s="714">
        <f>IF($P1014="","",(VLOOKUP($P1014,所属・種目コード!$B$2:$D$152,2,0)))</f>
        <v>1151</v>
      </c>
    </row>
    <row r="1015" spans="1:20" ht="18" customHeight="1">
      <c r="A1015" s="709">
        <v>1013</v>
      </c>
      <c r="B1015" s="709">
        <v>1263</v>
      </c>
      <c r="C1015" s="709" t="s">
        <v>11242</v>
      </c>
      <c r="D1015" s="709" t="s">
        <v>9067</v>
      </c>
      <c r="E1015" s="709" t="s">
        <v>300</v>
      </c>
      <c r="F1015" s="709">
        <v>1</v>
      </c>
      <c r="G1015" s="709">
        <v>1</v>
      </c>
      <c r="H1015" s="711" t="s">
        <v>8935</v>
      </c>
      <c r="I1015" s="714">
        <f>IF($E1015="","",(VLOOKUP($E1015,所属・種目コード!$B$2:$D$152,2,0)))</f>
        <v>1167</v>
      </c>
      <c r="K1015" s="32">
        <v>1013</v>
      </c>
      <c r="L1015" s="716"/>
      <c r="M1015" s="716"/>
      <c r="N1015" s="709" t="s">
        <v>13772</v>
      </c>
      <c r="O1015" s="709" t="s">
        <v>13773</v>
      </c>
      <c r="P1015" s="709" t="s">
        <v>237</v>
      </c>
      <c r="Q1015" s="709" t="s">
        <v>11902</v>
      </c>
      <c r="R1015" s="709">
        <v>1</v>
      </c>
      <c r="S1015" s="714" t="str">
        <f>IF($P1015="","",(VLOOKUP($P1015,所属・種目コード!$B$2:$D$152,3,0)))</f>
        <v>031151</v>
      </c>
      <c r="T1015" s="714">
        <f>IF($P1015="","",(VLOOKUP($P1015,所属・種目コード!$B$2:$D$152,2,0)))</f>
        <v>1151</v>
      </c>
    </row>
    <row r="1016" spans="1:20" ht="18" customHeight="1">
      <c r="A1016" s="709">
        <v>1014</v>
      </c>
      <c r="B1016" s="709">
        <v>1264</v>
      </c>
      <c r="C1016" s="709" t="s">
        <v>11243</v>
      </c>
      <c r="D1016" s="709" t="s">
        <v>11244</v>
      </c>
      <c r="E1016" s="709" t="s">
        <v>300</v>
      </c>
      <c r="F1016" s="709">
        <v>1</v>
      </c>
      <c r="G1016" s="709">
        <v>1</v>
      </c>
      <c r="H1016" s="710" t="s">
        <v>8935</v>
      </c>
      <c r="I1016" s="714">
        <f>IF($E1016="","",(VLOOKUP($E1016,所属・種目コード!$B$2:$D$152,2,0)))</f>
        <v>1167</v>
      </c>
      <c r="K1016" s="32">
        <v>1014</v>
      </c>
      <c r="L1016" s="716"/>
      <c r="M1016" s="716"/>
      <c r="N1016" s="709" t="s">
        <v>13774</v>
      </c>
      <c r="O1016" s="709" t="s">
        <v>13775</v>
      </c>
      <c r="P1016" s="709" t="s">
        <v>237</v>
      </c>
      <c r="Q1016" s="709" t="s">
        <v>11902</v>
      </c>
      <c r="R1016" s="709">
        <v>1</v>
      </c>
      <c r="S1016" s="714" t="str">
        <f>IF($P1016="","",(VLOOKUP($P1016,所属・種目コード!$B$2:$D$152,3,0)))</f>
        <v>031151</v>
      </c>
      <c r="T1016" s="714">
        <f>IF($P1016="","",(VLOOKUP($P1016,所属・種目コード!$B$2:$D$152,2,0)))</f>
        <v>1151</v>
      </c>
    </row>
    <row r="1017" spans="1:20" ht="18" customHeight="1">
      <c r="A1017" s="709">
        <v>1015</v>
      </c>
      <c r="B1017" s="709">
        <v>1265</v>
      </c>
      <c r="C1017" s="709" t="s">
        <v>11245</v>
      </c>
      <c r="D1017" s="709" t="s">
        <v>11246</v>
      </c>
      <c r="E1017" s="709" t="s">
        <v>300</v>
      </c>
      <c r="F1017" s="709">
        <v>1</v>
      </c>
      <c r="G1017" s="709">
        <v>1</v>
      </c>
      <c r="H1017" s="710" t="s">
        <v>8935</v>
      </c>
      <c r="I1017" s="714">
        <f>IF($E1017="","",(VLOOKUP($E1017,所属・種目コード!$B$2:$D$152,2,0)))</f>
        <v>1167</v>
      </c>
      <c r="K1017" s="32">
        <v>1015</v>
      </c>
      <c r="L1017" s="716"/>
      <c r="M1017" s="716"/>
      <c r="N1017" s="709" t="s">
        <v>13776</v>
      </c>
      <c r="O1017" s="709" t="s">
        <v>13777</v>
      </c>
      <c r="P1017" s="709" t="s">
        <v>237</v>
      </c>
      <c r="Q1017" s="709" t="s">
        <v>11902</v>
      </c>
      <c r="R1017" s="709">
        <v>1</v>
      </c>
      <c r="S1017" s="714" t="str">
        <f>IF($P1017="","",(VLOOKUP($P1017,所属・種目コード!$B$2:$D$152,3,0)))</f>
        <v>031151</v>
      </c>
      <c r="T1017" s="714">
        <f>IF($P1017="","",(VLOOKUP($P1017,所属・種目コード!$B$2:$D$152,2,0)))</f>
        <v>1151</v>
      </c>
    </row>
    <row r="1018" spans="1:20" ht="18" customHeight="1">
      <c r="A1018" s="709">
        <v>1016</v>
      </c>
      <c r="B1018" s="709">
        <v>1266</v>
      </c>
      <c r="C1018" s="709" t="s">
        <v>11247</v>
      </c>
      <c r="D1018" s="709" t="s">
        <v>11248</v>
      </c>
      <c r="E1018" s="709" t="s">
        <v>300</v>
      </c>
      <c r="F1018" s="709">
        <v>1</v>
      </c>
      <c r="G1018" s="709">
        <v>1</v>
      </c>
      <c r="H1018" s="710" t="s">
        <v>8935</v>
      </c>
      <c r="I1018" s="714">
        <f>IF($E1018="","",(VLOOKUP($E1018,所属・種目コード!$B$2:$D$152,2,0)))</f>
        <v>1167</v>
      </c>
      <c r="K1018" s="32">
        <v>1016</v>
      </c>
      <c r="L1018" s="716"/>
      <c r="M1018" s="716"/>
      <c r="N1018" s="709" t="s">
        <v>13778</v>
      </c>
      <c r="O1018" s="709" t="s">
        <v>13779</v>
      </c>
      <c r="P1018" s="709" t="s">
        <v>241</v>
      </c>
      <c r="Q1018" s="709" t="s">
        <v>11902</v>
      </c>
      <c r="R1018" s="709">
        <v>1</v>
      </c>
      <c r="S1018" s="714" t="str">
        <f>IF($P1018="","",(VLOOKUP($P1018,所属・種目コード!$B$2:$D$152,3,0)))</f>
        <v>031152</v>
      </c>
      <c r="T1018" s="714">
        <f>IF($P1018="","",(VLOOKUP($P1018,所属・種目コード!$B$2:$D$152,2,0)))</f>
        <v>1152</v>
      </c>
    </row>
    <row r="1019" spans="1:20" ht="18" customHeight="1">
      <c r="A1019" s="709">
        <v>1017</v>
      </c>
      <c r="B1019" s="709">
        <v>1267</v>
      </c>
      <c r="C1019" s="709" t="s">
        <v>11249</v>
      </c>
      <c r="D1019" s="709" t="s">
        <v>11250</v>
      </c>
      <c r="E1019" s="709" t="s">
        <v>300</v>
      </c>
      <c r="F1019" s="709">
        <v>1</v>
      </c>
      <c r="G1019" s="709">
        <v>1</v>
      </c>
      <c r="H1019" s="710" t="s">
        <v>8935</v>
      </c>
      <c r="I1019" s="714">
        <f>IF($E1019="","",(VLOOKUP($E1019,所属・種目コード!$B$2:$D$152,2,0)))</f>
        <v>1167</v>
      </c>
      <c r="K1019" s="32">
        <v>1017</v>
      </c>
      <c r="L1019" s="716"/>
      <c r="M1019" s="716"/>
      <c r="N1019" s="709" t="s">
        <v>13780</v>
      </c>
      <c r="O1019" s="709" t="s">
        <v>13781</v>
      </c>
      <c r="P1019" s="709" t="s">
        <v>249</v>
      </c>
      <c r="Q1019" s="709" t="s">
        <v>11902</v>
      </c>
      <c r="R1019" s="709">
        <v>1</v>
      </c>
      <c r="S1019" s="714" t="str">
        <f>IF($P1019="","",(VLOOKUP($P1019,所属・種目コード!$B$2:$D$152,3,0)))</f>
        <v>031154</v>
      </c>
      <c r="T1019" s="714">
        <f>IF($P1019="","",(VLOOKUP($P1019,所属・種目コード!$B$2:$D$152,2,0)))</f>
        <v>1154</v>
      </c>
    </row>
    <row r="1020" spans="1:20" ht="18" customHeight="1">
      <c r="A1020" s="709">
        <v>1018</v>
      </c>
      <c r="B1020" s="709">
        <v>1268</v>
      </c>
      <c r="C1020" s="709" t="s">
        <v>11251</v>
      </c>
      <c r="D1020" s="709" t="s">
        <v>11252</v>
      </c>
      <c r="E1020" s="709" t="s">
        <v>300</v>
      </c>
      <c r="F1020" s="709">
        <v>1</v>
      </c>
      <c r="G1020" s="709">
        <v>1</v>
      </c>
      <c r="H1020" s="710" t="s">
        <v>8935</v>
      </c>
      <c r="I1020" s="714">
        <f>IF($E1020="","",(VLOOKUP($E1020,所属・種目コード!$B$2:$D$152,2,0)))</f>
        <v>1167</v>
      </c>
      <c r="K1020" s="32">
        <v>1018</v>
      </c>
      <c r="L1020" s="716"/>
      <c r="M1020" s="716"/>
      <c r="N1020" s="709" t="s">
        <v>13782</v>
      </c>
      <c r="O1020" s="709" t="s">
        <v>13783</v>
      </c>
      <c r="P1020" s="709" t="s">
        <v>249</v>
      </c>
      <c r="Q1020" s="709" t="s">
        <v>11902</v>
      </c>
      <c r="R1020" s="709">
        <v>1</v>
      </c>
      <c r="S1020" s="714" t="str">
        <f>IF($P1020="","",(VLOOKUP($P1020,所属・種目コード!$B$2:$D$152,3,0)))</f>
        <v>031154</v>
      </c>
      <c r="T1020" s="714">
        <f>IF($P1020="","",(VLOOKUP($P1020,所属・種目コード!$B$2:$D$152,2,0)))</f>
        <v>1154</v>
      </c>
    </row>
    <row r="1021" spans="1:20" ht="18" customHeight="1">
      <c r="A1021" s="709">
        <v>1019</v>
      </c>
      <c r="B1021" s="709">
        <v>1269</v>
      </c>
      <c r="C1021" s="709" t="s">
        <v>11253</v>
      </c>
      <c r="D1021" s="709" t="s">
        <v>11254</v>
      </c>
      <c r="E1021" s="709" t="s">
        <v>300</v>
      </c>
      <c r="F1021" s="709">
        <v>1</v>
      </c>
      <c r="G1021" s="709">
        <v>1</v>
      </c>
      <c r="H1021" s="710" t="s">
        <v>8935</v>
      </c>
      <c r="I1021" s="714">
        <f>IF($E1021="","",(VLOOKUP($E1021,所属・種目コード!$B$2:$D$152,2,0)))</f>
        <v>1167</v>
      </c>
      <c r="K1021" s="32">
        <v>1019</v>
      </c>
      <c r="L1021" s="716"/>
      <c r="M1021" s="716"/>
      <c r="N1021" s="709" t="s">
        <v>13784</v>
      </c>
      <c r="O1021" s="709" t="s">
        <v>13785</v>
      </c>
      <c r="P1021" s="709" t="s">
        <v>249</v>
      </c>
      <c r="Q1021" s="709" t="s">
        <v>11902</v>
      </c>
      <c r="R1021" s="709">
        <v>3</v>
      </c>
      <c r="S1021" s="714" t="str">
        <f>IF($P1021="","",(VLOOKUP($P1021,所属・種目コード!$B$2:$D$152,3,0)))</f>
        <v>031154</v>
      </c>
      <c r="T1021" s="714">
        <f>IF($P1021="","",(VLOOKUP($P1021,所属・種目コード!$B$2:$D$152,2,0)))</f>
        <v>1154</v>
      </c>
    </row>
    <row r="1022" spans="1:20" ht="18" customHeight="1">
      <c r="A1022" s="709">
        <v>1020</v>
      </c>
      <c r="B1022" s="709"/>
      <c r="C1022" s="709" t="s">
        <v>11255</v>
      </c>
      <c r="D1022" s="709" t="s">
        <v>11256</v>
      </c>
      <c r="E1022" s="709" t="s">
        <v>11257</v>
      </c>
      <c r="F1022" s="709">
        <v>1</v>
      </c>
      <c r="G1022" s="709">
        <v>2</v>
      </c>
      <c r="H1022" s="710" t="s">
        <v>9005</v>
      </c>
      <c r="I1022" s="714">
        <f>IF($E1022="","",(VLOOKUP($E1022,所属・種目コード!$B$2:$D$152,2,0)))</f>
        <v>1187</v>
      </c>
      <c r="K1022" s="32">
        <v>1020</v>
      </c>
      <c r="L1022" s="716"/>
      <c r="M1022" s="716"/>
      <c r="N1022" s="709" t="s">
        <v>13786</v>
      </c>
      <c r="O1022" s="709" t="s">
        <v>13787</v>
      </c>
      <c r="P1022" s="709" t="s">
        <v>249</v>
      </c>
      <c r="Q1022" s="709" t="s">
        <v>11902</v>
      </c>
      <c r="R1022" s="709">
        <v>1</v>
      </c>
      <c r="S1022" s="714" t="str">
        <f>IF($P1022="","",(VLOOKUP($P1022,所属・種目コード!$B$2:$D$152,3,0)))</f>
        <v>031154</v>
      </c>
      <c r="T1022" s="714">
        <f>IF($P1022="","",(VLOOKUP($P1022,所属・種目コード!$B$2:$D$152,2,0)))</f>
        <v>1154</v>
      </c>
    </row>
    <row r="1023" spans="1:20" ht="18" customHeight="1">
      <c r="A1023" s="709">
        <v>1021</v>
      </c>
      <c r="B1023" s="709"/>
      <c r="C1023" s="709" t="s">
        <v>11258</v>
      </c>
      <c r="D1023" s="709" t="s">
        <v>11259</v>
      </c>
      <c r="E1023" s="709" t="s">
        <v>11257</v>
      </c>
      <c r="F1023" s="709">
        <v>1</v>
      </c>
      <c r="G1023" s="709">
        <v>3</v>
      </c>
      <c r="H1023" s="710" t="s">
        <v>9005</v>
      </c>
      <c r="I1023" s="714">
        <f>IF($E1023="","",(VLOOKUP($E1023,所属・種目コード!$B$2:$D$152,2,0)))</f>
        <v>1187</v>
      </c>
      <c r="K1023" s="32">
        <v>1021</v>
      </c>
      <c r="L1023" s="716"/>
      <c r="M1023" s="716"/>
      <c r="N1023" s="709" t="s">
        <v>13788</v>
      </c>
      <c r="O1023" s="709" t="s">
        <v>9232</v>
      </c>
      <c r="P1023" s="709" t="s">
        <v>249</v>
      </c>
      <c r="Q1023" s="709" t="s">
        <v>11902</v>
      </c>
      <c r="R1023" s="709">
        <v>1</v>
      </c>
      <c r="S1023" s="714" t="str">
        <f>IF($P1023="","",(VLOOKUP($P1023,所属・種目コード!$B$2:$D$152,3,0)))</f>
        <v>031154</v>
      </c>
      <c r="T1023" s="714">
        <f>IF($P1023="","",(VLOOKUP($P1023,所属・種目コード!$B$2:$D$152,2,0)))</f>
        <v>1154</v>
      </c>
    </row>
    <row r="1024" spans="1:20" ht="18" customHeight="1">
      <c r="A1024" s="709">
        <v>1022</v>
      </c>
      <c r="B1024" s="709"/>
      <c r="C1024" s="709" t="s">
        <v>11260</v>
      </c>
      <c r="D1024" s="709" t="s">
        <v>11261</v>
      </c>
      <c r="E1024" s="709" t="s">
        <v>11257</v>
      </c>
      <c r="F1024" s="709">
        <v>1</v>
      </c>
      <c r="G1024" s="709">
        <v>3</v>
      </c>
      <c r="H1024" s="710" t="s">
        <v>9005</v>
      </c>
      <c r="I1024" s="714">
        <f>IF($E1024="","",(VLOOKUP($E1024,所属・種目コード!$B$2:$D$152,2,0)))</f>
        <v>1187</v>
      </c>
      <c r="K1024" s="32">
        <v>1022</v>
      </c>
      <c r="L1024" s="716"/>
      <c r="M1024" s="716"/>
      <c r="N1024" s="709" t="s">
        <v>13789</v>
      </c>
      <c r="O1024" s="709" t="s">
        <v>13790</v>
      </c>
      <c r="P1024" s="709" t="s">
        <v>249</v>
      </c>
      <c r="Q1024" s="709" t="s">
        <v>11902</v>
      </c>
      <c r="R1024" s="709">
        <v>1</v>
      </c>
      <c r="S1024" s="714" t="str">
        <f>IF($P1024="","",(VLOOKUP($P1024,所属・種目コード!$B$2:$D$152,3,0)))</f>
        <v>031154</v>
      </c>
      <c r="T1024" s="714">
        <f>IF($P1024="","",(VLOOKUP($P1024,所属・種目コード!$B$2:$D$152,2,0)))</f>
        <v>1154</v>
      </c>
    </row>
    <row r="1025" spans="1:20" ht="18" customHeight="1">
      <c r="A1025" s="709">
        <v>1023</v>
      </c>
      <c r="B1025" s="709"/>
      <c r="C1025" s="709" t="s">
        <v>11262</v>
      </c>
      <c r="D1025" s="709" t="s">
        <v>6219</v>
      </c>
      <c r="E1025" s="709" t="s">
        <v>11257</v>
      </c>
      <c r="F1025" s="709">
        <v>1</v>
      </c>
      <c r="G1025" s="709">
        <v>2</v>
      </c>
      <c r="H1025" s="711" t="s">
        <v>9005</v>
      </c>
      <c r="I1025" s="714">
        <f>IF($E1025="","",(VLOOKUP($E1025,所属・種目コード!$B$2:$D$152,2,0)))</f>
        <v>1187</v>
      </c>
      <c r="K1025" s="32">
        <v>1023</v>
      </c>
      <c r="L1025" s="716"/>
      <c r="M1025" s="716"/>
      <c r="N1025" s="709" t="s">
        <v>13791</v>
      </c>
      <c r="O1025" s="709" t="s">
        <v>13792</v>
      </c>
      <c r="P1025" s="709" t="s">
        <v>249</v>
      </c>
      <c r="Q1025" s="709" t="s">
        <v>11902</v>
      </c>
      <c r="R1025" s="709">
        <v>1</v>
      </c>
      <c r="S1025" s="714" t="str">
        <f>IF($P1025="","",(VLOOKUP($P1025,所属・種目コード!$B$2:$D$152,3,0)))</f>
        <v>031154</v>
      </c>
      <c r="T1025" s="714">
        <f>IF($P1025="","",(VLOOKUP($P1025,所属・種目コード!$B$2:$D$152,2,0)))</f>
        <v>1154</v>
      </c>
    </row>
    <row r="1026" spans="1:20" ht="18" customHeight="1">
      <c r="A1026" s="709">
        <v>1024</v>
      </c>
      <c r="B1026" s="709"/>
      <c r="C1026" s="709" t="s">
        <v>11263</v>
      </c>
      <c r="D1026" s="709" t="s">
        <v>11264</v>
      </c>
      <c r="E1026" s="709" t="s">
        <v>11257</v>
      </c>
      <c r="F1026" s="709">
        <v>1</v>
      </c>
      <c r="G1026" s="709">
        <v>2</v>
      </c>
      <c r="H1026" s="711" t="s">
        <v>9005</v>
      </c>
      <c r="I1026" s="714">
        <f>IF($E1026="","",(VLOOKUP($E1026,所属・種目コード!$B$2:$D$152,2,0)))</f>
        <v>1187</v>
      </c>
      <c r="K1026" s="32">
        <v>1024</v>
      </c>
      <c r="L1026" s="716"/>
      <c r="M1026" s="716"/>
      <c r="N1026" s="709" t="s">
        <v>13793</v>
      </c>
      <c r="O1026" s="709" t="s">
        <v>13794</v>
      </c>
      <c r="P1026" s="709" t="s">
        <v>249</v>
      </c>
      <c r="Q1026" s="709" t="s">
        <v>11902</v>
      </c>
      <c r="R1026" s="709">
        <v>1</v>
      </c>
      <c r="S1026" s="714" t="str">
        <f>IF($P1026="","",(VLOOKUP($P1026,所属・種目コード!$B$2:$D$152,3,0)))</f>
        <v>031154</v>
      </c>
      <c r="T1026" s="714">
        <f>IF($P1026="","",(VLOOKUP($P1026,所属・種目コード!$B$2:$D$152,2,0)))</f>
        <v>1154</v>
      </c>
    </row>
    <row r="1027" spans="1:20" ht="18" customHeight="1">
      <c r="A1027" s="709">
        <v>1025</v>
      </c>
      <c r="B1027" s="709"/>
      <c r="C1027" s="709" t="s">
        <v>11265</v>
      </c>
      <c r="D1027" s="709" t="s">
        <v>11266</v>
      </c>
      <c r="E1027" s="709" t="s">
        <v>11257</v>
      </c>
      <c r="F1027" s="709">
        <v>1</v>
      </c>
      <c r="G1027" s="709">
        <v>3</v>
      </c>
      <c r="H1027" s="711" t="s">
        <v>9005</v>
      </c>
      <c r="I1027" s="714">
        <f>IF($E1027="","",(VLOOKUP($E1027,所属・種目コード!$B$2:$D$152,2,0)))</f>
        <v>1187</v>
      </c>
      <c r="K1027" s="32">
        <v>1025</v>
      </c>
      <c r="L1027" s="716"/>
      <c r="M1027" s="716"/>
      <c r="N1027" s="709" t="s">
        <v>13795</v>
      </c>
      <c r="O1027" s="709" t="s">
        <v>13796</v>
      </c>
      <c r="P1027" s="709" t="s">
        <v>249</v>
      </c>
      <c r="Q1027" s="709" t="s">
        <v>11902</v>
      </c>
      <c r="R1027" s="709">
        <v>1</v>
      </c>
      <c r="S1027" s="714" t="str">
        <f>IF($P1027="","",(VLOOKUP($P1027,所属・種目コード!$B$2:$D$152,3,0)))</f>
        <v>031154</v>
      </c>
      <c r="T1027" s="714">
        <f>IF($P1027="","",(VLOOKUP($P1027,所属・種目コード!$B$2:$D$152,2,0)))</f>
        <v>1154</v>
      </c>
    </row>
    <row r="1028" spans="1:20" ht="18" customHeight="1">
      <c r="A1028" s="709">
        <v>1026</v>
      </c>
      <c r="B1028" s="709"/>
      <c r="C1028" s="709" t="s">
        <v>11267</v>
      </c>
      <c r="D1028" s="709" t="s">
        <v>11268</v>
      </c>
      <c r="E1028" s="709" t="s">
        <v>11257</v>
      </c>
      <c r="F1028" s="709">
        <v>1</v>
      </c>
      <c r="G1028" s="709">
        <v>3</v>
      </c>
      <c r="H1028" s="711" t="s">
        <v>9005</v>
      </c>
      <c r="I1028" s="714">
        <f>IF($E1028="","",(VLOOKUP($E1028,所属・種目コード!$B$2:$D$152,2,0)))</f>
        <v>1187</v>
      </c>
      <c r="K1028" s="32">
        <v>1026</v>
      </c>
      <c r="L1028" s="716"/>
      <c r="M1028" s="716"/>
      <c r="N1028" s="709"/>
      <c r="O1028" s="709"/>
      <c r="P1028" s="709"/>
      <c r="Q1028" s="709"/>
      <c r="R1028" s="709"/>
      <c r="S1028" s="714"/>
      <c r="T1028" s="714"/>
    </row>
    <row r="1029" spans="1:20" ht="18" customHeight="1">
      <c r="A1029" s="709">
        <v>1027</v>
      </c>
      <c r="B1029" s="709"/>
      <c r="C1029" s="709" t="s">
        <v>11269</v>
      </c>
      <c r="D1029" s="709" t="s">
        <v>11270</v>
      </c>
      <c r="E1029" s="709" t="s">
        <v>11257</v>
      </c>
      <c r="F1029" s="709">
        <v>1</v>
      </c>
      <c r="G1029" s="709">
        <v>3</v>
      </c>
      <c r="H1029" s="711" t="s">
        <v>9005</v>
      </c>
      <c r="I1029" s="714">
        <f>IF($E1029="","",(VLOOKUP($E1029,所属・種目コード!$B$2:$D$152,2,0)))</f>
        <v>1187</v>
      </c>
      <c r="K1029" s="32">
        <v>1027</v>
      </c>
      <c r="L1029" s="716"/>
      <c r="M1029" s="716"/>
      <c r="N1029" s="709"/>
      <c r="O1029" s="709"/>
      <c r="P1029" s="709"/>
      <c r="Q1029" s="709"/>
      <c r="R1029" s="709"/>
      <c r="S1029" s="714"/>
      <c r="T1029" s="714"/>
    </row>
    <row r="1030" spans="1:20" ht="18" customHeight="1">
      <c r="A1030" s="709">
        <v>1028</v>
      </c>
      <c r="B1030" s="709"/>
      <c r="C1030" s="709" t="s">
        <v>11271</v>
      </c>
      <c r="D1030" s="709" t="s">
        <v>11272</v>
      </c>
      <c r="E1030" s="709" t="s">
        <v>150</v>
      </c>
      <c r="F1030" s="709">
        <v>1</v>
      </c>
      <c r="G1030" s="709">
        <v>3</v>
      </c>
      <c r="H1030" s="711" t="s">
        <v>8962</v>
      </c>
      <c r="I1030" s="714">
        <f>IF($E1030="","",(VLOOKUP($E1030,所属・種目コード!$B$2:$D$152,2,0)))</f>
        <v>1132</v>
      </c>
      <c r="K1030" s="32">
        <v>1028</v>
      </c>
      <c r="L1030" s="716"/>
      <c r="M1030" s="716"/>
      <c r="N1030" s="709"/>
      <c r="O1030" s="709"/>
      <c r="P1030" s="709"/>
      <c r="Q1030" s="709"/>
      <c r="R1030" s="709"/>
      <c r="S1030" s="714"/>
      <c r="T1030" s="714"/>
    </row>
    <row r="1031" spans="1:20" ht="18" customHeight="1">
      <c r="A1031" s="709">
        <v>1029</v>
      </c>
      <c r="B1031" s="709"/>
      <c r="C1031" s="709" t="s">
        <v>11273</v>
      </c>
      <c r="D1031" s="709" t="s">
        <v>9235</v>
      </c>
      <c r="E1031" s="709" t="s">
        <v>150</v>
      </c>
      <c r="F1031" s="709">
        <v>1</v>
      </c>
      <c r="G1031" s="709">
        <v>3</v>
      </c>
      <c r="H1031" s="711" t="s">
        <v>8962</v>
      </c>
      <c r="I1031" s="714">
        <f>IF($E1031="","",(VLOOKUP($E1031,所属・種目コード!$B$2:$D$152,2,0)))</f>
        <v>1132</v>
      </c>
      <c r="K1031" s="32">
        <v>1029</v>
      </c>
      <c r="L1031" s="716"/>
      <c r="M1031" s="716"/>
      <c r="N1031" s="709"/>
      <c r="O1031" s="709"/>
      <c r="P1031" s="709"/>
      <c r="Q1031" s="709"/>
      <c r="R1031" s="709"/>
      <c r="S1031" s="714"/>
      <c r="T1031" s="714"/>
    </row>
    <row r="1032" spans="1:20" ht="18" customHeight="1">
      <c r="A1032" s="709">
        <v>1030</v>
      </c>
      <c r="B1032" s="709"/>
      <c r="C1032" s="709" t="s">
        <v>11274</v>
      </c>
      <c r="D1032" s="709" t="s">
        <v>11275</v>
      </c>
      <c r="E1032" s="709" t="s">
        <v>150</v>
      </c>
      <c r="F1032" s="709">
        <v>1</v>
      </c>
      <c r="G1032" s="709">
        <v>3</v>
      </c>
      <c r="H1032" s="711" t="s">
        <v>8962</v>
      </c>
      <c r="I1032" s="714">
        <f>IF($E1032="","",(VLOOKUP($E1032,所属・種目コード!$B$2:$D$152,2,0)))</f>
        <v>1132</v>
      </c>
      <c r="K1032" s="32">
        <v>1030</v>
      </c>
      <c r="L1032" s="716"/>
      <c r="M1032" s="716"/>
      <c r="N1032" s="709"/>
      <c r="O1032" s="709"/>
      <c r="P1032" s="709"/>
      <c r="Q1032" s="709"/>
      <c r="R1032" s="709"/>
      <c r="S1032" s="714"/>
      <c r="T1032" s="714"/>
    </row>
    <row r="1033" spans="1:20" ht="18" customHeight="1">
      <c r="A1033" s="709">
        <v>1031</v>
      </c>
      <c r="B1033" s="709"/>
      <c r="C1033" s="709" t="s">
        <v>11276</v>
      </c>
      <c r="D1033" s="709" t="s">
        <v>11277</v>
      </c>
      <c r="E1033" s="709" t="s">
        <v>150</v>
      </c>
      <c r="F1033" s="709">
        <v>1</v>
      </c>
      <c r="G1033" s="709">
        <v>2</v>
      </c>
      <c r="H1033" s="710" t="s">
        <v>8962</v>
      </c>
      <c r="I1033" s="714">
        <f>IF($E1033="","",(VLOOKUP($E1033,所属・種目コード!$B$2:$D$152,2,0)))</f>
        <v>1132</v>
      </c>
      <c r="K1033" s="32">
        <v>1031</v>
      </c>
      <c r="L1033" s="716"/>
      <c r="M1033" s="716"/>
      <c r="N1033" s="709"/>
      <c r="O1033" s="709"/>
      <c r="P1033" s="709"/>
      <c r="Q1033" s="709"/>
      <c r="R1033" s="709"/>
      <c r="S1033" s="714"/>
      <c r="T1033" s="714"/>
    </row>
    <row r="1034" spans="1:20" ht="18" customHeight="1">
      <c r="A1034" s="709">
        <v>1032</v>
      </c>
      <c r="B1034" s="709"/>
      <c r="C1034" s="709" t="s">
        <v>11278</v>
      </c>
      <c r="D1034" s="709" t="s">
        <v>9252</v>
      </c>
      <c r="E1034" s="709" t="s">
        <v>150</v>
      </c>
      <c r="F1034" s="709">
        <v>1</v>
      </c>
      <c r="G1034" s="709">
        <v>2</v>
      </c>
      <c r="H1034" s="710" t="s">
        <v>8962</v>
      </c>
      <c r="I1034" s="714">
        <f>IF($E1034="","",(VLOOKUP($E1034,所属・種目コード!$B$2:$D$152,2,0)))</f>
        <v>1132</v>
      </c>
      <c r="K1034" s="32">
        <v>1032</v>
      </c>
      <c r="L1034" s="716"/>
      <c r="M1034" s="716"/>
      <c r="N1034" s="709"/>
      <c r="O1034" s="709"/>
      <c r="P1034" s="709"/>
      <c r="Q1034" s="709"/>
      <c r="R1034" s="709"/>
      <c r="S1034" s="714"/>
      <c r="T1034" s="714"/>
    </row>
    <row r="1035" spans="1:20" ht="18" customHeight="1">
      <c r="A1035" s="709">
        <v>1033</v>
      </c>
      <c r="B1035" s="709"/>
      <c r="C1035" s="709" t="s">
        <v>11279</v>
      </c>
      <c r="D1035" s="709" t="s">
        <v>11280</v>
      </c>
      <c r="E1035" s="709" t="s">
        <v>150</v>
      </c>
      <c r="F1035" s="709">
        <v>1</v>
      </c>
      <c r="G1035" s="709">
        <v>3</v>
      </c>
      <c r="H1035" s="710" t="s">
        <v>8962</v>
      </c>
      <c r="I1035" s="714">
        <f>IF($E1035="","",(VLOOKUP($E1035,所属・種目コード!$B$2:$D$152,2,0)))</f>
        <v>1132</v>
      </c>
      <c r="K1035" s="32">
        <v>1033</v>
      </c>
      <c r="L1035" s="716"/>
      <c r="M1035" s="716"/>
      <c r="N1035" s="709"/>
      <c r="O1035" s="709"/>
      <c r="P1035" s="709"/>
      <c r="Q1035" s="709"/>
      <c r="R1035" s="709"/>
      <c r="S1035" s="714"/>
      <c r="T1035" s="714"/>
    </row>
    <row r="1036" spans="1:20" ht="18" customHeight="1">
      <c r="A1036" s="709">
        <v>1034</v>
      </c>
      <c r="B1036" s="709"/>
      <c r="C1036" s="709" t="s">
        <v>11281</v>
      </c>
      <c r="D1036" s="709" t="s">
        <v>11282</v>
      </c>
      <c r="E1036" s="709" t="s">
        <v>150</v>
      </c>
      <c r="F1036" s="709">
        <v>1</v>
      </c>
      <c r="G1036" s="709">
        <v>3</v>
      </c>
      <c r="H1036" s="710" t="s">
        <v>8962</v>
      </c>
      <c r="I1036" s="714">
        <f>IF($E1036="","",(VLOOKUP($E1036,所属・種目コード!$B$2:$D$152,2,0)))</f>
        <v>1132</v>
      </c>
      <c r="K1036" s="32">
        <v>1034</v>
      </c>
      <c r="L1036" s="716"/>
      <c r="M1036" s="716"/>
      <c r="N1036" s="709"/>
      <c r="O1036" s="709"/>
      <c r="P1036" s="709"/>
      <c r="Q1036" s="709"/>
      <c r="R1036" s="709"/>
      <c r="S1036" s="714"/>
      <c r="T1036" s="714"/>
    </row>
    <row r="1037" spans="1:20" ht="18" customHeight="1">
      <c r="A1037" s="709">
        <v>1035</v>
      </c>
      <c r="B1037" s="709"/>
      <c r="C1037" s="709" t="s">
        <v>11283</v>
      </c>
      <c r="D1037" s="709" t="s">
        <v>11284</v>
      </c>
      <c r="E1037" s="709" t="s">
        <v>166</v>
      </c>
      <c r="F1037" s="709">
        <v>1</v>
      </c>
      <c r="G1037" s="709">
        <v>3</v>
      </c>
      <c r="H1037" s="710" t="s">
        <v>8979</v>
      </c>
      <c r="I1037" s="714">
        <f>IF($E1037="","",(VLOOKUP($E1037,所属・種目コード!$B$2:$D$152,2,0)))</f>
        <v>1135</v>
      </c>
      <c r="K1037" s="32">
        <v>1035</v>
      </c>
      <c r="L1037" s="716"/>
      <c r="M1037" s="716"/>
      <c r="N1037" s="709"/>
      <c r="O1037" s="709"/>
      <c r="P1037" s="709"/>
      <c r="Q1037" s="709"/>
      <c r="R1037" s="709"/>
      <c r="S1037" s="714"/>
      <c r="T1037" s="714"/>
    </row>
    <row r="1038" spans="1:20" ht="18" customHeight="1">
      <c r="A1038" s="709">
        <v>1036</v>
      </c>
      <c r="B1038" s="709"/>
      <c r="C1038" s="709" t="s">
        <v>11285</v>
      </c>
      <c r="D1038" s="709" t="s">
        <v>11286</v>
      </c>
      <c r="E1038" s="709" t="s">
        <v>166</v>
      </c>
      <c r="F1038" s="709">
        <v>1</v>
      </c>
      <c r="G1038" s="709">
        <v>3</v>
      </c>
      <c r="H1038" s="710" t="s">
        <v>8979</v>
      </c>
      <c r="I1038" s="714">
        <f>IF($E1038="","",(VLOOKUP($E1038,所属・種目コード!$B$2:$D$152,2,0)))</f>
        <v>1135</v>
      </c>
      <c r="K1038" s="32">
        <v>1036</v>
      </c>
      <c r="L1038" s="716"/>
      <c r="M1038" s="716"/>
      <c r="N1038" s="709"/>
      <c r="O1038" s="709"/>
      <c r="P1038" s="709"/>
      <c r="Q1038" s="709"/>
      <c r="R1038" s="709"/>
      <c r="S1038" s="714"/>
      <c r="T1038" s="714"/>
    </row>
    <row r="1039" spans="1:20" ht="18" customHeight="1">
      <c r="A1039" s="709">
        <v>1037</v>
      </c>
      <c r="B1039" s="709"/>
      <c r="C1039" s="709" t="s">
        <v>11287</v>
      </c>
      <c r="D1039" s="709" t="s">
        <v>11288</v>
      </c>
      <c r="E1039" s="709" t="s">
        <v>166</v>
      </c>
      <c r="F1039" s="709">
        <v>1</v>
      </c>
      <c r="G1039" s="709">
        <v>3</v>
      </c>
      <c r="H1039" s="710" t="s">
        <v>8979</v>
      </c>
      <c r="I1039" s="714">
        <f>IF($E1039="","",(VLOOKUP($E1039,所属・種目コード!$B$2:$D$152,2,0)))</f>
        <v>1135</v>
      </c>
      <c r="K1039" s="32">
        <v>1037</v>
      </c>
      <c r="L1039" s="716"/>
      <c r="M1039" s="716"/>
      <c r="N1039" s="709"/>
      <c r="O1039" s="709"/>
      <c r="P1039" s="709"/>
      <c r="Q1039" s="709"/>
      <c r="R1039" s="709"/>
      <c r="S1039" s="714"/>
      <c r="T1039" s="714"/>
    </row>
    <row r="1040" spans="1:20" ht="18" customHeight="1">
      <c r="A1040" s="709">
        <v>1038</v>
      </c>
      <c r="B1040" s="709"/>
      <c r="C1040" s="709" t="s">
        <v>11289</v>
      </c>
      <c r="D1040" s="709" t="s">
        <v>11290</v>
      </c>
      <c r="E1040" s="709" t="s">
        <v>166</v>
      </c>
      <c r="F1040" s="709">
        <v>1</v>
      </c>
      <c r="G1040" s="709">
        <v>3</v>
      </c>
      <c r="H1040" s="710" t="s">
        <v>8979</v>
      </c>
      <c r="I1040" s="714">
        <f>IF($E1040="","",(VLOOKUP($E1040,所属・種目コード!$B$2:$D$152,2,0)))</f>
        <v>1135</v>
      </c>
      <c r="K1040" s="32">
        <v>1038</v>
      </c>
      <c r="L1040" s="716"/>
      <c r="M1040" s="716"/>
      <c r="N1040" s="709"/>
      <c r="O1040" s="709"/>
      <c r="P1040" s="709"/>
      <c r="Q1040" s="709"/>
      <c r="R1040" s="709"/>
      <c r="S1040" s="714"/>
      <c r="T1040" s="714"/>
    </row>
    <row r="1041" spans="1:20" ht="18" customHeight="1">
      <c r="A1041" s="709">
        <v>1039</v>
      </c>
      <c r="B1041" s="709"/>
      <c r="C1041" s="709" t="s">
        <v>11291</v>
      </c>
      <c r="D1041" s="709" t="s">
        <v>11292</v>
      </c>
      <c r="E1041" s="709" t="s">
        <v>166</v>
      </c>
      <c r="F1041" s="709">
        <v>1</v>
      </c>
      <c r="G1041" s="709">
        <v>2</v>
      </c>
      <c r="H1041" s="710" t="s">
        <v>8979</v>
      </c>
      <c r="I1041" s="714">
        <f>IF($E1041="","",(VLOOKUP($E1041,所属・種目コード!$B$2:$D$152,2,0)))</f>
        <v>1135</v>
      </c>
      <c r="K1041" s="32">
        <v>1039</v>
      </c>
      <c r="L1041" s="716"/>
      <c r="M1041" s="716"/>
      <c r="N1041" s="709"/>
      <c r="O1041" s="709"/>
      <c r="P1041" s="709"/>
      <c r="Q1041" s="709"/>
      <c r="R1041" s="709"/>
      <c r="S1041" s="714"/>
      <c r="T1041" s="714"/>
    </row>
    <row r="1042" spans="1:20" ht="18" customHeight="1">
      <c r="A1042" s="709">
        <v>1040</v>
      </c>
      <c r="B1042" s="709"/>
      <c r="C1042" s="709" t="s">
        <v>11293</v>
      </c>
      <c r="D1042" s="709" t="s">
        <v>11294</v>
      </c>
      <c r="E1042" s="709" t="s">
        <v>166</v>
      </c>
      <c r="F1042" s="709">
        <v>1</v>
      </c>
      <c r="G1042" s="709">
        <v>2</v>
      </c>
      <c r="H1042" s="710" t="s">
        <v>8979</v>
      </c>
      <c r="I1042" s="714">
        <f>IF($E1042="","",(VLOOKUP($E1042,所属・種目コード!$B$2:$D$152,2,0)))</f>
        <v>1135</v>
      </c>
      <c r="K1042" s="32">
        <v>1040</v>
      </c>
      <c r="L1042" s="716"/>
      <c r="M1042" s="716"/>
      <c r="N1042" s="709"/>
      <c r="O1042" s="709"/>
      <c r="P1042" s="709"/>
      <c r="Q1042" s="709"/>
      <c r="R1042" s="709"/>
      <c r="S1042" s="714"/>
      <c r="T1042" s="714"/>
    </row>
    <row r="1043" spans="1:20" ht="18" customHeight="1">
      <c r="A1043" s="709">
        <v>1041</v>
      </c>
      <c r="B1043" s="709"/>
      <c r="C1043" s="709" t="s">
        <v>11295</v>
      </c>
      <c r="D1043" s="709" t="s">
        <v>11296</v>
      </c>
      <c r="E1043" s="709" t="s">
        <v>166</v>
      </c>
      <c r="F1043" s="709">
        <v>1</v>
      </c>
      <c r="G1043" s="709">
        <v>3</v>
      </c>
      <c r="H1043" s="710" t="s">
        <v>8979</v>
      </c>
      <c r="I1043" s="714">
        <f>IF($E1043="","",(VLOOKUP($E1043,所属・種目コード!$B$2:$D$152,2,0)))</f>
        <v>1135</v>
      </c>
      <c r="K1043" s="32">
        <v>1041</v>
      </c>
      <c r="L1043" s="716"/>
      <c r="M1043" s="716"/>
      <c r="N1043" s="709"/>
      <c r="O1043" s="709"/>
      <c r="P1043" s="709"/>
      <c r="Q1043" s="709"/>
      <c r="R1043" s="709"/>
      <c r="S1043" s="714"/>
      <c r="T1043" s="714"/>
    </row>
    <row r="1044" spans="1:20" ht="18" customHeight="1">
      <c r="A1044" s="709">
        <v>1042</v>
      </c>
      <c r="B1044" s="709"/>
      <c r="C1044" s="709" t="s">
        <v>11297</v>
      </c>
      <c r="D1044" s="709" t="s">
        <v>11298</v>
      </c>
      <c r="E1044" s="709" t="s">
        <v>166</v>
      </c>
      <c r="F1044" s="709">
        <v>1</v>
      </c>
      <c r="G1044" s="709">
        <v>3</v>
      </c>
      <c r="H1044" s="710" t="s">
        <v>8979</v>
      </c>
      <c r="I1044" s="714">
        <f>IF($E1044="","",(VLOOKUP($E1044,所属・種目コード!$B$2:$D$152,2,0)))</f>
        <v>1135</v>
      </c>
      <c r="K1044" s="32">
        <v>1042</v>
      </c>
      <c r="L1044" s="716"/>
      <c r="M1044" s="716"/>
      <c r="N1044" s="709"/>
      <c r="O1044" s="709"/>
      <c r="P1044" s="709"/>
      <c r="Q1044" s="709"/>
      <c r="R1044" s="709"/>
      <c r="S1044" s="714"/>
      <c r="T1044" s="714"/>
    </row>
    <row r="1045" spans="1:20" ht="18" customHeight="1">
      <c r="A1045" s="709">
        <v>1043</v>
      </c>
      <c r="B1045" s="709"/>
      <c r="C1045" s="709" t="s">
        <v>11299</v>
      </c>
      <c r="D1045" s="709" t="s">
        <v>11300</v>
      </c>
      <c r="E1045" s="709" t="s">
        <v>194</v>
      </c>
      <c r="F1045" s="709">
        <v>1</v>
      </c>
      <c r="G1045" s="709">
        <v>3</v>
      </c>
      <c r="H1045" s="710" t="s">
        <v>8919</v>
      </c>
      <c r="I1045" s="714">
        <f>IF($E1045="","",(VLOOKUP($E1045,所属・種目コード!$B$2:$D$152,2,0)))</f>
        <v>1140</v>
      </c>
      <c r="K1045" s="32">
        <v>1043</v>
      </c>
      <c r="L1045" s="716"/>
      <c r="M1045" s="716"/>
      <c r="N1045" s="709"/>
      <c r="O1045" s="709"/>
      <c r="P1045" s="709"/>
      <c r="Q1045" s="709"/>
      <c r="R1045" s="709"/>
      <c r="S1045" s="714"/>
      <c r="T1045" s="714"/>
    </row>
    <row r="1046" spans="1:20" ht="18" customHeight="1">
      <c r="A1046" s="709">
        <v>1044</v>
      </c>
      <c r="B1046" s="709"/>
      <c r="C1046" s="709" t="s">
        <v>11301</v>
      </c>
      <c r="D1046" s="709" t="s">
        <v>11302</v>
      </c>
      <c r="E1046" s="709" t="s">
        <v>194</v>
      </c>
      <c r="F1046" s="709">
        <v>1</v>
      </c>
      <c r="G1046" s="709">
        <v>3</v>
      </c>
      <c r="H1046" s="710" t="s">
        <v>8919</v>
      </c>
      <c r="I1046" s="714">
        <f>IF($E1046="","",(VLOOKUP($E1046,所属・種目コード!$B$2:$D$152,2,0)))</f>
        <v>1140</v>
      </c>
      <c r="K1046" s="32">
        <v>1044</v>
      </c>
      <c r="L1046" s="716"/>
      <c r="M1046" s="716"/>
      <c r="N1046" s="709"/>
      <c r="O1046" s="709"/>
      <c r="P1046" s="709"/>
      <c r="Q1046" s="709"/>
      <c r="R1046" s="709"/>
      <c r="S1046" s="714"/>
      <c r="T1046" s="714"/>
    </row>
    <row r="1047" spans="1:20" ht="18" customHeight="1">
      <c r="A1047" s="709">
        <v>1045</v>
      </c>
      <c r="B1047" s="709"/>
      <c r="C1047" s="709" t="s">
        <v>11303</v>
      </c>
      <c r="D1047" s="709" t="s">
        <v>11304</v>
      </c>
      <c r="E1047" s="709" t="s">
        <v>194</v>
      </c>
      <c r="F1047" s="709">
        <v>1</v>
      </c>
      <c r="G1047" s="709">
        <v>2</v>
      </c>
      <c r="H1047" s="710" t="s">
        <v>8919</v>
      </c>
      <c r="I1047" s="714">
        <f>IF($E1047="","",(VLOOKUP($E1047,所属・種目コード!$B$2:$D$152,2,0)))</f>
        <v>1140</v>
      </c>
      <c r="K1047" s="32">
        <v>1045</v>
      </c>
      <c r="L1047" s="716"/>
      <c r="M1047" s="716"/>
      <c r="N1047" s="709"/>
      <c r="O1047" s="709"/>
      <c r="P1047" s="709"/>
      <c r="Q1047" s="709"/>
      <c r="R1047" s="709"/>
      <c r="S1047" s="714"/>
      <c r="T1047" s="714"/>
    </row>
    <row r="1048" spans="1:20" ht="18" customHeight="1">
      <c r="A1048" s="709">
        <v>1046</v>
      </c>
      <c r="B1048" s="709"/>
      <c r="C1048" s="709" t="s">
        <v>11305</v>
      </c>
      <c r="D1048" s="709" t="s">
        <v>11306</v>
      </c>
      <c r="E1048" s="709" t="s">
        <v>194</v>
      </c>
      <c r="F1048" s="709">
        <v>1</v>
      </c>
      <c r="G1048" s="709">
        <v>2</v>
      </c>
      <c r="H1048" s="710" t="s">
        <v>8919</v>
      </c>
      <c r="I1048" s="714">
        <f>IF($E1048="","",(VLOOKUP($E1048,所属・種目コード!$B$2:$D$152,2,0)))</f>
        <v>1140</v>
      </c>
      <c r="K1048" s="32">
        <v>1046</v>
      </c>
      <c r="L1048" s="716"/>
      <c r="M1048" s="716"/>
      <c r="N1048" s="709"/>
      <c r="O1048" s="709"/>
      <c r="P1048" s="709"/>
      <c r="Q1048" s="709"/>
      <c r="R1048" s="709"/>
      <c r="S1048" s="714"/>
      <c r="T1048" s="714"/>
    </row>
    <row r="1049" spans="1:20" ht="18" customHeight="1">
      <c r="A1049" s="709">
        <v>1047</v>
      </c>
      <c r="B1049" s="709"/>
      <c r="C1049" s="709" t="s">
        <v>11307</v>
      </c>
      <c r="D1049" s="709" t="s">
        <v>11308</v>
      </c>
      <c r="E1049" s="709" t="s">
        <v>194</v>
      </c>
      <c r="F1049" s="709">
        <v>1</v>
      </c>
      <c r="G1049" s="709">
        <v>3</v>
      </c>
      <c r="H1049" s="710" t="s">
        <v>8919</v>
      </c>
      <c r="I1049" s="714">
        <f>IF($E1049="","",(VLOOKUP($E1049,所属・種目コード!$B$2:$D$152,2,0)))</f>
        <v>1140</v>
      </c>
      <c r="K1049" s="32">
        <v>1047</v>
      </c>
      <c r="L1049" s="716"/>
      <c r="M1049" s="716"/>
      <c r="N1049" s="709"/>
      <c r="O1049" s="709"/>
      <c r="P1049" s="709"/>
      <c r="Q1049" s="709"/>
      <c r="R1049" s="709"/>
      <c r="S1049" s="714"/>
      <c r="T1049" s="714"/>
    </row>
    <row r="1050" spans="1:20" ht="18" customHeight="1">
      <c r="A1050" s="709">
        <v>1048</v>
      </c>
      <c r="B1050" s="709"/>
      <c r="C1050" s="709" t="s">
        <v>8440</v>
      </c>
      <c r="D1050" s="709" t="s">
        <v>8441</v>
      </c>
      <c r="E1050" s="709" t="s">
        <v>194</v>
      </c>
      <c r="F1050" s="709">
        <v>1</v>
      </c>
      <c r="G1050" s="709">
        <v>3</v>
      </c>
      <c r="H1050" s="710" t="s">
        <v>8919</v>
      </c>
      <c r="I1050" s="714">
        <f>IF($E1050="","",(VLOOKUP($E1050,所属・種目コード!$B$2:$D$152,2,0)))</f>
        <v>1140</v>
      </c>
      <c r="K1050" s="32">
        <v>1048</v>
      </c>
      <c r="L1050" s="716"/>
      <c r="M1050" s="716"/>
      <c r="N1050" s="709"/>
      <c r="O1050" s="709"/>
      <c r="P1050" s="709"/>
      <c r="Q1050" s="709"/>
      <c r="R1050" s="709"/>
      <c r="S1050" s="714"/>
      <c r="T1050" s="714"/>
    </row>
    <row r="1051" spans="1:20" ht="18" customHeight="1">
      <c r="A1051" s="709">
        <v>1049</v>
      </c>
      <c r="B1051" s="709"/>
      <c r="C1051" s="709" t="s">
        <v>11309</v>
      </c>
      <c r="D1051" s="709" t="s">
        <v>11310</v>
      </c>
      <c r="E1051" s="709" t="s">
        <v>194</v>
      </c>
      <c r="F1051" s="709">
        <v>1</v>
      </c>
      <c r="G1051" s="709">
        <v>3</v>
      </c>
      <c r="H1051" s="710" t="s">
        <v>8919</v>
      </c>
      <c r="I1051" s="714">
        <f>IF($E1051="","",(VLOOKUP($E1051,所属・種目コード!$B$2:$D$152,2,0)))</f>
        <v>1140</v>
      </c>
      <c r="K1051" s="32">
        <v>1049</v>
      </c>
      <c r="L1051" s="716"/>
      <c r="M1051" s="716"/>
      <c r="N1051" s="709"/>
      <c r="O1051" s="709"/>
      <c r="P1051" s="709"/>
      <c r="Q1051" s="709"/>
      <c r="R1051" s="709"/>
      <c r="S1051" s="714"/>
      <c r="T1051" s="714"/>
    </row>
    <row r="1052" spans="1:20" ht="18" customHeight="1">
      <c r="A1052" s="709">
        <v>1050</v>
      </c>
      <c r="B1052" s="709"/>
      <c r="C1052" s="709" t="s">
        <v>11311</v>
      </c>
      <c r="D1052" s="709" t="s">
        <v>11312</v>
      </c>
      <c r="E1052" s="709" t="s">
        <v>194</v>
      </c>
      <c r="F1052" s="709">
        <v>1</v>
      </c>
      <c r="G1052" s="709">
        <v>3</v>
      </c>
      <c r="H1052" s="710" t="s">
        <v>8919</v>
      </c>
      <c r="I1052" s="714">
        <f>IF($E1052="","",(VLOOKUP($E1052,所属・種目コード!$B$2:$D$152,2,0)))</f>
        <v>1140</v>
      </c>
      <c r="K1052" s="32">
        <v>1050</v>
      </c>
      <c r="L1052" s="716"/>
      <c r="M1052" s="716"/>
      <c r="N1052" s="709"/>
      <c r="O1052" s="709"/>
      <c r="P1052" s="709"/>
      <c r="Q1052" s="709"/>
      <c r="R1052" s="709"/>
      <c r="S1052" s="714"/>
      <c r="T1052" s="714"/>
    </row>
    <row r="1053" spans="1:20" ht="18" customHeight="1">
      <c r="A1053" s="709">
        <v>1051</v>
      </c>
      <c r="B1053" s="709"/>
      <c r="C1053" s="709" t="s">
        <v>11313</v>
      </c>
      <c r="D1053" s="709" t="s">
        <v>11314</v>
      </c>
      <c r="E1053" s="709" t="s">
        <v>194</v>
      </c>
      <c r="F1053" s="709">
        <v>1</v>
      </c>
      <c r="G1053" s="709">
        <v>2</v>
      </c>
      <c r="H1053" s="710" t="s">
        <v>8919</v>
      </c>
      <c r="I1053" s="714">
        <f>IF($E1053="","",(VLOOKUP($E1053,所属・種目コード!$B$2:$D$152,2,0)))</f>
        <v>1140</v>
      </c>
      <c r="K1053" s="32">
        <v>1051</v>
      </c>
      <c r="L1053" s="716"/>
      <c r="M1053" s="716"/>
      <c r="N1053" s="709"/>
      <c r="O1053" s="709"/>
      <c r="P1053" s="709"/>
      <c r="Q1053" s="709"/>
      <c r="R1053" s="709"/>
      <c r="S1053" s="714"/>
      <c r="T1053" s="714"/>
    </row>
    <row r="1054" spans="1:20" ht="18" customHeight="1">
      <c r="A1054" s="709">
        <v>1052</v>
      </c>
      <c r="B1054" s="709"/>
      <c r="C1054" s="709" t="s">
        <v>11315</v>
      </c>
      <c r="D1054" s="709" t="s">
        <v>1889</v>
      </c>
      <c r="E1054" s="709" t="s">
        <v>194</v>
      </c>
      <c r="F1054" s="709">
        <v>1</v>
      </c>
      <c r="G1054" s="709">
        <v>2</v>
      </c>
      <c r="H1054" s="710" t="s">
        <v>8919</v>
      </c>
      <c r="I1054" s="714">
        <f>IF($E1054="","",(VLOOKUP($E1054,所属・種目コード!$B$2:$D$152,2,0)))</f>
        <v>1140</v>
      </c>
      <c r="K1054" s="32">
        <v>1052</v>
      </c>
      <c r="L1054" s="716"/>
      <c r="M1054" s="716"/>
      <c r="N1054" s="709"/>
      <c r="O1054" s="709"/>
      <c r="P1054" s="709"/>
      <c r="Q1054" s="709"/>
      <c r="R1054" s="709"/>
      <c r="S1054" s="714"/>
      <c r="T1054" s="714"/>
    </row>
    <row r="1055" spans="1:20" ht="18" customHeight="1">
      <c r="A1055" s="709">
        <v>1053</v>
      </c>
      <c r="B1055" s="709"/>
      <c r="C1055" s="709" t="s">
        <v>11316</v>
      </c>
      <c r="D1055" s="709" t="s">
        <v>11317</v>
      </c>
      <c r="E1055" s="709" t="s">
        <v>194</v>
      </c>
      <c r="F1055" s="709">
        <v>1</v>
      </c>
      <c r="G1055" s="709">
        <v>3</v>
      </c>
      <c r="H1055" s="710" t="s">
        <v>8919</v>
      </c>
      <c r="I1055" s="714">
        <f>IF($E1055="","",(VLOOKUP($E1055,所属・種目コード!$B$2:$D$152,2,0)))</f>
        <v>1140</v>
      </c>
      <c r="K1055" s="32">
        <v>1053</v>
      </c>
      <c r="L1055" s="716"/>
      <c r="M1055" s="716"/>
      <c r="N1055" s="709"/>
      <c r="O1055" s="709"/>
      <c r="P1055" s="709"/>
      <c r="Q1055" s="709"/>
      <c r="R1055" s="709"/>
      <c r="S1055" s="714"/>
      <c r="T1055" s="714"/>
    </row>
    <row r="1056" spans="1:20" ht="18" customHeight="1">
      <c r="A1056" s="709">
        <v>1054</v>
      </c>
      <c r="B1056" s="709"/>
      <c r="C1056" s="709" t="s">
        <v>11318</v>
      </c>
      <c r="D1056" s="709" t="s">
        <v>11319</v>
      </c>
      <c r="E1056" s="709" t="s">
        <v>194</v>
      </c>
      <c r="F1056" s="709">
        <v>1</v>
      </c>
      <c r="G1056" s="709">
        <v>2</v>
      </c>
      <c r="H1056" s="710" t="s">
        <v>8919</v>
      </c>
      <c r="I1056" s="714">
        <f>IF($E1056="","",(VLOOKUP($E1056,所属・種目コード!$B$2:$D$152,2,0)))</f>
        <v>1140</v>
      </c>
      <c r="K1056" s="32">
        <v>1054</v>
      </c>
      <c r="L1056" s="716"/>
      <c r="M1056" s="716"/>
      <c r="N1056" s="709"/>
      <c r="O1056" s="709"/>
      <c r="P1056" s="709"/>
      <c r="Q1056" s="709"/>
      <c r="R1056" s="709"/>
      <c r="S1056" s="714"/>
      <c r="T1056" s="714"/>
    </row>
    <row r="1057" spans="1:20" ht="18" customHeight="1">
      <c r="A1057" s="709">
        <v>1055</v>
      </c>
      <c r="B1057" s="709"/>
      <c r="C1057" s="709" t="s">
        <v>11320</v>
      </c>
      <c r="D1057" s="709" t="s">
        <v>11321</v>
      </c>
      <c r="E1057" s="709" t="s">
        <v>194</v>
      </c>
      <c r="F1057" s="709">
        <v>1</v>
      </c>
      <c r="G1057" s="709">
        <v>2</v>
      </c>
      <c r="H1057" s="710" t="s">
        <v>8919</v>
      </c>
      <c r="I1057" s="714">
        <f>IF($E1057="","",(VLOOKUP($E1057,所属・種目コード!$B$2:$D$152,2,0)))</f>
        <v>1140</v>
      </c>
      <c r="K1057" s="32">
        <v>1055</v>
      </c>
      <c r="L1057" s="716"/>
      <c r="M1057" s="716"/>
      <c r="N1057" s="709"/>
      <c r="O1057" s="709"/>
      <c r="P1057" s="709"/>
      <c r="Q1057" s="709"/>
      <c r="R1057" s="709"/>
      <c r="S1057" s="714"/>
      <c r="T1057" s="714"/>
    </row>
    <row r="1058" spans="1:20" ht="18" customHeight="1">
      <c r="A1058" s="709">
        <v>1056</v>
      </c>
      <c r="B1058" s="709"/>
      <c r="C1058" s="709" t="s">
        <v>11322</v>
      </c>
      <c r="D1058" s="709" t="s">
        <v>11323</v>
      </c>
      <c r="E1058" s="709" t="s">
        <v>194</v>
      </c>
      <c r="F1058" s="709">
        <v>1</v>
      </c>
      <c r="G1058" s="709">
        <v>3</v>
      </c>
      <c r="H1058" s="710" t="s">
        <v>8919</v>
      </c>
      <c r="I1058" s="714">
        <f>IF($E1058="","",(VLOOKUP($E1058,所属・種目コード!$B$2:$D$152,2,0)))</f>
        <v>1140</v>
      </c>
      <c r="K1058" s="32">
        <v>1056</v>
      </c>
      <c r="L1058" s="716"/>
      <c r="M1058" s="716"/>
      <c r="N1058" s="709"/>
      <c r="O1058" s="709"/>
      <c r="P1058" s="709"/>
      <c r="Q1058" s="709"/>
      <c r="R1058" s="709"/>
      <c r="S1058" s="714"/>
      <c r="T1058" s="714"/>
    </row>
    <row r="1059" spans="1:20" ht="18" customHeight="1">
      <c r="A1059" s="709">
        <v>1057</v>
      </c>
      <c r="B1059" s="709"/>
      <c r="C1059" s="709" t="s">
        <v>11324</v>
      </c>
      <c r="D1059" s="709" t="s">
        <v>11325</v>
      </c>
      <c r="E1059" s="709" t="s">
        <v>194</v>
      </c>
      <c r="F1059" s="709">
        <v>1</v>
      </c>
      <c r="G1059" s="709">
        <v>2</v>
      </c>
      <c r="H1059" s="710" t="s">
        <v>8919</v>
      </c>
      <c r="I1059" s="714">
        <f>IF($E1059="","",(VLOOKUP($E1059,所属・種目コード!$B$2:$D$152,2,0)))</f>
        <v>1140</v>
      </c>
      <c r="K1059" s="32">
        <v>1057</v>
      </c>
      <c r="L1059" s="716"/>
      <c r="M1059" s="716"/>
      <c r="N1059" s="709"/>
      <c r="O1059" s="709"/>
      <c r="P1059" s="709"/>
      <c r="Q1059" s="709"/>
      <c r="R1059" s="709"/>
      <c r="S1059" s="714"/>
      <c r="T1059" s="714"/>
    </row>
    <row r="1060" spans="1:20" ht="18" customHeight="1">
      <c r="A1060" s="709">
        <v>1058</v>
      </c>
      <c r="B1060" s="709"/>
      <c r="C1060" s="709" t="s">
        <v>11326</v>
      </c>
      <c r="D1060" s="709" t="s">
        <v>11327</v>
      </c>
      <c r="E1060" s="709" t="s">
        <v>194</v>
      </c>
      <c r="F1060" s="709">
        <v>1</v>
      </c>
      <c r="G1060" s="709">
        <v>3</v>
      </c>
      <c r="H1060" s="710" t="s">
        <v>8919</v>
      </c>
      <c r="I1060" s="714">
        <f>IF($E1060="","",(VLOOKUP($E1060,所属・種目コード!$B$2:$D$152,2,0)))</f>
        <v>1140</v>
      </c>
      <c r="K1060" s="32">
        <v>1058</v>
      </c>
      <c r="L1060" s="716"/>
      <c r="M1060" s="716"/>
      <c r="N1060" s="709"/>
      <c r="O1060" s="709"/>
      <c r="P1060" s="709"/>
      <c r="Q1060" s="709"/>
      <c r="R1060" s="709"/>
      <c r="S1060" s="714"/>
      <c r="T1060" s="714"/>
    </row>
    <row r="1061" spans="1:20" ht="18" customHeight="1">
      <c r="A1061" s="709">
        <v>1059</v>
      </c>
      <c r="B1061" s="709"/>
      <c r="C1061" s="709" t="s">
        <v>11328</v>
      </c>
      <c r="D1061" s="709" t="s">
        <v>11329</v>
      </c>
      <c r="E1061" s="709" t="s">
        <v>194</v>
      </c>
      <c r="F1061" s="709">
        <v>1</v>
      </c>
      <c r="G1061" s="709">
        <v>3</v>
      </c>
      <c r="H1061" s="710" t="s">
        <v>8919</v>
      </c>
      <c r="I1061" s="714">
        <f>IF($E1061="","",(VLOOKUP($E1061,所属・種目コード!$B$2:$D$152,2,0)))</f>
        <v>1140</v>
      </c>
      <c r="K1061" s="32">
        <v>1059</v>
      </c>
      <c r="L1061" s="716"/>
      <c r="M1061" s="716"/>
      <c r="N1061" s="709"/>
      <c r="O1061" s="709"/>
      <c r="P1061" s="709"/>
      <c r="Q1061" s="709"/>
      <c r="R1061" s="709"/>
      <c r="S1061" s="714"/>
      <c r="T1061" s="714"/>
    </row>
    <row r="1062" spans="1:20" ht="18" customHeight="1">
      <c r="A1062" s="709">
        <v>1060</v>
      </c>
      <c r="B1062" s="709"/>
      <c r="C1062" s="709" t="s">
        <v>11330</v>
      </c>
      <c r="D1062" s="709" t="s">
        <v>11331</v>
      </c>
      <c r="E1062" s="709" t="s">
        <v>194</v>
      </c>
      <c r="F1062" s="709">
        <v>1</v>
      </c>
      <c r="G1062" s="709">
        <v>2</v>
      </c>
      <c r="H1062" s="710" t="s">
        <v>8919</v>
      </c>
      <c r="I1062" s="714">
        <f>IF($E1062="","",(VLOOKUP($E1062,所属・種目コード!$B$2:$D$152,2,0)))</f>
        <v>1140</v>
      </c>
      <c r="K1062" s="32">
        <v>1060</v>
      </c>
      <c r="L1062" s="716"/>
      <c r="M1062" s="716"/>
      <c r="N1062" s="709"/>
      <c r="O1062" s="709"/>
      <c r="P1062" s="709"/>
      <c r="Q1062" s="709"/>
      <c r="R1062" s="709"/>
      <c r="S1062" s="714"/>
      <c r="T1062" s="714"/>
    </row>
    <row r="1063" spans="1:20" ht="18" customHeight="1">
      <c r="A1063" s="709">
        <v>1061</v>
      </c>
      <c r="B1063" s="709"/>
      <c r="C1063" s="709" t="s">
        <v>11332</v>
      </c>
      <c r="D1063" s="709" t="s">
        <v>11333</v>
      </c>
      <c r="E1063" s="709" t="s">
        <v>194</v>
      </c>
      <c r="F1063" s="709">
        <v>1</v>
      </c>
      <c r="G1063" s="709">
        <v>3</v>
      </c>
      <c r="H1063" s="711" t="s">
        <v>8919</v>
      </c>
      <c r="I1063" s="714">
        <f>IF($E1063="","",(VLOOKUP($E1063,所属・種目コード!$B$2:$D$152,2,0)))</f>
        <v>1140</v>
      </c>
      <c r="K1063" s="32">
        <v>1061</v>
      </c>
      <c r="L1063" s="716"/>
      <c r="M1063" s="716"/>
      <c r="N1063" s="709"/>
      <c r="O1063" s="709"/>
      <c r="P1063" s="709"/>
      <c r="Q1063" s="709"/>
      <c r="R1063" s="709"/>
      <c r="S1063" s="714"/>
      <c r="T1063" s="714"/>
    </row>
    <row r="1064" spans="1:20" ht="18" customHeight="1">
      <c r="A1064" s="709">
        <v>1062</v>
      </c>
      <c r="B1064" s="709"/>
      <c r="C1064" s="709" t="s">
        <v>11334</v>
      </c>
      <c r="D1064" s="709" t="s">
        <v>11335</v>
      </c>
      <c r="E1064" s="709" t="s">
        <v>194</v>
      </c>
      <c r="F1064" s="709">
        <v>1</v>
      </c>
      <c r="G1064" s="709">
        <v>3</v>
      </c>
      <c r="H1064" s="711" t="s">
        <v>8919</v>
      </c>
      <c r="I1064" s="714">
        <f>IF($E1064="","",(VLOOKUP($E1064,所属・種目コード!$B$2:$D$152,2,0)))</f>
        <v>1140</v>
      </c>
      <c r="K1064" s="32">
        <v>1062</v>
      </c>
      <c r="L1064" s="716"/>
      <c r="M1064" s="716"/>
      <c r="N1064" s="709"/>
      <c r="O1064" s="709"/>
      <c r="P1064" s="709"/>
      <c r="Q1064" s="709"/>
      <c r="R1064" s="709"/>
      <c r="S1064" s="714"/>
      <c r="T1064" s="714"/>
    </row>
    <row r="1065" spans="1:20" ht="18" customHeight="1">
      <c r="A1065" s="709">
        <v>1063</v>
      </c>
      <c r="B1065" s="709"/>
      <c r="C1065" s="709" t="s">
        <v>11336</v>
      </c>
      <c r="D1065" s="709" t="s">
        <v>11337</v>
      </c>
      <c r="E1065" s="709" t="s">
        <v>194</v>
      </c>
      <c r="F1065" s="709">
        <v>1</v>
      </c>
      <c r="G1065" s="709">
        <v>2</v>
      </c>
      <c r="H1065" s="711" t="s">
        <v>8919</v>
      </c>
      <c r="I1065" s="714">
        <f>IF($E1065="","",(VLOOKUP($E1065,所属・種目コード!$B$2:$D$152,2,0)))</f>
        <v>1140</v>
      </c>
      <c r="K1065" s="32">
        <v>1063</v>
      </c>
      <c r="L1065" s="716"/>
      <c r="M1065" s="716"/>
      <c r="N1065" s="709"/>
      <c r="O1065" s="709"/>
      <c r="P1065" s="709"/>
      <c r="Q1065" s="709"/>
      <c r="R1065" s="709"/>
      <c r="S1065" s="714"/>
      <c r="T1065" s="714"/>
    </row>
    <row r="1066" spans="1:20" ht="18" customHeight="1">
      <c r="A1066" s="709">
        <v>1064</v>
      </c>
      <c r="B1066" s="709"/>
      <c r="C1066" s="709" t="s">
        <v>11338</v>
      </c>
      <c r="D1066" s="709" t="s">
        <v>11339</v>
      </c>
      <c r="E1066" s="709" t="s">
        <v>184</v>
      </c>
      <c r="F1066" s="709">
        <v>1</v>
      </c>
      <c r="G1066" s="709">
        <v>3</v>
      </c>
      <c r="H1066" s="711" t="s">
        <v>8984</v>
      </c>
      <c r="I1066" s="714">
        <f>IF($E1066="","",(VLOOKUP($E1066,所属・種目コード!$B$2:$D$152,2,0)))</f>
        <v>1138</v>
      </c>
      <c r="K1066" s="32">
        <v>1064</v>
      </c>
      <c r="L1066" s="716"/>
      <c r="M1066" s="716"/>
      <c r="N1066" s="709"/>
      <c r="O1066" s="709"/>
      <c r="P1066" s="709"/>
      <c r="Q1066" s="709"/>
      <c r="R1066" s="709"/>
      <c r="S1066" s="714"/>
      <c r="T1066" s="714"/>
    </row>
    <row r="1067" spans="1:20" ht="18" customHeight="1">
      <c r="A1067" s="709">
        <v>1065</v>
      </c>
      <c r="B1067" s="709"/>
      <c r="C1067" s="709" t="s">
        <v>11340</v>
      </c>
      <c r="D1067" s="709" t="s">
        <v>11341</v>
      </c>
      <c r="E1067" s="709" t="s">
        <v>184</v>
      </c>
      <c r="F1067" s="709">
        <v>1</v>
      </c>
      <c r="G1067" s="709">
        <v>3</v>
      </c>
      <c r="H1067" s="711" t="s">
        <v>8984</v>
      </c>
      <c r="I1067" s="714">
        <f>IF($E1067="","",(VLOOKUP($E1067,所属・種目コード!$B$2:$D$152,2,0)))</f>
        <v>1138</v>
      </c>
      <c r="K1067" s="32">
        <v>1065</v>
      </c>
      <c r="L1067" s="716"/>
      <c r="M1067" s="716"/>
      <c r="N1067" s="709"/>
      <c r="O1067" s="709"/>
      <c r="P1067" s="709"/>
      <c r="Q1067" s="709"/>
      <c r="R1067" s="709"/>
      <c r="S1067" s="714"/>
      <c r="T1067" s="714"/>
    </row>
    <row r="1068" spans="1:20" ht="18" customHeight="1">
      <c r="A1068" s="709">
        <v>1066</v>
      </c>
      <c r="B1068" s="709"/>
      <c r="C1068" s="709" t="s">
        <v>11342</v>
      </c>
      <c r="D1068" s="709" t="s">
        <v>11343</v>
      </c>
      <c r="E1068" s="709" t="s">
        <v>184</v>
      </c>
      <c r="F1068" s="709">
        <v>1</v>
      </c>
      <c r="G1068" s="709">
        <v>1</v>
      </c>
      <c r="H1068" s="711" t="s">
        <v>8984</v>
      </c>
      <c r="I1068" s="714">
        <f>IF($E1068="","",(VLOOKUP($E1068,所属・種目コード!$B$2:$D$152,2,0)))</f>
        <v>1138</v>
      </c>
      <c r="K1068" s="32">
        <v>1066</v>
      </c>
      <c r="L1068" s="716"/>
      <c r="M1068" s="716"/>
      <c r="N1068" s="709"/>
      <c r="O1068" s="709"/>
      <c r="P1068" s="709"/>
      <c r="Q1068" s="709"/>
      <c r="R1068" s="709"/>
      <c r="S1068" s="714"/>
      <c r="T1068" s="714"/>
    </row>
    <row r="1069" spans="1:20" ht="18" customHeight="1">
      <c r="A1069" s="709">
        <v>1067</v>
      </c>
      <c r="B1069" s="709"/>
      <c r="C1069" s="709" t="s">
        <v>11344</v>
      </c>
      <c r="D1069" s="709" t="s">
        <v>10617</v>
      </c>
      <c r="E1069" s="709" t="s">
        <v>184</v>
      </c>
      <c r="F1069" s="709">
        <v>1</v>
      </c>
      <c r="G1069" s="709">
        <v>1</v>
      </c>
      <c r="H1069" s="711" t="s">
        <v>8984</v>
      </c>
      <c r="I1069" s="714">
        <f>IF($E1069="","",(VLOOKUP($E1069,所属・種目コード!$B$2:$D$152,2,0)))</f>
        <v>1138</v>
      </c>
      <c r="K1069" s="32">
        <v>1067</v>
      </c>
      <c r="L1069" s="716"/>
      <c r="M1069" s="716"/>
      <c r="N1069" s="709"/>
      <c r="O1069" s="709"/>
      <c r="P1069" s="709"/>
      <c r="Q1069" s="709"/>
      <c r="R1069" s="709"/>
      <c r="S1069" s="714"/>
      <c r="T1069" s="714"/>
    </row>
    <row r="1070" spans="1:20" ht="18" customHeight="1">
      <c r="A1070" s="709">
        <v>1068</v>
      </c>
      <c r="B1070" s="709"/>
      <c r="C1070" s="709" t="s">
        <v>6470</v>
      </c>
      <c r="D1070" s="709" t="s">
        <v>11345</v>
      </c>
      <c r="E1070" s="709" t="s">
        <v>184</v>
      </c>
      <c r="F1070" s="709">
        <v>1</v>
      </c>
      <c r="G1070" s="709">
        <v>1</v>
      </c>
      <c r="H1070" s="711" t="s">
        <v>8984</v>
      </c>
      <c r="I1070" s="714">
        <f>IF($E1070="","",(VLOOKUP($E1070,所属・種目コード!$B$2:$D$152,2,0)))</f>
        <v>1138</v>
      </c>
      <c r="K1070" s="32">
        <v>1068</v>
      </c>
      <c r="L1070" s="716"/>
      <c r="M1070" s="716"/>
      <c r="N1070" s="709"/>
      <c r="O1070" s="709"/>
      <c r="P1070" s="709"/>
      <c r="Q1070" s="709"/>
      <c r="R1070" s="709"/>
      <c r="S1070" s="714"/>
      <c r="T1070" s="714"/>
    </row>
    <row r="1071" spans="1:20" ht="18" customHeight="1">
      <c r="A1071" s="709">
        <v>1069</v>
      </c>
      <c r="B1071" s="709"/>
      <c r="C1071" s="709" t="s">
        <v>11346</v>
      </c>
      <c r="D1071" s="709" t="s">
        <v>11347</v>
      </c>
      <c r="E1071" s="709" t="s">
        <v>184</v>
      </c>
      <c r="F1071" s="709">
        <v>1</v>
      </c>
      <c r="G1071" s="709">
        <v>3</v>
      </c>
      <c r="H1071" s="711" t="s">
        <v>8984</v>
      </c>
      <c r="I1071" s="714">
        <f>IF($E1071="","",(VLOOKUP($E1071,所属・種目コード!$B$2:$D$152,2,0)))</f>
        <v>1138</v>
      </c>
      <c r="K1071" s="32">
        <v>1069</v>
      </c>
      <c r="L1071" s="716"/>
      <c r="M1071" s="716"/>
      <c r="N1071" s="709"/>
      <c r="O1071" s="709"/>
      <c r="P1071" s="709"/>
      <c r="Q1071" s="709"/>
      <c r="R1071" s="709"/>
      <c r="S1071" s="714"/>
      <c r="T1071" s="714"/>
    </row>
    <row r="1072" spans="1:20" ht="18" customHeight="1">
      <c r="A1072" s="709">
        <v>1070</v>
      </c>
      <c r="B1072" s="709"/>
      <c r="C1072" s="709" t="s">
        <v>11348</v>
      </c>
      <c r="D1072" s="709" t="s">
        <v>9066</v>
      </c>
      <c r="E1072" s="709" t="s">
        <v>184</v>
      </c>
      <c r="F1072" s="709">
        <v>1</v>
      </c>
      <c r="G1072" s="709">
        <v>3</v>
      </c>
      <c r="H1072" s="711" t="s">
        <v>8984</v>
      </c>
      <c r="I1072" s="714">
        <f>IF($E1072="","",(VLOOKUP($E1072,所属・種目コード!$B$2:$D$152,2,0)))</f>
        <v>1138</v>
      </c>
      <c r="K1072" s="32">
        <v>1070</v>
      </c>
      <c r="L1072" s="716"/>
      <c r="M1072" s="716"/>
      <c r="N1072" s="709"/>
      <c r="O1072" s="709"/>
      <c r="P1072" s="709"/>
      <c r="Q1072" s="709"/>
      <c r="R1072" s="709"/>
      <c r="S1072" s="714"/>
      <c r="T1072" s="714"/>
    </row>
    <row r="1073" spans="1:20" ht="18" customHeight="1">
      <c r="A1073" s="709">
        <v>1071</v>
      </c>
      <c r="B1073" s="709"/>
      <c r="C1073" s="709" t="s">
        <v>3686</v>
      </c>
      <c r="D1073" s="709" t="s">
        <v>3037</v>
      </c>
      <c r="E1073" s="709" t="s">
        <v>184</v>
      </c>
      <c r="F1073" s="709">
        <v>1</v>
      </c>
      <c r="G1073" s="709">
        <v>2</v>
      </c>
      <c r="H1073" s="711" t="s">
        <v>8984</v>
      </c>
      <c r="I1073" s="714">
        <f>IF($E1073="","",(VLOOKUP($E1073,所属・種目コード!$B$2:$D$152,2,0)))</f>
        <v>1138</v>
      </c>
      <c r="K1073" s="32">
        <v>1071</v>
      </c>
      <c r="L1073" s="716"/>
      <c r="M1073" s="716"/>
      <c r="N1073" s="709"/>
      <c r="O1073" s="709"/>
      <c r="P1073" s="709"/>
      <c r="Q1073" s="709"/>
      <c r="R1073" s="709"/>
      <c r="S1073" s="714"/>
      <c r="T1073" s="714"/>
    </row>
    <row r="1074" spans="1:20" ht="18" customHeight="1">
      <c r="A1074" s="709">
        <v>1072</v>
      </c>
      <c r="B1074" s="709"/>
      <c r="C1074" s="709" t="s">
        <v>11349</v>
      </c>
      <c r="D1074" s="709" t="s">
        <v>11350</v>
      </c>
      <c r="E1074" s="709" t="s">
        <v>184</v>
      </c>
      <c r="F1074" s="709">
        <v>1</v>
      </c>
      <c r="G1074" s="709">
        <v>1</v>
      </c>
      <c r="H1074" s="711" t="s">
        <v>8984</v>
      </c>
      <c r="I1074" s="714">
        <f>IF($E1074="","",(VLOOKUP($E1074,所属・種目コード!$B$2:$D$152,2,0)))</f>
        <v>1138</v>
      </c>
      <c r="K1074" s="32">
        <v>1072</v>
      </c>
      <c r="L1074" s="716"/>
      <c r="M1074" s="716"/>
      <c r="N1074" s="709"/>
      <c r="O1074" s="709"/>
      <c r="P1074" s="709"/>
      <c r="Q1074" s="709"/>
      <c r="R1074" s="709"/>
      <c r="S1074" s="714"/>
      <c r="T1074" s="714"/>
    </row>
    <row r="1075" spans="1:20" ht="18" customHeight="1">
      <c r="A1075" s="709">
        <v>1073</v>
      </c>
      <c r="B1075" s="709"/>
      <c r="C1075" s="709" t="s">
        <v>11351</v>
      </c>
      <c r="D1075" s="709" t="s">
        <v>11352</v>
      </c>
      <c r="E1075" s="709" t="s">
        <v>184</v>
      </c>
      <c r="F1075" s="709">
        <v>1</v>
      </c>
      <c r="G1075" s="709">
        <v>2</v>
      </c>
      <c r="H1075" s="711" t="s">
        <v>8984</v>
      </c>
      <c r="I1075" s="714">
        <f>IF($E1075="","",(VLOOKUP($E1075,所属・種目コード!$B$2:$D$152,2,0)))</f>
        <v>1138</v>
      </c>
      <c r="K1075" s="32">
        <v>1073</v>
      </c>
      <c r="L1075" s="716"/>
      <c r="M1075" s="716"/>
      <c r="N1075" s="709"/>
      <c r="O1075" s="709"/>
      <c r="P1075" s="709"/>
      <c r="Q1075" s="709"/>
      <c r="R1075" s="709"/>
      <c r="S1075" s="714"/>
      <c r="T1075" s="714"/>
    </row>
    <row r="1076" spans="1:20" ht="18" customHeight="1">
      <c r="A1076" s="709">
        <v>1074</v>
      </c>
      <c r="B1076" s="709"/>
      <c r="C1076" s="709" t="s">
        <v>11353</v>
      </c>
      <c r="D1076" s="709" t="s">
        <v>11354</v>
      </c>
      <c r="E1076" s="709" t="s">
        <v>184</v>
      </c>
      <c r="F1076" s="709">
        <v>1</v>
      </c>
      <c r="G1076" s="709">
        <v>2</v>
      </c>
      <c r="H1076" s="711" t="s">
        <v>8984</v>
      </c>
      <c r="I1076" s="714">
        <f>IF($E1076="","",(VLOOKUP($E1076,所属・種目コード!$B$2:$D$152,2,0)))</f>
        <v>1138</v>
      </c>
      <c r="K1076" s="32">
        <v>1074</v>
      </c>
      <c r="L1076" s="716"/>
      <c r="M1076" s="716"/>
      <c r="N1076" s="709"/>
      <c r="O1076" s="709"/>
      <c r="P1076" s="709"/>
      <c r="Q1076" s="709"/>
      <c r="R1076" s="709"/>
      <c r="S1076" s="714"/>
      <c r="T1076" s="714"/>
    </row>
    <row r="1077" spans="1:20" ht="18" customHeight="1">
      <c r="A1077" s="709">
        <v>1075</v>
      </c>
      <c r="B1077" s="709"/>
      <c r="C1077" s="709" t="s">
        <v>11355</v>
      </c>
      <c r="D1077" s="709" t="s">
        <v>11356</v>
      </c>
      <c r="E1077" s="709" t="s">
        <v>355</v>
      </c>
      <c r="F1077" s="709">
        <v>1</v>
      </c>
      <c r="G1077" s="709">
        <v>1</v>
      </c>
      <c r="H1077" s="711" t="s">
        <v>8964</v>
      </c>
      <c r="I1077" s="714">
        <f>IF($E1077="","",(VLOOKUP($E1077,所属・種目コード!$B$2:$D$152,2,0)))</f>
        <v>1191</v>
      </c>
      <c r="K1077" s="32">
        <v>1075</v>
      </c>
      <c r="L1077" s="716"/>
      <c r="M1077" s="716"/>
      <c r="N1077" s="709"/>
      <c r="O1077" s="709"/>
      <c r="P1077" s="709"/>
      <c r="Q1077" s="709"/>
      <c r="R1077" s="709"/>
      <c r="S1077" s="714"/>
      <c r="T1077" s="714"/>
    </row>
    <row r="1078" spans="1:20" ht="18" customHeight="1">
      <c r="A1078" s="709">
        <v>1076</v>
      </c>
      <c r="B1078" s="709"/>
      <c r="C1078" s="709" t="s">
        <v>11357</v>
      </c>
      <c r="D1078" s="709" t="s">
        <v>11358</v>
      </c>
      <c r="E1078" s="709" t="s">
        <v>355</v>
      </c>
      <c r="F1078" s="709">
        <v>1</v>
      </c>
      <c r="G1078" s="709">
        <v>1</v>
      </c>
      <c r="H1078" s="711" t="s">
        <v>8964</v>
      </c>
      <c r="I1078" s="714">
        <f>IF($E1078="","",(VLOOKUP($E1078,所属・種目コード!$B$2:$D$152,2,0)))</f>
        <v>1191</v>
      </c>
      <c r="K1078" s="32">
        <v>1076</v>
      </c>
      <c r="L1078" s="716"/>
      <c r="M1078" s="716"/>
      <c r="N1078" s="709"/>
      <c r="O1078" s="709"/>
      <c r="P1078" s="709"/>
      <c r="Q1078" s="709"/>
      <c r="R1078" s="709"/>
      <c r="S1078" s="714"/>
      <c r="T1078" s="714"/>
    </row>
    <row r="1079" spans="1:20" ht="18" customHeight="1">
      <c r="A1079" s="709">
        <v>1077</v>
      </c>
      <c r="B1079" s="709"/>
      <c r="C1079" s="709" t="s">
        <v>11359</v>
      </c>
      <c r="D1079" s="709" t="s">
        <v>11360</v>
      </c>
      <c r="E1079" s="709" t="s">
        <v>355</v>
      </c>
      <c r="F1079" s="709">
        <v>1</v>
      </c>
      <c r="G1079" s="709">
        <v>1</v>
      </c>
      <c r="H1079" s="711" t="s">
        <v>8964</v>
      </c>
      <c r="I1079" s="714">
        <f>IF($E1079="","",(VLOOKUP($E1079,所属・種目コード!$B$2:$D$152,2,0)))</f>
        <v>1191</v>
      </c>
      <c r="K1079" s="32">
        <v>1077</v>
      </c>
      <c r="L1079" s="716"/>
      <c r="M1079" s="716"/>
      <c r="N1079" s="709"/>
      <c r="O1079" s="709"/>
      <c r="P1079" s="709"/>
      <c r="Q1079" s="709"/>
      <c r="R1079" s="709"/>
      <c r="S1079" s="714"/>
      <c r="T1079" s="714"/>
    </row>
    <row r="1080" spans="1:20" ht="18" customHeight="1">
      <c r="A1080" s="709">
        <v>1078</v>
      </c>
      <c r="B1080" s="709"/>
      <c r="C1080" s="709" t="s">
        <v>11361</v>
      </c>
      <c r="D1080" s="709" t="s">
        <v>9062</v>
      </c>
      <c r="E1080" s="709" t="s">
        <v>355</v>
      </c>
      <c r="F1080" s="709">
        <v>1</v>
      </c>
      <c r="G1080" s="709">
        <v>1</v>
      </c>
      <c r="H1080" s="711" t="s">
        <v>8964</v>
      </c>
      <c r="I1080" s="714">
        <f>IF($E1080="","",(VLOOKUP($E1080,所属・種目コード!$B$2:$D$152,2,0)))</f>
        <v>1191</v>
      </c>
      <c r="K1080" s="32">
        <v>1078</v>
      </c>
      <c r="L1080" s="716"/>
      <c r="M1080" s="716"/>
      <c r="N1080" s="709"/>
      <c r="O1080" s="709"/>
      <c r="P1080" s="709"/>
      <c r="Q1080" s="709"/>
      <c r="R1080" s="709"/>
      <c r="S1080" s="714"/>
      <c r="T1080" s="714"/>
    </row>
    <row r="1081" spans="1:20" ht="18" customHeight="1">
      <c r="A1081" s="709">
        <v>1079</v>
      </c>
      <c r="B1081" s="709"/>
      <c r="C1081" s="709" t="s">
        <v>11362</v>
      </c>
      <c r="D1081" s="709" t="s">
        <v>11363</v>
      </c>
      <c r="E1081" s="709" t="s">
        <v>355</v>
      </c>
      <c r="F1081" s="709">
        <v>1</v>
      </c>
      <c r="G1081" s="709">
        <v>1</v>
      </c>
      <c r="H1081" s="711" t="s">
        <v>8964</v>
      </c>
      <c r="I1081" s="714">
        <f>IF($E1081="","",(VLOOKUP($E1081,所属・種目コード!$B$2:$D$152,2,0)))</f>
        <v>1191</v>
      </c>
      <c r="K1081" s="32">
        <v>1079</v>
      </c>
      <c r="L1081" s="716"/>
      <c r="M1081" s="716"/>
      <c r="N1081" s="709"/>
      <c r="O1081" s="709"/>
      <c r="P1081" s="709"/>
      <c r="Q1081" s="709"/>
      <c r="R1081" s="709"/>
      <c r="S1081" s="714"/>
      <c r="T1081" s="714"/>
    </row>
    <row r="1082" spans="1:20" ht="18" customHeight="1">
      <c r="A1082" s="709">
        <v>1080</v>
      </c>
      <c r="B1082" s="709"/>
      <c r="C1082" s="709" t="s">
        <v>11364</v>
      </c>
      <c r="D1082" s="709" t="s">
        <v>11365</v>
      </c>
      <c r="E1082" s="709" t="s">
        <v>355</v>
      </c>
      <c r="F1082" s="709">
        <v>1</v>
      </c>
      <c r="G1082" s="709">
        <v>1</v>
      </c>
      <c r="H1082" s="711" t="s">
        <v>8964</v>
      </c>
      <c r="I1082" s="714">
        <f>IF($E1082="","",(VLOOKUP($E1082,所属・種目コード!$B$2:$D$152,2,0)))</f>
        <v>1191</v>
      </c>
      <c r="K1082" s="32">
        <v>1080</v>
      </c>
      <c r="L1082" s="716"/>
      <c r="M1082" s="716"/>
      <c r="N1082" s="709"/>
      <c r="O1082" s="709"/>
      <c r="P1082" s="709"/>
      <c r="Q1082" s="709"/>
      <c r="R1082" s="709"/>
      <c r="S1082" s="714"/>
      <c r="T1082" s="714"/>
    </row>
    <row r="1083" spans="1:20" ht="18" customHeight="1">
      <c r="A1083" s="709">
        <v>1081</v>
      </c>
      <c r="B1083" s="709"/>
      <c r="C1083" s="709" t="s">
        <v>11366</v>
      </c>
      <c r="D1083" s="709" t="s">
        <v>11367</v>
      </c>
      <c r="E1083" s="709" t="s">
        <v>355</v>
      </c>
      <c r="F1083" s="709">
        <v>1</v>
      </c>
      <c r="G1083" s="709">
        <v>1</v>
      </c>
      <c r="H1083" s="711" t="s">
        <v>8964</v>
      </c>
      <c r="I1083" s="714">
        <f>IF($E1083="","",(VLOOKUP($E1083,所属・種目コード!$B$2:$D$152,2,0)))</f>
        <v>1191</v>
      </c>
      <c r="K1083" s="32">
        <v>1081</v>
      </c>
      <c r="L1083" s="716"/>
      <c r="M1083" s="716"/>
      <c r="N1083" s="709"/>
      <c r="O1083" s="709"/>
      <c r="P1083" s="709"/>
      <c r="Q1083" s="709"/>
      <c r="R1083" s="709"/>
      <c r="S1083" s="714"/>
      <c r="T1083" s="714"/>
    </row>
    <row r="1084" spans="1:20" ht="18" customHeight="1">
      <c r="A1084" s="709">
        <v>1082</v>
      </c>
      <c r="B1084" s="709"/>
      <c r="C1084" s="709" t="s">
        <v>11368</v>
      </c>
      <c r="D1084" s="709" t="s">
        <v>9704</v>
      </c>
      <c r="E1084" s="709" t="s">
        <v>361</v>
      </c>
      <c r="F1084" s="709">
        <v>1</v>
      </c>
      <c r="G1084" s="709">
        <v>1</v>
      </c>
      <c r="H1084" s="711" t="s">
        <v>8924</v>
      </c>
      <c r="I1084" s="714">
        <f>IF($E1084="","",(VLOOKUP($E1084,所属・種目コード!$B$2:$D$152,2,0)))</f>
        <v>1197</v>
      </c>
      <c r="K1084" s="32">
        <v>1082</v>
      </c>
      <c r="L1084" s="716"/>
      <c r="M1084" s="716"/>
      <c r="N1084" s="709"/>
      <c r="O1084" s="709"/>
      <c r="P1084" s="709"/>
      <c r="Q1084" s="709"/>
      <c r="R1084" s="709"/>
      <c r="S1084" s="714"/>
      <c r="T1084" s="714"/>
    </row>
    <row r="1085" spans="1:20" ht="18" customHeight="1">
      <c r="A1085" s="709">
        <v>1083</v>
      </c>
      <c r="B1085" s="709"/>
      <c r="C1085" s="709" t="s">
        <v>11369</v>
      </c>
      <c r="D1085" s="709" t="s">
        <v>11370</v>
      </c>
      <c r="E1085" s="709" t="s">
        <v>361</v>
      </c>
      <c r="F1085" s="709">
        <v>1</v>
      </c>
      <c r="G1085" s="709">
        <v>1</v>
      </c>
      <c r="H1085" s="711" t="s">
        <v>8924</v>
      </c>
      <c r="I1085" s="714">
        <f>IF($E1085="","",(VLOOKUP($E1085,所属・種目コード!$B$2:$D$152,2,0)))</f>
        <v>1197</v>
      </c>
      <c r="K1085" s="32">
        <v>1083</v>
      </c>
      <c r="L1085" s="716"/>
      <c r="M1085" s="716"/>
      <c r="N1085" s="709"/>
      <c r="O1085" s="709"/>
      <c r="P1085" s="709"/>
      <c r="Q1085" s="709"/>
      <c r="R1085" s="709"/>
      <c r="S1085" s="714"/>
      <c r="T1085" s="714"/>
    </row>
    <row r="1086" spans="1:20" ht="18" customHeight="1">
      <c r="A1086" s="709">
        <v>1084</v>
      </c>
      <c r="B1086" s="709"/>
      <c r="C1086" s="709" t="s">
        <v>11371</v>
      </c>
      <c r="D1086" s="709" t="s">
        <v>11372</v>
      </c>
      <c r="E1086" s="709" t="s">
        <v>361</v>
      </c>
      <c r="F1086" s="709">
        <v>1</v>
      </c>
      <c r="G1086" s="709">
        <v>1</v>
      </c>
      <c r="H1086" s="711" t="s">
        <v>8924</v>
      </c>
      <c r="I1086" s="714">
        <f>IF($E1086="","",(VLOOKUP($E1086,所属・種目コード!$B$2:$D$152,2,0)))</f>
        <v>1197</v>
      </c>
      <c r="K1086" s="32">
        <v>1084</v>
      </c>
      <c r="L1086" s="716"/>
      <c r="M1086" s="716"/>
      <c r="N1086" s="709"/>
      <c r="O1086" s="709"/>
      <c r="P1086" s="709"/>
      <c r="Q1086" s="709"/>
      <c r="R1086" s="709"/>
      <c r="S1086" s="714"/>
      <c r="T1086" s="714"/>
    </row>
    <row r="1087" spans="1:20" ht="18" customHeight="1">
      <c r="A1087" s="709">
        <v>1085</v>
      </c>
      <c r="B1087" s="709"/>
      <c r="C1087" s="709" t="s">
        <v>11373</v>
      </c>
      <c r="D1087" s="709" t="s">
        <v>11374</v>
      </c>
      <c r="E1087" s="709" t="s">
        <v>361</v>
      </c>
      <c r="F1087" s="709">
        <v>1</v>
      </c>
      <c r="G1087" s="709">
        <v>1</v>
      </c>
      <c r="H1087" s="711" t="s">
        <v>8924</v>
      </c>
      <c r="I1087" s="714">
        <f>IF($E1087="","",(VLOOKUP($E1087,所属・種目コード!$B$2:$D$152,2,0)))</f>
        <v>1197</v>
      </c>
      <c r="K1087" s="32">
        <v>1085</v>
      </c>
      <c r="L1087" s="716"/>
      <c r="M1087" s="716"/>
      <c r="N1087" s="709"/>
      <c r="O1087" s="709"/>
      <c r="P1087" s="709"/>
      <c r="Q1087" s="709"/>
      <c r="R1087" s="709"/>
      <c r="S1087" s="714"/>
      <c r="T1087" s="714"/>
    </row>
    <row r="1088" spans="1:20" ht="18" customHeight="1">
      <c r="A1088" s="709">
        <v>1086</v>
      </c>
      <c r="B1088" s="709"/>
      <c r="C1088" s="709" t="s">
        <v>11375</v>
      </c>
      <c r="D1088" s="709" t="s">
        <v>11376</v>
      </c>
      <c r="E1088" s="709" t="s">
        <v>361</v>
      </c>
      <c r="F1088" s="709">
        <v>1</v>
      </c>
      <c r="G1088" s="709">
        <v>1</v>
      </c>
      <c r="H1088" s="711" t="s">
        <v>8924</v>
      </c>
      <c r="I1088" s="714">
        <f>IF($E1088="","",(VLOOKUP($E1088,所属・種目コード!$B$2:$D$152,2,0)))</f>
        <v>1197</v>
      </c>
      <c r="K1088" s="32">
        <v>1086</v>
      </c>
      <c r="L1088" s="716"/>
      <c r="M1088" s="716"/>
      <c r="N1088" s="709"/>
      <c r="O1088" s="709"/>
      <c r="P1088" s="709"/>
      <c r="Q1088" s="709"/>
      <c r="R1088" s="709"/>
      <c r="S1088" s="714"/>
      <c r="T1088" s="714"/>
    </row>
    <row r="1089" spans="1:20" ht="18" customHeight="1">
      <c r="A1089" s="709">
        <v>1087</v>
      </c>
      <c r="B1089" s="709"/>
      <c r="C1089" s="709" t="s">
        <v>11377</v>
      </c>
      <c r="D1089" s="709" t="s">
        <v>11378</v>
      </c>
      <c r="E1089" s="709" t="s">
        <v>364</v>
      </c>
      <c r="F1089" s="709">
        <v>1</v>
      </c>
      <c r="G1089" s="709">
        <v>2</v>
      </c>
      <c r="H1089" s="711" t="s">
        <v>8955</v>
      </c>
      <c r="I1089" s="714">
        <f>IF($E1089="","",(VLOOKUP($E1089,所属・種目コード!$B$2:$D$152,2,0)))</f>
        <v>1200</v>
      </c>
      <c r="K1089" s="32">
        <v>1087</v>
      </c>
      <c r="L1089" s="716"/>
      <c r="M1089" s="716"/>
      <c r="N1089" s="709"/>
      <c r="O1089" s="709"/>
      <c r="P1089" s="709"/>
      <c r="Q1089" s="709"/>
      <c r="R1089" s="709"/>
      <c r="S1089" s="714"/>
      <c r="T1089" s="714"/>
    </row>
    <row r="1090" spans="1:20" ht="18" customHeight="1">
      <c r="A1090" s="709">
        <v>1088</v>
      </c>
      <c r="B1090" s="709"/>
      <c r="C1090" s="709" t="s">
        <v>11379</v>
      </c>
      <c r="D1090" s="709" t="s">
        <v>11380</v>
      </c>
      <c r="E1090" s="709" t="s">
        <v>364</v>
      </c>
      <c r="F1090" s="709">
        <v>1</v>
      </c>
      <c r="G1090" s="709">
        <v>3</v>
      </c>
      <c r="H1090" s="710" t="s">
        <v>8955</v>
      </c>
      <c r="I1090" s="714">
        <f>IF($E1090="","",(VLOOKUP($E1090,所属・種目コード!$B$2:$D$152,2,0)))</f>
        <v>1200</v>
      </c>
      <c r="K1090" s="32">
        <v>1088</v>
      </c>
      <c r="L1090" s="716"/>
      <c r="M1090" s="716"/>
      <c r="N1090" s="709"/>
      <c r="O1090" s="709"/>
      <c r="P1090" s="709"/>
      <c r="Q1090" s="709"/>
      <c r="R1090" s="709"/>
      <c r="S1090" s="714"/>
      <c r="T1090" s="714"/>
    </row>
    <row r="1091" spans="1:20" ht="18" customHeight="1">
      <c r="A1091" s="709">
        <v>1089</v>
      </c>
      <c r="B1091" s="709"/>
      <c r="C1091" s="709" t="s">
        <v>11381</v>
      </c>
      <c r="D1091" s="709" t="s">
        <v>11382</v>
      </c>
      <c r="E1091" s="709" t="s">
        <v>364</v>
      </c>
      <c r="F1091" s="709">
        <v>1</v>
      </c>
      <c r="G1091" s="709">
        <v>3</v>
      </c>
      <c r="H1091" s="710" t="s">
        <v>8955</v>
      </c>
      <c r="I1091" s="714">
        <f>IF($E1091="","",(VLOOKUP($E1091,所属・種目コード!$B$2:$D$152,2,0)))</f>
        <v>1200</v>
      </c>
      <c r="L1091" s="716"/>
      <c r="M1091" s="716"/>
      <c r="N1091" s="709"/>
      <c r="O1091" s="709"/>
      <c r="P1091" s="709"/>
      <c r="Q1091" s="709"/>
      <c r="R1091" s="709"/>
      <c r="S1091" s="714" t="str">
        <f>IF($P1091="","",(VLOOKUP($P1091,所属・種目コード!$B$2:$D$152,3,0)))</f>
        <v/>
      </c>
      <c r="T1091" s="714" t="str">
        <f>IF($P1091="","",(VLOOKUP($P1091,所属・種目コード!$B$2:$D$152,3,0)))</f>
        <v/>
      </c>
    </row>
    <row r="1092" spans="1:20" ht="18" customHeight="1">
      <c r="A1092" s="709">
        <v>1090</v>
      </c>
      <c r="B1092" s="709"/>
      <c r="C1092" s="709" t="s">
        <v>11383</v>
      </c>
      <c r="D1092" s="709" t="s">
        <v>11384</v>
      </c>
      <c r="E1092" s="709" t="s">
        <v>364</v>
      </c>
      <c r="F1092" s="709">
        <v>1</v>
      </c>
      <c r="G1092" s="709">
        <v>3</v>
      </c>
      <c r="H1092" s="710" t="s">
        <v>8955</v>
      </c>
      <c r="I1092" s="714">
        <f>IF($E1092="","",(VLOOKUP($E1092,所属・種目コード!$B$2:$D$152,2,0)))</f>
        <v>1200</v>
      </c>
      <c r="L1092" s="716"/>
      <c r="M1092" s="716"/>
      <c r="N1092" s="709"/>
      <c r="O1092" s="709"/>
      <c r="P1092" s="709"/>
      <c r="Q1092" s="709"/>
      <c r="R1092" s="709"/>
      <c r="S1092" s="714" t="str">
        <f>IF($P1092="","",(VLOOKUP($P1092,所属・種目コード!$B$2:$D$152,3,0)))</f>
        <v/>
      </c>
      <c r="T1092" s="714" t="str">
        <f>IF($P1092="","",(VLOOKUP($P1092,所属・種目コード!$B$2:$D$152,3,0)))</f>
        <v/>
      </c>
    </row>
    <row r="1093" spans="1:20" ht="18" customHeight="1">
      <c r="A1093" s="709">
        <v>1091</v>
      </c>
      <c r="B1093" s="709"/>
      <c r="C1093" s="709" t="s">
        <v>11385</v>
      </c>
      <c r="D1093" s="709" t="s">
        <v>11386</v>
      </c>
      <c r="E1093" s="709" t="s">
        <v>364</v>
      </c>
      <c r="F1093" s="709">
        <v>1</v>
      </c>
      <c r="G1093" s="709">
        <v>3</v>
      </c>
      <c r="H1093" s="710" t="s">
        <v>8955</v>
      </c>
      <c r="I1093" s="714">
        <f>IF($E1093="","",(VLOOKUP($E1093,所属・種目コード!$B$2:$D$152,2,0)))</f>
        <v>1200</v>
      </c>
      <c r="L1093" s="716"/>
      <c r="M1093" s="716"/>
      <c r="N1093" s="709"/>
      <c r="O1093" s="709"/>
      <c r="P1093" s="709"/>
      <c r="Q1093" s="709"/>
      <c r="R1093" s="709"/>
      <c r="S1093" s="714" t="str">
        <f>IF($P1093="","",(VLOOKUP($P1093,所属・種目コード!$B$2:$D$152,3,0)))</f>
        <v/>
      </c>
      <c r="T1093" s="714" t="str">
        <f>IF($P1093="","",(VLOOKUP($P1093,所属・種目コード!$B$2:$D$152,3,0)))</f>
        <v/>
      </c>
    </row>
    <row r="1094" spans="1:20" ht="18" customHeight="1">
      <c r="A1094" s="709">
        <v>1092</v>
      </c>
      <c r="B1094" s="709"/>
      <c r="C1094" s="709" t="s">
        <v>11387</v>
      </c>
      <c r="D1094" s="709" t="s">
        <v>11388</v>
      </c>
      <c r="E1094" s="709" t="s">
        <v>364</v>
      </c>
      <c r="F1094" s="709">
        <v>1</v>
      </c>
      <c r="G1094" s="709">
        <v>3</v>
      </c>
      <c r="H1094" s="710" t="s">
        <v>8955</v>
      </c>
      <c r="I1094" s="714">
        <f>IF($E1094="","",(VLOOKUP($E1094,所属・種目コード!$B$2:$D$152,2,0)))</f>
        <v>1200</v>
      </c>
      <c r="L1094" s="716"/>
      <c r="M1094" s="716"/>
      <c r="N1094" s="709"/>
      <c r="O1094" s="709"/>
      <c r="P1094" s="709"/>
      <c r="Q1094" s="709"/>
      <c r="R1094" s="709"/>
      <c r="S1094" s="714" t="str">
        <f>IF($P1094="","",(VLOOKUP($P1094,所属・種目コード!$B$2:$D$152,3,0)))</f>
        <v/>
      </c>
      <c r="T1094" s="714" t="str">
        <f>IF($P1094="","",(VLOOKUP($P1094,所属・種目コード!$B$2:$D$152,3,0)))</f>
        <v/>
      </c>
    </row>
    <row r="1095" spans="1:20" ht="18" customHeight="1">
      <c r="A1095" s="709">
        <v>1093</v>
      </c>
      <c r="B1095" s="709"/>
      <c r="C1095" s="709" t="s">
        <v>11389</v>
      </c>
      <c r="D1095" s="709" t="s">
        <v>11390</v>
      </c>
      <c r="E1095" s="709" t="s">
        <v>364</v>
      </c>
      <c r="F1095" s="709">
        <v>1</v>
      </c>
      <c r="G1095" s="709">
        <v>3</v>
      </c>
      <c r="H1095" s="710" t="s">
        <v>8955</v>
      </c>
      <c r="I1095" s="714">
        <f>IF($E1095="","",(VLOOKUP($E1095,所属・種目コード!$B$2:$D$152,2,0)))</f>
        <v>1200</v>
      </c>
      <c r="L1095" s="716"/>
      <c r="M1095" s="716"/>
      <c r="N1095" s="709"/>
      <c r="O1095" s="709"/>
      <c r="P1095" s="709"/>
      <c r="Q1095" s="709"/>
      <c r="R1095" s="709"/>
      <c r="S1095" s="714" t="str">
        <f>IF($P1095="","",(VLOOKUP($P1095,所属・種目コード!$B$2:$D$152,3,0)))</f>
        <v/>
      </c>
      <c r="T1095" s="714" t="str">
        <f>IF($P1095="","",(VLOOKUP($P1095,所属・種目コード!$B$2:$D$152,3,0)))</f>
        <v/>
      </c>
    </row>
    <row r="1096" spans="1:20" ht="18" customHeight="1">
      <c r="A1096" s="709">
        <v>1094</v>
      </c>
      <c r="B1096" s="709"/>
      <c r="C1096" s="709" t="s">
        <v>11391</v>
      </c>
      <c r="D1096" s="709" t="s">
        <v>11392</v>
      </c>
      <c r="E1096" s="709" t="s">
        <v>364</v>
      </c>
      <c r="F1096" s="709">
        <v>1</v>
      </c>
      <c r="G1096" s="709">
        <v>3</v>
      </c>
      <c r="H1096" s="710" t="s">
        <v>8955</v>
      </c>
      <c r="I1096" s="714">
        <f>IF($E1096="","",(VLOOKUP($E1096,所属・種目コード!$B$2:$D$152,2,0)))</f>
        <v>1200</v>
      </c>
      <c r="L1096" s="716"/>
      <c r="M1096" s="716"/>
      <c r="N1096" s="709"/>
      <c r="O1096" s="709"/>
      <c r="P1096" s="709"/>
      <c r="Q1096" s="709"/>
      <c r="R1096" s="709"/>
      <c r="S1096" s="714" t="str">
        <f>IF($P1096="","",(VLOOKUP($P1096,所属・種目コード!$B$2:$D$152,3,0)))</f>
        <v/>
      </c>
      <c r="T1096" s="714" t="str">
        <f>IF($P1096="","",(VLOOKUP($P1096,所属・種目コード!$B$2:$D$152,3,0)))</f>
        <v/>
      </c>
    </row>
    <row r="1097" spans="1:20" ht="18" customHeight="1">
      <c r="A1097" s="709">
        <v>1095</v>
      </c>
      <c r="B1097" s="709"/>
      <c r="C1097" s="709" t="s">
        <v>11393</v>
      </c>
      <c r="D1097" s="709" t="s">
        <v>11394</v>
      </c>
      <c r="E1097" s="709" t="s">
        <v>364</v>
      </c>
      <c r="F1097" s="709">
        <v>1</v>
      </c>
      <c r="G1097" s="709">
        <v>3</v>
      </c>
      <c r="H1097" s="710" t="s">
        <v>8955</v>
      </c>
      <c r="I1097" s="714">
        <f>IF($E1097="","",(VLOOKUP($E1097,所属・種目コード!$B$2:$D$152,2,0)))</f>
        <v>1200</v>
      </c>
      <c r="L1097" s="716"/>
      <c r="M1097" s="716"/>
      <c r="N1097" s="709"/>
      <c r="O1097" s="709"/>
      <c r="P1097" s="709"/>
      <c r="Q1097" s="709"/>
      <c r="R1097" s="709"/>
      <c r="S1097" s="714" t="str">
        <f>IF($P1097="","",(VLOOKUP($P1097,所属・種目コード!$B$2:$D$152,3,0)))</f>
        <v/>
      </c>
      <c r="T1097" s="714" t="str">
        <f>IF($P1097="","",(VLOOKUP($P1097,所属・種目コード!$B$2:$D$152,3,0)))</f>
        <v/>
      </c>
    </row>
    <row r="1098" spans="1:20" ht="18" customHeight="1">
      <c r="A1098" s="709">
        <v>1096</v>
      </c>
      <c r="B1098" s="709"/>
      <c r="C1098" s="709" t="s">
        <v>11395</v>
      </c>
      <c r="D1098" s="709" t="s">
        <v>11396</v>
      </c>
      <c r="E1098" s="709" t="s">
        <v>364</v>
      </c>
      <c r="F1098" s="709">
        <v>1</v>
      </c>
      <c r="G1098" s="709">
        <v>3</v>
      </c>
      <c r="H1098" s="711" t="s">
        <v>8955</v>
      </c>
      <c r="I1098" s="714">
        <f>IF($E1098="","",(VLOOKUP($E1098,所属・種目コード!$B$2:$D$152,2,0)))</f>
        <v>1200</v>
      </c>
      <c r="L1098" s="716"/>
      <c r="M1098" s="716"/>
      <c r="N1098" s="709"/>
      <c r="O1098" s="709"/>
      <c r="P1098" s="709"/>
      <c r="Q1098" s="709"/>
      <c r="R1098" s="709"/>
      <c r="S1098" s="714" t="str">
        <f>IF($P1098="","",(VLOOKUP($P1098,所属・種目コード!$B$2:$D$152,3,0)))</f>
        <v/>
      </c>
      <c r="T1098" s="714" t="str">
        <f>IF($P1098="","",(VLOOKUP($P1098,所属・種目コード!$B$2:$D$152,3,0)))</f>
        <v/>
      </c>
    </row>
    <row r="1099" spans="1:20" ht="18" customHeight="1">
      <c r="A1099" s="709">
        <v>1097</v>
      </c>
      <c r="B1099" s="709"/>
      <c r="C1099" s="709" t="s">
        <v>11397</v>
      </c>
      <c r="D1099" s="709" t="s">
        <v>11398</v>
      </c>
      <c r="E1099" s="709" t="s">
        <v>359</v>
      </c>
      <c r="F1099" s="709">
        <v>1</v>
      </c>
      <c r="G1099" s="709">
        <v>2</v>
      </c>
      <c r="H1099" s="711" t="s">
        <v>8943</v>
      </c>
      <c r="I1099" s="714">
        <f>IF($E1099="","",(VLOOKUP($E1099,所属・種目コード!$B$2:$D$152,2,0)))</f>
        <v>1195</v>
      </c>
      <c r="L1099" s="716"/>
      <c r="M1099" s="716"/>
      <c r="N1099" s="709"/>
      <c r="O1099" s="709"/>
      <c r="P1099" s="709"/>
      <c r="Q1099" s="709"/>
      <c r="R1099" s="709"/>
      <c r="S1099" s="714" t="str">
        <f>IF($P1099="","",(VLOOKUP($P1099,所属・種目コード!$B$2:$D$152,3,0)))</f>
        <v/>
      </c>
      <c r="T1099" s="714" t="str">
        <f>IF($P1099="","",(VLOOKUP($P1099,所属・種目コード!$B$2:$D$152,3,0)))</f>
        <v/>
      </c>
    </row>
    <row r="1100" spans="1:20" ht="18" customHeight="1">
      <c r="A1100" s="709">
        <v>1098</v>
      </c>
      <c r="B1100" s="709"/>
      <c r="C1100" s="709" t="s">
        <v>11399</v>
      </c>
      <c r="D1100" s="709" t="s">
        <v>10056</v>
      </c>
      <c r="E1100" s="709" t="s">
        <v>359</v>
      </c>
      <c r="F1100" s="709">
        <v>1</v>
      </c>
      <c r="G1100" s="709">
        <v>3</v>
      </c>
      <c r="H1100" s="711" t="s">
        <v>8943</v>
      </c>
      <c r="I1100" s="714">
        <f>IF($E1100="","",(VLOOKUP($E1100,所属・種目コード!$B$2:$D$152,2,0)))</f>
        <v>1195</v>
      </c>
      <c r="L1100" s="716"/>
      <c r="M1100" s="716"/>
      <c r="N1100" s="709"/>
      <c r="O1100" s="709"/>
      <c r="P1100" s="709"/>
      <c r="Q1100" s="709"/>
      <c r="R1100" s="709"/>
      <c r="S1100" s="714" t="str">
        <f>IF($P1100="","",(VLOOKUP($P1100,所属・種目コード!$B$2:$D$152,3,0)))</f>
        <v/>
      </c>
      <c r="T1100" s="714" t="str">
        <f>IF($P1100="","",(VLOOKUP($P1100,所属・種目コード!$B$2:$D$152,3,0)))</f>
        <v/>
      </c>
    </row>
    <row r="1101" spans="1:20" ht="18" customHeight="1">
      <c r="A1101" s="709">
        <v>1099</v>
      </c>
      <c r="B1101" s="709"/>
      <c r="C1101" s="709" t="s">
        <v>11400</v>
      </c>
      <c r="D1101" s="709" t="s">
        <v>2359</v>
      </c>
      <c r="E1101" s="709" t="s">
        <v>359</v>
      </c>
      <c r="F1101" s="709">
        <v>1</v>
      </c>
      <c r="G1101" s="709">
        <v>3</v>
      </c>
      <c r="H1101" s="711" t="s">
        <v>8943</v>
      </c>
      <c r="I1101" s="714">
        <f>IF($E1101="","",(VLOOKUP($E1101,所属・種目コード!$B$2:$D$152,2,0)))</f>
        <v>1195</v>
      </c>
      <c r="L1101" s="716"/>
      <c r="M1101" s="716"/>
      <c r="N1101" s="709"/>
      <c r="O1101" s="709"/>
      <c r="P1101" s="709"/>
      <c r="Q1101" s="709"/>
      <c r="R1101" s="709"/>
      <c r="S1101" s="714" t="str">
        <f>IF($P1101="","",(VLOOKUP($P1101,所属・種目コード!$B$2:$D$152,3,0)))</f>
        <v/>
      </c>
      <c r="T1101" s="714" t="str">
        <f>IF($P1101="","",(VLOOKUP($P1101,所属・種目コード!$B$2:$D$152,3,0)))</f>
        <v/>
      </c>
    </row>
    <row r="1102" spans="1:20" ht="18" customHeight="1">
      <c r="A1102" s="709">
        <v>1100</v>
      </c>
      <c r="B1102" s="709"/>
      <c r="C1102" s="709" t="s">
        <v>11401</v>
      </c>
      <c r="D1102" s="709" t="s">
        <v>11402</v>
      </c>
      <c r="E1102" s="709" t="s">
        <v>359</v>
      </c>
      <c r="F1102" s="709">
        <v>1</v>
      </c>
      <c r="G1102" s="709">
        <v>2</v>
      </c>
      <c r="H1102" s="711" t="s">
        <v>8943</v>
      </c>
      <c r="I1102" s="714">
        <f>IF($E1102="","",(VLOOKUP($E1102,所属・種目コード!$B$2:$D$152,2,0)))</f>
        <v>1195</v>
      </c>
      <c r="L1102" s="716"/>
      <c r="M1102" s="716"/>
      <c r="N1102" s="709"/>
      <c r="O1102" s="709"/>
      <c r="P1102" s="709"/>
      <c r="Q1102" s="709"/>
      <c r="R1102" s="709"/>
      <c r="S1102" s="714" t="str">
        <f>IF($P1102="","",(VLOOKUP($P1102,所属・種目コード!$B$2:$D$152,3,0)))</f>
        <v/>
      </c>
      <c r="T1102" s="714" t="str">
        <f>IF($P1102="","",(VLOOKUP($P1102,所属・種目コード!$B$2:$D$152,3,0)))</f>
        <v/>
      </c>
    </row>
    <row r="1103" spans="1:20" ht="18" customHeight="1">
      <c r="A1103" s="709">
        <v>1101</v>
      </c>
      <c r="B1103" s="709"/>
      <c r="C1103" s="709" t="s">
        <v>11403</v>
      </c>
      <c r="D1103" s="709" t="s">
        <v>11404</v>
      </c>
      <c r="E1103" s="709" t="s">
        <v>359</v>
      </c>
      <c r="F1103" s="709">
        <v>1</v>
      </c>
      <c r="G1103" s="709">
        <v>3</v>
      </c>
      <c r="H1103" s="711" t="s">
        <v>8943</v>
      </c>
      <c r="I1103" s="714">
        <f>IF($E1103="","",(VLOOKUP($E1103,所属・種目コード!$B$2:$D$152,2,0)))</f>
        <v>1195</v>
      </c>
      <c r="L1103" s="716"/>
      <c r="M1103" s="716"/>
      <c r="N1103" s="709"/>
      <c r="O1103" s="709"/>
      <c r="P1103" s="709"/>
      <c r="Q1103" s="709"/>
      <c r="R1103" s="709"/>
      <c r="S1103" s="714" t="str">
        <f>IF($P1103="","",(VLOOKUP($P1103,所属・種目コード!$B$2:$D$152,3,0)))</f>
        <v/>
      </c>
      <c r="T1103" s="714" t="str">
        <f>IF($P1103="","",(VLOOKUP($P1103,所属・種目コード!$B$2:$D$152,3,0)))</f>
        <v/>
      </c>
    </row>
    <row r="1104" spans="1:20" ht="18" customHeight="1">
      <c r="A1104" s="709">
        <v>1102</v>
      </c>
      <c r="B1104" s="709"/>
      <c r="C1104" s="709" t="s">
        <v>11405</v>
      </c>
      <c r="D1104" s="709" t="s">
        <v>11406</v>
      </c>
      <c r="E1104" s="709" t="s">
        <v>359</v>
      </c>
      <c r="F1104" s="709">
        <v>1</v>
      </c>
      <c r="G1104" s="709">
        <v>3</v>
      </c>
      <c r="H1104" s="711" t="s">
        <v>8943</v>
      </c>
      <c r="I1104" s="714">
        <f>IF($E1104="","",(VLOOKUP($E1104,所属・種目コード!$B$2:$D$152,2,0)))</f>
        <v>1195</v>
      </c>
      <c r="L1104" s="716"/>
      <c r="M1104" s="716"/>
      <c r="N1104" s="709"/>
      <c r="O1104" s="709"/>
      <c r="P1104" s="709"/>
      <c r="Q1104" s="709"/>
      <c r="R1104" s="709"/>
      <c r="S1104" s="714" t="str">
        <f>IF($P1104="","",(VLOOKUP($P1104,所属・種目コード!$B$2:$D$152,3,0)))</f>
        <v/>
      </c>
      <c r="T1104" s="714" t="str">
        <f>IF($P1104="","",(VLOOKUP($P1104,所属・種目コード!$B$2:$D$152,3,0)))</f>
        <v/>
      </c>
    </row>
    <row r="1105" spans="1:20" ht="18" customHeight="1">
      <c r="A1105" s="709">
        <v>1103</v>
      </c>
      <c r="B1105" s="709"/>
      <c r="C1105" s="709" t="s">
        <v>11407</v>
      </c>
      <c r="D1105" s="709" t="s">
        <v>11408</v>
      </c>
      <c r="E1105" s="709" t="s">
        <v>359</v>
      </c>
      <c r="F1105" s="709">
        <v>1</v>
      </c>
      <c r="G1105" s="709">
        <v>3</v>
      </c>
      <c r="H1105" s="711" t="s">
        <v>8943</v>
      </c>
      <c r="I1105" s="714">
        <f>IF($E1105="","",(VLOOKUP($E1105,所属・種目コード!$B$2:$D$152,2,0)))</f>
        <v>1195</v>
      </c>
      <c r="L1105" s="716"/>
      <c r="M1105" s="716"/>
      <c r="N1105" s="709"/>
      <c r="O1105" s="709"/>
      <c r="P1105" s="709"/>
      <c r="Q1105" s="709"/>
      <c r="R1105" s="709"/>
      <c r="S1105" s="714" t="str">
        <f>IF($P1105="","",(VLOOKUP($P1105,所属・種目コード!$B$2:$D$152,3,0)))</f>
        <v/>
      </c>
      <c r="T1105" s="714" t="str">
        <f>IF($P1105="","",(VLOOKUP($P1105,所属・種目コード!$B$2:$D$152,3,0)))</f>
        <v/>
      </c>
    </row>
    <row r="1106" spans="1:20" ht="18" customHeight="1">
      <c r="A1106" s="709">
        <v>1104</v>
      </c>
      <c r="B1106" s="709"/>
      <c r="C1106" s="709" t="s">
        <v>11409</v>
      </c>
      <c r="D1106" s="709" t="s">
        <v>11410</v>
      </c>
      <c r="E1106" s="709" t="s">
        <v>359</v>
      </c>
      <c r="F1106" s="709">
        <v>1</v>
      </c>
      <c r="G1106" s="709">
        <v>2</v>
      </c>
      <c r="H1106" s="710" t="s">
        <v>8943</v>
      </c>
      <c r="I1106" s="714">
        <f>IF($E1106="","",(VLOOKUP($E1106,所属・種目コード!$B$2:$D$152,2,0)))</f>
        <v>1195</v>
      </c>
      <c r="L1106" s="716"/>
      <c r="M1106" s="716"/>
      <c r="N1106" s="709"/>
      <c r="O1106" s="709"/>
      <c r="P1106" s="709"/>
      <c r="Q1106" s="709"/>
      <c r="R1106" s="709"/>
      <c r="S1106" s="714" t="str">
        <f>IF($P1106="","",(VLOOKUP($P1106,所属・種目コード!$B$2:$D$152,3,0)))</f>
        <v/>
      </c>
      <c r="T1106" s="714" t="str">
        <f>IF($P1106="","",(VLOOKUP($P1106,所属・種目コード!$B$2:$D$152,3,0)))</f>
        <v/>
      </c>
    </row>
    <row r="1107" spans="1:20" ht="18" customHeight="1">
      <c r="A1107" s="709">
        <v>1105</v>
      </c>
      <c r="B1107" s="709"/>
      <c r="C1107" s="709" t="s">
        <v>11411</v>
      </c>
      <c r="D1107" s="709" t="s">
        <v>9052</v>
      </c>
      <c r="E1107" s="709" t="s">
        <v>359</v>
      </c>
      <c r="F1107" s="709">
        <v>1</v>
      </c>
      <c r="G1107" s="709">
        <v>2</v>
      </c>
      <c r="H1107" s="710" t="s">
        <v>8943</v>
      </c>
      <c r="I1107" s="714">
        <f>IF($E1107="","",(VLOOKUP($E1107,所属・種目コード!$B$2:$D$152,2,0)))</f>
        <v>1195</v>
      </c>
      <c r="L1107" s="716"/>
      <c r="M1107" s="716"/>
      <c r="N1107" s="709"/>
      <c r="O1107" s="709"/>
      <c r="P1107" s="709"/>
      <c r="Q1107" s="709"/>
      <c r="R1107" s="709"/>
      <c r="S1107" s="714" t="str">
        <f>IF($P1107="","",(VLOOKUP($P1107,所属・種目コード!$B$2:$D$152,3,0)))</f>
        <v/>
      </c>
      <c r="T1107" s="714" t="str">
        <f>IF($P1107="","",(VLOOKUP($P1107,所属・種目コード!$B$2:$D$152,3,0)))</f>
        <v/>
      </c>
    </row>
    <row r="1108" spans="1:20" ht="18" customHeight="1">
      <c r="A1108" s="709">
        <v>1106</v>
      </c>
      <c r="B1108" s="709"/>
      <c r="C1108" s="709" t="s">
        <v>11412</v>
      </c>
      <c r="D1108" s="709" t="s">
        <v>11413</v>
      </c>
      <c r="E1108" s="709" t="s">
        <v>359</v>
      </c>
      <c r="F1108" s="709">
        <v>1</v>
      </c>
      <c r="G1108" s="709">
        <v>3</v>
      </c>
      <c r="H1108" s="710" t="s">
        <v>8943</v>
      </c>
      <c r="I1108" s="714">
        <f>IF($E1108="","",(VLOOKUP($E1108,所属・種目コード!$B$2:$D$152,2,0)))</f>
        <v>1195</v>
      </c>
      <c r="L1108" s="716"/>
      <c r="M1108" s="716"/>
      <c r="N1108" s="709"/>
      <c r="O1108" s="709"/>
      <c r="P1108" s="709"/>
      <c r="Q1108" s="709"/>
      <c r="R1108" s="709"/>
      <c r="S1108" s="714" t="str">
        <f>IF($P1108="","",(VLOOKUP($P1108,所属・種目コード!$B$2:$D$152,3,0)))</f>
        <v/>
      </c>
      <c r="T1108" s="714" t="str">
        <f>IF($P1108="","",(VLOOKUP($P1108,所属・種目コード!$B$2:$D$152,3,0)))</f>
        <v/>
      </c>
    </row>
    <row r="1109" spans="1:20" ht="18" customHeight="1">
      <c r="A1109" s="709">
        <v>1107</v>
      </c>
      <c r="B1109" s="709"/>
      <c r="C1109" s="709" t="s">
        <v>11414</v>
      </c>
      <c r="D1109" s="709" t="s">
        <v>10126</v>
      </c>
      <c r="E1109" s="709" t="s">
        <v>359</v>
      </c>
      <c r="F1109" s="709">
        <v>1</v>
      </c>
      <c r="G1109" s="709">
        <v>3</v>
      </c>
      <c r="H1109" s="710" t="s">
        <v>8943</v>
      </c>
      <c r="I1109" s="714">
        <f>IF($E1109="","",(VLOOKUP($E1109,所属・種目コード!$B$2:$D$152,2,0)))</f>
        <v>1195</v>
      </c>
      <c r="L1109" s="716"/>
      <c r="M1109" s="716"/>
      <c r="N1109" s="709"/>
      <c r="O1109" s="709"/>
      <c r="P1109" s="709"/>
      <c r="Q1109" s="709"/>
      <c r="R1109" s="709"/>
      <c r="S1109" s="714" t="str">
        <f>IF($P1109="","",(VLOOKUP($P1109,所属・種目コード!$B$2:$D$152,3,0)))</f>
        <v/>
      </c>
      <c r="T1109" s="714" t="str">
        <f>IF($P1109="","",(VLOOKUP($P1109,所属・種目コード!$B$2:$D$152,3,0)))</f>
        <v/>
      </c>
    </row>
    <row r="1110" spans="1:20" ht="18" customHeight="1">
      <c r="A1110" s="709">
        <v>1108</v>
      </c>
      <c r="B1110" s="709"/>
      <c r="C1110" s="709" t="s">
        <v>11415</v>
      </c>
      <c r="D1110" s="709" t="s">
        <v>11416</v>
      </c>
      <c r="E1110" s="709" t="s">
        <v>359</v>
      </c>
      <c r="F1110" s="709">
        <v>1</v>
      </c>
      <c r="G1110" s="709">
        <v>3</v>
      </c>
      <c r="H1110" s="710" t="s">
        <v>8943</v>
      </c>
      <c r="I1110" s="714">
        <f>IF($E1110="","",(VLOOKUP($E1110,所属・種目コード!$B$2:$D$152,2,0)))</f>
        <v>1195</v>
      </c>
      <c r="L1110" s="716"/>
      <c r="M1110" s="716"/>
      <c r="N1110" s="709"/>
      <c r="O1110" s="709"/>
      <c r="P1110" s="709"/>
      <c r="Q1110" s="709"/>
      <c r="R1110" s="709"/>
      <c r="S1110" s="714" t="str">
        <f>IF($P1110="","",(VLOOKUP($P1110,所属・種目コード!$B$2:$D$152,3,0)))</f>
        <v/>
      </c>
      <c r="T1110" s="714" t="str">
        <f>IF($P1110="","",(VLOOKUP($P1110,所属・種目コード!$B$2:$D$152,3,0)))</f>
        <v/>
      </c>
    </row>
    <row r="1111" spans="1:20" ht="18" customHeight="1">
      <c r="A1111" s="709">
        <v>1109</v>
      </c>
      <c r="B1111" s="709"/>
      <c r="C1111" s="709" t="s">
        <v>11417</v>
      </c>
      <c r="D1111" s="709" t="s">
        <v>11418</v>
      </c>
      <c r="E1111" s="709" t="s">
        <v>359</v>
      </c>
      <c r="F1111" s="709">
        <v>1</v>
      </c>
      <c r="G1111" s="709">
        <v>3</v>
      </c>
      <c r="H1111" s="710" t="s">
        <v>8943</v>
      </c>
      <c r="I1111" s="714">
        <f>IF($E1111="","",(VLOOKUP($E1111,所属・種目コード!$B$2:$D$152,2,0)))</f>
        <v>1195</v>
      </c>
      <c r="L1111" s="716"/>
      <c r="M1111" s="716"/>
      <c r="N1111" s="709"/>
      <c r="O1111" s="709"/>
      <c r="P1111" s="709"/>
      <c r="Q1111" s="709"/>
      <c r="R1111" s="709"/>
      <c r="S1111" s="714" t="str">
        <f>IF($P1111="","",(VLOOKUP($P1111,所属・種目コード!$B$2:$D$152,3,0)))</f>
        <v/>
      </c>
      <c r="T1111" s="714" t="str">
        <f>IF($P1111="","",(VLOOKUP($P1111,所属・種目コード!$B$2:$D$152,3,0)))</f>
        <v/>
      </c>
    </row>
    <row r="1112" spans="1:20" ht="18" customHeight="1">
      <c r="A1112" s="709">
        <v>1110</v>
      </c>
      <c r="B1112" s="709"/>
      <c r="C1112" s="709" t="s">
        <v>11419</v>
      </c>
      <c r="D1112" s="709" t="s">
        <v>11420</v>
      </c>
      <c r="E1112" s="709" t="s">
        <v>359</v>
      </c>
      <c r="F1112" s="709">
        <v>1</v>
      </c>
      <c r="G1112" s="709">
        <v>2</v>
      </c>
      <c r="H1112" s="710" t="s">
        <v>8943</v>
      </c>
      <c r="I1112" s="714">
        <f>IF($E1112="","",(VLOOKUP($E1112,所属・種目コード!$B$2:$D$152,2,0)))</f>
        <v>1195</v>
      </c>
      <c r="L1112" s="716"/>
      <c r="M1112" s="716"/>
      <c r="N1112" s="709"/>
      <c r="O1112" s="709"/>
      <c r="P1112" s="709"/>
      <c r="Q1112" s="709"/>
      <c r="R1112" s="709"/>
      <c r="S1112" s="714" t="str">
        <f>IF($P1112="","",(VLOOKUP($P1112,所属・種目コード!$B$2:$D$152,3,0)))</f>
        <v/>
      </c>
      <c r="T1112" s="714" t="str">
        <f>IF($P1112="","",(VLOOKUP($P1112,所属・種目コード!$B$2:$D$152,3,0)))</f>
        <v/>
      </c>
    </row>
    <row r="1113" spans="1:20" ht="18" customHeight="1">
      <c r="A1113" s="709">
        <v>1111</v>
      </c>
      <c r="B1113" s="709"/>
      <c r="C1113" s="709" t="s">
        <v>11421</v>
      </c>
      <c r="D1113" s="709" t="s">
        <v>11422</v>
      </c>
      <c r="E1113" s="709" t="s">
        <v>360</v>
      </c>
      <c r="F1113" s="709">
        <v>1</v>
      </c>
      <c r="G1113" s="709">
        <v>2</v>
      </c>
      <c r="H1113" s="710" t="s">
        <v>8929</v>
      </c>
      <c r="I1113" s="714">
        <f>IF($E1113="","",(VLOOKUP($E1113,所属・種目コード!$B$2:$D$152,2,0)))</f>
        <v>1196</v>
      </c>
      <c r="L1113" s="716"/>
      <c r="M1113" s="716"/>
      <c r="N1113" s="709"/>
      <c r="O1113" s="709"/>
      <c r="P1113" s="709"/>
      <c r="Q1113" s="709"/>
      <c r="R1113" s="709"/>
      <c r="S1113" s="714" t="str">
        <f>IF($P1113="","",(VLOOKUP($P1113,所属・種目コード!$B$2:$D$152,3,0)))</f>
        <v/>
      </c>
      <c r="T1113" s="714" t="str">
        <f>IF($P1113="","",(VLOOKUP($P1113,所属・種目コード!$B$2:$D$152,3,0)))</f>
        <v/>
      </c>
    </row>
    <row r="1114" spans="1:20" ht="18" customHeight="1">
      <c r="A1114" s="709">
        <v>1112</v>
      </c>
      <c r="B1114" s="709"/>
      <c r="C1114" s="709" t="s">
        <v>11423</v>
      </c>
      <c r="D1114" s="709" t="s">
        <v>11424</v>
      </c>
      <c r="E1114" s="709" t="s">
        <v>156</v>
      </c>
      <c r="F1114" s="709">
        <v>1</v>
      </c>
      <c r="G1114" s="709">
        <v>3</v>
      </c>
      <c r="H1114" s="710" t="s">
        <v>9033</v>
      </c>
      <c r="I1114" s="714">
        <f>IF($E1114="","",(VLOOKUP($E1114,所属・種目コード!$B$2:$D$152,2,0)))</f>
        <v>1133</v>
      </c>
      <c r="L1114" s="716"/>
      <c r="M1114" s="716"/>
      <c r="N1114" s="709"/>
      <c r="O1114" s="709"/>
      <c r="P1114" s="709"/>
      <c r="Q1114" s="709"/>
      <c r="R1114" s="709"/>
      <c r="S1114" s="714" t="str">
        <f>IF($P1114="","",(VLOOKUP($P1114,所属・種目コード!$B$2:$D$152,3,0)))</f>
        <v/>
      </c>
      <c r="T1114" s="714" t="str">
        <f>IF($P1114="","",(VLOOKUP($P1114,所属・種目コード!$B$2:$D$152,3,0)))</f>
        <v/>
      </c>
    </row>
    <row r="1115" spans="1:20" ht="18" customHeight="1">
      <c r="A1115" s="709">
        <v>1113</v>
      </c>
      <c r="B1115" s="709"/>
      <c r="C1115" s="709" t="s">
        <v>11425</v>
      </c>
      <c r="D1115" s="709" t="s">
        <v>11426</v>
      </c>
      <c r="E1115" s="709" t="s">
        <v>156</v>
      </c>
      <c r="F1115" s="709">
        <v>1</v>
      </c>
      <c r="G1115" s="709">
        <v>2</v>
      </c>
      <c r="H1115" s="711" t="s">
        <v>9033</v>
      </c>
      <c r="I1115" s="714">
        <f>IF($E1115="","",(VLOOKUP($E1115,所属・種目コード!$B$2:$D$152,2,0)))</f>
        <v>1133</v>
      </c>
      <c r="L1115" s="716"/>
      <c r="M1115" s="716"/>
      <c r="N1115" s="709"/>
      <c r="O1115" s="709"/>
      <c r="P1115" s="709"/>
      <c r="Q1115" s="709"/>
      <c r="R1115" s="709"/>
      <c r="S1115" s="714" t="str">
        <f>IF($P1115="","",(VLOOKUP($P1115,所属・種目コード!$B$2:$D$152,3,0)))</f>
        <v/>
      </c>
      <c r="T1115" s="714" t="str">
        <f>IF($P1115="","",(VLOOKUP($P1115,所属・種目コード!$B$2:$D$152,3,0)))</f>
        <v/>
      </c>
    </row>
    <row r="1116" spans="1:20" ht="18" customHeight="1">
      <c r="A1116" s="709">
        <v>1114</v>
      </c>
      <c r="B1116" s="709"/>
      <c r="C1116" s="709" t="s">
        <v>11427</v>
      </c>
      <c r="D1116" s="709" t="s">
        <v>11428</v>
      </c>
      <c r="E1116" s="709" t="s">
        <v>156</v>
      </c>
      <c r="F1116" s="709">
        <v>1</v>
      </c>
      <c r="G1116" s="709">
        <v>3</v>
      </c>
      <c r="H1116" s="711" t="s">
        <v>9033</v>
      </c>
      <c r="I1116" s="714">
        <f>IF($E1116="","",(VLOOKUP($E1116,所属・種目コード!$B$2:$D$152,2,0)))</f>
        <v>1133</v>
      </c>
      <c r="L1116" s="716"/>
      <c r="M1116" s="716"/>
      <c r="N1116" s="709"/>
      <c r="O1116" s="709"/>
      <c r="P1116" s="709"/>
      <c r="Q1116" s="709"/>
      <c r="R1116" s="709"/>
      <c r="S1116" s="714" t="str">
        <f>IF($P1116="","",(VLOOKUP($P1116,所属・種目コード!$B$2:$D$152,3,0)))</f>
        <v/>
      </c>
      <c r="T1116" s="714" t="str">
        <f>IF($P1116="","",(VLOOKUP($P1116,所属・種目コード!$B$2:$D$152,3,0)))</f>
        <v/>
      </c>
    </row>
    <row r="1117" spans="1:20" ht="18" customHeight="1">
      <c r="A1117" s="709">
        <v>1115</v>
      </c>
      <c r="B1117" s="709"/>
      <c r="C1117" s="709" t="s">
        <v>11429</v>
      </c>
      <c r="D1117" s="709" t="s">
        <v>11430</v>
      </c>
      <c r="E1117" s="709" t="s">
        <v>156</v>
      </c>
      <c r="F1117" s="709">
        <v>1</v>
      </c>
      <c r="G1117" s="709">
        <v>3</v>
      </c>
      <c r="H1117" s="711" t="s">
        <v>9033</v>
      </c>
      <c r="I1117" s="714">
        <f>IF($E1117="","",(VLOOKUP($E1117,所属・種目コード!$B$2:$D$152,2,0)))</f>
        <v>1133</v>
      </c>
      <c r="L1117" s="716"/>
      <c r="M1117" s="716"/>
      <c r="N1117" s="709"/>
      <c r="O1117" s="709"/>
      <c r="P1117" s="709"/>
      <c r="Q1117" s="709"/>
      <c r="R1117" s="709"/>
      <c r="S1117" s="714" t="str">
        <f>IF($P1117="","",(VLOOKUP($P1117,所属・種目コード!$B$2:$D$152,3,0)))</f>
        <v/>
      </c>
      <c r="T1117" s="714" t="str">
        <f>IF($P1117="","",(VLOOKUP($P1117,所属・種目コード!$B$2:$D$152,3,0)))</f>
        <v/>
      </c>
    </row>
    <row r="1118" spans="1:20" ht="18" customHeight="1">
      <c r="A1118" s="709">
        <v>1116</v>
      </c>
      <c r="B1118" s="709"/>
      <c r="C1118" s="709" t="s">
        <v>11431</v>
      </c>
      <c r="D1118" s="709" t="s">
        <v>11432</v>
      </c>
      <c r="E1118" s="709" t="s">
        <v>156</v>
      </c>
      <c r="F1118" s="709">
        <v>1</v>
      </c>
      <c r="G1118" s="709">
        <v>3</v>
      </c>
      <c r="H1118" s="711" t="s">
        <v>9033</v>
      </c>
      <c r="I1118" s="714">
        <f>IF($E1118="","",(VLOOKUP($E1118,所属・種目コード!$B$2:$D$152,2,0)))</f>
        <v>1133</v>
      </c>
      <c r="L1118" s="716"/>
      <c r="M1118" s="716"/>
      <c r="N1118" s="709"/>
      <c r="O1118" s="709"/>
      <c r="P1118" s="709"/>
      <c r="Q1118" s="709"/>
      <c r="R1118" s="709"/>
      <c r="S1118" s="714" t="str">
        <f>IF($P1118="","",(VLOOKUP($P1118,所属・種目コード!$B$2:$D$152,3,0)))</f>
        <v/>
      </c>
      <c r="T1118" s="714" t="str">
        <f>IF($P1118="","",(VLOOKUP($P1118,所属・種目コード!$B$2:$D$152,3,0)))</f>
        <v/>
      </c>
    </row>
    <row r="1119" spans="1:20" ht="18" customHeight="1">
      <c r="A1119" s="709">
        <v>1117</v>
      </c>
      <c r="B1119" s="709"/>
      <c r="C1119" s="709" t="s">
        <v>11433</v>
      </c>
      <c r="D1119" s="709" t="s">
        <v>11434</v>
      </c>
      <c r="E1119" s="709" t="s">
        <v>156</v>
      </c>
      <c r="F1119" s="709">
        <v>1</v>
      </c>
      <c r="G1119" s="709">
        <v>3</v>
      </c>
      <c r="H1119" s="711" t="s">
        <v>9033</v>
      </c>
      <c r="I1119" s="714">
        <f>IF($E1119="","",(VLOOKUP($E1119,所属・種目コード!$B$2:$D$152,2,0)))</f>
        <v>1133</v>
      </c>
      <c r="L1119" s="716"/>
      <c r="M1119" s="716"/>
      <c r="N1119" s="709"/>
      <c r="O1119" s="709"/>
      <c r="P1119" s="709"/>
      <c r="Q1119" s="709"/>
      <c r="R1119" s="709"/>
      <c r="S1119" s="714" t="str">
        <f>IF($P1119="","",(VLOOKUP($P1119,所属・種目コード!$B$2:$D$152,3,0)))</f>
        <v/>
      </c>
      <c r="T1119" s="714" t="str">
        <f>IF($P1119="","",(VLOOKUP($P1119,所属・種目コード!$B$2:$D$152,3,0)))</f>
        <v/>
      </c>
    </row>
    <row r="1120" spans="1:20" ht="18" customHeight="1">
      <c r="A1120" s="709">
        <v>1118</v>
      </c>
      <c r="B1120" s="709"/>
      <c r="C1120" s="709" t="s">
        <v>11435</v>
      </c>
      <c r="D1120" s="709" t="s">
        <v>11436</v>
      </c>
      <c r="E1120" s="709" t="s">
        <v>156</v>
      </c>
      <c r="F1120" s="709">
        <v>1</v>
      </c>
      <c r="G1120" s="709">
        <v>2</v>
      </c>
      <c r="H1120" s="711" t="s">
        <v>9033</v>
      </c>
      <c r="I1120" s="714">
        <f>IF($E1120="","",(VLOOKUP($E1120,所属・種目コード!$B$2:$D$152,2,0)))</f>
        <v>1133</v>
      </c>
      <c r="L1120" s="716"/>
      <c r="M1120" s="716"/>
      <c r="N1120" s="709"/>
      <c r="O1120" s="709"/>
      <c r="P1120" s="709"/>
      <c r="Q1120" s="709"/>
      <c r="R1120" s="709"/>
      <c r="S1120" s="714" t="str">
        <f>IF($P1120="","",(VLOOKUP($P1120,所属・種目コード!$B$2:$D$152,3,0)))</f>
        <v/>
      </c>
      <c r="T1120" s="714" t="str">
        <f>IF($P1120="","",(VLOOKUP($P1120,所属・種目コード!$B$2:$D$152,3,0)))</f>
        <v/>
      </c>
    </row>
    <row r="1121" spans="1:20" ht="18" customHeight="1">
      <c r="A1121" s="709">
        <v>1119</v>
      </c>
      <c r="B1121" s="709"/>
      <c r="C1121" s="709" t="s">
        <v>11437</v>
      </c>
      <c r="D1121" s="709" t="s">
        <v>11438</v>
      </c>
      <c r="E1121" s="709" t="s">
        <v>156</v>
      </c>
      <c r="F1121" s="709">
        <v>1</v>
      </c>
      <c r="G1121" s="709">
        <v>3</v>
      </c>
      <c r="H1121" s="711" t="s">
        <v>9033</v>
      </c>
      <c r="I1121" s="714">
        <f>IF($E1121="","",(VLOOKUP($E1121,所属・種目コード!$B$2:$D$152,2,0)))</f>
        <v>1133</v>
      </c>
      <c r="L1121" s="716"/>
      <c r="M1121" s="716"/>
      <c r="N1121" s="709"/>
      <c r="O1121" s="709"/>
      <c r="P1121" s="709"/>
      <c r="Q1121" s="709"/>
      <c r="R1121" s="709"/>
      <c r="S1121" s="714" t="str">
        <f>IF($P1121="","",(VLOOKUP($P1121,所属・種目コード!$B$2:$D$152,3,0)))</f>
        <v/>
      </c>
      <c r="T1121" s="714" t="str">
        <f>IF($P1121="","",(VLOOKUP($P1121,所属・種目コード!$B$2:$D$152,3,0)))</f>
        <v/>
      </c>
    </row>
    <row r="1122" spans="1:20" ht="18" customHeight="1">
      <c r="A1122" s="709">
        <v>1120</v>
      </c>
      <c r="B1122" s="709"/>
      <c r="C1122" s="709" t="s">
        <v>11439</v>
      </c>
      <c r="D1122" s="709" t="s">
        <v>11440</v>
      </c>
      <c r="E1122" s="709" t="s">
        <v>156</v>
      </c>
      <c r="F1122" s="709">
        <v>1</v>
      </c>
      <c r="G1122" s="709">
        <v>2</v>
      </c>
      <c r="H1122" s="711" t="s">
        <v>9033</v>
      </c>
      <c r="I1122" s="714">
        <f>IF($E1122="","",(VLOOKUP($E1122,所属・種目コード!$B$2:$D$152,2,0)))</f>
        <v>1133</v>
      </c>
      <c r="L1122" s="716"/>
      <c r="M1122" s="716"/>
      <c r="N1122" s="709"/>
      <c r="O1122" s="709"/>
      <c r="P1122" s="709"/>
      <c r="Q1122" s="709"/>
      <c r="R1122" s="709"/>
      <c r="S1122" s="714" t="str">
        <f>IF($P1122="","",(VLOOKUP($P1122,所属・種目コード!$B$2:$D$152,3,0)))</f>
        <v/>
      </c>
      <c r="T1122" s="714" t="str">
        <f>IF($P1122="","",(VLOOKUP($P1122,所属・種目コード!$B$2:$D$152,3,0)))</f>
        <v/>
      </c>
    </row>
    <row r="1123" spans="1:20" ht="18" customHeight="1">
      <c r="A1123" s="709">
        <v>1121</v>
      </c>
      <c r="B1123" s="709"/>
      <c r="C1123" s="709" t="s">
        <v>11441</v>
      </c>
      <c r="D1123" s="709" t="s">
        <v>11442</v>
      </c>
      <c r="E1123" s="709" t="s">
        <v>156</v>
      </c>
      <c r="F1123" s="709">
        <v>1</v>
      </c>
      <c r="G1123" s="709">
        <v>3</v>
      </c>
      <c r="H1123" s="711" t="s">
        <v>9033</v>
      </c>
      <c r="I1123" s="714">
        <f>IF($E1123="","",(VLOOKUP($E1123,所属・種目コード!$B$2:$D$152,2,0)))</f>
        <v>1133</v>
      </c>
      <c r="L1123" s="716"/>
      <c r="M1123" s="716"/>
      <c r="N1123" s="709"/>
      <c r="O1123" s="709"/>
      <c r="P1123" s="709"/>
      <c r="Q1123" s="709"/>
      <c r="R1123" s="709"/>
      <c r="S1123" s="714" t="str">
        <f>IF($P1123="","",(VLOOKUP($P1123,所属・種目コード!$B$2:$D$152,3,0)))</f>
        <v/>
      </c>
      <c r="T1123" s="714" t="str">
        <f>IF($P1123="","",(VLOOKUP($P1123,所属・種目コード!$B$2:$D$152,3,0)))</f>
        <v/>
      </c>
    </row>
    <row r="1124" spans="1:20" ht="18" customHeight="1">
      <c r="A1124" s="709">
        <v>1122</v>
      </c>
      <c r="B1124" s="709"/>
      <c r="C1124" s="709" t="s">
        <v>11443</v>
      </c>
      <c r="D1124" s="709" t="s">
        <v>11444</v>
      </c>
      <c r="E1124" s="709" t="s">
        <v>156</v>
      </c>
      <c r="F1124" s="709">
        <v>1</v>
      </c>
      <c r="G1124" s="709">
        <v>2</v>
      </c>
      <c r="H1124" s="710" t="s">
        <v>9033</v>
      </c>
      <c r="I1124" s="714">
        <f>IF($E1124="","",(VLOOKUP($E1124,所属・種目コード!$B$2:$D$152,2,0)))</f>
        <v>1133</v>
      </c>
      <c r="L1124" s="716"/>
      <c r="M1124" s="716"/>
      <c r="N1124" s="709"/>
      <c r="O1124" s="709"/>
      <c r="P1124" s="709"/>
      <c r="Q1124" s="709"/>
      <c r="R1124" s="709"/>
      <c r="S1124" s="714" t="str">
        <f>IF($P1124="","",(VLOOKUP($P1124,所属・種目コード!$B$2:$D$152,3,0)))</f>
        <v/>
      </c>
      <c r="T1124" s="714" t="str">
        <f>IF($P1124="","",(VLOOKUP($P1124,所属・種目コード!$B$2:$D$152,3,0)))</f>
        <v/>
      </c>
    </row>
    <row r="1125" spans="1:20" ht="18" customHeight="1">
      <c r="A1125" s="709">
        <v>1123</v>
      </c>
      <c r="B1125" s="709"/>
      <c r="C1125" s="709" t="s">
        <v>11445</v>
      </c>
      <c r="D1125" s="709" t="s">
        <v>11446</v>
      </c>
      <c r="E1125" s="709" t="s">
        <v>156</v>
      </c>
      <c r="F1125" s="709">
        <v>1</v>
      </c>
      <c r="G1125" s="709">
        <v>3</v>
      </c>
      <c r="H1125" s="710" t="s">
        <v>9033</v>
      </c>
      <c r="I1125" s="714">
        <f>IF($E1125="","",(VLOOKUP($E1125,所属・種目コード!$B$2:$D$152,2,0)))</f>
        <v>1133</v>
      </c>
      <c r="L1125" s="716"/>
      <c r="M1125" s="716"/>
      <c r="N1125" s="709"/>
      <c r="O1125" s="709"/>
      <c r="P1125" s="709"/>
      <c r="Q1125" s="709"/>
      <c r="R1125" s="709"/>
      <c r="S1125" s="714" t="str">
        <f>IF($P1125="","",(VLOOKUP($P1125,所属・種目コード!$B$2:$D$152,3,0)))</f>
        <v/>
      </c>
      <c r="T1125" s="714" t="str">
        <f>IF($P1125="","",(VLOOKUP($P1125,所属・種目コード!$B$2:$D$152,3,0)))</f>
        <v/>
      </c>
    </row>
    <row r="1126" spans="1:20" ht="18" customHeight="1">
      <c r="A1126" s="709">
        <v>1124</v>
      </c>
      <c r="B1126" s="709"/>
      <c r="C1126" s="709" t="s">
        <v>11447</v>
      </c>
      <c r="D1126" s="709" t="s">
        <v>11448</v>
      </c>
      <c r="E1126" s="709" t="s">
        <v>378</v>
      </c>
      <c r="F1126" s="709">
        <v>1</v>
      </c>
      <c r="G1126" s="709">
        <v>2</v>
      </c>
      <c r="H1126" s="710" t="s">
        <v>8937</v>
      </c>
      <c r="I1126" s="714">
        <f>IF($E1126="","",(VLOOKUP($E1126,所属・種目コード!$B$2:$D$152,2,0)))</f>
        <v>1215</v>
      </c>
      <c r="L1126" s="716"/>
      <c r="M1126" s="716"/>
      <c r="N1126" s="709"/>
      <c r="O1126" s="709"/>
      <c r="P1126" s="709"/>
      <c r="Q1126" s="709"/>
      <c r="R1126" s="709"/>
      <c r="S1126" s="714" t="str">
        <f>IF($P1126="","",(VLOOKUP($P1126,所属・種目コード!$B$2:$D$152,3,0)))</f>
        <v/>
      </c>
      <c r="T1126" s="714" t="str">
        <f>IF($P1126="","",(VLOOKUP($P1126,所属・種目コード!$B$2:$D$152,3,0)))</f>
        <v/>
      </c>
    </row>
    <row r="1127" spans="1:20" ht="18" customHeight="1">
      <c r="A1127" s="709">
        <v>1125</v>
      </c>
      <c r="B1127" s="709"/>
      <c r="C1127" s="709" t="s">
        <v>11449</v>
      </c>
      <c r="D1127" s="709" t="s">
        <v>11450</v>
      </c>
      <c r="E1127" s="709" t="s">
        <v>372</v>
      </c>
      <c r="F1127" s="709">
        <v>1</v>
      </c>
      <c r="G1127" s="709">
        <v>1</v>
      </c>
      <c r="H1127" s="710" t="s">
        <v>9006</v>
      </c>
      <c r="I1127" s="714">
        <f>IF($E1127="","",(VLOOKUP($E1127,所属・種目コード!$B$2:$D$152,2,0)))</f>
        <v>1209</v>
      </c>
      <c r="L1127" s="716"/>
      <c r="M1127" s="716"/>
      <c r="N1127" s="709"/>
      <c r="O1127" s="709"/>
      <c r="P1127" s="709"/>
      <c r="Q1127" s="709"/>
      <c r="R1127" s="709"/>
      <c r="S1127" s="714" t="str">
        <f>IF($P1127="","",(VLOOKUP($P1127,所属・種目コード!$B$2:$D$152,3,0)))</f>
        <v/>
      </c>
      <c r="T1127" s="714" t="str">
        <f>IF($P1127="","",(VLOOKUP($P1127,所属・種目コード!$B$2:$D$152,3,0)))</f>
        <v/>
      </c>
    </row>
    <row r="1128" spans="1:20" ht="18" customHeight="1">
      <c r="A1128" s="709">
        <v>1126</v>
      </c>
      <c r="B1128" s="709"/>
      <c r="C1128" s="709" t="s">
        <v>11451</v>
      </c>
      <c r="D1128" s="709" t="s">
        <v>11452</v>
      </c>
      <c r="E1128" s="709" t="s">
        <v>214</v>
      </c>
      <c r="F1128" s="709">
        <v>1</v>
      </c>
      <c r="G1128" s="709">
        <v>1</v>
      </c>
      <c r="H1128" s="710" t="s">
        <v>8961</v>
      </c>
      <c r="I1128" s="714">
        <f>IF($E1128="","",(VLOOKUP($E1128,所属・種目コード!$B$2:$D$152,2,0)))</f>
        <v>1145</v>
      </c>
      <c r="L1128" s="716"/>
      <c r="M1128" s="716"/>
      <c r="N1128" s="709"/>
      <c r="O1128" s="709"/>
      <c r="P1128" s="709"/>
      <c r="Q1128" s="709"/>
      <c r="R1128" s="709"/>
      <c r="S1128" s="714" t="str">
        <f>IF($P1128="","",(VLOOKUP($P1128,所属・種目コード!$B$2:$D$152,3,0)))</f>
        <v/>
      </c>
      <c r="T1128" s="714" t="str">
        <f>IF($P1128="","",(VLOOKUP($P1128,所属・種目コード!$B$2:$D$152,3,0)))</f>
        <v/>
      </c>
    </row>
    <row r="1129" spans="1:20" ht="18" customHeight="1">
      <c r="A1129" s="709">
        <v>1127</v>
      </c>
      <c r="B1129" s="709"/>
      <c r="C1129" s="709" t="s">
        <v>11453</v>
      </c>
      <c r="D1129" s="709" t="s">
        <v>11454</v>
      </c>
      <c r="E1129" s="709" t="s">
        <v>214</v>
      </c>
      <c r="F1129" s="709">
        <v>1</v>
      </c>
      <c r="G1129" s="709">
        <v>1</v>
      </c>
      <c r="H1129" s="710" t="s">
        <v>8961</v>
      </c>
      <c r="I1129" s="714">
        <f>IF($E1129="","",(VLOOKUP($E1129,所属・種目コード!$B$2:$D$152,2,0)))</f>
        <v>1145</v>
      </c>
      <c r="L1129" s="716"/>
      <c r="M1129" s="716"/>
      <c r="N1129" s="709"/>
      <c r="O1129" s="709"/>
      <c r="P1129" s="709"/>
      <c r="Q1129" s="709"/>
      <c r="R1129" s="709"/>
      <c r="S1129" s="714" t="str">
        <f>IF($P1129="","",(VLOOKUP($P1129,所属・種目コード!$B$2:$D$152,3,0)))</f>
        <v/>
      </c>
      <c r="T1129" s="714" t="str">
        <f>IF($P1129="","",(VLOOKUP($P1129,所属・種目コード!$B$2:$D$152,3,0)))</f>
        <v/>
      </c>
    </row>
    <row r="1130" spans="1:20" ht="18" customHeight="1">
      <c r="A1130" s="709">
        <v>1128</v>
      </c>
      <c r="B1130" s="709"/>
      <c r="C1130" s="709" t="s">
        <v>11455</v>
      </c>
      <c r="D1130" s="709" t="s">
        <v>11456</v>
      </c>
      <c r="E1130" s="709" t="s">
        <v>214</v>
      </c>
      <c r="F1130" s="709">
        <v>1</v>
      </c>
      <c r="G1130" s="709">
        <v>1</v>
      </c>
      <c r="H1130" s="710" t="s">
        <v>8961</v>
      </c>
      <c r="I1130" s="714">
        <f>IF($E1130="","",(VLOOKUP($E1130,所属・種目コード!$B$2:$D$152,2,0)))</f>
        <v>1145</v>
      </c>
      <c r="L1130" s="716"/>
      <c r="M1130" s="716"/>
      <c r="N1130" s="709"/>
      <c r="O1130" s="709"/>
      <c r="P1130" s="709"/>
      <c r="Q1130" s="709"/>
      <c r="R1130" s="709"/>
      <c r="S1130" s="714" t="str">
        <f>IF($P1130="","",(VLOOKUP($P1130,所属・種目コード!$B$2:$D$152,3,0)))</f>
        <v/>
      </c>
      <c r="T1130" s="714" t="str">
        <f>IF($P1130="","",(VLOOKUP($P1130,所属・種目コード!$B$2:$D$152,3,0)))</f>
        <v/>
      </c>
    </row>
    <row r="1131" spans="1:20" ht="18" customHeight="1">
      <c r="A1131" s="709">
        <v>1129</v>
      </c>
      <c r="B1131" s="709"/>
      <c r="C1131" s="709" t="s">
        <v>11457</v>
      </c>
      <c r="D1131" s="709" t="s">
        <v>11458</v>
      </c>
      <c r="E1131" s="709" t="s">
        <v>214</v>
      </c>
      <c r="F1131" s="709">
        <v>1</v>
      </c>
      <c r="G1131" s="709">
        <v>1</v>
      </c>
      <c r="H1131" s="710" t="s">
        <v>8961</v>
      </c>
      <c r="I1131" s="714">
        <f>IF($E1131="","",(VLOOKUP($E1131,所属・種目コード!$B$2:$D$152,2,0)))</f>
        <v>1145</v>
      </c>
      <c r="L1131" s="716"/>
      <c r="M1131" s="716"/>
      <c r="N1131" s="709"/>
      <c r="O1131" s="709"/>
      <c r="P1131" s="709"/>
      <c r="Q1131" s="709"/>
      <c r="R1131" s="709"/>
      <c r="S1131" s="714" t="str">
        <f>IF($P1131="","",(VLOOKUP($P1131,所属・種目コード!$B$2:$D$152,3,0)))</f>
        <v/>
      </c>
      <c r="T1131" s="714" t="str">
        <f>IF($P1131="","",(VLOOKUP($P1131,所属・種目コード!$B$2:$D$152,3,0)))</f>
        <v/>
      </c>
    </row>
    <row r="1132" spans="1:20" ht="18" customHeight="1">
      <c r="A1132" s="709">
        <v>1130</v>
      </c>
      <c r="B1132" s="709"/>
      <c r="C1132" s="709" t="s">
        <v>11459</v>
      </c>
      <c r="D1132" s="709" t="s">
        <v>1695</v>
      </c>
      <c r="E1132" s="709" t="s">
        <v>214</v>
      </c>
      <c r="F1132" s="709">
        <v>1</v>
      </c>
      <c r="G1132" s="709">
        <v>1</v>
      </c>
      <c r="H1132" s="710" t="s">
        <v>8961</v>
      </c>
      <c r="I1132" s="714">
        <f>IF($E1132="","",(VLOOKUP($E1132,所属・種目コード!$B$2:$D$152,2,0)))</f>
        <v>1145</v>
      </c>
      <c r="L1132" s="716"/>
      <c r="M1132" s="716"/>
      <c r="N1132" s="709"/>
      <c r="O1132" s="709"/>
      <c r="P1132" s="709"/>
      <c r="Q1132" s="709"/>
      <c r="R1132" s="709"/>
      <c r="S1132" s="714" t="str">
        <f>IF($P1132="","",(VLOOKUP($P1132,所属・種目コード!$B$2:$D$152,3,0)))</f>
        <v/>
      </c>
      <c r="T1132" s="714" t="str">
        <f>IF($P1132="","",(VLOOKUP($P1132,所属・種目コード!$B$2:$D$152,3,0)))</f>
        <v/>
      </c>
    </row>
    <row r="1133" spans="1:20" ht="18" customHeight="1">
      <c r="A1133" s="709">
        <v>1131</v>
      </c>
      <c r="B1133" s="709"/>
      <c r="C1133" s="709" t="s">
        <v>11460</v>
      </c>
      <c r="D1133" s="709" t="s">
        <v>11461</v>
      </c>
      <c r="E1133" s="709" t="s">
        <v>214</v>
      </c>
      <c r="F1133" s="709">
        <v>1</v>
      </c>
      <c r="G1133" s="709">
        <v>1</v>
      </c>
      <c r="H1133" s="710" t="s">
        <v>8961</v>
      </c>
      <c r="I1133" s="714">
        <f>IF($E1133="","",(VLOOKUP($E1133,所属・種目コード!$B$2:$D$152,2,0)))</f>
        <v>1145</v>
      </c>
      <c r="L1133" s="716"/>
      <c r="M1133" s="716"/>
      <c r="N1133" s="709"/>
      <c r="O1133" s="709"/>
      <c r="P1133" s="709"/>
      <c r="Q1133" s="709"/>
      <c r="R1133" s="709"/>
      <c r="S1133" s="714" t="str">
        <f>IF($P1133="","",(VLOOKUP($P1133,所属・種目コード!$B$2:$D$152,3,0)))</f>
        <v/>
      </c>
      <c r="T1133" s="714" t="str">
        <f>IF($P1133="","",(VLOOKUP($P1133,所属・種目コード!$B$2:$D$152,3,0)))</f>
        <v/>
      </c>
    </row>
    <row r="1134" spans="1:20" ht="18" customHeight="1">
      <c r="A1134" s="709">
        <v>1132</v>
      </c>
      <c r="B1134" s="709"/>
      <c r="C1134" s="709" t="s">
        <v>11462</v>
      </c>
      <c r="D1134" s="709" t="s">
        <v>11463</v>
      </c>
      <c r="E1134" s="709" t="s">
        <v>214</v>
      </c>
      <c r="F1134" s="709">
        <v>1</v>
      </c>
      <c r="G1134" s="709">
        <v>1</v>
      </c>
      <c r="H1134" s="710" t="s">
        <v>8961</v>
      </c>
      <c r="I1134" s="714">
        <f>IF($E1134="","",(VLOOKUP($E1134,所属・種目コード!$B$2:$D$152,2,0)))</f>
        <v>1145</v>
      </c>
      <c r="L1134" s="716"/>
      <c r="M1134" s="716"/>
      <c r="N1134" s="709"/>
      <c r="O1134" s="709"/>
      <c r="P1134" s="709"/>
      <c r="Q1134" s="709"/>
      <c r="R1134" s="709"/>
      <c r="S1134" s="714" t="str">
        <f>IF($P1134="","",(VLOOKUP($P1134,所属・種目コード!$B$2:$D$152,3,0)))</f>
        <v/>
      </c>
      <c r="T1134" s="714" t="str">
        <f>IF($P1134="","",(VLOOKUP($P1134,所属・種目コード!$B$2:$D$152,3,0)))</f>
        <v/>
      </c>
    </row>
    <row r="1135" spans="1:20" ht="18" customHeight="1">
      <c r="A1135" s="709">
        <v>1133</v>
      </c>
      <c r="B1135" s="709"/>
      <c r="C1135" s="709" t="s">
        <v>11464</v>
      </c>
      <c r="D1135" s="709" t="s">
        <v>11465</v>
      </c>
      <c r="E1135" s="709" t="s">
        <v>214</v>
      </c>
      <c r="F1135" s="709">
        <v>1</v>
      </c>
      <c r="G1135" s="709">
        <v>1</v>
      </c>
      <c r="H1135" s="710" t="s">
        <v>8961</v>
      </c>
      <c r="I1135" s="714">
        <f>IF($E1135="","",(VLOOKUP($E1135,所属・種目コード!$B$2:$D$152,2,0)))</f>
        <v>1145</v>
      </c>
      <c r="L1135" s="716"/>
      <c r="M1135" s="716"/>
      <c r="N1135" s="709"/>
      <c r="O1135" s="709"/>
      <c r="P1135" s="709"/>
      <c r="Q1135" s="709"/>
      <c r="R1135" s="709"/>
      <c r="S1135" s="714" t="str">
        <f>IF($P1135="","",(VLOOKUP($P1135,所属・種目コード!$B$2:$D$152,3,0)))</f>
        <v/>
      </c>
      <c r="T1135" s="714" t="str">
        <f>IF($P1135="","",(VLOOKUP($P1135,所属・種目コード!$B$2:$D$152,3,0)))</f>
        <v/>
      </c>
    </row>
    <row r="1136" spans="1:20" ht="18" customHeight="1">
      <c r="A1136" s="709">
        <v>1134</v>
      </c>
      <c r="B1136" s="709"/>
      <c r="C1136" s="709" t="s">
        <v>11466</v>
      </c>
      <c r="D1136" s="709" t="s">
        <v>11467</v>
      </c>
      <c r="E1136" s="709" t="s">
        <v>214</v>
      </c>
      <c r="F1136" s="709">
        <v>1</v>
      </c>
      <c r="G1136" s="709">
        <v>1</v>
      </c>
      <c r="H1136" s="710" t="s">
        <v>8961</v>
      </c>
      <c r="I1136" s="714">
        <f>IF($E1136="","",(VLOOKUP($E1136,所属・種目コード!$B$2:$D$152,2,0)))</f>
        <v>1145</v>
      </c>
      <c r="L1136" s="716"/>
      <c r="M1136" s="716"/>
      <c r="N1136" s="709"/>
      <c r="O1136" s="709"/>
      <c r="P1136" s="709"/>
      <c r="Q1136" s="709"/>
      <c r="R1136" s="709"/>
      <c r="S1136" s="714" t="str">
        <f>IF($P1136="","",(VLOOKUP($P1136,所属・種目コード!$B$2:$D$152,3,0)))</f>
        <v/>
      </c>
      <c r="T1136" s="714" t="str">
        <f>IF($P1136="","",(VLOOKUP($P1136,所属・種目コード!$B$2:$D$152,3,0)))</f>
        <v/>
      </c>
    </row>
    <row r="1137" spans="1:20" ht="18" customHeight="1">
      <c r="A1137" s="709">
        <v>1135</v>
      </c>
      <c r="B1137" s="709"/>
      <c r="C1137" s="709" t="s">
        <v>11468</v>
      </c>
      <c r="D1137" s="709" t="s">
        <v>11469</v>
      </c>
      <c r="E1137" s="709" t="s">
        <v>214</v>
      </c>
      <c r="F1137" s="709">
        <v>1</v>
      </c>
      <c r="G1137" s="709">
        <v>1</v>
      </c>
      <c r="H1137" s="710" t="s">
        <v>8961</v>
      </c>
      <c r="I1137" s="714">
        <f>IF($E1137="","",(VLOOKUP($E1137,所属・種目コード!$B$2:$D$152,2,0)))</f>
        <v>1145</v>
      </c>
      <c r="L1137" s="716"/>
      <c r="M1137" s="716"/>
      <c r="N1137" s="709"/>
      <c r="O1137" s="709"/>
      <c r="P1137" s="709"/>
      <c r="Q1137" s="709"/>
      <c r="R1137" s="709"/>
      <c r="S1137" s="714" t="str">
        <f>IF($P1137="","",(VLOOKUP($P1137,所属・種目コード!$B$2:$D$152,3,0)))</f>
        <v/>
      </c>
      <c r="T1137" s="714" t="str">
        <f>IF($P1137="","",(VLOOKUP($P1137,所属・種目コード!$B$2:$D$152,3,0)))</f>
        <v/>
      </c>
    </row>
    <row r="1138" spans="1:20" ht="18" customHeight="1">
      <c r="A1138" s="709">
        <v>1136</v>
      </c>
      <c r="B1138" s="709"/>
      <c r="C1138" s="709" t="s">
        <v>11470</v>
      </c>
      <c r="D1138" s="709" t="s">
        <v>11471</v>
      </c>
      <c r="E1138" s="709" t="s">
        <v>296</v>
      </c>
      <c r="F1138" s="709">
        <v>1</v>
      </c>
      <c r="G1138" s="709">
        <v>2</v>
      </c>
      <c r="H1138" s="710" t="s">
        <v>8982</v>
      </c>
      <c r="I1138" s="714">
        <f>IF($E1138="","",(VLOOKUP($E1138,所属・種目コード!$B$2:$D$152,2,0)))</f>
        <v>1166</v>
      </c>
      <c r="L1138" s="716"/>
      <c r="M1138" s="716"/>
      <c r="N1138" s="709"/>
      <c r="O1138" s="709"/>
      <c r="P1138" s="709"/>
      <c r="Q1138" s="709"/>
      <c r="R1138" s="709"/>
      <c r="S1138" s="714" t="str">
        <f>IF($P1138="","",(VLOOKUP($P1138,所属・種目コード!$B$2:$D$152,3,0)))</f>
        <v/>
      </c>
      <c r="T1138" s="714" t="str">
        <f>IF($P1138="","",(VLOOKUP($P1138,所属・種目コード!$B$2:$D$152,3,0)))</f>
        <v/>
      </c>
    </row>
    <row r="1139" spans="1:20" ht="18" customHeight="1">
      <c r="A1139" s="709">
        <v>1137</v>
      </c>
      <c r="B1139" s="709"/>
      <c r="C1139" s="709" t="s">
        <v>11472</v>
      </c>
      <c r="D1139" s="709" t="s">
        <v>11473</v>
      </c>
      <c r="E1139" s="709" t="s">
        <v>296</v>
      </c>
      <c r="F1139" s="709">
        <v>1</v>
      </c>
      <c r="G1139" s="709">
        <v>2</v>
      </c>
      <c r="H1139" s="710" t="s">
        <v>8982</v>
      </c>
      <c r="I1139" s="714">
        <f>IF($E1139="","",(VLOOKUP($E1139,所属・種目コード!$B$2:$D$152,2,0)))</f>
        <v>1166</v>
      </c>
      <c r="L1139" s="716"/>
      <c r="M1139" s="716"/>
      <c r="N1139" s="709"/>
      <c r="O1139" s="709"/>
      <c r="P1139" s="709"/>
      <c r="Q1139" s="709"/>
      <c r="R1139" s="709"/>
      <c r="S1139" s="714" t="str">
        <f>IF($P1139="","",(VLOOKUP($P1139,所属・種目コード!$B$2:$D$152,3,0)))</f>
        <v/>
      </c>
      <c r="T1139" s="714" t="str">
        <f>IF($P1139="","",(VLOOKUP($P1139,所属・種目コード!$B$2:$D$152,3,0)))</f>
        <v/>
      </c>
    </row>
    <row r="1140" spans="1:20" ht="18" customHeight="1">
      <c r="A1140" s="709">
        <v>1138</v>
      </c>
      <c r="B1140" s="709"/>
      <c r="C1140" s="709" t="s">
        <v>11474</v>
      </c>
      <c r="D1140" s="709" t="s">
        <v>11475</v>
      </c>
      <c r="E1140" s="709" t="s">
        <v>296</v>
      </c>
      <c r="F1140" s="709">
        <v>1</v>
      </c>
      <c r="G1140" s="709">
        <v>2</v>
      </c>
      <c r="H1140" s="710" t="s">
        <v>8982</v>
      </c>
      <c r="I1140" s="714">
        <f>IF($E1140="","",(VLOOKUP($E1140,所属・種目コード!$B$2:$D$152,2,0)))</f>
        <v>1166</v>
      </c>
      <c r="L1140" s="716"/>
      <c r="M1140" s="716"/>
      <c r="N1140" s="709"/>
      <c r="O1140" s="709"/>
      <c r="P1140" s="709"/>
      <c r="Q1140" s="709"/>
      <c r="R1140" s="709"/>
      <c r="S1140" s="714" t="str">
        <f>IF($P1140="","",(VLOOKUP($P1140,所属・種目コード!$B$2:$D$152,3,0)))</f>
        <v/>
      </c>
      <c r="T1140" s="714" t="str">
        <f>IF($P1140="","",(VLOOKUP($P1140,所属・種目コード!$B$2:$D$152,3,0)))</f>
        <v/>
      </c>
    </row>
    <row r="1141" spans="1:20" ht="18" customHeight="1">
      <c r="A1141" s="709">
        <v>1139</v>
      </c>
      <c r="B1141" s="709"/>
      <c r="C1141" s="709" t="s">
        <v>11476</v>
      </c>
      <c r="D1141" s="709" t="s">
        <v>11477</v>
      </c>
      <c r="E1141" s="709" t="s">
        <v>296</v>
      </c>
      <c r="F1141" s="709">
        <v>1</v>
      </c>
      <c r="G1141" s="709">
        <v>2</v>
      </c>
      <c r="H1141" s="710" t="s">
        <v>8982</v>
      </c>
      <c r="I1141" s="714">
        <f>IF($E1141="","",(VLOOKUP($E1141,所属・種目コード!$B$2:$D$152,2,0)))</f>
        <v>1166</v>
      </c>
      <c r="L1141" s="716"/>
      <c r="M1141" s="716"/>
      <c r="N1141" s="709"/>
      <c r="O1141" s="709"/>
      <c r="P1141" s="709"/>
      <c r="Q1141" s="709"/>
      <c r="R1141" s="709"/>
      <c r="S1141" s="714" t="str">
        <f>IF($P1141="","",(VLOOKUP($P1141,所属・種目コード!$B$2:$D$152,3,0)))</f>
        <v/>
      </c>
      <c r="T1141" s="714" t="str">
        <f>IF($P1141="","",(VLOOKUP($P1141,所属・種目コード!$B$2:$D$152,3,0)))</f>
        <v/>
      </c>
    </row>
    <row r="1142" spans="1:20" ht="18" customHeight="1">
      <c r="A1142" s="709">
        <v>1140</v>
      </c>
      <c r="B1142" s="709"/>
      <c r="C1142" s="709" t="s">
        <v>11478</v>
      </c>
      <c r="D1142" s="709" t="s">
        <v>11479</v>
      </c>
      <c r="E1142" s="709" t="s">
        <v>296</v>
      </c>
      <c r="F1142" s="709">
        <v>1</v>
      </c>
      <c r="G1142" s="709">
        <v>3</v>
      </c>
      <c r="H1142" s="711" t="s">
        <v>8982</v>
      </c>
      <c r="I1142" s="714">
        <f>IF($E1142="","",(VLOOKUP($E1142,所属・種目コード!$B$2:$D$152,2,0)))</f>
        <v>1166</v>
      </c>
      <c r="L1142" s="716"/>
      <c r="M1142" s="716"/>
      <c r="N1142" s="709"/>
      <c r="O1142" s="709"/>
      <c r="P1142" s="709"/>
      <c r="Q1142" s="709"/>
      <c r="R1142" s="709"/>
      <c r="S1142" s="714" t="str">
        <f>IF($P1142="","",(VLOOKUP($P1142,所属・種目コード!$B$2:$D$152,3,0)))</f>
        <v/>
      </c>
      <c r="T1142" s="714" t="str">
        <f>IF($P1142="","",(VLOOKUP($P1142,所属・種目コード!$B$2:$D$152,3,0)))</f>
        <v/>
      </c>
    </row>
    <row r="1143" spans="1:20" ht="18" customHeight="1">
      <c r="A1143" s="709">
        <v>1141</v>
      </c>
      <c r="B1143" s="709"/>
      <c r="C1143" s="709" t="s">
        <v>11480</v>
      </c>
      <c r="D1143" s="709" t="s">
        <v>11481</v>
      </c>
      <c r="E1143" s="709" t="s">
        <v>296</v>
      </c>
      <c r="F1143" s="709">
        <v>1</v>
      </c>
      <c r="G1143" s="709">
        <v>2</v>
      </c>
      <c r="H1143" s="711" t="s">
        <v>8982</v>
      </c>
      <c r="I1143" s="714">
        <f>IF($E1143="","",(VLOOKUP($E1143,所属・種目コード!$B$2:$D$152,2,0)))</f>
        <v>1166</v>
      </c>
      <c r="L1143" s="716"/>
      <c r="M1143" s="716"/>
      <c r="N1143" s="709"/>
      <c r="O1143" s="709"/>
      <c r="P1143" s="709"/>
      <c r="Q1143" s="709"/>
      <c r="R1143" s="709"/>
      <c r="S1143" s="714" t="str">
        <f>IF($P1143="","",(VLOOKUP($P1143,所属・種目コード!$B$2:$D$152,3,0)))</f>
        <v/>
      </c>
      <c r="T1143" s="714" t="str">
        <f>IF($P1143="","",(VLOOKUP($P1143,所属・種目コード!$B$2:$D$152,3,0)))</f>
        <v/>
      </c>
    </row>
    <row r="1144" spans="1:20" ht="18" customHeight="1">
      <c r="A1144" s="709">
        <v>1142</v>
      </c>
      <c r="B1144" s="709"/>
      <c r="C1144" s="709" t="s">
        <v>11482</v>
      </c>
      <c r="D1144" s="709" t="s">
        <v>11483</v>
      </c>
      <c r="E1144" s="709" t="s">
        <v>296</v>
      </c>
      <c r="F1144" s="709">
        <v>1</v>
      </c>
      <c r="G1144" s="709">
        <v>3</v>
      </c>
      <c r="H1144" s="711" t="s">
        <v>8982</v>
      </c>
      <c r="I1144" s="714">
        <f>IF($E1144="","",(VLOOKUP($E1144,所属・種目コード!$B$2:$D$152,2,0)))</f>
        <v>1166</v>
      </c>
      <c r="L1144" s="716"/>
      <c r="M1144" s="716"/>
      <c r="N1144" s="709"/>
      <c r="O1144" s="709"/>
      <c r="P1144" s="709"/>
      <c r="Q1144" s="709"/>
      <c r="R1144" s="709"/>
      <c r="S1144" s="714" t="str">
        <f>IF($P1144="","",(VLOOKUP($P1144,所属・種目コード!$B$2:$D$152,3,0)))</f>
        <v/>
      </c>
      <c r="T1144" s="714" t="str">
        <f>IF($P1144="","",(VLOOKUP($P1144,所属・種目コード!$B$2:$D$152,3,0)))</f>
        <v/>
      </c>
    </row>
    <row r="1145" spans="1:20" ht="18" customHeight="1">
      <c r="A1145" s="709">
        <v>1143</v>
      </c>
      <c r="B1145" s="709"/>
      <c r="C1145" s="709" t="s">
        <v>11484</v>
      </c>
      <c r="D1145" s="709" t="s">
        <v>11485</v>
      </c>
      <c r="E1145" s="709" t="s">
        <v>296</v>
      </c>
      <c r="F1145" s="709">
        <v>1</v>
      </c>
      <c r="G1145" s="709">
        <v>2</v>
      </c>
      <c r="H1145" s="711" t="s">
        <v>8982</v>
      </c>
      <c r="I1145" s="714">
        <f>IF($E1145="","",(VLOOKUP($E1145,所属・種目コード!$B$2:$D$152,2,0)))</f>
        <v>1166</v>
      </c>
      <c r="L1145" s="716"/>
      <c r="M1145" s="716"/>
      <c r="N1145" s="709"/>
      <c r="O1145" s="709"/>
      <c r="P1145" s="709"/>
      <c r="Q1145" s="709"/>
      <c r="R1145" s="709"/>
      <c r="S1145" s="714" t="str">
        <f>IF($P1145="","",(VLOOKUP($P1145,所属・種目コード!$B$2:$D$152,3,0)))</f>
        <v/>
      </c>
      <c r="T1145" s="714" t="str">
        <f>IF($P1145="","",(VLOOKUP($P1145,所属・種目コード!$B$2:$D$152,3,0)))</f>
        <v/>
      </c>
    </row>
    <row r="1146" spans="1:20" ht="18" customHeight="1">
      <c r="A1146" s="709">
        <v>1144</v>
      </c>
      <c r="B1146" s="709"/>
      <c r="C1146" s="709" t="s">
        <v>11486</v>
      </c>
      <c r="D1146" s="709" t="s">
        <v>11487</v>
      </c>
      <c r="E1146" s="709" t="s">
        <v>11488</v>
      </c>
      <c r="F1146" s="709">
        <v>1</v>
      </c>
      <c r="G1146" s="709">
        <v>3</v>
      </c>
      <c r="H1146" s="711" t="s">
        <v>8953</v>
      </c>
      <c r="I1146" s="714">
        <f>IF($E1146="","",(VLOOKUP($E1146,所属・種目コード!$B$2:$D$152,2,0)))</f>
        <v>1161</v>
      </c>
      <c r="L1146" s="716"/>
      <c r="M1146" s="716"/>
      <c r="N1146" s="709"/>
      <c r="O1146" s="709"/>
      <c r="P1146" s="709"/>
      <c r="Q1146" s="709"/>
      <c r="R1146" s="709"/>
      <c r="S1146" s="714" t="str">
        <f>IF($P1146="","",(VLOOKUP($P1146,所属・種目コード!$B$2:$D$152,3,0)))</f>
        <v/>
      </c>
      <c r="T1146" s="714" t="str">
        <f>IF($P1146="","",(VLOOKUP($P1146,所属・種目コード!$B$2:$D$152,3,0)))</f>
        <v/>
      </c>
    </row>
    <row r="1147" spans="1:20" ht="18" customHeight="1">
      <c r="A1147" s="709">
        <v>1145</v>
      </c>
      <c r="B1147" s="709"/>
      <c r="C1147" s="709" t="s">
        <v>11489</v>
      </c>
      <c r="D1147" s="709" t="s">
        <v>11490</v>
      </c>
      <c r="E1147" s="709" t="s">
        <v>11488</v>
      </c>
      <c r="F1147" s="709">
        <v>1</v>
      </c>
      <c r="G1147" s="709">
        <v>3</v>
      </c>
      <c r="H1147" s="711" t="s">
        <v>8953</v>
      </c>
      <c r="I1147" s="714">
        <f>IF($E1147="","",(VLOOKUP($E1147,所属・種目コード!$B$2:$D$152,2,0)))</f>
        <v>1161</v>
      </c>
      <c r="L1147" s="716"/>
      <c r="M1147" s="716"/>
      <c r="N1147" s="709"/>
      <c r="O1147" s="709"/>
      <c r="P1147" s="709"/>
      <c r="Q1147" s="709"/>
      <c r="R1147" s="709"/>
      <c r="S1147" s="714" t="str">
        <f>IF($P1147="","",(VLOOKUP($P1147,所属・種目コード!$B$2:$D$152,3,0)))</f>
        <v/>
      </c>
      <c r="T1147" s="714" t="str">
        <f>IF($P1147="","",(VLOOKUP($P1147,所属・種目コード!$B$2:$D$152,3,0)))</f>
        <v/>
      </c>
    </row>
    <row r="1148" spans="1:20" ht="18" customHeight="1">
      <c r="A1148" s="709">
        <v>1146</v>
      </c>
      <c r="B1148" s="709"/>
      <c r="C1148" s="709" t="s">
        <v>11491</v>
      </c>
      <c r="D1148" s="709" t="s">
        <v>11492</v>
      </c>
      <c r="E1148" s="709" t="s">
        <v>11488</v>
      </c>
      <c r="F1148" s="709">
        <v>1</v>
      </c>
      <c r="G1148" s="709">
        <v>2</v>
      </c>
      <c r="H1148" s="711" t="s">
        <v>8953</v>
      </c>
      <c r="I1148" s="714">
        <f>IF($E1148="","",(VLOOKUP($E1148,所属・種目コード!$B$2:$D$152,2,0)))</f>
        <v>1161</v>
      </c>
      <c r="L1148" s="716"/>
      <c r="M1148" s="716"/>
      <c r="N1148" s="709"/>
      <c r="O1148" s="709"/>
      <c r="P1148" s="709"/>
      <c r="Q1148" s="709"/>
      <c r="R1148" s="709"/>
      <c r="S1148" s="714" t="str">
        <f>IF($P1148="","",(VLOOKUP($P1148,所属・種目コード!$B$2:$D$152,3,0)))</f>
        <v/>
      </c>
      <c r="T1148" s="714" t="str">
        <f>IF($P1148="","",(VLOOKUP($P1148,所属・種目コード!$B$2:$D$152,3,0)))</f>
        <v/>
      </c>
    </row>
    <row r="1149" spans="1:20" ht="18" customHeight="1">
      <c r="A1149" s="709">
        <v>1147</v>
      </c>
      <c r="B1149" s="709"/>
      <c r="C1149" s="709" t="s">
        <v>11493</v>
      </c>
      <c r="D1149" s="709" t="s">
        <v>11494</v>
      </c>
      <c r="E1149" s="709" t="s">
        <v>11488</v>
      </c>
      <c r="F1149" s="709">
        <v>1</v>
      </c>
      <c r="G1149" s="709">
        <v>2</v>
      </c>
      <c r="H1149" s="711" t="s">
        <v>8953</v>
      </c>
      <c r="I1149" s="714">
        <f>IF($E1149="","",(VLOOKUP($E1149,所属・種目コード!$B$2:$D$152,2,0)))</f>
        <v>1161</v>
      </c>
      <c r="L1149" s="716"/>
      <c r="M1149" s="716"/>
      <c r="N1149" s="709"/>
      <c r="O1149" s="709"/>
      <c r="P1149" s="709"/>
      <c r="Q1149" s="709"/>
      <c r="R1149" s="709"/>
      <c r="S1149" s="714" t="str">
        <f>IF($P1149="","",(VLOOKUP($P1149,所属・種目コード!$B$2:$D$152,3,0)))</f>
        <v/>
      </c>
      <c r="T1149" s="714" t="str">
        <f>IF($P1149="","",(VLOOKUP($P1149,所属・種目コード!$B$2:$D$152,3,0)))</f>
        <v/>
      </c>
    </row>
    <row r="1150" spans="1:20" ht="18" customHeight="1">
      <c r="A1150" s="709">
        <v>1148</v>
      </c>
      <c r="B1150" s="709"/>
      <c r="C1150" s="709" t="s">
        <v>11495</v>
      </c>
      <c r="D1150" s="709" t="s">
        <v>11496</v>
      </c>
      <c r="E1150" s="709" t="s">
        <v>11488</v>
      </c>
      <c r="F1150" s="709">
        <v>1</v>
      </c>
      <c r="G1150" s="709">
        <v>2</v>
      </c>
      <c r="H1150" s="710" t="s">
        <v>8953</v>
      </c>
      <c r="I1150" s="714">
        <f>IF($E1150="","",(VLOOKUP($E1150,所属・種目コード!$B$2:$D$152,2,0)))</f>
        <v>1161</v>
      </c>
      <c r="L1150" s="716"/>
      <c r="M1150" s="716"/>
      <c r="N1150" s="709"/>
      <c r="O1150" s="709"/>
      <c r="P1150" s="709"/>
      <c r="Q1150" s="709"/>
      <c r="R1150" s="709"/>
      <c r="S1150" s="714" t="str">
        <f>IF($P1150="","",(VLOOKUP($P1150,所属・種目コード!$B$2:$D$152,3,0)))</f>
        <v/>
      </c>
      <c r="T1150" s="714" t="str">
        <f>IF($P1150="","",(VLOOKUP($P1150,所属・種目コード!$B$2:$D$152,3,0)))</f>
        <v/>
      </c>
    </row>
    <row r="1151" spans="1:20" ht="18" customHeight="1">
      <c r="A1151" s="709">
        <v>1149</v>
      </c>
      <c r="B1151" s="709"/>
      <c r="C1151" s="709" t="s">
        <v>11497</v>
      </c>
      <c r="D1151" s="709" t="s">
        <v>11498</v>
      </c>
      <c r="E1151" s="709" t="s">
        <v>11488</v>
      </c>
      <c r="F1151" s="709">
        <v>1</v>
      </c>
      <c r="G1151" s="709">
        <v>3</v>
      </c>
      <c r="H1151" s="710" t="s">
        <v>8953</v>
      </c>
      <c r="I1151" s="714">
        <f>IF($E1151="","",(VLOOKUP($E1151,所属・種目コード!$B$2:$D$152,2,0)))</f>
        <v>1161</v>
      </c>
      <c r="L1151" s="716"/>
      <c r="M1151" s="716"/>
      <c r="N1151" s="709"/>
      <c r="O1151" s="709"/>
      <c r="P1151" s="709"/>
      <c r="Q1151" s="709"/>
      <c r="R1151" s="709"/>
      <c r="S1151" s="714" t="str">
        <f>IF($P1151="","",(VLOOKUP($P1151,所属・種目コード!$B$2:$D$152,3,0)))</f>
        <v/>
      </c>
      <c r="T1151" s="714" t="str">
        <f>IF($P1151="","",(VLOOKUP($P1151,所属・種目コード!$B$2:$D$152,3,0)))</f>
        <v/>
      </c>
    </row>
    <row r="1152" spans="1:20" ht="18" customHeight="1">
      <c r="A1152" s="709">
        <v>1150</v>
      </c>
      <c r="B1152" s="709"/>
      <c r="C1152" s="709" t="s">
        <v>11499</v>
      </c>
      <c r="D1152" s="709" t="s">
        <v>11500</v>
      </c>
      <c r="E1152" s="709" t="s">
        <v>11488</v>
      </c>
      <c r="F1152" s="709">
        <v>1</v>
      </c>
      <c r="G1152" s="709">
        <v>2</v>
      </c>
      <c r="H1152" s="710" t="s">
        <v>8953</v>
      </c>
      <c r="I1152" s="714">
        <f>IF($E1152="","",(VLOOKUP($E1152,所属・種目コード!$B$2:$D$152,2,0)))</f>
        <v>1161</v>
      </c>
      <c r="L1152" s="716"/>
      <c r="M1152" s="716"/>
      <c r="N1152" s="709"/>
      <c r="O1152" s="709"/>
      <c r="P1152" s="709"/>
      <c r="Q1152" s="709"/>
      <c r="R1152" s="709"/>
      <c r="S1152" s="714" t="str">
        <f>IF($P1152="","",(VLOOKUP($P1152,所属・種目コード!$B$2:$D$152,3,0)))</f>
        <v/>
      </c>
      <c r="T1152" s="714" t="str">
        <f>IF($P1152="","",(VLOOKUP($P1152,所属・種目コード!$B$2:$D$152,3,0)))</f>
        <v/>
      </c>
    </row>
    <row r="1153" spans="1:20" ht="18" customHeight="1">
      <c r="A1153" s="709">
        <v>1151</v>
      </c>
      <c r="B1153" s="709"/>
      <c r="C1153" s="709" t="s">
        <v>11501</v>
      </c>
      <c r="D1153" s="709" t="s">
        <v>8989</v>
      </c>
      <c r="E1153" s="709" t="s">
        <v>11488</v>
      </c>
      <c r="F1153" s="709">
        <v>1</v>
      </c>
      <c r="G1153" s="709">
        <v>2</v>
      </c>
      <c r="H1153" s="710" t="s">
        <v>8953</v>
      </c>
      <c r="I1153" s="714">
        <f>IF($E1153="","",(VLOOKUP($E1153,所属・種目コード!$B$2:$D$152,2,0)))</f>
        <v>1161</v>
      </c>
      <c r="L1153" s="716"/>
      <c r="M1153" s="716"/>
      <c r="N1153" s="709"/>
      <c r="O1153" s="709"/>
      <c r="P1153" s="709"/>
      <c r="Q1153" s="709"/>
      <c r="R1153" s="709"/>
      <c r="S1153" s="714" t="str">
        <f>IF($P1153="","",(VLOOKUP($P1153,所属・種目コード!$B$2:$D$152,3,0)))</f>
        <v/>
      </c>
      <c r="T1153" s="714" t="str">
        <f>IF($P1153="","",(VLOOKUP($P1153,所属・種目コード!$B$2:$D$152,3,0)))</f>
        <v/>
      </c>
    </row>
    <row r="1154" spans="1:20" ht="18" customHeight="1">
      <c r="A1154" s="709">
        <v>1152</v>
      </c>
      <c r="B1154" s="709"/>
      <c r="C1154" s="709" t="s">
        <v>11502</v>
      </c>
      <c r="D1154" s="709" t="s">
        <v>11503</v>
      </c>
      <c r="E1154" s="709" t="s">
        <v>146</v>
      </c>
      <c r="F1154" s="709">
        <v>1</v>
      </c>
      <c r="G1154" s="709">
        <v>1</v>
      </c>
      <c r="H1154" s="710" t="s">
        <v>9028</v>
      </c>
      <c r="I1154" s="714">
        <f>IF($E1154="","",(VLOOKUP($E1154,所属・種目コード!$B$2:$D$152,2,0)))</f>
        <v>1131</v>
      </c>
      <c r="L1154" s="716"/>
      <c r="M1154" s="716"/>
      <c r="N1154" s="709"/>
      <c r="O1154" s="709"/>
      <c r="P1154" s="709"/>
      <c r="Q1154" s="709"/>
      <c r="R1154" s="709"/>
      <c r="S1154" s="714" t="str">
        <f>IF($P1154="","",(VLOOKUP($P1154,所属・種目コード!$B$2:$D$152,3,0)))</f>
        <v/>
      </c>
      <c r="T1154" s="714" t="str">
        <f>IF($P1154="","",(VLOOKUP($P1154,所属・種目コード!$B$2:$D$152,3,0)))</f>
        <v/>
      </c>
    </row>
    <row r="1155" spans="1:20" ht="18" customHeight="1">
      <c r="A1155" s="709">
        <v>1153</v>
      </c>
      <c r="B1155" s="709"/>
      <c r="C1155" s="709" t="s">
        <v>11504</v>
      </c>
      <c r="D1155" s="709" t="s">
        <v>11505</v>
      </c>
      <c r="E1155" s="709" t="s">
        <v>146</v>
      </c>
      <c r="F1155" s="709">
        <v>1</v>
      </c>
      <c r="G1155" s="709">
        <v>1</v>
      </c>
      <c r="H1155" s="710" t="s">
        <v>9028</v>
      </c>
      <c r="I1155" s="714">
        <f>IF($E1155="","",(VLOOKUP($E1155,所属・種目コード!$B$2:$D$152,2,0)))</f>
        <v>1131</v>
      </c>
      <c r="L1155" s="716"/>
      <c r="M1155" s="716"/>
      <c r="N1155" s="709"/>
      <c r="O1155" s="709"/>
      <c r="P1155" s="709"/>
      <c r="Q1155" s="709"/>
      <c r="R1155" s="709"/>
      <c r="S1155" s="714" t="str">
        <f>IF($P1155="","",(VLOOKUP($P1155,所属・種目コード!$B$2:$D$152,3,0)))</f>
        <v/>
      </c>
      <c r="T1155" s="714" t="str">
        <f>IF($P1155="","",(VLOOKUP($P1155,所属・種目コード!$B$2:$D$152,3,0)))</f>
        <v/>
      </c>
    </row>
    <row r="1156" spans="1:20" ht="18" customHeight="1">
      <c r="A1156" s="709">
        <v>1154</v>
      </c>
      <c r="B1156" s="709"/>
      <c r="C1156" s="709" t="s">
        <v>11506</v>
      </c>
      <c r="D1156" s="709" t="s">
        <v>11507</v>
      </c>
      <c r="E1156" s="709" t="s">
        <v>146</v>
      </c>
      <c r="F1156" s="709">
        <v>1</v>
      </c>
      <c r="G1156" s="709">
        <v>1</v>
      </c>
      <c r="H1156" s="710" t="s">
        <v>9028</v>
      </c>
      <c r="I1156" s="714">
        <f>IF($E1156="","",(VLOOKUP($E1156,所属・種目コード!$B$2:$D$152,2,0)))</f>
        <v>1131</v>
      </c>
      <c r="L1156" s="716"/>
      <c r="M1156" s="716"/>
      <c r="N1156" s="709"/>
      <c r="O1156" s="709"/>
      <c r="P1156" s="709"/>
      <c r="Q1156" s="709"/>
      <c r="R1156" s="709"/>
      <c r="S1156" s="714" t="str">
        <f>IF($P1156="","",(VLOOKUP($P1156,所属・種目コード!$B$2:$D$152,3,0)))</f>
        <v/>
      </c>
      <c r="T1156" s="714" t="str">
        <f>IF($P1156="","",(VLOOKUP($P1156,所属・種目コード!$B$2:$D$152,3,0)))</f>
        <v/>
      </c>
    </row>
    <row r="1157" spans="1:20" ht="18" customHeight="1">
      <c r="A1157" s="709">
        <v>1155</v>
      </c>
      <c r="B1157" s="709"/>
      <c r="C1157" s="709" t="s">
        <v>11508</v>
      </c>
      <c r="D1157" s="709" t="s">
        <v>11509</v>
      </c>
      <c r="E1157" s="709" t="s">
        <v>146</v>
      </c>
      <c r="F1157" s="709">
        <v>1</v>
      </c>
      <c r="G1157" s="709">
        <v>2</v>
      </c>
      <c r="H1157" s="710" t="s">
        <v>9028</v>
      </c>
      <c r="I1157" s="714">
        <f>IF($E1157="","",(VLOOKUP($E1157,所属・種目コード!$B$2:$D$152,2,0)))</f>
        <v>1131</v>
      </c>
      <c r="L1157" s="716"/>
      <c r="M1157" s="716"/>
      <c r="N1157" s="709"/>
      <c r="O1157" s="709"/>
      <c r="P1157" s="709"/>
      <c r="Q1157" s="709"/>
      <c r="R1157" s="709"/>
      <c r="S1157" s="714" t="str">
        <f>IF($P1157="","",(VLOOKUP($P1157,所属・種目コード!$B$2:$D$152,3,0)))</f>
        <v/>
      </c>
      <c r="T1157" s="714" t="str">
        <f>IF($P1157="","",(VLOOKUP($P1157,所属・種目コード!$B$2:$D$152,3,0)))</f>
        <v/>
      </c>
    </row>
    <row r="1158" spans="1:20" ht="18" customHeight="1">
      <c r="A1158" s="709">
        <v>1156</v>
      </c>
      <c r="B1158" s="709"/>
      <c r="C1158" s="709" t="s">
        <v>11510</v>
      </c>
      <c r="D1158" s="709" t="s">
        <v>11511</v>
      </c>
      <c r="E1158" s="709" t="s">
        <v>146</v>
      </c>
      <c r="F1158" s="709">
        <v>1</v>
      </c>
      <c r="G1158" s="709">
        <v>1</v>
      </c>
      <c r="H1158" s="710" t="s">
        <v>9028</v>
      </c>
      <c r="I1158" s="714">
        <f>IF($E1158="","",(VLOOKUP($E1158,所属・種目コード!$B$2:$D$152,2,0)))</f>
        <v>1131</v>
      </c>
      <c r="L1158" s="716"/>
      <c r="M1158" s="716"/>
      <c r="N1158" s="709"/>
      <c r="O1158" s="709"/>
      <c r="P1158" s="709"/>
      <c r="Q1158" s="709"/>
      <c r="R1158" s="709"/>
      <c r="S1158" s="714" t="str">
        <f>IF($P1158="","",(VLOOKUP($P1158,所属・種目コード!$B$2:$D$152,3,0)))</f>
        <v/>
      </c>
      <c r="T1158" s="714" t="str">
        <f>IF($P1158="","",(VLOOKUP($P1158,所属・種目コード!$B$2:$D$152,3,0)))</f>
        <v/>
      </c>
    </row>
    <row r="1159" spans="1:20" ht="18" customHeight="1">
      <c r="A1159" s="709">
        <v>1157</v>
      </c>
      <c r="B1159" s="709"/>
      <c r="C1159" s="709" t="s">
        <v>11512</v>
      </c>
      <c r="D1159" s="709" t="s">
        <v>11513</v>
      </c>
      <c r="E1159" s="709" t="s">
        <v>146</v>
      </c>
      <c r="F1159" s="709">
        <v>1</v>
      </c>
      <c r="G1159" s="709">
        <v>2</v>
      </c>
      <c r="H1159" s="710" t="s">
        <v>9028</v>
      </c>
      <c r="I1159" s="714">
        <f>IF($E1159="","",(VLOOKUP($E1159,所属・種目コード!$B$2:$D$152,2,0)))</f>
        <v>1131</v>
      </c>
      <c r="L1159" s="716"/>
      <c r="M1159" s="716"/>
      <c r="N1159" s="709"/>
      <c r="O1159" s="709"/>
      <c r="P1159" s="709"/>
      <c r="Q1159" s="709"/>
      <c r="R1159" s="709"/>
      <c r="S1159" s="714" t="str">
        <f>IF($P1159="","",(VLOOKUP($P1159,所属・種目コード!$B$2:$D$152,3,0)))</f>
        <v/>
      </c>
      <c r="T1159" s="714" t="str">
        <f>IF($P1159="","",(VLOOKUP($P1159,所属・種目コード!$B$2:$D$152,3,0)))</f>
        <v/>
      </c>
    </row>
    <row r="1160" spans="1:20" ht="18" customHeight="1">
      <c r="A1160" s="709">
        <v>1158</v>
      </c>
      <c r="B1160" s="709"/>
      <c r="C1160" s="709" t="s">
        <v>11514</v>
      </c>
      <c r="D1160" s="709" t="s">
        <v>11515</v>
      </c>
      <c r="E1160" s="709" t="s">
        <v>146</v>
      </c>
      <c r="F1160" s="709">
        <v>1</v>
      </c>
      <c r="G1160" s="709">
        <v>3</v>
      </c>
      <c r="H1160" s="710" t="s">
        <v>9028</v>
      </c>
      <c r="I1160" s="714">
        <f>IF($E1160="","",(VLOOKUP($E1160,所属・種目コード!$B$2:$D$152,2,0)))</f>
        <v>1131</v>
      </c>
      <c r="L1160" s="716"/>
      <c r="M1160" s="716"/>
      <c r="N1160" s="709"/>
      <c r="O1160" s="709"/>
      <c r="P1160" s="709"/>
      <c r="Q1160" s="709"/>
      <c r="R1160" s="709"/>
      <c r="S1160" s="714" t="str">
        <f>IF($P1160="","",(VLOOKUP($P1160,所属・種目コード!$B$2:$D$152,3,0)))</f>
        <v/>
      </c>
      <c r="T1160" s="714" t="str">
        <f>IF($P1160="","",(VLOOKUP($P1160,所属・種目コード!$B$2:$D$152,3,0)))</f>
        <v/>
      </c>
    </row>
    <row r="1161" spans="1:20" ht="18" customHeight="1">
      <c r="A1161" s="709">
        <v>1159</v>
      </c>
      <c r="B1161" s="709"/>
      <c r="C1161" s="709" t="s">
        <v>11516</v>
      </c>
      <c r="D1161" s="709" t="s">
        <v>11517</v>
      </c>
      <c r="E1161" s="709" t="s">
        <v>178</v>
      </c>
      <c r="F1161" s="709">
        <v>1</v>
      </c>
      <c r="G1161" s="709">
        <v>3</v>
      </c>
      <c r="H1161" s="710" t="s">
        <v>8976</v>
      </c>
      <c r="I1161" s="714">
        <f>IF($E1161="","",(VLOOKUP($E1161,所属・種目コード!$B$2:$D$152,2,0)))</f>
        <v>1137</v>
      </c>
      <c r="L1161" s="716"/>
      <c r="M1161" s="716"/>
      <c r="N1161" s="709"/>
      <c r="O1161" s="709"/>
      <c r="P1161" s="709"/>
      <c r="Q1161" s="709"/>
      <c r="R1161" s="709"/>
      <c r="S1161" s="714" t="str">
        <f>IF($P1161="","",(VLOOKUP($P1161,所属・種目コード!$B$2:$D$152,3,0)))</f>
        <v/>
      </c>
      <c r="T1161" s="714" t="str">
        <f>IF($P1161="","",(VLOOKUP($P1161,所属・種目コード!$B$2:$D$152,3,0)))</f>
        <v/>
      </c>
    </row>
    <row r="1162" spans="1:20" ht="18" customHeight="1">
      <c r="A1162" s="709">
        <v>1160</v>
      </c>
      <c r="B1162" s="709"/>
      <c r="C1162" s="709" t="s">
        <v>11518</v>
      </c>
      <c r="D1162" s="709" t="s">
        <v>11519</v>
      </c>
      <c r="E1162" s="709" t="s">
        <v>178</v>
      </c>
      <c r="F1162" s="709">
        <v>1</v>
      </c>
      <c r="G1162" s="709">
        <v>3</v>
      </c>
      <c r="H1162" s="710" t="s">
        <v>8976</v>
      </c>
      <c r="I1162" s="714">
        <f>IF($E1162="","",(VLOOKUP($E1162,所属・種目コード!$B$2:$D$152,2,0)))</f>
        <v>1137</v>
      </c>
      <c r="L1162" s="716"/>
      <c r="M1162" s="716"/>
      <c r="N1162" s="709"/>
      <c r="O1162" s="709"/>
      <c r="P1162" s="709"/>
      <c r="Q1162" s="709"/>
      <c r="R1162" s="709"/>
      <c r="S1162" s="714" t="str">
        <f>IF($P1162="","",(VLOOKUP($P1162,所属・種目コード!$B$2:$D$152,3,0)))</f>
        <v/>
      </c>
      <c r="T1162" s="714" t="str">
        <f>IF($P1162="","",(VLOOKUP($P1162,所属・種目コード!$B$2:$D$152,3,0)))</f>
        <v/>
      </c>
    </row>
    <row r="1163" spans="1:20" ht="18" customHeight="1">
      <c r="A1163" s="709">
        <v>1161</v>
      </c>
      <c r="B1163" s="709"/>
      <c r="C1163" s="709" t="s">
        <v>11520</v>
      </c>
      <c r="D1163" s="709" t="s">
        <v>11521</v>
      </c>
      <c r="E1163" s="709" t="s">
        <v>178</v>
      </c>
      <c r="F1163" s="709">
        <v>1</v>
      </c>
      <c r="G1163" s="709">
        <v>3</v>
      </c>
      <c r="H1163" s="710" t="s">
        <v>8976</v>
      </c>
      <c r="I1163" s="714">
        <f>IF($E1163="","",(VLOOKUP($E1163,所属・種目コード!$B$2:$D$152,2,0)))</f>
        <v>1137</v>
      </c>
      <c r="L1163" s="716"/>
      <c r="M1163" s="716"/>
      <c r="N1163" s="709"/>
      <c r="O1163" s="709"/>
      <c r="P1163" s="709"/>
      <c r="Q1163" s="709"/>
      <c r="R1163" s="709"/>
      <c r="S1163" s="714" t="str">
        <f>IF($P1163="","",(VLOOKUP($P1163,所属・種目コード!$B$2:$D$152,3,0)))</f>
        <v/>
      </c>
      <c r="T1163" s="714" t="str">
        <f>IF($P1163="","",(VLOOKUP($P1163,所属・種目コード!$B$2:$D$152,3,0)))</f>
        <v/>
      </c>
    </row>
    <row r="1164" spans="1:20" ht="18" customHeight="1">
      <c r="A1164" s="709">
        <v>1162</v>
      </c>
      <c r="B1164" s="709"/>
      <c r="C1164" s="709" t="s">
        <v>11522</v>
      </c>
      <c r="D1164" s="709" t="s">
        <v>11523</v>
      </c>
      <c r="E1164" s="709" t="s">
        <v>178</v>
      </c>
      <c r="F1164" s="709">
        <v>1</v>
      </c>
      <c r="G1164" s="709">
        <v>3</v>
      </c>
      <c r="H1164" s="710" t="s">
        <v>8976</v>
      </c>
      <c r="I1164" s="714">
        <f>IF($E1164="","",(VLOOKUP($E1164,所属・種目コード!$B$2:$D$152,2,0)))</f>
        <v>1137</v>
      </c>
      <c r="L1164" s="716"/>
      <c r="M1164" s="716"/>
      <c r="N1164" s="709"/>
      <c r="O1164" s="709"/>
      <c r="P1164" s="709"/>
      <c r="Q1164" s="709"/>
      <c r="R1164" s="709"/>
      <c r="S1164" s="714" t="str">
        <f>IF($P1164="","",(VLOOKUP($P1164,所属・種目コード!$B$2:$D$152,3,0)))</f>
        <v/>
      </c>
      <c r="T1164" s="714" t="str">
        <f>IF($P1164="","",(VLOOKUP($P1164,所属・種目コード!$B$2:$D$152,3,0)))</f>
        <v/>
      </c>
    </row>
    <row r="1165" spans="1:20" ht="18" customHeight="1">
      <c r="A1165" s="709">
        <v>1163</v>
      </c>
      <c r="B1165" s="709"/>
      <c r="C1165" s="709" t="s">
        <v>11524</v>
      </c>
      <c r="D1165" s="709" t="s">
        <v>11525</v>
      </c>
      <c r="E1165" s="709" t="s">
        <v>178</v>
      </c>
      <c r="F1165" s="709">
        <v>1</v>
      </c>
      <c r="G1165" s="709">
        <v>3</v>
      </c>
      <c r="H1165" s="710" t="s">
        <v>8976</v>
      </c>
      <c r="I1165" s="714">
        <f>IF($E1165="","",(VLOOKUP($E1165,所属・種目コード!$B$2:$D$152,2,0)))</f>
        <v>1137</v>
      </c>
      <c r="L1165" s="716"/>
      <c r="M1165" s="716"/>
      <c r="N1165" s="709"/>
      <c r="O1165" s="709"/>
      <c r="P1165" s="709"/>
      <c r="Q1165" s="709"/>
      <c r="R1165" s="709"/>
      <c r="S1165" s="714" t="str">
        <f>IF($P1165="","",(VLOOKUP($P1165,所属・種目コード!$B$2:$D$152,3,0)))</f>
        <v/>
      </c>
      <c r="T1165" s="714" t="str">
        <f>IF($P1165="","",(VLOOKUP($P1165,所属・種目コード!$B$2:$D$152,3,0)))</f>
        <v/>
      </c>
    </row>
    <row r="1166" spans="1:20" ht="18" customHeight="1">
      <c r="A1166" s="709">
        <v>1164</v>
      </c>
      <c r="B1166" s="709"/>
      <c r="C1166" s="709" t="s">
        <v>11526</v>
      </c>
      <c r="D1166" s="709" t="s">
        <v>11527</v>
      </c>
      <c r="E1166" s="709" t="s">
        <v>178</v>
      </c>
      <c r="F1166" s="709">
        <v>1</v>
      </c>
      <c r="G1166" s="709">
        <v>2</v>
      </c>
      <c r="H1166" s="710" t="s">
        <v>8976</v>
      </c>
      <c r="I1166" s="714">
        <f>IF($E1166="","",(VLOOKUP($E1166,所属・種目コード!$B$2:$D$152,2,0)))</f>
        <v>1137</v>
      </c>
      <c r="L1166" s="716"/>
      <c r="M1166" s="716"/>
      <c r="N1166" s="709"/>
      <c r="O1166" s="709"/>
      <c r="P1166" s="709"/>
      <c r="Q1166" s="709"/>
      <c r="R1166" s="709"/>
      <c r="S1166" s="714" t="str">
        <f>IF($P1166="","",(VLOOKUP($P1166,所属・種目コード!$B$2:$D$152,3,0)))</f>
        <v/>
      </c>
      <c r="T1166" s="714" t="str">
        <f>IF($P1166="","",(VLOOKUP($P1166,所属・種目コード!$B$2:$D$152,3,0)))</f>
        <v/>
      </c>
    </row>
    <row r="1167" spans="1:20" ht="18" customHeight="1">
      <c r="A1167" s="709">
        <v>1165</v>
      </c>
      <c r="B1167" s="709"/>
      <c r="C1167" s="709" t="s">
        <v>11528</v>
      </c>
      <c r="D1167" s="709" t="s">
        <v>11529</v>
      </c>
      <c r="E1167" s="709" t="s">
        <v>178</v>
      </c>
      <c r="F1167" s="709">
        <v>1</v>
      </c>
      <c r="G1167" s="709">
        <v>2</v>
      </c>
      <c r="H1167" s="710" t="s">
        <v>8976</v>
      </c>
      <c r="I1167" s="714">
        <f>IF($E1167="","",(VLOOKUP($E1167,所属・種目コード!$B$2:$D$152,2,0)))</f>
        <v>1137</v>
      </c>
      <c r="L1167" s="716"/>
      <c r="M1167" s="716"/>
      <c r="N1167" s="709"/>
      <c r="O1167" s="709"/>
      <c r="P1167" s="709"/>
      <c r="Q1167" s="709"/>
      <c r="R1167" s="709"/>
      <c r="S1167" s="714" t="str">
        <f>IF($P1167="","",(VLOOKUP($P1167,所属・種目コード!$B$2:$D$152,3,0)))</f>
        <v/>
      </c>
      <c r="T1167" s="714" t="str">
        <f>IF($P1167="","",(VLOOKUP($P1167,所属・種目コード!$B$2:$D$152,3,0)))</f>
        <v/>
      </c>
    </row>
    <row r="1168" spans="1:20" ht="18" customHeight="1">
      <c r="A1168" s="709">
        <v>1166</v>
      </c>
      <c r="B1168" s="709"/>
      <c r="C1168" s="709" t="s">
        <v>11530</v>
      </c>
      <c r="D1168" s="709" t="s">
        <v>11531</v>
      </c>
      <c r="E1168" s="709" t="s">
        <v>178</v>
      </c>
      <c r="F1168" s="709">
        <v>1</v>
      </c>
      <c r="G1168" s="709">
        <v>3</v>
      </c>
      <c r="H1168" s="710" t="s">
        <v>8976</v>
      </c>
      <c r="I1168" s="714">
        <f>IF($E1168="","",(VLOOKUP($E1168,所属・種目コード!$B$2:$D$152,2,0)))</f>
        <v>1137</v>
      </c>
      <c r="L1168" s="716"/>
      <c r="M1168" s="716"/>
      <c r="N1168" s="709"/>
      <c r="O1168" s="709"/>
      <c r="P1168" s="709"/>
      <c r="Q1168" s="709"/>
      <c r="R1168" s="709"/>
      <c r="S1168" s="714" t="str">
        <f>IF($P1168="","",(VLOOKUP($P1168,所属・種目コード!$B$2:$D$152,3,0)))</f>
        <v/>
      </c>
      <c r="T1168" s="714" t="str">
        <f>IF($P1168="","",(VLOOKUP($P1168,所属・種目コード!$B$2:$D$152,3,0)))</f>
        <v/>
      </c>
    </row>
    <row r="1169" spans="1:20" ht="18" customHeight="1">
      <c r="A1169" s="709">
        <v>1167</v>
      </c>
      <c r="B1169" s="709"/>
      <c r="C1169" s="709" t="s">
        <v>11532</v>
      </c>
      <c r="D1169" s="709" t="s">
        <v>8155</v>
      </c>
      <c r="E1169" s="709" t="s">
        <v>8617</v>
      </c>
      <c r="F1169" s="709">
        <v>1</v>
      </c>
      <c r="G1169" s="709">
        <v>1</v>
      </c>
      <c r="H1169" s="710" t="s">
        <v>8949</v>
      </c>
      <c r="I1169" s="714">
        <f>IF($E1169="","",(VLOOKUP($E1169,所属・種目コード!$B$2:$D$152,2,0)))</f>
        <v>1227</v>
      </c>
      <c r="L1169" s="716"/>
      <c r="M1169" s="716"/>
      <c r="N1169" s="709"/>
      <c r="O1169" s="709"/>
      <c r="P1169" s="709"/>
      <c r="Q1169" s="709"/>
      <c r="R1169" s="709"/>
      <c r="S1169" s="714" t="str">
        <f>IF($P1169="","",(VLOOKUP($P1169,所属・種目コード!$B$2:$D$152,3,0)))</f>
        <v/>
      </c>
      <c r="T1169" s="714" t="str">
        <f>IF($P1169="","",(VLOOKUP($P1169,所属・種目コード!$B$2:$D$152,3,0)))</f>
        <v/>
      </c>
    </row>
    <row r="1170" spans="1:20" ht="18" customHeight="1">
      <c r="A1170" s="709">
        <v>1168</v>
      </c>
      <c r="B1170" s="709"/>
      <c r="C1170" s="709" t="s">
        <v>11533</v>
      </c>
      <c r="D1170" s="709" t="s">
        <v>11534</v>
      </c>
      <c r="E1170" s="709" t="s">
        <v>8617</v>
      </c>
      <c r="F1170" s="709">
        <v>1</v>
      </c>
      <c r="G1170" s="709">
        <v>1</v>
      </c>
      <c r="H1170" s="710" t="s">
        <v>8949</v>
      </c>
      <c r="I1170" s="714">
        <f>IF($E1170="","",(VLOOKUP($E1170,所属・種目コード!$B$2:$D$152,2,0)))</f>
        <v>1227</v>
      </c>
      <c r="L1170" s="716"/>
      <c r="M1170" s="716"/>
      <c r="N1170" s="709"/>
      <c r="O1170" s="709"/>
      <c r="P1170" s="709"/>
      <c r="Q1170" s="709"/>
      <c r="R1170" s="709"/>
      <c r="S1170" s="714" t="str">
        <f>IF($P1170="","",(VLOOKUP($P1170,所属・種目コード!$B$2:$D$152,3,0)))</f>
        <v/>
      </c>
      <c r="T1170" s="714" t="str">
        <f>IF($P1170="","",(VLOOKUP($P1170,所属・種目コード!$B$2:$D$152,3,0)))</f>
        <v/>
      </c>
    </row>
    <row r="1171" spans="1:20" ht="18" customHeight="1">
      <c r="A1171" s="709">
        <v>1169</v>
      </c>
      <c r="B1171" s="709"/>
      <c r="C1171" s="709" t="s">
        <v>11535</v>
      </c>
      <c r="D1171" s="709" t="s">
        <v>11536</v>
      </c>
      <c r="E1171" s="709" t="s">
        <v>8611</v>
      </c>
      <c r="F1171" s="709">
        <v>1</v>
      </c>
      <c r="G1171" s="709">
        <v>2</v>
      </c>
      <c r="H1171" s="710" t="s">
        <v>9008</v>
      </c>
      <c r="I1171" s="714">
        <f>IF($E1171="","",(VLOOKUP($E1171,所属・種目コード!$B$2:$D$152,2,0)))</f>
        <v>1221</v>
      </c>
      <c r="L1171" s="716"/>
      <c r="M1171" s="716"/>
      <c r="N1171" s="709"/>
      <c r="O1171" s="709"/>
      <c r="P1171" s="709"/>
      <c r="Q1171" s="709"/>
      <c r="R1171" s="709"/>
      <c r="S1171" s="714" t="str">
        <f>IF($P1171="","",(VLOOKUP($P1171,所属・種目コード!$B$2:$D$152,3,0)))</f>
        <v/>
      </c>
      <c r="T1171" s="714" t="str">
        <f>IF($P1171="","",(VLOOKUP($P1171,所属・種目コード!$B$2:$D$152,3,0)))</f>
        <v/>
      </c>
    </row>
    <row r="1172" spans="1:20" ht="18" customHeight="1">
      <c r="A1172" s="709">
        <v>1170</v>
      </c>
      <c r="B1172" s="709"/>
      <c r="C1172" s="709" t="s">
        <v>11537</v>
      </c>
      <c r="D1172" s="709" t="s">
        <v>11538</v>
      </c>
      <c r="E1172" s="709" t="s">
        <v>8611</v>
      </c>
      <c r="F1172" s="709">
        <v>1</v>
      </c>
      <c r="G1172" s="709">
        <v>2</v>
      </c>
      <c r="H1172" s="710" t="s">
        <v>9008</v>
      </c>
      <c r="I1172" s="714">
        <f>IF($E1172="","",(VLOOKUP($E1172,所属・種目コード!$B$2:$D$152,2,0)))</f>
        <v>1221</v>
      </c>
      <c r="L1172" s="716"/>
      <c r="M1172" s="716"/>
      <c r="N1172" s="709"/>
      <c r="O1172" s="709"/>
      <c r="P1172" s="709"/>
      <c r="Q1172" s="709"/>
      <c r="R1172" s="709"/>
      <c r="S1172" s="714" t="str">
        <f>IF($P1172="","",(VLOOKUP($P1172,所属・種目コード!$B$2:$D$152,3,0)))</f>
        <v/>
      </c>
      <c r="T1172" s="714" t="str">
        <f>IF($P1172="","",(VLOOKUP($P1172,所属・種目コード!$B$2:$D$152,3,0)))</f>
        <v/>
      </c>
    </row>
    <row r="1173" spans="1:20" ht="18" customHeight="1">
      <c r="A1173" s="709">
        <v>1171</v>
      </c>
      <c r="B1173" s="709"/>
      <c r="C1173" s="709" t="s">
        <v>11539</v>
      </c>
      <c r="D1173" s="709" t="s">
        <v>11540</v>
      </c>
      <c r="E1173" s="709" t="s">
        <v>8611</v>
      </c>
      <c r="F1173" s="709">
        <v>1</v>
      </c>
      <c r="G1173" s="709">
        <v>2</v>
      </c>
      <c r="H1173" s="710" t="s">
        <v>9008</v>
      </c>
      <c r="I1173" s="714">
        <f>IF($E1173="","",(VLOOKUP($E1173,所属・種目コード!$B$2:$D$152,2,0)))</f>
        <v>1221</v>
      </c>
      <c r="L1173" s="716"/>
      <c r="M1173" s="716"/>
      <c r="N1173" s="709"/>
      <c r="O1173" s="709"/>
      <c r="P1173" s="709"/>
      <c r="Q1173" s="709"/>
      <c r="R1173" s="709"/>
      <c r="S1173" s="714" t="str">
        <f>IF($P1173="","",(VLOOKUP($P1173,所属・種目コード!$B$2:$D$152,3,0)))</f>
        <v/>
      </c>
      <c r="T1173" s="714" t="str">
        <f>IF($P1173="","",(VLOOKUP($P1173,所属・種目コード!$B$2:$D$152,3,0)))</f>
        <v/>
      </c>
    </row>
    <row r="1174" spans="1:20" ht="18" customHeight="1">
      <c r="A1174" s="709">
        <v>1172</v>
      </c>
      <c r="B1174" s="709"/>
      <c r="C1174" s="709" t="s">
        <v>11541</v>
      </c>
      <c r="D1174" s="709" t="s">
        <v>11542</v>
      </c>
      <c r="E1174" s="709" t="s">
        <v>8611</v>
      </c>
      <c r="F1174" s="709">
        <v>1</v>
      </c>
      <c r="G1174" s="709">
        <v>2</v>
      </c>
      <c r="H1174" s="710" t="s">
        <v>9008</v>
      </c>
      <c r="I1174" s="714">
        <f>IF($E1174="","",(VLOOKUP($E1174,所属・種目コード!$B$2:$D$152,2,0)))</f>
        <v>1221</v>
      </c>
      <c r="L1174" s="716"/>
      <c r="M1174" s="716"/>
      <c r="N1174" s="709"/>
      <c r="O1174" s="709"/>
      <c r="P1174" s="709"/>
      <c r="Q1174" s="709"/>
      <c r="R1174" s="709"/>
      <c r="S1174" s="714" t="str">
        <f>IF($P1174="","",(VLOOKUP($P1174,所属・種目コード!$B$2:$D$152,3,0)))</f>
        <v/>
      </c>
      <c r="T1174" s="714" t="str">
        <f>IF($P1174="","",(VLOOKUP($P1174,所属・種目コード!$B$2:$D$152,3,0)))</f>
        <v/>
      </c>
    </row>
    <row r="1175" spans="1:20" ht="18" customHeight="1">
      <c r="A1175" s="709">
        <v>1173</v>
      </c>
      <c r="B1175" s="709"/>
      <c r="C1175" s="709" t="s">
        <v>11543</v>
      </c>
      <c r="D1175" s="709" t="s">
        <v>11544</v>
      </c>
      <c r="E1175" s="709" t="s">
        <v>8611</v>
      </c>
      <c r="F1175" s="709">
        <v>1</v>
      </c>
      <c r="G1175" s="709">
        <v>3</v>
      </c>
      <c r="H1175" s="711" t="s">
        <v>9008</v>
      </c>
      <c r="I1175" s="714">
        <f>IF($E1175="","",(VLOOKUP($E1175,所属・種目コード!$B$2:$D$152,2,0)))</f>
        <v>1221</v>
      </c>
      <c r="L1175" s="716"/>
      <c r="M1175" s="716"/>
      <c r="N1175" s="709"/>
      <c r="O1175" s="709"/>
      <c r="P1175" s="709"/>
      <c r="Q1175" s="709"/>
      <c r="R1175" s="709"/>
      <c r="S1175" s="714" t="str">
        <f>IF($P1175="","",(VLOOKUP($P1175,所属・種目コード!$B$2:$D$152,3,0)))</f>
        <v/>
      </c>
      <c r="T1175" s="714" t="str">
        <f>IF($P1175="","",(VLOOKUP($P1175,所属・種目コード!$B$2:$D$152,3,0)))</f>
        <v/>
      </c>
    </row>
    <row r="1176" spans="1:20" ht="18" customHeight="1">
      <c r="A1176" s="709">
        <v>1174</v>
      </c>
      <c r="B1176" s="709"/>
      <c r="C1176" s="709" t="s">
        <v>11545</v>
      </c>
      <c r="D1176" s="709" t="s">
        <v>3959</v>
      </c>
      <c r="E1176" s="709" t="s">
        <v>8611</v>
      </c>
      <c r="F1176" s="709">
        <v>1</v>
      </c>
      <c r="G1176" s="709">
        <v>2</v>
      </c>
      <c r="H1176" s="711" t="s">
        <v>9008</v>
      </c>
      <c r="I1176" s="714">
        <f>IF($E1176="","",(VLOOKUP($E1176,所属・種目コード!$B$2:$D$152,2,0)))</f>
        <v>1221</v>
      </c>
      <c r="L1176" s="716"/>
      <c r="M1176" s="716"/>
      <c r="N1176" s="709"/>
      <c r="O1176" s="709"/>
      <c r="P1176" s="709"/>
      <c r="Q1176" s="709"/>
      <c r="R1176" s="709"/>
      <c r="S1176" s="714" t="str">
        <f>IF($P1176="","",(VLOOKUP($P1176,所属・種目コード!$B$2:$D$152,3,0)))</f>
        <v/>
      </c>
      <c r="T1176" s="714" t="str">
        <f>IF($P1176="","",(VLOOKUP($P1176,所属・種目コード!$B$2:$D$152,3,0)))</f>
        <v/>
      </c>
    </row>
    <row r="1177" spans="1:20" ht="18" customHeight="1">
      <c r="A1177" s="709">
        <v>1175</v>
      </c>
      <c r="B1177" s="709"/>
      <c r="C1177" s="709" t="s">
        <v>11546</v>
      </c>
      <c r="D1177" s="709" t="s">
        <v>11547</v>
      </c>
      <c r="E1177" s="709" t="s">
        <v>8611</v>
      </c>
      <c r="F1177" s="709">
        <v>1</v>
      </c>
      <c r="G1177" s="709">
        <v>3</v>
      </c>
      <c r="H1177" s="711" t="s">
        <v>9008</v>
      </c>
      <c r="I1177" s="714">
        <f>IF($E1177="","",(VLOOKUP($E1177,所属・種目コード!$B$2:$D$152,2,0)))</f>
        <v>1221</v>
      </c>
      <c r="L1177" s="716"/>
      <c r="M1177" s="716"/>
      <c r="N1177" s="709"/>
      <c r="O1177" s="709"/>
      <c r="P1177" s="709"/>
      <c r="Q1177" s="709"/>
      <c r="R1177" s="709"/>
      <c r="S1177" s="714" t="str">
        <f>IF($P1177="","",(VLOOKUP($P1177,所属・種目コード!$B$2:$D$152,3,0)))</f>
        <v/>
      </c>
      <c r="T1177" s="714" t="str">
        <f>IF($P1177="","",(VLOOKUP($P1177,所属・種目コード!$B$2:$D$152,3,0)))</f>
        <v/>
      </c>
    </row>
    <row r="1178" spans="1:20" ht="18" customHeight="1">
      <c r="A1178" s="709">
        <v>1176</v>
      </c>
      <c r="B1178" s="709"/>
      <c r="C1178" s="709" t="s">
        <v>11548</v>
      </c>
      <c r="D1178" s="709" t="s">
        <v>1917</v>
      </c>
      <c r="E1178" s="709" t="s">
        <v>8611</v>
      </c>
      <c r="F1178" s="709">
        <v>1</v>
      </c>
      <c r="G1178" s="709">
        <v>2</v>
      </c>
      <c r="H1178" s="711" t="s">
        <v>9008</v>
      </c>
      <c r="I1178" s="714">
        <f>IF($E1178="","",(VLOOKUP($E1178,所属・種目コード!$B$2:$D$152,2,0)))</f>
        <v>1221</v>
      </c>
      <c r="L1178" s="716"/>
      <c r="M1178" s="716"/>
      <c r="N1178" s="709"/>
      <c r="O1178" s="709"/>
      <c r="P1178" s="709"/>
      <c r="Q1178" s="709"/>
      <c r="R1178" s="709"/>
      <c r="S1178" s="714" t="str">
        <f>IF($P1178="","",(VLOOKUP($P1178,所属・種目コード!$B$2:$D$152,3,0)))</f>
        <v/>
      </c>
      <c r="T1178" s="714" t="str">
        <f>IF($P1178="","",(VLOOKUP($P1178,所属・種目コード!$B$2:$D$152,3,0)))</f>
        <v/>
      </c>
    </row>
    <row r="1179" spans="1:20" ht="18" customHeight="1">
      <c r="A1179" s="709">
        <v>1177</v>
      </c>
      <c r="B1179" s="709"/>
      <c r="C1179" s="709" t="s">
        <v>11549</v>
      </c>
      <c r="D1179" s="709" t="s">
        <v>11550</v>
      </c>
      <c r="E1179" s="709" t="s">
        <v>8611</v>
      </c>
      <c r="F1179" s="709">
        <v>1</v>
      </c>
      <c r="G1179" s="709">
        <v>2</v>
      </c>
      <c r="H1179" s="711" t="s">
        <v>9008</v>
      </c>
      <c r="I1179" s="714">
        <f>IF($E1179="","",(VLOOKUP($E1179,所属・種目コード!$B$2:$D$152,2,0)))</f>
        <v>1221</v>
      </c>
      <c r="L1179" s="716"/>
      <c r="M1179" s="716"/>
      <c r="N1179" s="709"/>
      <c r="O1179" s="709"/>
      <c r="P1179" s="709"/>
      <c r="Q1179" s="709"/>
      <c r="R1179" s="709"/>
      <c r="S1179" s="714" t="str">
        <f>IF($P1179="","",(VLOOKUP($P1179,所属・種目コード!$B$2:$D$152,3,0)))</f>
        <v/>
      </c>
      <c r="T1179" s="714" t="str">
        <f>IF($P1179="","",(VLOOKUP($P1179,所属・種目コード!$B$2:$D$152,3,0)))</f>
        <v/>
      </c>
    </row>
    <row r="1180" spans="1:20" ht="18" customHeight="1">
      <c r="A1180" s="709">
        <v>1178</v>
      </c>
      <c r="B1180" s="709"/>
      <c r="C1180" s="709" t="s">
        <v>11551</v>
      </c>
      <c r="D1180" s="709" t="s">
        <v>11552</v>
      </c>
      <c r="E1180" s="709" t="s">
        <v>8611</v>
      </c>
      <c r="F1180" s="709">
        <v>1</v>
      </c>
      <c r="G1180" s="709">
        <v>3</v>
      </c>
      <c r="H1180" s="711" t="s">
        <v>9008</v>
      </c>
      <c r="I1180" s="714">
        <f>IF($E1180="","",(VLOOKUP($E1180,所属・種目コード!$B$2:$D$152,2,0)))</f>
        <v>1221</v>
      </c>
      <c r="L1180" s="716"/>
      <c r="M1180" s="716"/>
      <c r="N1180" s="709"/>
      <c r="O1180" s="709"/>
      <c r="P1180" s="709"/>
      <c r="Q1180" s="709"/>
      <c r="R1180" s="709"/>
      <c r="S1180" s="714" t="str">
        <f>IF($P1180="","",(VLOOKUP($P1180,所属・種目コード!$B$2:$D$152,3,0)))</f>
        <v/>
      </c>
      <c r="T1180" s="714" t="str">
        <f>IF($P1180="","",(VLOOKUP($P1180,所属・種目コード!$B$2:$D$152,3,0)))</f>
        <v/>
      </c>
    </row>
    <row r="1181" spans="1:20" ht="18" customHeight="1">
      <c r="A1181" s="709">
        <v>1179</v>
      </c>
      <c r="B1181" s="709"/>
      <c r="C1181" s="709" t="s">
        <v>6359</v>
      </c>
      <c r="D1181" s="709" t="s">
        <v>6360</v>
      </c>
      <c r="E1181" s="709" t="s">
        <v>8611</v>
      </c>
      <c r="F1181" s="709">
        <v>1</v>
      </c>
      <c r="G1181" s="709">
        <v>3</v>
      </c>
      <c r="H1181" s="711" t="s">
        <v>9008</v>
      </c>
      <c r="I1181" s="714">
        <f>IF($E1181="","",(VLOOKUP($E1181,所属・種目コード!$B$2:$D$152,2,0)))</f>
        <v>1221</v>
      </c>
      <c r="L1181" s="716"/>
      <c r="M1181" s="716"/>
      <c r="N1181" s="709"/>
      <c r="O1181" s="709"/>
      <c r="P1181" s="709"/>
      <c r="Q1181" s="709"/>
      <c r="R1181" s="709"/>
      <c r="S1181" s="714" t="str">
        <f>IF($P1181="","",(VLOOKUP($P1181,所属・種目コード!$B$2:$D$152,3,0)))</f>
        <v/>
      </c>
      <c r="T1181" s="714" t="str">
        <f>IF($P1181="","",(VLOOKUP($P1181,所属・種目コード!$B$2:$D$152,3,0)))</f>
        <v/>
      </c>
    </row>
    <row r="1182" spans="1:20" ht="18" customHeight="1">
      <c r="A1182" s="709">
        <v>1180</v>
      </c>
      <c r="B1182" s="709"/>
      <c r="C1182" s="709" t="s">
        <v>11553</v>
      </c>
      <c r="D1182" s="709" t="s">
        <v>7187</v>
      </c>
      <c r="E1182" s="709" t="s">
        <v>8611</v>
      </c>
      <c r="F1182" s="709">
        <v>1</v>
      </c>
      <c r="G1182" s="709">
        <v>3</v>
      </c>
      <c r="H1182" s="711" t="s">
        <v>9008</v>
      </c>
      <c r="I1182" s="714">
        <f>IF($E1182="","",(VLOOKUP($E1182,所属・種目コード!$B$2:$D$152,2,0)))</f>
        <v>1221</v>
      </c>
      <c r="L1182" s="716"/>
      <c r="M1182" s="716"/>
      <c r="N1182" s="709"/>
      <c r="O1182" s="709"/>
      <c r="P1182" s="709"/>
      <c r="Q1182" s="709"/>
      <c r="R1182" s="709"/>
      <c r="S1182" s="714" t="str">
        <f>IF($P1182="","",(VLOOKUP($P1182,所属・種目コード!$B$2:$D$152,3,0)))</f>
        <v/>
      </c>
      <c r="T1182" s="714" t="str">
        <f>IF($P1182="","",(VLOOKUP($P1182,所属・種目コード!$B$2:$D$152,3,0)))</f>
        <v/>
      </c>
    </row>
    <row r="1183" spans="1:20" ht="18" customHeight="1">
      <c r="A1183" s="709">
        <v>1181</v>
      </c>
      <c r="B1183" s="709"/>
      <c r="C1183" s="709" t="s">
        <v>11554</v>
      </c>
      <c r="D1183" s="709" t="s">
        <v>11555</v>
      </c>
      <c r="E1183" s="709" t="s">
        <v>8611</v>
      </c>
      <c r="F1183" s="709">
        <v>1</v>
      </c>
      <c r="G1183" s="709">
        <v>3</v>
      </c>
      <c r="H1183" s="711" t="s">
        <v>9008</v>
      </c>
      <c r="I1183" s="714">
        <f>IF($E1183="","",(VLOOKUP($E1183,所属・種目コード!$B$2:$D$152,2,0)))</f>
        <v>1221</v>
      </c>
      <c r="L1183" s="716"/>
      <c r="M1183" s="716"/>
      <c r="N1183" s="709"/>
      <c r="O1183" s="709"/>
      <c r="P1183" s="709"/>
      <c r="Q1183" s="709"/>
      <c r="R1183" s="709"/>
      <c r="S1183" s="714" t="str">
        <f>IF($P1183="","",(VLOOKUP($P1183,所属・種目コード!$B$2:$D$152,3,0)))</f>
        <v/>
      </c>
      <c r="T1183" s="714" t="str">
        <f>IF($P1183="","",(VLOOKUP($P1183,所属・種目コード!$B$2:$D$152,3,0)))</f>
        <v/>
      </c>
    </row>
    <row r="1184" spans="1:20" ht="18" customHeight="1">
      <c r="A1184" s="709">
        <v>1182</v>
      </c>
      <c r="B1184" s="709"/>
      <c r="C1184" s="709" t="s">
        <v>11556</v>
      </c>
      <c r="D1184" s="709" t="s">
        <v>9282</v>
      </c>
      <c r="E1184" s="709" t="s">
        <v>8611</v>
      </c>
      <c r="F1184" s="709">
        <v>1</v>
      </c>
      <c r="G1184" s="709">
        <v>2</v>
      </c>
      <c r="H1184" s="711" t="s">
        <v>9008</v>
      </c>
      <c r="I1184" s="714">
        <f>IF($E1184="","",(VLOOKUP($E1184,所属・種目コード!$B$2:$D$152,2,0)))</f>
        <v>1221</v>
      </c>
      <c r="L1184" s="716"/>
      <c r="M1184" s="716"/>
      <c r="N1184" s="709"/>
      <c r="O1184" s="709"/>
      <c r="P1184" s="709"/>
      <c r="Q1184" s="709"/>
      <c r="R1184" s="709"/>
      <c r="S1184" s="714" t="str">
        <f>IF($P1184="","",(VLOOKUP($P1184,所属・種目コード!$B$2:$D$152,3,0)))</f>
        <v/>
      </c>
      <c r="T1184" s="714" t="str">
        <f>IF($P1184="","",(VLOOKUP($P1184,所属・種目コード!$B$2:$D$152,3,0)))</f>
        <v/>
      </c>
    </row>
    <row r="1185" spans="1:20" ht="18" customHeight="1">
      <c r="A1185" s="709">
        <v>1183</v>
      </c>
      <c r="B1185" s="709"/>
      <c r="C1185" s="709" t="s">
        <v>11557</v>
      </c>
      <c r="D1185" s="709" t="s">
        <v>11558</v>
      </c>
      <c r="E1185" s="709" t="s">
        <v>8611</v>
      </c>
      <c r="F1185" s="709">
        <v>1</v>
      </c>
      <c r="G1185" s="709">
        <v>3</v>
      </c>
      <c r="H1185" s="711" t="s">
        <v>9008</v>
      </c>
      <c r="I1185" s="714">
        <f>IF($E1185="","",(VLOOKUP($E1185,所属・種目コード!$B$2:$D$152,2,0)))</f>
        <v>1221</v>
      </c>
      <c r="L1185" s="716"/>
      <c r="M1185" s="716"/>
      <c r="N1185" s="709"/>
      <c r="O1185" s="709"/>
      <c r="P1185" s="709"/>
      <c r="Q1185" s="709"/>
      <c r="R1185" s="709"/>
      <c r="S1185" s="714" t="str">
        <f>IF($P1185="","",(VLOOKUP($P1185,所属・種目コード!$B$2:$D$152,3,0)))</f>
        <v/>
      </c>
      <c r="T1185" s="714" t="str">
        <f>IF($P1185="","",(VLOOKUP($P1185,所属・種目コード!$B$2:$D$152,3,0)))</f>
        <v/>
      </c>
    </row>
    <row r="1186" spans="1:20" ht="18" customHeight="1">
      <c r="A1186" s="709">
        <v>1184</v>
      </c>
      <c r="B1186" s="709"/>
      <c r="C1186" s="709" t="s">
        <v>11559</v>
      </c>
      <c r="D1186" s="709" t="s">
        <v>11560</v>
      </c>
      <c r="E1186" s="709" t="s">
        <v>8611</v>
      </c>
      <c r="F1186" s="709">
        <v>1</v>
      </c>
      <c r="G1186" s="709">
        <v>3</v>
      </c>
      <c r="H1186" s="711" t="s">
        <v>9008</v>
      </c>
      <c r="I1186" s="714">
        <f>IF($E1186="","",(VLOOKUP($E1186,所属・種目コード!$B$2:$D$152,2,0)))</f>
        <v>1221</v>
      </c>
      <c r="L1186" s="716"/>
      <c r="M1186" s="716"/>
      <c r="N1186" s="709"/>
      <c r="O1186" s="709"/>
      <c r="P1186" s="709"/>
      <c r="Q1186" s="709"/>
      <c r="R1186" s="709"/>
      <c r="S1186" s="714" t="str">
        <f>IF($P1186="","",(VLOOKUP($P1186,所属・種目コード!$B$2:$D$152,3,0)))</f>
        <v/>
      </c>
      <c r="T1186" s="714" t="str">
        <f>IF($P1186="","",(VLOOKUP($P1186,所属・種目コード!$B$2:$D$152,3,0)))</f>
        <v/>
      </c>
    </row>
    <row r="1187" spans="1:20" ht="18" customHeight="1">
      <c r="A1187" s="709">
        <v>1185</v>
      </c>
      <c r="B1187" s="709"/>
      <c r="C1187" s="709" t="s">
        <v>11561</v>
      </c>
      <c r="D1187" s="709" t="s">
        <v>11562</v>
      </c>
      <c r="E1187" s="709" t="s">
        <v>8611</v>
      </c>
      <c r="F1187" s="709">
        <v>1</v>
      </c>
      <c r="G1187" s="709">
        <v>2</v>
      </c>
      <c r="H1187" s="711" t="s">
        <v>9008</v>
      </c>
      <c r="I1187" s="714">
        <f>IF($E1187="","",(VLOOKUP($E1187,所属・種目コード!$B$2:$D$152,2,0)))</f>
        <v>1221</v>
      </c>
      <c r="L1187" s="716"/>
      <c r="M1187" s="716"/>
      <c r="N1187" s="709"/>
      <c r="O1187" s="709"/>
      <c r="P1187" s="709"/>
      <c r="Q1187" s="709"/>
      <c r="R1187" s="709"/>
      <c r="S1187" s="714" t="str">
        <f>IF($P1187="","",(VLOOKUP($P1187,所属・種目コード!$B$2:$D$152,3,0)))</f>
        <v/>
      </c>
      <c r="T1187" s="714" t="str">
        <f>IF($P1187="","",(VLOOKUP($P1187,所属・種目コード!$B$2:$D$152,3,0)))</f>
        <v/>
      </c>
    </row>
    <row r="1188" spans="1:20" ht="18" customHeight="1">
      <c r="A1188" s="709">
        <v>1186</v>
      </c>
      <c r="B1188" s="709"/>
      <c r="C1188" s="709" t="s">
        <v>11563</v>
      </c>
      <c r="D1188" s="709" t="s">
        <v>11564</v>
      </c>
      <c r="E1188" s="709" t="s">
        <v>8611</v>
      </c>
      <c r="F1188" s="709">
        <v>1</v>
      </c>
      <c r="G1188" s="709">
        <v>3</v>
      </c>
      <c r="H1188" s="711" t="s">
        <v>9008</v>
      </c>
      <c r="I1188" s="714">
        <f>IF($E1188="","",(VLOOKUP($E1188,所属・種目コード!$B$2:$D$152,2,0)))</f>
        <v>1221</v>
      </c>
      <c r="L1188" s="716"/>
      <c r="M1188" s="716"/>
      <c r="N1188" s="709"/>
      <c r="O1188" s="709"/>
      <c r="P1188" s="709"/>
      <c r="Q1188" s="709"/>
      <c r="R1188" s="709"/>
      <c r="S1188" s="714" t="str">
        <f>IF($P1188="","",(VLOOKUP($P1188,所属・種目コード!$B$2:$D$152,3,0)))</f>
        <v/>
      </c>
      <c r="T1188" s="714" t="str">
        <f>IF($P1188="","",(VLOOKUP($P1188,所属・種目コード!$B$2:$D$152,3,0)))</f>
        <v/>
      </c>
    </row>
    <row r="1189" spans="1:20" ht="18" customHeight="1">
      <c r="A1189" s="709">
        <v>1187</v>
      </c>
      <c r="B1189" s="709"/>
      <c r="C1189" s="709" t="s">
        <v>11565</v>
      </c>
      <c r="D1189" s="709" t="s">
        <v>11566</v>
      </c>
      <c r="E1189" s="709" t="s">
        <v>8611</v>
      </c>
      <c r="F1189" s="709">
        <v>1</v>
      </c>
      <c r="G1189" s="709">
        <v>3</v>
      </c>
      <c r="H1189" s="711" t="s">
        <v>9008</v>
      </c>
      <c r="I1189" s="714">
        <f>IF($E1189="","",(VLOOKUP($E1189,所属・種目コード!$B$2:$D$152,2,0)))</f>
        <v>1221</v>
      </c>
      <c r="L1189" s="716"/>
      <c r="M1189" s="716"/>
      <c r="N1189" s="709"/>
      <c r="O1189" s="709"/>
      <c r="P1189" s="709"/>
      <c r="Q1189" s="709"/>
      <c r="R1189" s="709"/>
      <c r="S1189" s="714" t="str">
        <f>IF($P1189="","",(VLOOKUP($P1189,所属・種目コード!$B$2:$D$152,3,0)))</f>
        <v/>
      </c>
      <c r="T1189" s="714" t="str">
        <f>IF($P1189="","",(VLOOKUP($P1189,所属・種目コード!$B$2:$D$152,3,0)))</f>
        <v/>
      </c>
    </row>
    <row r="1190" spans="1:20" ht="18" customHeight="1">
      <c r="A1190" s="709">
        <v>1188</v>
      </c>
      <c r="B1190" s="709"/>
      <c r="C1190" s="709" t="s">
        <v>11567</v>
      </c>
      <c r="D1190" s="709" t="s">
        <v>11568</v>
      </c>
      <c r="E1190" s="709" t="s">
        <v>8611</v>
      </c>
      <c r="F1190" s="709">
        <v>1</v>
      </c>
      <c r="G1190" s="709">
        <v>3</v>
      </c>
      <c r="H1190" s="711" t="s">
        <v>9008</v>
      </c>
      <c r="I1190" s="714">
        <f>IF($E1190="","",(VLOOKUP($E1190,所属・種目コード!$B$2:$D$152,2,0)))</f>
        <v>1221</v>
      </c>
      <c r="L1190" s="716"/>
      <c r="M1190" s="716"/>
      <c r="N1190" s="709"/>
      <c r="O1190" s="709"/>
      <c r="P1190" s="709"/>
      <c r="Q1190" s="709"/>
      <c r="R1190" s="709"/>
      <c r="S1190" s="714" t="str">
        <f>IF($P1190="","",(VLOOKUP($P1190,所属・種目コード!$B$2:$D$152,3,0)))</f>
        <v/>
      </c>
      <c r="T1190" s="714" t="str">
        <f>IF($P1190="","",(VLOOKUP($P1190,所属・種目コード!$B$2:$D$152,3,0)))</f>
        <v/>
      </c>
    </row>
    <row r="1191" spans="1:20" ht="18" customHeight="1">
      <c r="A1191" s="709">
        <v>1189</v>
      </c>
      <c r="B1191" s="709"/>
      <c r="C1191" s="709" t="s">
        <v>11569</v>
      </c>
      <c r="D1191" s="709" t="s">
        <v>11570</v>
      </c>
      <c r="E1191" s="709" t="s">
        <v>8611</v>
      </c>
      <c r="F1191" s="709">
        <v>1</v>
      </c>
      <c r="G1191" s="709">
        <v>3</v>
      </c>
      <c r="H1191" s="711" t="s">
        <v>9008</v>
      </c>
      <c r="I1191" s="714">
        <f>IF($E1191="","",(VLOOKUP($E1191,所属・種目コード!$B$2:$D$152,2,0)))</f>
        <v>1221</v>
      </c>
      <c r="L1191" s="716"/>
      <c r="M1191" s="716"/>
      <c r="N1191" s="709"/>
      <c r="O1191" s="709"/>
      <c r="P1191" s="709"/>
      <c r="Q1191" s="709"/>
      <c r="R1191" s="709"/>
      <c r="S1191" s="714" t="str">
        <f>IF($P1191="","",(VLOOKUP($P1191,所属・種目コード!$B$2:$D$152,3,0)))</f>
        <v/>
      </c>
      <c r="T1191" s="714" t="str">
        <f>IF($P1191="","",(VLOOKUP($P1191,所属・種目コード!$B$2:$D$152,3,0)))</f>
        <v/>
      </c>
    </row>
    <row r="1192" spans="1:20" ht="18" customHeight="1">
      <c r="A1192" s="709">
        <v>1190</v>
      </c>
      <c r="B1192" s="709"/>
      <c r="C1192" s="709" t="s">
        <v>11571</v>
      </c>
      <c r="D1192" s="709" t="s">
        <v>11572</v>
      </c>
      <c r="E1192" s="709" t="s">
        <v>8611</v>
      </c>
      <c r="F1192" s="709">
        <v>1</v>
      </c>
      <c r="G1192" s="709">
        <v>3</v>
      </c>
      <c r="H1192" s="710" t="s">
        <v>9008</v>
      </c>
      <c r="I1192" s="714">
        <f>IF($E1192="","",(VLOOKUP($E1192,所属・種目コード!$B$2:$D$152,2,0)))</f>
        <v>1221</v>
      </c>
      <c r="L1192" s="716"/>
      <c r="M1192" s="716"/>
      <c r="N1192" s="709"/>
      <c r="O1192" s="709"/>
      <c r="P1192" s="709"/>
      <c r="Q1192" s="709"/>
      <c r="R1192" s="709"/>
      <c r="S1192" s="714" t="str">
        <f>IF($P1192="","",(VLOOKUP($P1192,所属・種目コード!$B$2:$D$152,3,0)))</f>
        <v/>
      </c>
      <c r="T1192" s="714" t="str">
        <f>IF($P1192="","",(VLOOKUP($P1192,所属・種目コード!$B$2:$D$152,3,0)))</f>
        <v/>
      </c>
    </row>
    <row r="1193" spans="1:20" ht="18" customHeight="1">
      <c r="A1193" s="709">
        <v>1191</v>
      </c>
      <c r="B1193" s="709"/>
      <c r="C1193" s="709" t="s">
        <v>11573</v>
      </c>
      <c r="D1193" s="709" t="s">
        <v>11574</v>
      </c>
      <c r="E1193" s="709" t="s">
        <v>8611</v>
      </c>
      <c r="F1193" s="709">
        <v>1</v>
      </c>
      <c r="G1193" s="709">
        <v>3</v>
      </c>
      <c r="H1193" s="710" t="s">
        <v>9008</v>
      </c>
      <c r="I1193" s="714">
        <f>IF($E1193="","",(VLOOKUP($E1193,所属・種目コード!$B$2:$D$152,2,0)))</f>
        <v>1221</v>
      </c>
      <c r="L1193" s="716"/>
      <c r="M1193" s="716"/>
      <c r="N1193" s="709"/>
      <c r="O1193" s="709"/>
      <c r="P1193" s="709"/>
      <c r="Q1193" s="709"/>
      <c r="R1193" s="709"/>
      <c r="S1193" s="714" t="str">
        <f>IF($P1193="","",(VLOOKUP($P1193,所属・種目コード!$B$2:$D$152,3,0)))</f>
        <v/>
      </c>
      <c r="T1193" s="714" t="str">
        <f>IF($P1193="","",(VLOOKUP($P1193,所属・種目コード!$B$2:$D$152,3,0)))</f>
        <v/>
      </c>
    </row>
    <row r="1194" spans="1:20" ht="18" customHeight="1">
      <c r="A1194" s="709">
        <v>1192</v>
      </c>
      <c r="B1194" s="709"/>
      <c r="C1194" s="709" t="s">
        <v>11575</v>
      </c>
      <c r="D1194" s="709" t="s">
        <v>11576</v>
      </c>
      <c r="E1194" s="709" t="s">
        <v>8611</v>
      </c>
      <c r="F1194" s="709">
        <v>1</v>
      </c>
      <c r="G1194" s="709">
        <v>2</v>
      </c>
      <c r="H1194" s="710" t="s">
        <v>9008</v>
      </c>
      <c r="I1194" s="714">
        <f>IF($E1194="","",(VLOOKUP($E1194,所属・種目コード!$B$2:$D$152,2,0)))</f>
        <v>1221</v>
      </c>
      <c r="L1194" s="716"/>
      <c r="M1194" s="716"/>
      <c r="N1194" s="709"/>
      <c r="O1194" s="709"/>
      <c r="P1194" s="709"/>
      <c r="Q1194" s="709"/>
      <c r="R1194" s="709"/>
      <c r="S1194" s="714" t="str">
        <f>IF($P1194="","",(VLOOKUP($P1194,所属・種目コード!$B$2:$D$152,3,0)))</f>
        <v/>
      </c>
      <c r="T1194" s="714" t="str">
        <f>IF($P1194="","",(VLOOKUP($P1194,所属・種目コード!$B$2:$D$152,3,0)))</f>
        <v/>
      </c>
    </row>
    <row r="1195" spans="1:20" ht="18" customHeight="1">
      <c r="A1195" s="709">
        <v>1193</v>
      </c>
      <c r="B1195" s="709"/>
      <c r="C1195" s="709" t="s">
        <v>11577</v>
      </c>
      <c r="D1195" s="709" t="s">
        <v>11578</v>
      </c>
      <c r="E1195" s="709" t="s">
        <v>8611</v>
      </c>
      <c r="F1195" s="709">
        <v>1</v>
      </c>
      <c r="G1195" s="709">
        <v>2</v>
      </c>
      <c r="H1195" s="710" t="s">
        <v>9008</v>
      </c>
      <c r="I1195" s="714">
        <f>IF($E1195="","",(VLOOKUP($E1195,所属・種目コード!$B$2:$D$152,2,0)))</f>
        <v>1221</v>
      </c>
      <c r="L1195" s="716"/>
      <c r="M1195" s="716"/>
      <c r="N1195" s="709"/>
      <c r="O1195" s="709"/>
      <c r="P1195" s="709"/>
      <c r="Q1195" s="709"/>
      <c r="R1195" s="709"/>
      <c r="S1195" s="714" t="str">
        <f>IF($P1195="","",(VLOOKUP($P1195,所属・種目コード!$B$2:$D$152,3,0)))</f>
        <v/>
      </c>
      <c r="T1195" s="714" t="str">
        <f>IF($P1195="","",(VLOOKUP($P1195,所属・種目コード!$B$2:$D$152,3,0)))</f>
        <v/>
      </c>
    </row>
    <row r="1196" spans="1:20" ht="18" customHeight="1">
      <c r="A1196" s="709">
        <v>1194</v>
      </c>
      <c r="B1196" s="709"/>
      <c r="C1196" s="709" t="s">
        <v>11579</v>
      </c>
      <c r="D1196" s="709" t="s">
        <v>11580</v>
      </c>
      <c r="E1196" s="709" t="s">
        <v>8611</v>
      </c>
      <c r="F1196" s="709">
        <v>1</v>
      </c>
      <c r="G1196" s="709">
        <v>3</v>
      </c>
      <c r="H1196" s="710" t="s">
        <v>9008</v>
      </c>
      <c r="I1196" s="714">
        <f>IF($E1196="","",(VLOOKUP($E1196,所属・種目コード!$B$2:$D$152,2,0)))</f>
        <v>1221</v>
      </c>
      <c r="L1196" s="716"/>
      <c r="M1196" s="716"/>
      <c r="N1196" s="709"/>
      <c r="O1196" s="709"/>
      <c r="P1196" s="709"/>
      <c r="Q1196" s="709"/>
      <c r="R1196" s="709"/>
      <c r="S1196" s="714" t="str">
        <f>IF($P1196="","",(VLOOKUP($P1196,所属・種目コード!$B$2:$D$152,3,0)))</f>
        <v/>
      </c>
      <c r="T1196" s="714" t="str">
        <f>IF($P1196="","",(VLOOKUP($P1196,所属・種目コード!$B$2:$D$152,3,0)))</f>
        <v/>
      </c>
    </row>
    <row r="1197" spans="1:20" ht="18" customHeight="1">
      <c r="A1197" s="709">
        <v>1195</v>
      </c>
      <c r="B1197" s="709"/>
      <c r="C1197" s="709" t="s">
        <v>11581</v>
      </c>
      <c r="D1197" s="709" t="s">
        <v>11582</v>
      </c>
      <c r="E1197" s="709" t="s">
        <v>8611</v>
      </c>
      <c r="F1197" s="709">
        <v>1</v>
      </c>
      <c r="G1197" s="709">
        <v>3</v>
      </c>
      <c r="H1197" s="710" t="s">
        <v>9008</v>
      </c>
      <c r="I1197" s="714">
        <f>IF($E1197="","",(VLOOKUP($E1197,所属・種目コード!$B$2:$D$152,2,0)))</f>
        <v>1221</v>
      </c>
      <c r="L1197" s="716"/>
      <c r="M1197" s="716"/>
      <c r="N1197" s="709"/>
      <c r="O1197" s="709"/>
      <c r="P1197" s="709"/>
      <c r="Q1197" s="709"/>
      <c r="R1197" s="709"/>
      <c r="S1197" s="714" t="str">
        <f>IF($P1197="","",(VLOOKUP($P1197,所属・種目コード!$B$2:$D$152,3,0)))</f>
        <v/>
      </c>
      <c r="T1197" s="714" t="str">
        <f>IF($P1197="","",(VLOOKUP($P1197,所属・種目コード!$B$2:$D$152,3,0)))</f>
        <v/>
      </c>
    </row>
    <row r="1198" spans="1:20" ht="18" customHeight="1">
      <c r="A1198" s="709">
        <v>1196</v>
      </c>
      <c r="B1198" s="709"/>
      <c r="C1198" s="709" t="s">
        <v>11583</v>
      </c>
      <c r="D1198" s="709" t="s">
        <v>6481</v>
      </c>
      <c r="E1198" s="709" t="s">
        <v>8625</v>
      </c>
      <c r="F1198" s="709">
        <v>1</v>
      </c>
      <c r="G1198" s="709">
        <v>3</v>
      </c>
      <c r="H1198" s="710" t="s">
        <v>8936</v>
      </c>
      <c r="I1198" s="714">
        <f>IF($E1198="","",(VLOOKUP($E1198,所属・種目コード!$B$2:$D$152,2,0)))</f>
        <v>1236</v>
      </c>
      <c r="L1198" s="716"/>
      <c r="M1198" s="716"/>
      <c r="N1198" s="709"/>
      <c r="O1198" s="709"/>
      <c r="P1198" s="709"/>
      <c r="Q1198" s="709"/>
      <c r="R1198" s="709"/>
      <c r="S1198" s="714" t="str">
        <f>IF($P1198="","",(VLOOKUP($P1198,所属・種目コード!$B$2:$D$152,3,0)))</f>
        <v/>
      </c>
      <c r="T1198" s="714" t="str">
        <f>IF($P1198="","",(VLOOKUP($P1198,所属・種目コード!$B$2:$D$152,3,0)))</f>
        <v/>
      </c>
    </row>
    <row r="1199" spans="1:20" ht="18" customHeight="1">
      <c r="A1199" s="709">
        <v>1197</v>
      </c>
      <c r="B1199" s="709"/>
      <c r="C1199" s="709" t="s">
        <v>11584</v>
      </c>
      <c r="D1199" s="709" t="s">
        <v>11585</v>
      </c>
      <c r="E1199" s="709" t="s">
        <v>8625</v>
      </c>
      <c r="F1199" s="709">
        <v>1</v>
      </c>
      <c r="G1199" s="709">
        <v>2</v>
      </c>
      <c r="H1199" s="710" t="s">
        <v>8936</v>
      </c>
      <c r="I1199" s="714">
        <f>IF($E1199="","",(VLOOKUP($E1199,所属・種目コード!$B$2:$D$152,2,0)))</f>
        <v>1236</v>
      </c>
      <c r="L1199" s="716"/>
      <c r="M1199" s="716"/>
      <c r="N1199" s="709"/>
      <c r="O1199" s="709"/>
      <c r="P1199" s="709"/>
      <c r="Q1199" s="709"/>
      <c r="R1199" s="709"/>
      <c r="S1199" s="714" t="str">
        <f>IF($P1199="","",(VLOOKUP($P1199,所属・種目コード!$B$2:$D$152,3,0)))</f>
        <v/>
      </c>
      <c r="T1199" s="714" t="str">
        <f>IF($P1199="","",(VLOOKUP($P1199,所属・種目コード!$B$2:$D$152,3,0)))</f>
        <v/>
      </c>
    </row>
    <row r="1200" spans="1:20" ht="18" customHeight="1">
      <c r="A1200" s="709">
        <v>1198</v>
      </c>
      <c r="B1200" s="709"/>
      <c r="C1200" s="709" t="s">
        <v>11586</v>
      </c>
      <c r="D1200" s="709" t="s">
        <v>11587</v>
      </c>
      <c r="E1200" s="709" t="s">
        <v>8625</v>
      </c>
      <c r="F1200" s="709">
        <v>1</v>
      </c>
      <c r="G1200" s="709">
        <v>1</v>
      </c>
      <c r="H1200" s="710" t="s">
        <v>8936</v>
      </c>
      <c r="I1200" s="714">
        <f>IF($E1200="","",(VLOOKUP($E1200,所属・種目コード!$B$2:$D$152,2,0)))</f>
        <v>1236</v>
      </c>
      <c r="L1200" s="716"/>
      <c r="M1200" s="716"/>
      <c r="N1200" s="709"/>
      <c r="O1200" s="709"/>
      <c r="P1200" s="709"/>
      <c r="Q1200" s="709"/>
      <c r="R1200" s="709"/>
      <c r="S1200" s="714" t="str">
        <f>IF($P1200="","",(VLOOKUP($P1200,所属・種目コード!$B$2:$D$152,3,0)))</f>
        <v/>
      </c>
      <c r="T1200" s="714" t="str">
        <f>IF($P1200="","",(VLOOKUP($P1200,所属・種目コード!$B$2:$D$152,3,0)))</f>
        <v/>
      </c>
    </row>
    <row r="1201" spans="1:20" ht="18" customHeight="1">
      <c r="A1201" s="709">
        <v>1199</v>
      </c>
      <c r="B1201" s="709"/>
      <c r="C1201" s="709" t="s">
        <v>11588</v>
      </c>
      <c r="D1201" s="709" t="s">
        <v>11589</v>
      </c>
      <c r="E1201" s="709" t="s">
        <v>8625</v>
      </c>
      <c r="F1201" s="709">
        <v>1</v>
      </c>
      <c r="G1201" s="709">
        <v>3</v>
      </c>
      <c r="H1201" s="711" t="s">
        <v>8936</v>
      </c>
      <c r="I1201" s="714">
        <f>IF($E1201="","",(VLOOKUP($E1201,所属・種目コード!$B$2:$D$152,2,0)))</f>
        <v>1236</v>
      </c>
      <c r="L1201" s="716"/>
      <c r="M1201" s="716"/>
      <c r="N1201" s="709"/>
      <c r="O1201" s="709"/>
      <c r="P1201" s="709"/>
      <c r="Q1201" s="709"/>
      <c r="R1201" s="709"/>
      <c r="S1201" s="714" t="str">
        <f>IF($P1201="","",(VLOOKUP($P1201,所属・種目コード!$B$2:$D$152,3,0)))</f>
        <v/>
      </c>
      <c r="T1201" s="714" t="str">
        <f>IF($P1201="","",(VLOOKUP($P1201,所属・種目コード!$B$2:$D$152,3,0)))</f>
        <v/>
      </c>
    </row>
    <row r="1202" spans="1:20" ht="18" customHeight="1">
      <c r="A1202" s="709">
        <v>1200</v>
      </c>
      <c r="B1202" s="709"/>
      <c r="C1202" s="709" t="s">
        <v>11590</v>
      </c>
      <c r="D1202" s="709" t="s">
        <v>11591</v>
      </c>
      <c r="E1202" s="709" t="s">
        <v>8625</v>
      </c>
      <c r="F1202" s="709">
        <v>1</v>
      </c>
      <c r="G1202" s="709">
        <v>2</v>
      </c>
      <c r="H1202" s="710" t="s">
        <v>8936</v>
      </c>
      <c r="I1202" s="714">
        <f>IF($E1202="","",(VLOOKUP($E1202,所属・種目コード!$B$2:$D$152,2,0)))</f>
        <v>1236</v>
      </c>
      <c r="L1202" s="716"/>
      <c r="M1202" s="716"/>
      <c r="N1202" s="709"/>
      <c r="O1202" s="709"/>
      <c r="P1202" s="709"/>
      <c r="Q1202" s="709"/>
      <c r="R1202" s="709"/>
      <c r="S1202" s="714" t="str">
        <f>IF($P1202="","",(VLOOKUP($P1202,所属・種目コード!$B$2:$D$152,3,0)))</f>
        <v/>
      </c>
      <c r="T1202" s="714" t="str">
        <f>IF($P1202="","",(VLOOKUP($P1202,所属・種目コード!$B$2:$D$152,3,0)))</f>
        <v/>
      </c>
    </row>
    <row r="1203" spans="1:20" ht="18" customHeight="1">
      <c r="A1203" s="709">
        <v>1201</v>
      </c>
      <c r="B1203" s="709"/>
      <c r="C1203" s="709" t="s">
        <v>11592</v>
      </c>
      <c r="D1203" s="709" t="s">
        <v>11593</v>
      </c>
      <c r="E1203" s="709" t="s">
        <v>8625</v>
      </c>
      <c r="F1203" s="709">
        <v>1</v>
      </c>
      <c r="G1203" s="709">
        <v>1</v>
      </c>
      <c r="H1203" s="710" t="s">
        <v>8936</v>
      </c>
      <c r="I1203" s="714">
        <f>IF($E1203="","",(VLOOKUP($E1203,所属・種目コード!$B$2:$D$152,2,0)))</f>
        <v>1236</v>
      </c>
      <c r="L1203" s="716"/>
      <c r="M1203" s="716"/>
      <c r="N1203" s="709"/>
      <c r="O1203" s="709"/>
      <c r="P1203" s="709"/>
      <c r="Q1203" s="709"/>
      <c r="R1203" s="709"/>
      <c r="S1203" s="714" t="str">
        <f>IF($P1203="","",(VLOOKUP($P1203,所属・種目コード!$B$2:$D$152,3,0)))</f>
        <v/>
      </c>
      <c r="T1203" s="714" t="str">
        <f>IF($P1203="","",(VLOOKUP($P1203,所属・種目コード!$B$2:$D$152,3,0)))</f>
        <v/>
      </c>
    </row>
    <row r="1204" spans="1:20" ht="18" customHeight="1">
      <c r="A1204" s="709">
        <v>1202</v>
      </c>
      <c r="B1204" s="709"/>
      <c r="C1204" s="709" t="s">
        <v>11594</v>
      </c>
      <c r="D1204" s="709" t="s">
        <v>11595</v>
      </c>
      <c r="E1204" s="709" t="s">
        <v>8625</v>
      </c>
      <c r="F1204" s="709">
        <v>1</v>
      </c>
      <c r="G1204" s="709">
        <v>3</v>
      </c>
      <c r="H1204" s="710" t="s">
        <v>8936</v>
      </c>
      <c r="I1204" s="714">
        <f>IF($E1204="","",(VLOOKUP($E1204,所属・種目コード!$B$2:$D$152,2,0)))</f>
        <v>1236</v>
      </c>
      <c r="L1204" s="716"/>
      <c r="M1204" s="716"/>
      <c r="N1204" s="709"/>
      <c r="O1204" s="709"/>
      <c r="P1204" s="709"/>
      <c r="Q1204" s="709"/>
      <c r="R1204" s="709"/>
      <c r="S1204" s="714" t="str">
        <f>IF($P1204="","",(VLOOKUP($P1204,所属・種目コード!$B$2:$D$152,3,0)))</f>
        <v/>
      </c>
      <c r="T1204" s="714" t="str">
        <f>IF($P1204="","",(VLOOKUP($P1204,所属・種目コード!$B$2:$D$152,3,0)))</f>
        <v/>
      </c>
    </row>
    <row r="1205" spans="1:20" ht="18" customHeight="1">
      <c r="A1205" s="709">
        <v>1203</v>
      </c>
      <c r="B1205" s="709"/>
      <c r="C1205" s="709" t="s">
        <v>11596</v>
      </c>
      <c r="D1205" s="709" t="s">
        <v>11597</v>
      </c>
      <c r="E1205" s="709" t="s">
        <v>8625</v>
      </c>
      <c r="F1205" s="709">
        <v>1</v>
      </c>
      <c r="G1205" s="709">
        <v>3</v>
      </c>
      <c r="H1205" s="710" t="s">
        <v>8936</v>
      </c>
      <c r="I1205" s="714">
        <f>IF($E1205="","",(VLOOKUP($E1205,所属・種目コード!$B$2:$D$152,2,0)))</f>
        <v>1236</v>
      </c>
      <c r="S1205" s="714" t="str">
        <f>IF($P1205="","",(VLOOKUP($P1205,所属・種目コード!$B$2:$D$152,3,0)))</f>
        <v/>
      </c>
      <c r="T1205" s="714" t="str">
        <f>IF($P1205="","",(VLOOKUP($P1205,所属・種目コード!$B$2:$D$152,3,0)))</f>
        <v/>
      </c>
    </row>
    <row r="1206" spans="1:20" ht="18" customHeight="1">
      <c r="A1206" s="709">
        <v>1204</v>
      </c>
      <c r="B1206" s="709"/>
      <c r="C1206" s="709" t="s">
        <v>11598</v>
      </c>
      <c r="D1206" s="709" t="s">
        <v>1023</v>
      </c>
      <c r="E1206" s="709" t="s">
        <v>8625</v>
      </c>
      <c r="F1206" s="709">
        <v>1</v>
      </c>
      <c r="G1206" s="709">
        <v>2</v>
      </c>
      <c r="H1206" s="710" t="s">
        <v>8936</v>
      </c>
      <c r="I1206" s="714">
        <f>IF($E1206="","",(VLOOKUP($E1206,所属・種目コード!$B$2:$D$152,2,0)))</f>
        <v>1236</v>
      </c>
    </row>
    <row r="1207" spans="1:20" ht="18" customHeight="1">
      <c r="A1207" s="709">
        <v>1205</v>
      </c>
      <c r="B1207" s="709"/>
      <c r="C1207" s="709" t="s">
        <v>11599</v>
      </c>
      <c r="D1207" s="709" t="s">
        <v>11600</v>
      </c>
      <c r="E1207" s="709" t="s">
        <v>8625</v>
      </c>
      <c r="F1207" s="709">
        <v>1</v>
      </c>
      <c r="G1207" s="709">
        <v>1</v>
      </c>
      <c r="H1207" s="710" t="s">
        <v>8936</v>
      </c>
      <c r="I1207" s="714">
        <f>IF($E1207="","",(VLOOKUP($E1207,所属・種目コード!$B$2:$D$152,2,0)))</f>
        <v>1236</v>
      </c>
    </row>
    <row r="1208" spans="1:20" ht="18" customHeight="1">
      <c r="A1208" s="709">
        <v>1206</v>
      </c>
      <c r="B1208" s="709"/>
      <c r="C1208" s="709" t="s">
        <v>11601</v>
      </c>
      <c r="D1208" s="709" t="s">
        <v>11602</v>
      </c>
      <c r="E1208" s="709" t="s">
        <v>8625</v>
      </c>
      <c r="F1208" s="709">
        <v>1</v>
      </c>
      <c r="G1208" s="709">
        <v>2</v>
      </c>
      <c r="H1208" s="710" t="s">
        <v>8936</v>
      </c>
      <c r="I1208" s="714">
        <f>IF($E1208="","",(VLOOKUP($E1208,所属・種目コード!$B$2:$D$152,2,0)))</f>
        <v>1236</v>
      </c>
    </row>
    <row r="1209" spans="1:20" ht="18" customHeight="1">
      <c r="A1209" s="709">
        <v>1207</v>
      </c>
      <c r="B1209" s="709"/>
      <c r="C1209" s="709" t="s">
        <v>11603</v>
      </c>
      <c r="D1209" s="709" t="s">
        <v>11604</v>
      </c>
      <c r="E1209" s="709" t="s">
        <v>8625</v>
      </c>
      <c r="F1209" s="709">
        <v>1</v>
      </c>
      <c r="G1209" s="709">
        <v>2</v>
      </c>
      <c r="H1209" s="710" t="s">
        <v>8936</v>
      </c>
      <c r="I1209" s="714">
        <f>IF($E1209="","",(VLOOKUP($E1209,所属・種目コード!$B$2:$D$152,2,0)))</f>
        <v>1236</v>
      </c>
    </row>
    <row r="1210" spans="1:20" ht="18" customHeight="1">
      <c r="A1210" s="709">
        <v>1208</v>
      </c>
      <c r="B1210" s="709"/>
      <c r="C1210" s="709" t="s">
        <v>11605</v>
      </c>
      <c r="D1210" s="709" t="s">
        <v>11606</v>
      </c>
      <c r="E1210" s="709" t="s">
        <v>8625</v>
      </c>
      <c r="F1210" s="709">
        <v>1</v>
      </c>
      <c r="G1210" s="709">
        <v>3</v>
      </c>
      <c r="H1210" s="711" t="s">
        <v>8936</v>
      </c>
      <c r="I1210" s="714">
        <f>IF($E1210="","",(VLOOKUP($E1210,所属・種目コード!$B$2:$D$152,2,0)))</f>
        <v>1236</v>
      </c>
    </row>
    <row r="1211" spans="1:20" ht="18" customHeight="1">
      <c r="A1211" s="709">
        <v>1209</v>
      </c>
      <c r="B1211" s="709"/>
      <c r="C1211" s="709" t="s">
        <v>2748</v>
      </c>
      <c r="D1211" s="709" t="s">
        <v>781</v>
      </c>
      <c r="E1211" s="709" t="s">
        <v>8625</v>
      </c>
      <c r="F1211" s="709">
        <v>1</v>
      </c>
      <c r="G1211" s="709">
        <v>2</v>
      </c>
      <c r="H1211" s="711" t="s">
        <v>8936</v>
      </c>
      <c r="I1211" s="714">
        <f>IF($E1211="","",(VLOOKUP($E1211,所属・種目コード!$B$2:$D$152,2,0)))</f>
        <v>1236</v>
      </c>
    </row>
    <row r="1212" spans="1:20" ht="18" customHeight="1">
      <c r="A1212" s="709">
        <v>1210</v>
      </c>
      <c r="B1212" s="709"/>
      <c r="C1212" s="709" t="s">
        <v>11607</v>
      </c>
      <c r="D1212" s="709" t="s">
        <v>11608</v>
      </c>
      <c r="E1212" s="709" t="s">
        <v>8625</v>
      </c>
      <c r="F1212" s="709">
        <v>1</v>
      </c>
      <c r="G1212" s="709">
        <v>3</v>
      </c>
      <c r="H1212" s="711" t="s">
        <v>8936</v>
      </c>
      <c r="I1212" s="714">
        <f>IF($E1212="","",(VLOOKUP($E1212,所属・種目コード!$B$2:$D$152,2,0)))</f>
        <v>1236</v>
      </c>
    </row>
    <row r="1213" spans="1:20" ht="18" customHeight="1">
      <c r="A1213" s="709">
        <v>1211</v>
      </c>
      <c r="B1213" s="709"/>
      <c r="C1213" s="709" t="s">
        <v>11609</v>
      </c>
      <c r="D1213" s="709" t="s">
        <v>11610</v>
      </c>
      <c r="E1213" s="709" t="s">
        <v>8625</v>
      </c>
      <c r="F1213" s="709">
        <v>1</v>
      </c>
      <c r="G1213" s="709">
        <v>1</v>
      </c>
      <c r="H1213" s="711" t="s">
        <v>8936</v>
      </c>
      <c r="I1213" s="714">
        <f>IF($E1213="","",(VLOOKUP($E1213,所属・種目コード!$B$2:$D$152,2,0)))</f>
        <v>1236</v>
      </c>
    </row>
    <row r="1214" spans="1:20" ht="18" customHeight="1">
      <c r="A1214" s="709">
        <v>1212</v>
      </c>
      <c r="B1214" s="709"/>
      <c r="C1214" s="709" t="s">
        <v>11611</v>
      </c>
      <c r="D1214" s="709" t="s">
        <v>11612</v>
      </c>
      <c r="E1214" s="709" t="s">
        <v>8625</v>
      </c>
      <c r="F1214" s="709">
        <v>1</v>
      </c>
      <c r="G1214" s="709">
        <v>2</v>
      </c>
      <c r="H1214" s="711" t="s">
        <v>8936</v>
      </c>
      <c r="I1214" s="714">
        <f>IF($E1214="","",(VLOOKUP($E1214,所属・種目コード!$B$2:$D$152,2,0)))</f>
        <v>1236</v>
      </c>
    </row>
    <row r="1215" spans="1:20" ht="18" customHeight="1">
      <c r="A1215" s="709">
        <v>1213</v>
      </c>
      <c r="B1215" s="709"/>
      <c r="C1215" s="709" t="s">
        <v>11613</v>
      </c>
      <c r="D1215" s="709" t="s">
        <v>11614</v>
      </c>
      <c r="E1215" s="709" t="s">
        <v>8625</v>
      </c>
      <c r="F1215" s="709">
        <v>1</v>
      </c>
      <c r="G1215" s="709">
        <v>2</v>
      </c>
      <c r="H1215" s="711" t="s">
        <v>8936</v>
      </c>
      <c r="I1215" s="714">
        <f>IF($E1215="","",(VLOOKUP($E1215,所属・種目コード!$B$2:$D$152,2,0)))</f>
        <v>1236</v>
      </c>
    </row>
    <row r="1216" spans="1:20" ht="18" customHeight="1">
      <c r="A1216" s="709">
        <v>1214</v>
      </c>
      <c r="B1216" s="709"/>
      <c r="C1216" s="709" t="s">
        <v>11615</v>
      </c>
      <c r="D1216" s="709" t="s">
        <v>11616</v>
      </c>
      <c r="E1216" s="709" t="s">
        <v>8625</v>
      </c>
      <c r="F1216" s="709">
        <v>1</v>
      </c>
      <c r="G1216" s="709">
        <v>1</v>
      </c>
      <c r="H1216" s="711" t="s">
        <v>8936</v>
      </c>
      <c r="I1216" s="714">
        <f>IF($E1216="","",(VLOOKUP($E1216,所属・種目コード!$B$2:$D$152,2,0)))</f>
        <v>1236</v>
      </c>
    </row>
    <row r="1217" spans="1:9" ht="18" customHeight="1">
      <c r="A1217" s="709">
        <v>1215</v>
      </c>
      <c r="B1217" s="709"/>
      <c r="C1217" s="709" t="s">
        <v>11617</v>
      </c>
      <c r="D1217" s="709" t="s">
        <v>11618</v>
      </c>
      <c r="E1217" s="709" t="s">
        <v>8625</v>
      </c>
      <c r="F1217" s="709">
        <v>1</v>
      </c>
      <c r="G1217" s="709">
        <v>2</v>
      </c>
      <c r="H1217" s="711" t="s">
        <v>8936</v>
      </c>
      <c r="I1217" s="714">
        <f>IF($E1217="","",(VLOOKUP($E1217,所属・種目コード!$B$2:$D$152,2,0)))</f>
        <v>1236</v>
      </c>
    </row>
    <row r="1218" spans="1:9" ht="18" customHeight="1">
      <c r="A1218" s="709">
        <v>1216</v>
      </c>
      <c r="B1218" s="709"/>
      <c r="C1218" s="709" t="s">
        <v>11619</v>
      </c>
      <c r="D1218" s="709" t="s">
        <v>11620</v>
      </c>
      <c r="E1218" s="709" t="s">
        <v>8625</v>
      </c>
      <c r="F1218" s="709">
        <v>1</v>
      </c>
      <c r="G1218" s="709">
        <v>3</v>
      </c>
      <c r="H1218" s="711" t="s">
        <v>8936</v>
      </c>
      <c r="I1218" s="714">
        <f>IF($E1218="","",(VLOOKUP($E1218,所属・種目コード!$B$2:$D$152,2,0)))</f>
        <v>1236</v>
      </c>
    </row>
    <row r="1219" spans="1:9" ht="18" customHeight="1">
      <c r="A1219" s="709">
        <v>1217</v>
      </c>
      <c r="B1219" s="709"/>
      <c r="C1219" s="709" t="s">
        <v>11621</v>
      </c>
      <c r="D1219" s="709" t="s">
        <v>11622</v>
      </c>
      <c r="E1219" s="709" t="s">
        <v>8625</v>
      </c>
      <c r="F1219" s="709">
        <v>1</v>
      </c>
      <c r="G1219" s="709">
        <v>2</v>
      </c>
      <c r="H1219" s="710" t="s">
        <v>8936</v>
      </c>
      <c r="I1219" s="714">
        <f>IF($E1219="","",(VLOOKUP($E1219,所属・種目コード!$B$2:$D$152,2,0)))</f>
        <v>1236</v>
      </c>
    </row>
    <row r="1220" spans="1:9" ht="18" customHeight="1">
      <c r="A1220" s="709">
        <v>1218</v>
      </c>
      <c r="B1220" s="709"/>
      <c r="C1220" s="709" t="s">
        <v>11623</v>
      </c>
      <c r="D1220" s="709" t="s">
        <v>11624</v>
      </c>
      <c r="E1220" s="709" t="s">
        <v>8625</v>
      </c>
      <c r="F1220" s="709">
        <v>1</v>
      </c>
      <c r="G1220" s="709">
        <v>3</v>
      </c>
      <c r="H1220" s="710" t="s">
        <v>8936</v>
      </c>
      <c r="I1220" s="714">
        <f>IF($E1220="","",(VLOOKUP($E1220,所属・種目コード!$B$2:$D$152,2,0)))</f>
        <v>1236</v>
      </c>
    </row>
    <row r="1221" spans="1:9" ht="18" customHeight="1">
      <c r="A1221" s="709">
        <v>1219</v>
      </c>
      <c r="B1221" s="709"/>
      <c r="C1221" s="709" t="s">
        <v>11625</v>
      </c>
      <c r="D1221" s="709" t="s">
        <v>11626</v>
      </c>
      <c r="E1221" s="709" t="s">
        <v>8625</v>
      </c>
      <c r="F1221" s="709">
        <v>1</v>
      </c>
      <c r="G1221" s="709">
        <v>1</v>
      </c>
      <c r="H1221" s="710" t="s">
        <v>8936</v>
      </c>
      <c r="I1221" s="714">
        <f>IF($E1221="","",(VLOOKUP($E1221,所属・種目コード!$B$2:$D$152,2,0)))</f>
        <v>1236</v>
      </c>
    </row>
    <row r="1222" spans="1:9" ht="18" customHeight="1">
      <c r="A1222" s="709">
        <v>1220</v>
      </c>
      <c r="B1222" s="709"/>
      <c r="C1222" s="709" t="s">
        <v>11627</v>
      </c>
      <c r="D1222" s="709" t="s">
        <v>11628</v>
      </c>
      <c r="E1222" s="709" t="s">
        <v>8625</v>
      </c>
      <c r="F1222" s="709">
        <v>1</v>
      </c>
      <c r="G1222" s="709">
        <v>2</v>
      </c>
      <c r="H1222" s="710" t="s">
        <v>8936</v>
      </c>
      <c r="I1222" s="714">
        <f>IF($E1222="","",(VLOOKUP($E1222,所属・種目コード!$B$2:$D$152,2,0)))</f>
        <v>1236</v>
      </c>
    </row>
    <row r="1223" spans="1:9" ht="18" customHeight="1">
      <c r="A1223" s="709">
        <v>1221</v>
      </c>
      <c r="B1223" s="709"/>
      <c r="C1223" s="709" t="s">
        <v>11629</v>
      </c>
      <c r="D1223" s="709" t="s">
        <v>4023</v>
      </c>
      <c r="E1223" s="709" t="s">
        <v>8625</v>
      </c>
      <c r="F1223" s="709">
        <v>1</v>
      </c>
      <c r="G1223" s="709">
        <v>1</v>
      </c>
      <c r="H1223" s="710" t="s">
        <v>8936</v>
      </c>
      <c r="I1223" s="714">
        <f>IF($E1223="","",(VLOOKUP($E1223,所属・種目コード!$B$2:$D$152,2,0)))</f>
        <v>1236</v>
      </c>
    </row>
    <row r="1224" spans="1:9" ht="18" customHeight="1">
      <c r="A1224" s="709">
        <v>1222</v>
      </c>
      <c r="B1224" s="709"/>
      <c r="C1224" s="709" t="s">
        <v>11630</v>
      </c>
      <c r="D1224" s="709" t="s">
        <v>11631</v>
      </c>
      <c r="E1224" s="709" t="s">
        <v>8625</v>
      </c>
      <c r="F1224" s="709">
        <v>1</v>
      </c>
      <c r="G1224" s="709">
        <v>1</v>
      </c>
      <c r="H1224" s="710" t="s">
        <v>8936</v>
      </c>
      <c r="I1224" s="714">
        <f>IF($E1224="","",(VLOOKUP($E1224,所属・種目コード!$B$2:$D$152,2,0)))</f>
        <v>1236</v>
      </c>
    </row>
    <row r="1225" spans="1:9" ht="18" customHeight="1">
      <c r="A1225" s="709">
        <v>1223</v>
      </c>
      <c r="B1225" s="709"/>
      <c r="C1225" s="709" t="s">
        <v>11632</v>
      </c>
      <c r="D1225" s="709" t="s">
        <v>11633</v>
      </c>
      <c r="E1225" s="709" t="s">
        <v>8625</v>
      </c>
      <c r="F1225" s="709">
        <v>1</v>
      </c>
      <c r="G1225" s="709">
        <v>3</v>
      </c>
      <c r="H1225" s="710" t="s">
        <v>8936</v>
      </c>
      <c r="I1225" s="714">
        <f>IF($E1225="","",(VLOOKUP($E1225,所属・種目コード!$B$2:$D$152,2,0)))</f>
        <v>1236</v>
      </c>
    </row>
    <row r="1226" spans="1:9" ht="18" customHeight="1">
      <c r="A1226" s="709">
        <v>1224</v>
      </c>
      <c r="B1226" s="709"/>
      <c r="C1226" s="709" t="s">
        <v>11634</v>
      </c>
      <c r="D1226" s="709" t="s">
        <v>9254</v>
      </c>
      <c r="E1226" s="709" t="s">
        <v>8625</v>
      </c>
      <c r="F1226" s="709">
        <v>1</v>
      </c>
      <c r="G1226" s="709">
        <v>3</v>
      </c>
      <c r="H1226" s="710" t="s">
        <v>8936</v>
      </c>
      <c r="I1226" s="714">
        <f>IF($E1226="","",(VLOOKUP($E1226,所属・種目コード!$B$2:$D$152,2,0)))</f>
        <v>1236</v>
      </c>
    </row>
    <row r="1227" spans="1:9" ht="18" customHeight="1">
      <c r="A1227" s="709">
        <v>1225</v>
      </c>
      <c r="B1227" s="709"/>
      <c r="C1227" s="709" t="s">
        <v>11635</v>
      </c>
      <c r="D1227" s="709" t="s">
        <v>11636</v>
      </c>
      <c r="E1227" s="709" t="s">
        <v>8614</v>
      </c>
      <c r="F1227" s="709">
        <v>1</v>
      </c>
      <c r="G1227" s="709">
        <v>3</v>
      </c>
      <c r="H1227" s="710" t="s">
        <v>9015</v>
      </c>
      <c r="I1227" s="714">
        <f>IF($E1227="","",(VLOOKUP($E1227,所属・種目コード!$B$2:$D$152,2,0)))</f>
        <v>1224</v>
      </c>
    </row>
    <row r="1228" spans="1:9" ht="18" customHeight="1">
      <c r="A1228" s="709">
        <v>1226</v>
      </c>
      <c r="B1228" s="709"/>
      <c r="C1228" s="709" t="s">
        <v>11637</v>
      </c>
      <c r="D1228" s="709" t="s">
        <v>11638</v>
      </c>
      <c r="E1228" s="709" t="s">
        <v>8614</v>
      </c>
      <c r="F1228" s="709">
        <v>1</v>
      </c>
      <c r="G1228" s="709">
        <v>2</v>
      </c>
      <c r="H1228" s="710" t="s">
        <v>9015</v>
      </c>
      <c r="I1228" s="714">
        <f>IF($E1228="","",(VLOOKUP($E1228,所属・種目コード!$B$2:$D$152,2,0)))</f>
        <v>1224</v>
      </c>
    </row>
    <row r="1229" spans="1:9" ht="18" customHeight="1">
      <c r="A1229" s="709">
        <v>1227</v>
      </c>
      <c r="B1229" s="709"/>
      <c r="C1229" s="709" t="s">
        <v>11639</v>
      </c>
      <c r="D1229" s="709" t="s">
        <v>11640</v>
      </c>
      <c r="E1229" s="709" t="s">
        <v>8614</v>
      </c>
      <c r="F1229" s="709">
        <v>1</v>
      </c>
      <c r="G1229" s="709">
        <v>2</v>
      </c>
      <c r="H1229" s="710" t="s">
        <v>9015</v>
      </c>
      <c r="I1229" s="714">
        <f>IF($E1229="","",(VLOOKUP($E1229,所属・種目コード!$B$2:$D$152,2,0)))</f>
        <v>1224</v>
      </c>
    </row>
    <row r="1230" spans="1:9" ht="18" customHeight="1">
      <c r="A1230" s="709">
        <v>1228</v>
      </c>
      <c r="B1230" s="709"/>
      <c r="C1230" s="709" t="s">
        <v>11641</v>
      </c>
      <c r="D1230" s="709" t="s">
        <v>11642</v>
      </c>
      <c r="E1230" s="709" t="s">
        <v>8614</v>
      </c>
      <c r="F1230" s="709">
        <v>1</v>
      </c>
      <c r="G1230" s="709">
        <v>2</v>
      </c>
      <c r="H1230" s="710" t="s">
        <v>9015</v>
      </c>
      <c r="I1230" s="714">
        <f>IF($E1230="","",(VLOOKUP($E1230,所属・種目コード!$B$2:$D$152,2,0)))</f>
        <v>1224</v>
      </c>
    </row>
    <row r="1231" spans="1:9" ht="18" customHeight="1">
      <c r="A1231" s="709">
        <v>1229</v>
      </c>
      <c r="B1231" s="709"/>
      <c r="C1231" s="709" t="s">
        <v>11643</v>
      </c>
      <c r="D1231" s="709" t="s">
        <v>9058</v>
      </c>
      <c r="E1231" s="709" t="s">
        <v>8614</v>
      </c>
      <c r="F1231" s="709">
        <v>1</v>
      </c>
      <c r="G1231" s="709">
        <v>2</v>
      </c>
      <c r="H1231" s="710" t="s">
        <v>9015</v>
      </c>
      <c r="I1231" s="714">
        <f>IF($E1231="","",(VLOOKUP($E1231,所属・種目コード!$B$2:$D$152,2,0)))</f>
        <v>1224</v>
      </c>
    </row>
    <row r="1232" spans="1:9" ht="18" customHeight="1">
      <c r="A1232" s="709">
        <v>1230</v>
      </c>
      <c r="B1232" s="709"/>
      <c r="C1232" s="709" t="s">
        <v>11644</v>
      </c>
      <c r="D1232" s="709" t="s">
        <v>10617</v>
      </c>
      <c r="E1232" s="709" t="s">
        <v>8614</v>
      </c>
      <c r="F1232" s="709">
        <v>1</v>
      </c>
      <c r="G1232" s="709">
        <v>2</v>
      </c>
      <c r="H1232" s="710" t="s">
        <v>9015</v>
      </c>
      <c r="I1232" s="714">
        <f>IF($E1232="","",(VLOOKUP($E1232,所属・種目コード!$B$2:$D$152,2,0)))</f>
        <v>1224</v>
      </c>
    </row>
    <row r="1233" spans="1:9" ht="18" customHeight="1">
      <c r="A1233" s="709">
        <v>1231</v>
      </c>
      <c r="B1233" s="709"/>
      <c r="C1233" s="709" t="s">
        <v>11645</v>
      </c>
      <c r="D1233" s="709" t="s">
        <v>10619</v>
      </c>
      <c r="E1233" s="709" t="s">
        <v>8614</v>
      </c>
      <c r="F1233" s="709">
        <v>1</v>
      </c>
      <c r="G1233" s="709">
        <v>3</v>
      </c>
      <c r="H1233" s="710" t="s">
        <v>9015</v>
      </c>
      <c r="I1233" s="714">
        <f>IF($E1233="","",(VLOOKUP($E1233,所属・種目コード!$B$2:$D$152,2,0)))</f>
        <v>1224</v>
      </c>
    </row>
    <row r="1234" spans="1:9" ht="18" customHeight="1">
      <c r="A1234" s="709">
        <v>1232</v>
      </c>
      <c r="B1234" s="709"/>
      <c r="C1234" s="709" t="s">
        <v>11646</v>
      </c>
      <c r="D1234" s="709" t="s">
        <v>11647</v>
      </c>
      <c r="E1234" s="709" t="s">
        <v>8614</v>
      </c>
      <c r="F1234" s="709">
        <v>1</v>
      </c>
      <c r="G1234" s="709">
        <v>2</v>
      </c>
      <c r="H1234" s="710" t="s">
        <v>9015</v>
      </c>
      <c r="I1234" s="714">
        <f>IF($E1234="","",(VLOOKUP($E1234,所属・種目コード!$B$2:$D$152,2,0)))</f>
        <v>1224</v>
      </c>
    </row>
    <row r="1235" spans="1:9" ht="18" customHeight="1">
      <c r="A1235" s="709">
        <v>1233</v>
      </c>
      <c r="B1235" s="709"/>
      <c r="C1235" s="709" t="s">
        <v>11648</v>
      </c>
      <c r="D1235" s="709" t="s">
        <v>11649</v>
      </c>
      <c r="E1235" s="709" t="s">
        <v>8614</v>
      </c>
      <c r="F1235" s="709">
        <v>1</v>
      </c>
      <c r="G1235" s="709">
        <v>3</v>
      </c>
      <c r="H1235" s="711" t="s">
        <v>9015</v>
      </c>
      <c r="I1235" s="714">
        <f>IF($E1235="","",(VLOOKUP($E1235,所属・種目コード!$B$2:$D$152,2,0)))</f>
        <v>1224</v>
      </c>
    </row>
    <row r="1236" spans="1:9" ht="18" customHeight="1">
      <c r="A1236" s="709">
        <v>1234</v>
      </c>
      <c r="B1236" s="709"/>
      <c r="C1236" s="709" t="s">
        <v>11650</v>
      </c>
      <c r="D1236" s="709" t="s">
        <v>11651</v>
      </c>
      <c r="E1236" s="709" t="s">
        <v>8614</v>
      </c>
      <c r="F1236" s="709">
        <v>1</v>
      </c>
      <c r="G1236" s="709">
        <v>3</v>
      </c>
      <c r="H1236" s="711" t="s">
        <v>9015</v>
      </c>
      <c r="I1236" s="714">
        <f>IF($E1236="","",(VLOOKUP($E1236,所属・種目コード!$B$2:$D$152,2,0)))</f>
        <v>1224</v>
      </c>
    </row>
    <row r="1237" spans="1:9" ht="18" customHeight="1">
      <c r="A1237" s="709">
        <v>1235</v>
      </c>
      <c r="B1237" s="709"/>
      <c r="C1237" s="709" t="s">
        <v>11652</v>
      </c>
      <c r="D1237" s="709" t="s">
        <v>3864</v>
      </c>
      <c r="E1237" s="709" t="s">
        <v>8614</v>
      </c>
      <c r="F1237" s="709">
        <v>1</v>
      </c>
      <c r="G1237" s="709">
        <v>3</v>
      </c>
      <c r="H1237" s="711" t="s">
        <v>9015</v>
      </c>
      <c r="I1237" s="714">
        <f>IF($E1237="","",(VLOOKUP($E1237,所属・種目コード!$B$2:$D$152,2,0)))</f>
        <v>1224</v>
      </c>
    </row>
    <row r="1238" spans="1:9" ht="18" customHeight="1">
      <c r="A1238" s="709">
        <v>1236</v>
      </c>
      <c r="B1238" s="709"/>
      <c r="C1238" s="709" t="s">
        <v>11653</v>
      </c>
      <c r="D1238" s="709" t="s">
        <v>11654</v>
      </c>
      <c r="E1238" s="709" t="s">
        <v>8614</v>
      </c>
      <c r="F1238" s="709">
        <v>1</v>
      </c>
      <c r="G1238" s="709">
        <v>2</v>
      </c>
      <c r="H1238" s="711" t="s">
        <v>9015</v>
      </c>
      <c r="I1238" s="714">
        <f>IF($E1238="","",(VLOOKUP($E1238,所属・種目コード!$B$2:$D$152,2,0)))</f>
        <v>1224</v>
      </c>
    </row>
    <row r="1239" spans="1:9" ht="18" customHeight="1">
      <c r="A1239" s="709">
        <v>1237</v>
      </c>
      <c r="B1239" s="709"/>
      <c r="C1239" s="709" t="s">
        <v>11655</v>
      </c>
      <c r="D1239" s="709" t="s">
        <v>11656</v>
      </c>
      <c r="E1239" s="709" t="s">
        <v>8614</v>
      </c>
      <c r="F1239" s="709">
        <v>1</v>
      </c>
      <c r="G1239" s="709">
        <v>2</v>
      </c>
      <c r="H1239" s="711" t="s">
        <v>9015</v>
      </c>
      <c r="I1239" s="714">
        <f>IF($E1239="","",(VLOOKUP($E1239,所属・種目コード!$B$2:$D$152,2,0)))</f>
        <v>1224</v>
      </c>
    </row>
    <row r="1240" spans="1:9" ht="18" customHeight="1">
      <c r="A1240" s="709">
        <v>1238</v>
      </c>
      <c r="B1240" s="709"/>
      <c r="C1240" s="709" t="s">
        <v>11657</v>
      </c>
      <c r="D1240" s="709" t="s">
        <v>11658</v>
      </c>
      <c r="E1240" s="709" t="s">
        <v>382</v>
      </c>
      <c r="F1240" s="709">
        <v>1</v>
      </c>
      <c r="G1240" s="709">
        <v>1</v>
      </c>
      <c r="H1240" s="711" t="s">
        <v>8915</v>
      </c>
      <c r="I1240" s="714">
        <f>IF($E1240="","",(VLOOKUP($E1240,所属・種目コード!$B$2:$D$152,2,0)))</f>
        <v>1219</v>
      </c>
    </row>
    <row r="1241" spans="1:9" ht="18" customHeight="1">
      <c r="A1241" s="709">
        <v>1239</v>
      </c>
      <c r="B1241" s="709"/>
      <c r="C1241" s="709" t="s">
        <v>11659</v>
      </c>
      <c r="D1241" s="709" t="s">
        <v>11660</v>
      </c>
      <c r="E1241" s="709" t="s">
        <v>382</v>
      </c>
      <c r="F1241" s="709">
        <v>1</v>
      </c>
      <c r="G1241" s="709">
        <v>1</v>
      </c>
      <c r="H1241" s="711" t="s">
        <v>8915</v>
      </c>
      <c r="I1241" s="714">
        <f>IF($E1241="","",(VLOOKUP($E1241,所属・種目コード!$B$2:$D$152,2,0)))</f>
        <v>1219</v>
      </c>
    </row>
    <row r="1242" spans="1:9" ht="18" customHeight="1">
      <c r="C1242" s="472" t="s">
        <v>11661</v>
      </c>
      <c r="D1242" s="472" t="s">
        <v>11662</v>
      </c>
      <c r="E1242" s="472" t="s">
        <v>382</v>
      </c>
      <c r="F1242" s="472">
        <v>1</v>
      </c>
      <c r="G1242" s="472">
        <v>1</v>
      </c>
      <c r="H1242" s="473" t="s">
        <v>8915</v>
      </c>
      <c r="I1242" s="714">
        <f>IF($E1242="","",(VLOOKUP($E1242,所属・種目コード!$B$2:$D$152,2,0)))</f>
        <v>1219</v>
      </c>
    </row>
    <row r="1243" spans="1:9" ht="18" customHeight="1">
      <c r="C1243" s="472" t="s">
        <v>11663</v>
      </c>
      <c r="D1243" s="472" t="s">
        <v>11664</v>
      </c>
      <c r="E1243" s="472" t="s">
        <v>382</v>
      </c>
      <c r="F1243" s="472">
        <v>1</v>
      </c>
      <c r="G1243" s="472">
        <v>1</v>
      </c>
      <c r="H1243" s="473" t="s">
        <v>8915</v>
      </c>
      <c r="I1243" s="714">
        <f>IF($E1243="","",(VLOOKUP($E1243,所属・種目コード!$B$2:$D$152,2,0)))</f>
        <v>1219</v>
      </c>
    </row>
    <row r="1244" spans="1:9" ht="18" customHeight="1">
      <c r="C1244" s="472" t="s">
        <v>11665</v>
      </c>
      <c r="D1244" s="472" t="s">
        <v>614</v>
      </c>
      <c r="E1244" s="472" t="s">
        <v>382</v>
      </c>
      <c r="F1244" s="472">
        <v>1</v>
      </c>
      <c r="G1244" s="472">
        <v>1</v>
      </c>
      <c r="H1244" s="473" t="s">
        <v>8915</v>
      </c>
      <c r="I1244" s="714">
        <f>IF($E1244="","",(VLOOKUP($E1244,所属・種目コード!$B$2:$D$152,2,0)))</f>
        <v>1219</v>
      </c>
    </row>
    <row r="1245" spans="1:9" ht="18" customHeight="1">
      <c r="C1245" s="472" t="s">
        <v>11666</v>
      </c>
      <c r="D1245" s="472" t="s">
        <v>9241</v>
      </c>
      <c r="E1245" s="472" t="s">
        <v>8621</v>
      </c>
      <c r="F1245" s="472">
        <v>1</v>
      </c>
      <c r="G1245" s="472">
        <v>3</v>
      </c>
      <c r="H1245" s="473" t="s">
        <v>8950</v>
      </c>
      <c r="I1245" s="714">
        <f>IF($E1245="","",(VLOOKUP($E1245,所属・種目コード!$B$2:$D$152,2,0)))</f>
        <v>1232</v>
      </c>
    </row>
    <row r="1246" spans="1:9" ht="18" customHeight="1">
      <c r="C1246" s="472" t="s">
        <v>11667</v>
      </c>
      <c r="D1246" s="472" t="s">
        <v>11668</v>
      </c>
      <c r="E1246" s="472" t="s">
        <v>8622</v>
      </c>
      <c r="F1246" s="472">
        <v>1</v>
      </c>
      <c r="G1246" s="472">
        <v>2</v>
      </c>
      <c r="H1246" s="473" t="s">
        <v>8973</v>
      </c>
      <c r="I1246" s="714">
        <f>IF($E1246="","",(VLOOKUP($E1246,所属・種目コード!$B$2:$D$152,2,0)))</f>
        <v>1233</v>
      </c>
    </row>
    <row r="1247" spans="1:9" ht="18" customHeight="1">
      <c r="C1247" s="472" t="s">
        <v>11669</v>
      </c>
      <c r="D1247" s="472" t="s">
        <v>11670</v>
      </c>
      <c r="E1247" s="472" t="s">
        <v>8622</v>
      </c>
      <c r="F1247" s="472">
        <v>1</v>
      </c>
      <c r="G1247" s="472">
        <v>3</v>
      </c>
      <c r="H1247" s="473" t="s">
        <v>8973</v>
      </c>
      <c r="I1247" s="714">
        <f>IF($E1247="","",(VLOOKUP($E1247,所属・種目コード!$B$2:$D$152,2,0)))</f>
        <v>1233</v>
      </c>
    </row>
    <row r="1248" spans="1:9" ht="18" customHeight="1">
      <c r="C1248" s="472" t="s">
        <v>11671</v>
      </c>
      <c r="D1248" s="472" t="s">
        <v>11672</v>
      </c>
      <c r="E1248" s="472" t="s">
        <v>8622</v>
      </c>
      <c r="F1248" s="472">
        <v>1</v>
      </c>
      <c r="G1248" s="472">
        <v>2</v>
      </c>
      <c r="H1248" s="473" t="s">
        <v>8973</v>
      </c>
      <c r="I1248" s="714">
        <f>IF($E1248="","",(VLOOKUP($E1248,所属・種目コード!$B$2:$D$152,2,0)))</f>
        <v>1233</v>
      </c>
    </row>
    <row r="1249" spans="3:9" ht="18" customHeight="1">
      <c r="C1249" s="472" t="s">
        <v>11673</v>
      </c>
      <c r="D1249" s="472" t="s">
        <v>11674</v>
      </c>
      <c r="E1249" s="472" t="s">
        <v>8622</v>
      </c>
      <c r="F1249" s="472">
        <v>1</v>
      </c>
      <c r="G1249" s="472">
        <v>2</v>
      </c>
      <c r="H1249" s="473" t="s">
        <v>8973</v>
      </c>
      <c r="I1249" s="714">
        <f>IF($E1249="","",(VLOOKUP($E1249,所属・種目コード!$B$2:$D$152,2,0)))</f>
        <v>1233</v>
      </c>
    </row>
    <row r="1250" spans="3:9" ht="18" customHeight="1">
      <c r="C1250" s="472" t="s">
        <v>11675</v>
      </c>
      <c r="D1250" s="472" t="s">
        <v>11676</v>
      </c>
      <c r="E1250" s="472" t="s">
        <v>8622</v>
      </c>
      <c r="F1250" s="472">
        <v>1</v>
      </c>
      <c r="G1250" s="472">
        <v>2</v>
      </c>
      <c r="H1250" s="473" t="s">
        <v>8973</v>
      </c>
      <c r="I1250" s="714">
        <f>IF($E1250="","",(VLOOKUP($E1250,所属・種目コード!$B$2:$D$152,2,0)))</f>
        <v>1233</v>
      </c>
    </row>
    <row r="1251" spans="3:9" ht="18" customHeight="1">
      <c r="C1251" s="472" t="s">
        <v>11677</v>
      </c>
      <c r="D1251" s="472" t="s">
        <v>11678</v>
      </c>
      <c r="E1251" s="472" t="s">
        <v>8622</v>
      </c>
      <c r="F1251" s="472">
        <v>1</v>
      </c>
      <c r="G1251" s="472">
        <v>2</v>
      </c>
      <c r="H1251" s="473" t="s">
        <v>8973</v>
      </c>
      <c r="I1251" s="714">
        <f>IF($E1251="","",(VLOOKUP($E1251,所属・種目コード!$B$2:$D$152,2,0)))</f>
        <v>1233</v>
      </c>
    </row>
    <row r="1252" spans="3:9" ht="18" customHeight="1">
      <c r="C1252" s="472" t="s">
        <v>11679</v>
      </c>
      <c r="D1252" s="472" t="s">
        <v>11680</v>
      </c>
      <c r="E1252" s="472" t="s">
        <v>8622</v>
      </c>
      <c r="F1252" s="472">
        <v>1</v>
      </c>
      <c r="G1252" s="472">
        <v>3</v>
      </c>
      <c r="H1252" s="473" t="s">
        <v>8973</v>
      </c>
      <c r="I1252" s="714">
        <f>IF($E1252="","",(VLOOKUP($E1252,所属・種目コード!$B$2:$D$152,2,0)))</f>
        <v>1233</v>
      </c>
    </row>
    <row r="1253" spans="3:9" ht="18" customHeight="1">
      <c r="C1253" s="472" t="s">
        <v>11681</v>
      </c>
      <c r="D1253" s="472" t="s">
        <v>11682</v>
      </c>
      <c r="E1253" s="472" t="s">
        <v>8622</v>
      </c>
      <c r="F1253" s="472">
        <v>1</v>
      </c>
      <c r="G1253" s="472">
        <v>3</v>
      </c>
      <c r="H1253" s="473" t="s">
        <v>8973</v>
      </c>
      <c r="I1253" s="714">
        <f>IF($E1253="","",(VLOOKUP($E1253,所属・種目コード!$B$2:$D$152,2,0)))</f>
        <v>1233</v>
      </c>
    </row>
    <row r="1254" spans="3:9" ht="18" customHeight="1">
      <c r="C1254" s="472" t="s">
        <v>11683</v>
      </c>
      <c r="D1254" s="472" t="s">
        <v>11684</v>
      </c>
      <c r="E1254" s="472" t="s">
        <v>8622</v>
      </c>
      <c r="F1254" s="472">
        <v>1</v>
      </c>
      <c r="G1254" s="472">
        <v>2</v>
      </c>
      <c r="H1254" s="473" t="s">
        <v>8973</v>
      </c>
      <c r="I1254" s="714">
        <f>IF($E1254="","",(VLOOKUP($E1254,所属・種目コード!$B$2:$D$152,2,0)))</f>
        <v>1233</v>
      </c>
    </row>
    <row r="1255" spans="3:9" ht="18" customHeight="1">
      <c r="C1255" s="472" t="s">
        <v>11685</v>
      </c>
      <c r="D1255" s="472" t="s">
        <v>11686</v>
      </c>
      <c r="E1255" s="472" t="s">
        <v>8622</v>
      </c>
      <c r="F1255" s="472">
        <v>1</v>
      </c>
      <c r="G1255" s="472">
        <v>3</v>
      </c>
      <c r="H1255" s="473" t="s">
        <v>8973</v>
      </c>
      <c r="I1255" s="714">
        <f>IF($E1255="","",(VLOOKUP($E1255,所属・種目コード!$B$2:$D$152,2,0)))</f>
        <v>1233</v>
      </c>
    </row>
    <row r="1256" spans="3:9" ht="18" customHeight="1">
      <c r="C1256" s="472" t="s">
        <v>11687</v>
      </c>
      <c r="D1256" s="472" t="s">
        <v>11688</v>
      </c>
      <c r="E1256" s="472" t="s">
        <v>8622</v>
      </c>
      <c r="F1256" s="472">
        <v>1</v>
      </c>
      <c r="G1256" s="472">
        <v>2</v>
      </c>
      <c r="H1256" s="473" t="s">
        <v>8973</v>
      </c>
      <c r="I1256" s="714">
        <f>IF($E1256="","",(VLOOKUP($E1256,所属・種目コード!$B$2:$D$152,2,0)))</f>
        <v>1233</v>
      </c>
    </row>
    <row r="1257" spans="3:9" ht="18" customHeight="1">
      <c r="C1257" s="472" t="s">
        <v>11689</v>
      </c>
      <c r="D1257" s="472" t="s">
        <v>5587</v>
      </c>
      <c r="E1257" s="472" t="s">
        <v>8622</v>
      </c>
      <c r="F1257" s="472">
        <v>1</v>
      </c>
      <c r="G1257" s="472">
        <v>3</v>
      </c>
      <c r="H1257" s="473" t="s">
        <v>8973</v>
      </c>
      <c r="I1257" s="714">
        <f>IF($E1257="","",(VLOOKUP($E1257,所属・種目コード!$B$2:$D$152,2,0)))</f>
        <v>1233</v>
      </c>
    </row>
    <row r="1258" spans="3:9" ht="18" customHeight="1">
      <c r="C1258" s="472" t="s">
        <v>11690</v>
      </c>
      <c r="D1258" s="472" t="s">
        <v>11691</v>
      </c>
      <c r="E1258" s="472" t="s">
        <v>8622</v>
      </c>
      <c r="F1258" s="472">
        <v>1</v>
      </c>
      <c r="G1258" s="472">
        <v>2</v>
      </c>
      <c r="H1258" s="473" t="s">
        <v>8973</v>
      </c>
      <c r="I1258" s="714">
        <f>IF($E1258="","",(VLOOKUP($E1258,所属・種目コード!$B$2:$D$152,2,0)))</f>
        <v>1233</v>
      </c>
    </row>
    <row r="1259" spans="3:9" ht="18" customHeight="1">
      <c r="C1259" s="472" t="s">
        <v>11692</v>
      </c>
      <c r="D1259" s="472" t="s">
        <v>11693</v>
      </c>
      <c r="E1259" s="472" t="s">
        <v>8622</v>
      </c>
      <c r="F1259" s="472">
        <v>1</v>
      </c>
      <c r="G1259" s="472">
        <v>2</v>
      </c>
      <c r="H1259" s="473" t="s">
        <v>8973</v>
      </c>
      <c r="I1259" s="714">
        <f>IF($E1259="","",(VLOOKUP($E1259,所属・種目コード!$B$2:$D$152,2,0)))</f>
        <v>1233</v>
      </c>
    </row>
    <row r="1260" spans="3:9" ht="18" customHeight="1">
      <c r="C1260" s="472" t="s">
        <v>11694</v>
      </c>
      <c r="D1260" s="472" t="s">
        <v>11695</v>
      </c>
      <c r="E1260" s="472" t="s">
        <v>8622</v>
      </c>
      <c r="F1260" s="472">
        <v>1</v>
      </c>
      <c r="G1260" s="472">
        <v>3</v>
      </c>
      <c r="H1260" s="508" t="s">
        <v>8973</v>
      </c>
      <c r="I1260" s="714">
        <f>IF($E1260="","",(VLOOKUP($E1260,所属・種目コード!$B$2:$D$152,2,0)))</f>
        <v>1233</v>
      </c>
    </row>
    <row r="1261" spans="3:9" ht="18" customHeight="1">
      <c r="C1261" s="472" t="s">
        <v>11696</v>
      </c>
      <c r="D1261" s="472" t="s">
        <v>11697</v>
      </c>
      <c r="E1261" s="472" t="s">
        <v>8622</v>
      </c>
      <c r="F1261" s="472">
        <v>1</v>
      </c>
      <c r="G1261" s="472">
        <v>2</v>
      </c>
      <c r="H1261" s="473" t="s">
        <v>8973</v>
      </c>
      <c r="I1261" s="714">
        <f>IF($E1261="","",(VLOOKUP($E1261,所属・種目コード!$B$2:$D$152,2,0)))</f>
        <v>1233</v>
      </c>
    </row>
    <row r="1262" spans="3:9" ht="18" customHeight="1">
      <c r="C1262" s="472" t="s">
        <v>11698</v>
      </c>
      <c r="D1262" s="472" t="s">
        <v>11699</v>
      </c>
      <c r="E1262" s="472" t="s">
        <v>8622</v>
      </c>
      <c r="F1262" s="472">
        <v>1</v>
      </c>
      <c r="G1262" s="472">
        <v>2</v>
      </c>
      <c r="H1262" s="473" t="s">
        <v>8973</v>
      </c>
      <c r="I1262" s="714">
        <f>IF($E1262="","",(VLOOKUP($E1262,所属・種目コード!$B$2:$D$152,2,0)))</f>
        <v>1233</v>
      </c>
    </row>
    <row r="1263" spans="3:9" ht="18" customHeight="1">
      <c r="C1263" s="472" t="s">
        <v>11700</v>
      </c>
      <c r="D1263" s="472" t="s">
        <v>11701</v>
      </c>
      <c r="E1263" s="472" t="s">
        <v>206</v>
      </c>
      <c r="F1263" s="472">
        <v>1</v>
      </c>
      <c r="G1263" s="472">
        <v>3</v>
      </c>
      <c r="H1263" s="473" t="s">
        <v>9037</v>
      </c>
      <c r="I1263" s="714">
        <f>IF($E1263="","",(VLOOKUP($E1263,所属・種目コード!$B$2:$D$152,2,0)))</f>
        <v>1143</v>
      </c>
    </row>
    <row r="1264" spans="3:9" ht="18" customHeight="1">
      <c r="C1264" s="472" t="s">
        <v>11702</v>
      </c>
      <c r="D1264" s="472" t="s">
        <v>11703</v>
      </c>
      <c r="E1264" s="472" t="s">
        <v>206</v>
      </c>
      <c r="F1264" s="472">
        <v>1</v>
      </c>
      <c r="G1264" s="472">
        <v>2</v>
      </c>
      <c r="H1264" s="473" t="s">
        <v>9037</v>
      </c>
      <c r="I1264" s="714">
        <f>IF($E1264="","",(VLOOKUP($E1264,所属・種目コード!$B$2:$D$152,2,0)))</f>
        <v>1143</v>
      </c>
    </row>
    <row r="1265" spans="3:9" ht="18" customHeight="1">
      <c r="C1265" s="472" t="s">
        <v>11704</v>
      </c>
      <c r="D1265" s="472" t="s">
        <v>11705</v>
      </c>
      <c r="E1265" s="472" t="s">
        <v>206</v>
      </c>
      <c r="F1265" s="472">
        <v>1</v>
      </c>
      <c r="G1265" s="472">
        <v>2</v>
      </c>
      <c r="H1265" s="473" t="s">
        <v>9037</v>
      </c>
      <c r="I1265" s="714">
        <f>IF($E1265="","",(VLOOKUP($E1265,所属・種目コード!$B$2:$D$152,2,0)))</f>
        <v>1143</v>
      </c>
    </row>
    <row r="1266" spans="3:9" ht="18" customHeight="1">
      <c r="C1266" s="472" t="s">
        <v>2397</v>
      </c>
      <c r="D1266" s="472" t="s">
        <v>2398</v>
      </c>
      <c r="E1266" s="472" t="s">
        <v>206</v>
      </c>
      <c r="F1266" s="472">
        <v>1</v>
      </c>
      <c r="G1266" s="472">
        <v>2</v>
      </c>
      <c r="H1266" s="473" t="s">
        <v>9037</v>
      </c>
      <c r="I1266" s="714">
        <f>IF($E1266="","",(VLOOKUP($E1266,所属・種目コード!$B$2:$D$152,2,0)))</f>
        <v>1143</v>
      </c>
    </row>
    <row r="1267" spans="3:9" ht="18" customHeight="1">
      <c r="C1267" s="472" t="s">
        <v>11706</v>
      </c>
      <c r="D1267" s="472" t="s">
        <v>11707</v>
      </c>
      <c r="E1267" s="472" t="s">
        <v>206</v>
      </c>
      <c r="F1267" s="472">
        <v>1</v>
      </c>
      <c r="G1267" s="472">
        <v>3</v>
      </c>
      <c r="H1267" s="473" t="s">
        <v>9037</v>
      </c>
      <c r="I1267" s="714">
        <f>IF($E1267="","",(VLOOKUP($E1267,所属・種目コード!$B$2:$D$152,2,0)))</f>
        <v>1143</v>
      </c>
    </row>
    <row r="1268" spans="3:9" ht="18" customHeight="1">
      <c r="C1268" s="472" t="s">
        <v>11708</v>
      </c>
      <c r="D1268" s="472" t="s">
        <v>9250</v>
      </c>
      <c r="E1268" s="472" t="s">
        <v>206</v>
      </c>
      <c r="F1268" s="472">
        <v>1</v>
      </c>
      <c r="G1268" s="472">
        <v>3</v>
      </c>
      <c r="H1268" s="473" t="s">
        <v>9037</v>
      </c>
      <c r="I1268" s="714">
        <f>IF($E1268="","",(VLOOKUP($E1268,所属・種目コード!$B$2:$D$152,2,0)))</f>
        <v>1143</v>
      </c>
    </row>
    <row r="1269" spans="3:9" ht="18" customHeight="1">
      <c r="C1269" s="472" t="s">
        <v>11709</v>
      </c>
      <c r="D1269" s="472" t="s">
        <v>11710</v>
      </c>
      <c r="E1269" s="472" t="s">
        <v>206</v>
      </c>
      <c r="F1269" s="472">
        <v>1</v>
      </c>
      <c r="G1269" s="472">
        <v>2</v>
      </c>
      <c r="H1269" s="473" t="s">
        <v>9037</v>
      </c>
      <c r="I1269" s="714">
        <f>IF($E1269="","",(VLOOKUP($E1269,所属・種目コード!$B$2:$D$152,2,0)))</f>
        <v>1143</v>
      </c>
    </row>
    <row r="1270" spans="3:9" ht="18" customHeight="1">
      <c r="C1270" s="472" t="s">
        <v>11711</v>
      </c>
      <c r="D1270" s="472" t="s">
        <v>11712</v>
      </c>
      <c r="E1270" s="472" t="s">
        <v>206</v>
      </c>
      <c r="F1270" s="472">
        <v>1</v>
      </c>
      <c r="G1270" s="472">
        <v>3</v>
      </c>
      <c r="H1270" s="473" t="s">
        <v>9037</v>
      </c>
      <c r="I1270" s="714">
        <f>IF($E1270="","",(VLOOKUP($E1270,所属・種目コード!$B$2:$D$152,2,0)))</f>
        <v>1143</v>
      </c>
    </row>
    <row r="1271" spans="3:9" ht="18" customHeight="1">
      <c r="C1271" s="472" t="s">
        <v>11713</v>
      </c>
      <c r="D1271" s="472" t="s">
        <v>11714</v>
      </c>
      <c r="E1271" s="472" t="s">
        <v>206</v>
      </c>
      <c r="F1271" s="472">
        <v>1</v>
      </c>
      <c r="G1271" s="472">
        <v>2</v>
      </c>
      <c r="H1271" s="473" t="s">
        <v>9037</v>
      </c>
      <c r="I1271" s="714">
        <f>IF($E1271="","",(VLOOKUP($E1271,所属・種目コード!$B$2:$D$152,2,0)))</f>
        <v>1143</v>
      </c>
    </row>
    <row r="1272" spans="3:9" ht="18" customHeight="1">
      <c r="C1272" s="472" t="s">
        <v>11715</v>
      </c>
      <c r="D1272" s="472" t="s">
        <v>11716</v>
      </c>
      <c r="E1272" s="472" t="s">
        <v>206</v>
      </c>
      <c r="F1272" s="472">
        <v>1</v>
      </c>
      <c r="G1272" s="472">
        <v>3</v>
      </c>
      <c r="H1272" s="473" t="s">
        <v>9037</v>
      </c>
      <c r="I1272" s="714">
        <f>IF($E1272="","",(VLOOKUP($E1272,所属・種目コード!$B$2:$D$152,2,0)))</f>
        <v>1143</v>
      </c>
    </row>
    <row r="1273" spans="3:9" ht="18" customHeight="1">
      <c r="C1273" s="472" t="s">
        <v>11717</v>
      </c>
      <c r="D1273" s="472" t="s">
        <v>11718</v>
      </c>
      <c r="E1273" s="472" t="s">
        <v>206</v>
      </c>
      <c r="F1273" s="472">
        <v>1</v>
      </c>
      <c r="G1273" s="472">
        <v>2</v>
      </c>
      <c r="H1273" s="473" t="s">
        <v>9037</v>
      </c>
      <c r="I1273" s="714">
        <f>IF($E1273="","",(VLOOKUP($E1273,所属・種目コード!$B$2:$D$152,2,0)))</f>
        <v>1143</v>
      </c>
    </row>
    <row r="1274" spans="3:9" ht="18" customHeight="1">
      <c r="C1274" s="472" t="s">
        <v>11719</v>
      </c>
      <c r="D1274" s="472" t="s">
        <v>11720</v>
      </c>
      <c r="E1274" s="472" t="s">
        <v>206</v>
      </c>
      <c r="F1274" s="472">
        <v>1</v>
      </c>
      <c r="G1274" s="472">
        <v>2</v>
      </c>
      <c r="H1274" s="473" t="s">
        <v>9037</v>
      </c>
      <c r="I1274" s="714">
        <f>IF($E1274="","",(VLOOKUP($E1274,所属・種目コード!$B$2:$D$152,2,0)))</f>
        <v>1143</v>
      </c>
    </row>
    <row r="1275" spans="3:9" ht="18" customHeight="1">
      <c r="C1275" s="472" t="s">
        <v>11721</v>
      </c>
      <c r="D1275" s="472" t="s">
        <v>11578</v>
      </c>
      <c r="E1275" s="472" t="s">
        <v>206</v>
      </c>
      <c r="F1275" s="472">
        <v>1</v>
      </c>
      <c r="G1275" s="472">
        <v>3</v>
      </c>
      <c r="H1275" s="473" t="s">
        <v>9037</v>
      </c>
      <c r="I1275" s="714">
        <f>IF($E1275="","",(VLOOKUP($E1275,所属・種目コード!$B$2:$D$152,2,0)))</f>
        <v>1143</v>
      </c>
    </row>
    <row r="1276" spans="3:9" ht="18" customHeight="1">
      <c r="C1276" s="472" t="s">
        <v>11722</v>
      </c>
      <c r="D1276" s="472" t="s">
        <v>11723</v>
      </c>
      <c r="E1276" s="472" t="s">
        <v>206</v>
      </c>
      <c r="F1276" s="472">
        <v>1</v>
      </c>
      <c r="G1276" s="472">
        <v>2</v>
      </c>
      <c r="H1276" s="473" t="s">
        <v>9037</v>
      </c>
      <c r="I1276" s="714">
        <f>IF($E1276="","",(VLOOKUP($E1276,所属・種目コード!$B$2:$D$152,2,0)))</f>
        <v>1143</v>
      </c>
    </row>
    <row r="1277" spans="3:9" ht="18" customHeight="1">
      <c r="C1277" s="472" t="s">
        <v>11724</v>
      </c>
      <c r="D1277" s="472" t="s">
        <v>11725</v>
      </c>
      <c r="E1277" s="472" t="s">
        <v>9227</v>
      </c>
      <c r="F1277" s="472">
        <v>1</v>
      </c>
      <c r="G1277" s="472">
        <v>2</v>
      </c>
      <c r="H1277" s="473" t="s">
        <v>11726</v>
      </c>
      <c r="I1277" s="714">
        <f>IF($E1277="","",(VLOOKUP($E1277,所属・種目コード!$B$2:$D$152,2,0)))</f>
        <v>1522</v>
      </c>
    </row>
    <row r="1278" spans="3:9" ht="18" customHeight="1">
      <c r="C1278" s="472" t="s">
        <v>11727</v>
      </c>
      <c r="D1278" s="472" t="s">
        <v>11728</v>
      </c>
      <c r="E1278" s="472" t="s">
        <v>9227</v>
      </c>
      <c r="F1278" s="472">
        <v>1</v>
      </c>
      <c r="G1278" s="472">
        <v>2</v>
      </c>
      <c r="H1278" s="473" t="s">
        <v>11726</v>
      </c>
      <c r="I1278" s="714">
        <f>IF($E1278="","",(VLOOKUP($E1278,所属・種目コード!$B$2:$D$152,2,0)))</f>
        <v>1522</v>
      </c>
    </row>
    <row r="1279" spans="3:9" ht="18" customHeight="1">
      <c r="C1279" s="472" t="s">
        <v>11729</v>
      </c>
      <c r="D1279" s="472" t="s">
        <v>11730</v>
      </c>
      <c r="E1279" s="472" t="s">
        <v>9227</v>
      </c>
      <c r="F1279" s="472">
        <v>1</v>
      </c>
      <c r="G1279" s="472">
        <v>3</v>
      </c>
      <c r="H1279" s="473" t="s">
        <v>11726</v>
      </c>
      <c r="I1279" s="714">
        <f>IF($E1279="","",(VLOOKUP($E1279,所属・種目コード!$B$2:$D$152,2,0)))</f>
        <v>1522</v>
      </c>
    </row>
    <row r="1280" spans="3:9" ht="18" customHeight="1">
      <c r="C1280" s="472" t="s">
        <v>11731</v>
      </c>
      <c r="D1280" s="472" t="s">
        <v>11732</v>
      </c>
      <c r="E1280" s="472" t="s">
        <v>9227</v>
      </c>
      <c r="F1280" s="472">
        <v>1</v>
      </c>
      <c r="G1280" s="472">
        <v>3</v>
      </c>
      <c r="H1280" s="473" t="s">
        <v>11726</v>
      </c>
      <c r="I1280" s="714">
        <f>IF($E1280="","",(VLOOKUP($E1280,所属・種目コード!$B$2:$D$152,2,0)))</f>
        <v>1522</v>
      </c>
    </row>
    <row r="1281" spans="3:9" ht="18" customHeight="1">
      <c r="C1281" s="472" t="s">
        <v>11733</v>
      </c>
      <c r="D1281" s="472" t="s">
        <v>10356</v>
      </c>
      <c r="E1281" s="472" t="s">
        <v>9227</v>
      </c>
      <c r="F1281" s="472">
        <v>1</v>
      </c>
      <c r="G1281" s="472">
        <v>2</v>
      </c>
      <c r="H1281" s="473" t="s">
        <v>11726</v>
      </c>
      <c r="I1281" s="714">
        <f>IF($E1281="","",(VLOOKUP($E1281,所属・種目コード!$B$2:$D$152,2,0)))</f>
        <v>1522</v>
      </c>
    </row>
    <row r="1282" spans="3:9" ht="18" customHeight="1">
      <c r="C1282" s="472" t="s">
        <v>11734</v>
      </c>
      <c r="D1282" s="472" t="s">
        <v>11735</v>
      </c>
      <c r="E1282" s="472" t="s">
        <v>9227</v>
      </c>
      <c r="F1282" s="472">
        <v>1</v>
      </c>
      <c r="G1282" s="472">
        <v>3</v>
      </c>
      <c r="H1282" s="473" t="s">
        <v>11726</v>
      </c>
      <c r="I1282" s="714">
        <f>IF($E1282="","",(VLOOKUP($E1282,所属・種目コード!$B$2:$D$152,2,0)))</f>
        <v>1522</v>
      </c>
    </row>
    <row r="1283" spans="3:9" ht="18" customHeight="1">
      <c r="C1283" s="472" t="s">
        <v>11736</v>
      </c>
      <c r="D1283" s="472" t="s">
        <v>11737</v>
      </c>
      <c r="E1283" s="472" t="s">
        <v>328</v>
      </c>
      <c r="F1283" s="472">
        <v>1</v>
      </c>
      <c r="G1283" s="472">
        <v>1</v>
      </c>
      <c r="H1283" s="473" t="s">
        <v>9043</v>
      </c>
      <c r="I1283" s="714">
        <f>IF($E1283="","",(VLOOKUP($E1283,所属・種目コード!$B$2:$D$152,2,0)))</f>
        <v>1174</v>
      </c>
    </row>
    <row r="1284" spans="3:9" ht="18" customHeight="1">
      <c r="C1284" s="472" t="s">
        <v>11738</v>
      </c>
      <c r="D1284" s="472" t="s">
        <v>9255</v>
      </c>
      <c r="E1284" s="472" t="s">
        <v>328</v>
      </c>
      <c r="F1284" s="472">
        <v>1</v>
      </c>
      <c r="G1284" s="472">
        <v>1</v>
      </c>
      <c r="H1284" s="473" t="s">
        <v>9043</v>
      </c>
      <c r="I1284" s="714">
        <f>IF($E1284="","",(VLOOKUP($E1284,所属・種目コード!$B$2:$D$152,2,0)))</f>
        <v>1174</v>
      </c>
    </row>
    <row r="1285" spans="3:9" ht="18" customHeight="1">
      <c r="C1285" s="472" t="s">
        <v>11739</v>
      </c>
      <c r="D1285" s="472" t="s">
        <v>11740</v>
      </c>
      <c r="E1285" s="472" t="s">
        <v>328</v>
      </c>
      <c r="F1285" s="472">
        <v>1</v>
      </c>
      <c r="G1285" s="472">
        <v>1</v>
      </c>
      <c r="H1285" s="473" t="s">
        <v>9043</v>
      </c>
      <c r="I1285" s="714">
        <f>IF($E1285="","",(VLOOKUP($E1285,所属・種目コード!$B$2:$D$152,2,0)))</f>
        <v>1174</v>
      </c>
    </row>
    <row r="1286" spans="3:9" ht="18" customHeight="1">
      <c r="C1286" s="472" t="s">
        <v>11741</v>
      </c>
      <c r="D1286" s="472" t="s">
        <v>11742</v>
      </c>
      <c r="E1286" s="472" t="s">
        <v>328</v>
      </c>
      <c r="F1286" s="472">
        <v>1</v>
      </c>
      <c r="G1286" s="472">
        <v>1</v>
      </c>
      <c r="H1286" s="473" t="s">
        <v>9043</v>
      </c>
      <c r="I1286" s="714">
        <f>IF($E1286="","",(VLOOKUP($E1286,所属・種目コード!$B$2:$D$152,2,0)))</f>
        <v>1174</v>
      </c>
    </row>
    <row r="1287" spans="3:9" ht="18" customHeight="1">
      <c r="C1287" s="472" t="s">
        <v>11743</v>
      </c>
      <c r="D1287" s="472" t="s">
        <v>11744</v>
      </c>
      <c r="E1287" s="472" t="s">
        <v>328</v>
      </c>
      <c r="F1287" s="472">
        <v>1</v>
      </c>
      <c r="G1287" s="472">
        <v>1</v>
      </c>
      <c r="H1287" s="473" t="s">
        <v>9043</v>
      </c>
      <c r="I1287" s="714">
        <f>IF($E1287="","",(VLOOKUP($E1287,所属・種目コード!$B$2:$D$152,2,0)))</f>
        <v>1174</v>
      </c>
    </row>
    <row r="1288" spans="3:9" ht="18" customHeight="1">
      <c r="C1288" s="472" t="s">
        <v>11745</v>
      </c>
      <c r="D1288" s="472" t="s">
        <v>9283</v>
      </c>
      <c r="E1288" s="472" t="s">
        <v>328</v>
      </c>
      <c r="F1288" s="472">
        <v>1</v>
      </c>
      <c r="G1288" s="472">
        <v>1</v>
      </c>
      <c r="H1288" s="473" t="s">
        <v>9043</v>
      </c>
      <c r="I1288" s="714">
        <f>IF($E1288="","",(VLOOKUP($E1288,所属・種目コード!$B$2:$D$152,2,0)))</f>
        <v>1174</v>
      </c>
    </row>
    <row r="1289" spans="3:9" ht="18" customHeight="1">
      <c r="C1289" s="472" t="s">
        <v>11746</v>
      </c>
      <c r="D1289" s="472" t="s">
        <v>11747</v>
      </c>
      <c r="E1289" s="472" t="s">
        <v>328</v>
      </c>
      <c r="F1289" s="472">
        <v>1</v>
      </c>
      <c r="G1289" s="472">
        <v>1</v>
      </c>
      <c r="H1289" s="473" t="s">
        <v>9043</v>
      </c>
      <c r="I1289" s="714">
        <f>IF($E1289="","",(VLOOKUP($E1289,所属・種目コード!$B$2:$D$152,2,0)))</f>
        <v>1174</v>
      </c>
    </row>
    <row r="1290" spans="3:9" ht="18" customHeight="1">
      <c r="C1290" s="472" t="s">
        <v>11748</v>
      </c>
      <c r="D1290" s="472" t="s">
        <v>11749</v>
      </c>
      <c r="E1290" s="472" t="s">
        <v>328</v>
      </c>
      <c r="F1290" s="472">
        <v>1</v>
      </c>
      <c r="G1290" s="472">
        <v>1</v>
      </c>
      <c r="H1290" s="473" t="s">
        <v>9043</v>
      </c>
      <c r="I1290" s="714">
        <f>IF($E1290="","",(VLOOKUP($E1290,所属・種目コード!$B$2:$D$152,2,0)))</f>
        <v>1174</v>
      </c>
    </row>
    <row r="1291" spans="3:9" ht="18" customHeight="1">
      <c r="C1291" s="472" t="s">
        <v>11750</v>
      </c>
      <c r="D1291" s="472" t="s">
        <v>11751</v>
      </c>
      <c r="E1291" s="472" t="s">
        <v>328</v>
      </c>
      <c r="F1291" s="472">
        <v>1</v>
      </c>
      <c r="G1291" s="472">
        <v>1</v>
      </c>
      <c r="H1291" s="473" t="s">
        <v>9043</v>
      </c>
      <c r="I1291" s="714">
        <f>IF($E1291="","",(VLOOKUP($E1291,所属・種目コード!$B$2:$D$152,2,0)))</f>
        <v>1174</v>
      </c>
    </row>
    <row r="1292" spans="3:9" ht="18" customHeight="1">
      <c r="C1292" s="472" t="s">
        <v>11752</v>
      </c>
      <c r="D1292" s="472" t="s">
        <v>3271</v>
      </c>
      <c r="E1292" s="472" t="s">
        <v>328</v>
      </c>
      <c r="F1292" s="472">
        <v>1</v>
      </c>
      <c r="G1292" s="472">
        <v>1</v>
      </c>
      <c r="H1292" s="473" t="s">
        <v>9043</v>
      </c>
      <c r="I1292" s="714">
        <f>IF($E1292="","",(VLOOKUP($E1292,所属・種目コード!$B$2:$D$152,2,0)))</f>
        <v>1174</v>
      </c>
    </row>
    <row r="1293" spans="3:9" ht="18" customHeight="1">
      <c r="C1293" s="472" t="s">
        <v>11753</v>
      </c>
      <c r="D1293" s="472" t="s">
        <v>11754</v>
      </c>
      <c r="E1293" s="472" t="s">
        <v>328</v>
      </c>
      <c r="F1293" s="472">
        <v>1</v>
      </c>
      <c r="G1293" s="472">
        <v>1</v>
      </c>
      <c r="H1293" s="473" t="s">
        <v>9043</v>
      </c>
      <c r="I1293" s="714">
        <f>IF($E1293="","",(VLOOKUP($E1293,所属・種目コード!$B$2:$D$152,2,0)))</f>
        <v>1174</v>
      </c>
    </row>
    <row r="1294" spans="3:9" ht="18" customHeight="1">
      <c r="C1294" s="472" t="s">
        <v>11755</v>
      </c>
      <c r="D1294" s="472" t="s">
        <v>11756</v>
      </c>
      <c r="E1294" s="472" t="s">
        <v>328</v>
      </c>
      <c r="F1294" s="472">
        <v>1</v>
      </c>
      <c r="G1294" s="472">
        <v>1</v>
      </c>
      <c r="H1294" s="473" t="s">
        <v>9043</v>
      </c>
      <c r="I1294" s="714">
        <f>IF($E1294="","",(VLOOKUP($E1294,所属・種目コード!$B$2:$D$152,2,0)))</f>
        <v>1174</v>
      </c>
    </row>
    <row r="1295" spans="3:9" ht="18" customHeight="1">
      <c r="C1295" s="472" t="s">
        <v>11757</v>
      </c>
      <c r="D1295" s="472" t="s">
        <v>11758</v>
      </c>
      <c r="E1295" s="472" t="s">
        <v>328</v>
      </c>
      <c r="F1295" s="472">
        <v>1</v>
      </c>
      <c r="G1295" s="472">
        <v>1</v>
      </c>
      <c r="H1295" s="473" t="s">
        <v>9043</v>
      </c>
      <c r="I1295" s="714">
        <f>IF($E1295="","",(VLOOKUP($E1295,所属・種目コード!$B$2:$D$152,2,0)))</f>
        <v>1174</v>
      </c>
    </row>
    <row r="1296" spans="3:9" ht="18" customHeight="1">
      <c r="C1296" s="472" t="s">
        <v>11759</v>
      </c>
      <c r="D1296" s="472" t="s">
        <v>11760</v>
      </c>
      <c r="E1296" s="472" t="s">
        <v>328</v>
      </c>
      <c r="F1296" s="472">
        <v>1</v>
      </c>
      <c r="G1296" s="472">
        <v>1</v>
      </c>
      <c r="H1296" s="473" t="s">
        <v>9043</v>
      </c>
      <c r="I1296" s="714">
        <f>IF($E1296="","",(VLOOKUP($E1296,所属・種目コード!$B$2:$D$152,2,0)))</f>
        <v>1174</v>
      </c>
    </row>
    <row r="1297" spans="3:9" ht="18" customHeight="1">
      <c r="C1297" s="472" t="s">
        <v>11761</v>
      </c>
      <c r="D1297" s="472" t="s">
        <v>11762</v>
      </c>
      <c r="E1297" s="472" t="s">
        <v>328</v>
      </c>
      <c r="F1297" s="472">
        <v>1</v>
      </c>
      <c r="G1297" s="472">
        <v>1</v>
      </c>
      <c r="H1297" s="473" t="s">
        <v>9043</v>
      </c>
      <c r="I1297" s="714">
        <f>IF($E1297="","",(VLOOKUP($E1297,所属・種目コード!$B$2:$D$152,2,0)))</f>
        <v>1174</v>
      </c>
    </row>
    <row r="1298" spans="3:9" ht="18" customHeight="1">
      <c r="C1298" s="472" t="s">
        <v>11763</v>
      </c>
      <c r="D1298" s="472" t="s">
        <v>11764</v>
      </c>
      <c r="E1298" s="472" t="s">
        <v>328</v>
      </c>
      <c r="F1298" s="472">
        <v>1</v>
      </c>
      <c r="G1298" s="472">
        <v>1</v>
      </c>
      <c r="H1298" s="473" t="s">
        <v>9043</v>
      </c>
      <c r="I1298" s="714">
        <f>IF($E1298="","",(VLOOKUP($E1298,所属・種目コード!$B$2:$D$152,2,0)))</f>
        <v>1174</v>
      </c>
    </row>
    <row r="1299" spans="3:9" ht="18" customHeight="1">
      <c r="C1299" s="472" t="s">
        <v>11765</v>
      </c>
      <c r="D1299" s="472" t="s">
        <v>11766</v>
      </c>
      <c r="E1299" s="472" t="s">
        <v>328</v>
      </c>
      <c r="F1299" s="472">
        <v>1</v>
      </c>
      <c r="G1299" s="472">
        <v>1</v>
      </c>
      <c r="H1299" s="473" t="s">
        <v>9043</v>
      </c>
      <c r="I1299" s="714">
        <f>IF($E1299="","",(VLOOKUP($E1299,所属・種目コード!$B$2:$D$152,2,0)))</f>
        <v>1174</v>
      </c>
    </row>
    <row r="1300" spans="3:9" ht="18" customHeight="1">
      <c r="C1300" s="472" t="s">
        <v>11767</v>
      </c>
      <c r="D1300" s="472" t="s">
        <v>11768</v>
      </c>
      <c r="E1300" s="472" t="s">
        <v>328</v>
      </c>
      <c r="F1300" s="472">
        <v>1</v>
      </c>
      <c r="G1300" s="472">
        <v>1</v>
      </c>
      <c r="H1300" s="473" t="s">
        <v>9043</v>
      </c>
      <c r="I1300" s="714">
        <f>IF($E1300="","",(VLOOKUP($E1300,所属・種目コード!$B$2:$D$152,2,0)))</f>
        <v>1174</v>
      </c>
    </row>
    <row r="1301" spans="3:9" ht="18" customHeight="1">
      <c r="C1301" s="472" t="s">
        <v>11769</v>
      </c>
      <c r="D1301" s="472" t="s">
        <v>11770</v>
      </c>
      <c r="E1301" s="472" t="s">
        <v>328</v>
      </c>
      <c r="F1301" s="472">
        <v>1</v>
      </c>
      <c r="G1301" s="472">
        <v>1</v>
      </c>
      <c r="H1301" s="473" t="s">
        <v>9043</v>
      </c>
      <c r="I1301" s="714">
        <f>IF($E1301="","",(VLOOKUP($E1301,所属・種目コード!$B$2:$D$152,2,0)))</f>
        <v>1174</v>
      </c>
    </row>
    <row r="1302" spans="3:9" ht="18" customHeight="1">
      <c r="C1302" s="472" t="s">
        <v>11771</v>
      </c>
      <c r="D1302" s="472" t="s">
        <v>11772</v>
      </c>
      <c r="E1302" s="472" t="s">
        <v>328</v>
      </c>
      <c r="F1302" s="472">
        <v>1</v>
      </c>
      <c r="G1302" s="472">
        <v>1</v>
      </c>
      <c r="H1302" s="473" t="s">
        <v>9043</v>
      </c>
      <c r="I1302" s="714">
        <f>IF($E1302="","",(VLOOKUP($E1302,所属・種目コード!$B$2:$D$152,2,0)))</f>
        <v>1174</v>
      </c>
    </row>
    <row r="1303" spans="3:9" ht="18" customHeight="1">
      <c r="C1303" s="472" t="s">
        <v>11773</v>
      </c>
      <c r="D1303" s="472" t="s">
        <v>11774</v>
      </c>
      <c r="E1303" s="472" t="s">
        <v>324</v>
      </c>
      <c r="F1303" s="472">
        <v>1</v>
      </c>
      <c r="G1303" s="472">
        <v>2</v>
      </c>
      <c r="H1303" s="473" t="s">
        <v>8947</v>
      </c>
      <c r="I1303" s="714">
        <f>IF($E1303="","",(VLOOKUP($E1303,所属・種目コード!$B$2:$D$152,2,0)))</f>
        <v>1173</v>
      </c>
    </row>
    <row r="1304" spans="3:9" ht="18" customHeight="1">
      <c r="C1304" s="472" t="s">
        <v>11775</v>
      </c>
      <c r="D1304" s="472" t="s">
        <v>11776</v>
      </c>
      <c r="E1304" s="472" t="s">
        <v>324</v>
      </c>
      <c r="F1304" s="472">
        <v>1</v>
      </c>
      <c r="G1304" s="472">
        <v>2</v>
      </c>
      <c r="H1304" s="473" t="s">
        <v>8947</v>
      </c>
      <c r="I1304" s="714">
        <f>IF($E1304="","",(VLOOKUP($E1304,所属・種目コード!$B$2:$D$152,2,0)))</f>
        <v>1173</v>
      </c>
    </row>
    <row r="1305" spans="3:9" ht="18" customHeight="1">
      <c r="C1305" s="472" t="s">
        <v>11777</v>
      </c>
      <c r="D1305" s="472" t="s">
        <v>11778</v>
      </c>
      <c r="E1305" s="472" t="s">
        <v>324</v>
      </c>
      <c r="F1305" s="472">
        <v>1</v>
      </c>
      <c r="G1305" s="472">
        <v>2</v>
      </c>
      <c r="H1305" s="473" t="s">
        <v>8947</v>
      </c>
      <c r="I1305" s="714">
        <f>IF($E1305="","",(VLOOKUP($E1305,所属・種目コード!$B$2:$D$152,2,0)))</f>
        <v>1173</v>
      </c>
    </row>
    <row r="1306" spans="3:9" ht="18" customHeight="1">
      <c r="C1306" s="472" t="s">
        <v>11779</v>
      </c>
      <c r="D1306" s="472" t="s">
        <v>11780</v>
      </c>
      <c r="E1306" s="472" t="s">
        <v>324</v>
      </c>
      <c r="F1306" s="472">
        <v>1</v>
      </c>
      <c r="G1306" s="472">
        <v>2</v>
      </c>
      <c r="H1306" s="473" t="s">
        <v>8947</v>
      </c>
      <c r="I1306" s="714">
        <f>IF($E1306="","",(VLOOKUP($E1306,所属・種目コード!$B$2:$D$152,2,0)))</f>
        <v>1173</v>
      </c>
    </row>
    <row r="1307" spans="3:9" ht="18" customHeight="1">
      <c r="C1307" s="472" t="s">
        <v>11781</v>
      </c>
      <c r="D1307" s="472" t="s">
        <v>11782</v>
      </c>
      <c r="E1307" s="472" t="s">
        <v>324</v>
      </c>
      <c r="F1307" s="472">
        <v>1</v>
      </c>
      <c r="G1307" s="472">
        <v>3</v>
      </c>
      <c r="H1307" s="473" t="s">
        <v>8947</v>
      </c>
      <c r="I1307" s="714">
        <f>IF($E1307="","",(VLOOKUP($E1307,所属・種目コード!$B$2:$D$152,2,0)))</f>
        <v>1173</v>
      </c>
    </row>
    <row r="1308" spans="3:9" ht="18" customHeight="1">
      <c r="C1308" s="472" t="s">
        <v>11783</v>
      </c>
      <c r="D1308" s="472" t="s">
        <v>11784</v>
      </c>
      <c r="E1308" s="472" t="s">
        <v>324</v>
      </c>
      <c r="F1308" s="472">
        <v>1</v>
      </c>
      <c r="G1308" s="472">
        <v>2</v>
      </c>
      <c r="H1308" s="473" t="s">
        <v>8947</v>
      </c>
      <c r="I1308" s="714">
        <f>IF($E1308="","",(VLOOKUP($E1308,所属・種目コード!$B$2:$D$152,2,0)))</f>
        <v>1173</v>
      </c>
    </row>
    <row r="1309" spans="3:9" ht="18" customHeight="1">
      <c r="C1309" s="472" t="s">
        <v>11785</v>
      </c>
      <c r="D1309" s="472" t="s">
        <v>11786</v>
      </c>
      <c r="E1309" s="472" t="s">
        <v>324</v>
      </c>
      <c r="F1309" s="472">
        <v>1</v>
      </c>
      <c r="G1309" s="472">
        <v>3</v>
      </c>
      <c r="H1309" s="473" t="s">
        <v>8947</v>
      </c>
      <c r="I1309" s="714">
        <f>IF($E1309="","",(VLOOKUP($E1309,所属・種目コード!$B$2:$D$152,2,0)))</f>
        <v>1173</v>
      </c>
    </row>
    <row r="1310" spans="3:9" ht="18" customHeight="1">
      <c r="C1310" s="472" t="s">
        <v>11787</v>
      </c>
      <c r="D1310" s="472" t="s">
        <v>1156</v>
      </c>
      <c r="E1310" s="472" t="s">
        <v>324</v>
      </c>
      <c r="F1310" s="472">
        <v>1</v>
      </c>
      <c r="G1310" s="472">
        <v>3</v>
      </c>
      <c r="H1310" s="473" t="s">
        <v>8947</v>
      </c>
      <c r="I1310" s="714">
        <f>IF($E1310="","",(VLOOKUP($E1310,所属・種目コード!$B$2:$D$152,2,0)))</f>
        <v>1173</v>
      </c>
    </row>
    <row r="1311" spans="3:9" ht="18" customHeight="1">
      <c r="C1311" s="472" t="s">
        <v>11788</v>
      </c>
      <c r="D1311" s="472" t="s">
        <v>11789</v>
      </c>
      <c r="E1311" s="472" t="s">
        <v>324</v>
      </c>
      <c r="F1311" s="472">
        <v>1</v>
      </c>
      <c r="G1311" s="472">
        <v>3</v>
      </c>
      <c r="H1311" s="473" t="s">
        <v>8947</v>
      </c>
      <c r="I1311" s="714">
        <f>IF($E1311="","",(VLOOKUP($E1311,所属・種目コード!$B$2:$D$152,2,0)))</f>
        <v>1173</v>
      </c>
    </row>
    <row r="1312" spans="3:9" ht="18" customHeight="1">
      <c r="C1312" s="472" t="s">
        <v>11790</v>
      </c>
      <c r="D1312" s="472" t="s">
        <v>9061</v>
      </c>
      <c r="E1312" s="472" t="s">
        <v>324</v>
      </c>
      <c r="F1312" s="472">
        <v>1</v>
      </c>
      <c r="G1312" s="472">
        <v>3</v>
      </c>
      <c r="H1312" s="473" t="s">
        <v>8947</v>
      </c>
      <c r="I1312" s="714">
        <f>IF($E1312="","",(VLOOKUP($E1312,所属・種目コード!$B$2:$D$152,2,0)))</f>
        <v>1173</v>
      </c>
    </row>
    <row r="1313" spans="3:9" ht="18" customHeight="1">
      <c r="C1313" s="472" t="s">
        <v>11791</v>
      </c>
      <c r="D1313" s="472" t="s">
        <v>11792</v>
      </c>
      <c r="E1313" s="472" t="s">
        <v>324</v>
      </c>
      <c r="F1313" s="472">
        <v>1</v>
      </c>
      <c r="G1313" s="472">
        <v>3</v>
      </c>
      <c r="H1313" s="473" t="s">
        <v>8947</v>
      </c>
      <c r="I1313" s="714">
        <f>IF($E1313="","",(VLOOKUP($E1313,所属・種目コード!$B$2:$D$152,2,0)))</f>
        <v>1173</v>
      </c>
    </row>
    <row r="1314" spans="3:9" ht="18" customHeight="1">
      <c r="C1314" s="472" t="s">
        <v>11793</v>
      </c>
      <c r="D1314" s="472" t="s">
        <v>11794</v>
      </c>
      <c r="E1314" s="472" t="s">
        <v>324</v>
      </c>
      <c r="F1314" s="472">
        <v>1</v>
      </c>
      <c r="G1314" s="472">
        <v>3</v>
      </c>
      <c r="H1314" s="473" t="s">
        <v>8947</v>
      </c>
      <c r="I1314" s="714">
        <f>IF($E1314="","",(VLOOKUP($E1314,所属・種目コード!$B$2:$D$152,2,0)))</f>
        <v>1173</v>
      </c>
    </row>
    <row r="1315" spans="3:9" ht="18" customHeight="1">
      <c r="C1315" s="472" t="s">
        <v>11795</v>
      </c>
      <c r="D1315" s="472" t="s">
        <v>11796</v>
      </c>
      <c r="E1315" s="472" t="s">
        <v>324</v>
      </c>
      <c r="F1315" s="472">
        <v>1</v>
      </c>
      <c r="G1315" s="472">
        <v>3</v>
      </c>
      <c r="H1315" s="473" t="s">
        <v>8947</v>
      </c>
      <c r="I1315" s="714">
        <f>IF($E1315="","",(VLOOKUP($E1315,所属・種目コード!$B$2:$D$152,2,0)))</f>
        <v>1173</v>
      </c>
    </row>
    <row r="1316" spans="3:9" ht="18" customHeight="1">
      <c r="C1316" s="472" t="s">
        <v>11797</v>
      </c>
      <c r="D1316" s="472" t="s">
        <v>11798</v>
      </c>
      <c r="E1316" s="472" t="s">
        <v>324</v>
      </c>
      <c r="F1316" s="472">
        <v>1</v>
      </c>
      <c r="G1316" s="472">
        <v>3</v>
      </c>
      <c r="H1316" s="473" t="s">
        <v>8947</v>
      </c>
      <c r="I1316" s="714">
        <f>IF($E1316="","",(VLOOKUP($E1316,所属・種目コード!$B$2:$D$152,2,0)))</f>
        <v>1173</v>
      </c>
    </row>
    <row r="1317" spans="3:9" ht="18" customHeight="1">
      <c r="C1317" s="472" t="s">
        <v>11799</v>
      </c>
      <c r="D1317" s="472" t="s">
        <v>11800</v>
      </c>
      <c r="E1317" s="472" t="s">
        <v>324</v>
      </c>
      <c r="F1317" s="472">
        <v>1</v>
      </c>
      <c r="G1317" s="472">
        <v>3</v>
      </c>
      <c r="H1317" s="473" t="s">
        <v>8947</v>
      </c>
      <c r="I1317" s="714">
        <f>IF($E1317="","",(VLOOKUP($E1317,所属・種目コード!$B$2:$D$152,2,0)))</f>
        <v>1173</v>
      </c>
    </row>
    <row r="1318" spans="3:9" ht="18" customHeight="1">
      <c r="C1318" s="472" t="s">
        <v>11801</v>
      </c>
      <c r="D1318" s="472" t="s">
        <v>11802</v>
      </c>
      <c r="E1318" s="472" t="s">
        <v>324</v>
      </c>
      <c r="F1318" s="472">
        <v>1</v>
      </c>
      <c r="G1318" s="472">
        <v>2</v>
      </c>
      <c r="H1318" s="473" t="s">
        <v>8947</v>
      </c>
      <c r="I1318" s="714">
        <f>IF($E1318="","",(VLOOKUP($E1318,所属・種目コード!$B$2:$D$152,2,0)))</f>
        <v>1173</v>
      </c>
    </row>
    <row r="1319" spans="3:9" ht="18" customHeight="1">
      <c r="C1319" s="472" t="s">
        <v>11803</v>
      </c>
      <c r="D1319" s="472" t="s">
        <v>11804</v>
      </c>
      <c r="E1319" s="472" t="s">
        <v>324</v>
      </c>
      <c r="F1319" s="472">
        <v>1</v>
      </c>
      <c r="G1319" s="472">
        <v>2</v>
      </c>
      <c r="H1319" s="473" t="s">
        <v>8947</v>
      </c>
      <c r="I1319" s="714">
        <f>IF($E1319="","",(VLOOKUP($E1319,所属・種目コード!$B$2:$D$152,2,0)))</f>
        <v>1173</v>
      </c>
    </row>
    <row r="1320" spans="3:9" ht="18" customHeight="1">
      <c r="C1320" s="472" t="s">
        <v>11805</v>
      </c>
      <c r="D1320" s="472" t="s">
        <v>11806</v>
      </c>
      <c r="E1320" s="472" t="s">
        <v>324</v>
      </c>
      <c r="F1320" s="472">
        <v>1</v>
      </c>
      <c r="G1320" s="472">
        <v>3</v>
      </c>
      <c r="H1320" s="473" t="s">
        <v>8947</v>
      </c>
      <c r="I1320" s="714">
        <f>IF($E1320="","",(VLOOKUP($E1320,所属・種目コード!$B$2:$D$152,2,0)))</f>
        <v>1173</v>
      </c>
    </row>
    <row r="1321" spans="3:9" ht="18" customHeight="1">
      <c r="C1321" s="472" t="s">
        <v>11807</v>
      </c>
      <c r="D1321" s="472" t="s">
        <v>7477</v>
      </c>
      <c r="E1321" s="472" t="s">
        <v>324</v>
      </c>
      <c r="F1321" s="472">
        <v>1</v>
      </c>
      <c r="G1321" s="472">
        <v>2</v>
      </c>
      <c r="H1321" s="473" t="s">
        <v>8947</v>
      </c>
      <c r="I1321" s="714">
        <f>IF($E1321="","",(VLOOKUP($E1321,所属・種目コード!$B$2:$D$152,2,0)))</f>
        <v>1173</v>
      </c>
    </row>
    <row r="1322" spans="3:9" ht="18" customHeight="1">
      <c r="C1322" s="472" t="s">
        <v>11808</v>
      </c>
      <c r="D1322" s="472" t="s">
        <v>10103</v>
      </c>
      <c r="E1322" s="472" t="s">
        <v>8897</v>
      </c>
      <c r="F1322" s="472">
        <v>1</v>
      </c>
      <c r="G1322" s="472">
        <v>1</v>
      </c>
      <c r="H1322" s="473" t="s">
        <v>9035</v>
      </c>
      <c r="I1322" s="714">
        <f>IF($E1322="","",(VLOOKUP($E1322,所属・種目コード!$B$2:$D$152,2,0)))</f>
        <v>1517</v>
      </c>
    </row>
    <row r="1323" spans="3:9" ht="18" customHeight="1">
      <c r="C1323" s="472" t="s">
        <v>11809</v>
      </c>
      <c r="D1323" s="472" t="s">
        <v>11810</v>
      </c>
      <c r="E1323" s="472" t="s">
        <v>237</v>
      </c>
      <c r="F1323" s="472">
        <v>1</v>
      </c>
      <c r="G1323" s="472">
        <v>1</v>
      </c>
      <c r="H1323" s="473" t="s">
        <v>8975</v>
      </c>
      <c r="I1323" s="714">
        <f>IF($E1323="","",(VLOOKUP($E1323,所属・種目コード!$B$2:$D$152,2,0)))</f>
        <v>1151</v>
      </c>
    </row>
    <row r="1324" spans="3:9" ht="18" customHeight="1">
      <c r="C1324" s="472" t="s">
        <v>11811</v>
      </c>
      <c r="D1324" s="472" t="s">
        <v>11812</v>
      </c>
      <c r="E1324" s="472" t="s">
        <v>237</v>
      </c>
      <c r="F1324" s="472">
        <v>1</v>
      </c>
      <c r="G1324" s="472">
        <v>1</v>
      </c>
      <c r="H1324" s="473" t="s">
        <v>8975</v>
      </c>
      <c r="I1324" s="714">
        <f>IF($E1324="","",(VLOOKUP($E1324,所属・種目コード!$B$2:$D$152,2,0)))</f>
        <v>1151</v>
      </c>
    </row>
    <row r="1325" spans="3:9" ht="18" customHeight="1">
      <c r="C1325" s="472" t="s">
        <v>11813</v>
      </c>
      <c r="D1325" s="472" t="s">
        <v>3241</v>
      </c>
      <c r="E1325" s="472" t="s">
        <v>237</v>
      </c>
      <c r="F1325" s="472">
        <v>1</v>
      </c>
      <c r="G1325" s="472">
        <v>1</v>
      </c>
      <c r="H1325" s="473" t="s">
        <v>8975</v>
      </c>
      <c r="I1325" s="714">
        <f>IF($E1325="","",(VLOOKUP($E1325,所属・種目コード!$B$2:$D$152,2,0)))</f>
        <v>1151</v>
      </c>
    </row>
    <row r="1326" spans="3:9" ht="18" customHeight="1">
      <c r="C1326" s="472" t="s">
        <v>11814</v>
      </c>
      <c r="D1326" s="472" t="s">
        <v>11815</v>
      </c>
      <c r="E1326" s="472" t="s">
        <v>237</v>
      </c>
      <c r="F1326" s="472">
        <v>1</v>
      </c>
      <c r="G1326" s="472">
        <v>1</v>
      </c>
      <c r="H1326" s="473" t="s">
        <v>8975</v>
      </c>
      <c r="I1326" s="714">
        <f>IF($E1326="","",(VLOOKUP($E1326,所属・種目コード!$B$2:$D$152,2,0)))</f>
        <v>1151</v>
      </c>
    </row>
    <row r="1327" spans="3:9" ht="18" customHeight="1">
      <c r="C1327" s="472" t="s">
        <v>11816</v>
      </c>
      <c r="D1327" s="472" t="s">
        <v>11817</v>
      </c>
      <c r="E1327" s="472" t="s">
        <v>237</v>
      </c>
      <c r="F1327" s="472">
        <v>1</v>
      </c>
      <c r="G1327" s="472">
        <v>1</v>
      </c>
      <c r="H1327" s="473" t="s">
        <v>8975</v>
      </c>
      <c r="I1327" s="714">
        <f>IF($E1327="","",(VLOOKUP($E1327,所属・種目コード!$B$2:$D$152,2,0)))</f>
        <v>1151</v>
      </c>
    </row>
    <row r="1328" spans="3:9" ht="18" customHeight="1">
      <c r="C1328" s="472" t="s">
        <v>11818</v>
      </c>
      <c r="D1328" s="472" t="s">
        <v>11819</v>
      </c>
      <c r="E1328" s="472" t="s">
        <v>237</v>
      </c>
      <c r="F1328" s="472">
        <v>1</v>
      </c>
      <c r="G1328" s="472">
        <v>1</v>
      </c>
      <c r="H1328" s="473" t="s">
        <v>8975</v>
      </c>
      <c r="I1328" s="714">
        <f>IF($E1328="","",(VLOOKUP($E1328,所属・種目コード!$B$2:$D$152,2,0)))</f>
        <v>1151</v>
      </c>
    </row>
    <row r="1329" spans="3:9" ht="18" customHeight="1">
      <c r="C1329" s="472" t="s">
        <v>11820</v>
      </c>
      <c r="D1329" s="472" t="s">
        <v>9054</v>
      </c>
      <c r="E1329" s="472" t="s">
        <v>237</v>
      </c>
      <c r="F1329" s="472">
        <v>1</v>
      </c>
      <c r="G1329" s="472">
        <v>1</v>
      </c>
      <c r="H1329" s="473" t="s">
        <v>8975</v>
      </c>
      <c r="I1329" s="714">
        <f>IF($E1329="","",(VLOOKUP($E1329,所属・種目コード!$B$2:$D$152,2,0)))</f>
        <v>1151</v>
      </c>
    </row>
    <row r="1330" spans="3:9" ht="18" customHeight="1">
      <c r="C1330" s="472" t="s">
        <v>11821</v>
      </c>
      <c r="D1330" s="472" t="s">
        <v>11822</v>
      </c>
      <c r="E1330" s="472" t="s">
        <v>233</v>
      </c>
      <c r="F1330" s="472">
        <v>1</v>
      </c>
      <c r="G1330" s="472">
        <v>3</v>
      </c>
      <c r="H1330" s="473" t="s">
        <v>8945</v>
      </c>
      <c r="I1330" s="714">
        <f>IF($E1330="","",(VLOOKUP($E1330,所属・種目コード!$B$2:$D$152,2,0)))</f>
        <v>1150</v>
      </c>
    </row>
    <row r="1331" spans="3:9" ht="18" customHeight="1">
      <c r="C1331" s="472" t="s">
        <v>11823</v>
      </c>
      <c r="D1331" s="472" t="s">
        <v>9795</v>
      </c>
      <c r="E1331" s="472" t="s">
        <v>249</v>
      </c>
      <c r="F1331" s="472">
        <v>1</v>
      </c>
      <c r="G1331" s="472">
        <v>1</v>
      </c>
      <c r="H1331" s="473" t="s">
        <v>8939</v>
      </c>
      <c r="I1331" s="714">
        <f>IF($E1331="","",(VLOOKUP($E1331,所属・種目コード!$B$2:$D$152,2,0)))</f>
        <v>1154</v>
      </c>
    </row>
    <row r="1332" spans="3:9" ht="18" customHeight="1">
      <c r="C1332" s="472" t="s">
        <v>11824</v>
      </c>
      <c r="D1332" s="472" t="s">
        <v>2396</v>
      </c>
      <c r="E1332" s="472" t="s">
        <v>249</v>
      </c>
      <c r="F1332" s="472">
        <v>1</v>
      </c>
      <c r="G1332" s="472">
        <v>1</v>
      </c>
      <c r="H1332" s="473" t="s">
        <v>8939</v>
      </c>
      <c r="I1332" s="714">
        <f>IF($E1332="","",(VLOOKUP($E1332,所属・種目コード!$B$2:$D$152,2,0)))</f>
        <v>1154</v>
      </c>
    </row>
    <row r="1333" spans="3:9" ht="18" customHeight="1">
      <c r="C1333" s="472" t="s">
        <v>11825</v>
      </c>
      <c r="D1333" s="472" t="s">
        <v>11826</v>
      </c>
      <c r="E1333" s="472" t="s">
        <v>249</v>
      </c>
      <c r="F1333" s="472">
        <v>1</v>
      </c>
      <c r="G1333" s="472">
        <v>1</v>
      </c>
      <c r="H1333" s="473" t="s">
        <v>8939</v>
      </c>
      <c r="I1333" s="714">
        <f>IF($E1333="","",(VLOOKUP($E1333,所属・種目コード!$B$2:$D$152,2,0)))</f>
        <v>1154</v>
      </c>
    </row>
    <row r="1334" spans="3:9" ht="18" customHeight="1">
      <c r="C1334" s="472" t="s">
        <v>11827</v>
      </c>
      <c r="D1334" s="472" t="s">
        <v>11828</v>
      </c>
      <c r="E1334" s="472" t="s">
        <v>249</v>
      </c>
      <c r="F1334" s="472">
        <v>1</v>
      </c>
      <c r="G1334" s="472">
        <v>1</v>
      </c>
      <c r="H1334" s="473" t="s">
        <v>8939</v>
      </c>
      <c r="I1334" s="714">
        <f>IF($E1334="","",(VLOOKUP($E1334,所属・種目コード!$B$2:$D$152,2,0)))</f>
        <v>1154</v>
      </c>
    </row>
    <row r="1335" spans="3:9" ht="18" customHeight="1">
      <c r="C1335" s="472" t="s">
        <v>11829</v>
      </c>
      <c r="D1335" s="472" t="s">
        <v>10018</v>
      </c>
      <c r="E1335" s="472" t="s">
        <v>249</v>
      </c>
      <c r="F1335" s="472">
        <v>1</v>
      </c>
      <c r="G1335" s="472">
        <v>1</v>
      </c>
      <c r="H1335" s="473" t="s">
        <v>8939</v>
      </c>
      <c r="I1335" s="714">
        <f>IF($E1335="","",(VLOOKUP($E1335,所属・種目コード!$B$2:$D$152,2,0)))</f>
        <v>1154</v>
      </c>
    </row>
    <row r="1336" spans="3:9" ht="18" customHeight="1">
      <c r="C1336" s="472" t="s">
        <v>11830</v>
      </c>
      <c r="D1336" s="472" t="s">
        <v>9449</v>
      </c>
      <c r="E1336" s="472" t="s">
        <v>249</v>
      </c>
      <c r="F1336" s="472">
        <v>1</v>
      </c>
      <c r="G1336" s="472">
        <v>1</v>
      </c>
      <c r="H1336" s="473" t="s">
        <v>8939</v>
      </c>
      <c r="I1336" s="714">
        <f>IF($E1336="","",(VLOOKUP($E1336,所属・種目コード!$B$2:$D$152,2,0)))</f>
        <v>1154</v>
      </c>
    </row>
    <row r="1337" spans="3:9" ht="18" customHeight="1">
      <c r="C1337" s="472" t="s">
        <v>11831</v>
      </c>
      <c r="D1337" s="472" t="s">
        <v>11832</v>
      </c>
      <c r="E1337" s="472" t="s">
        <v>249</v>
      </c>
      <c r="F1337" s="472">
        <v>1</v>
      </c>
      <c r="G1337" s="472">
        <v>1</v>
      </c>
      <c r="H1337" s="473" t="s">
        <v>8939</v>
      </c>
      <c r="I1337" s="714">
        <f>IF($E1337="","",(VLOOKUP($E1337,所属・種目コード!$B$2:$D$152,2,0)))</f>
        <v>1154</v>
      </c>
    </row>
    <row r="1338" spans="3:9" ht="18" customHeight="1">
      <c r="C1338" s="472" t="s">
        <v>11833</v>
      </c>
      <c r="D1338" s="472" t="s">
        <v>11834</v>
      </c>
      <c r="E1338" s="472" t="s">
        <v>249</v>
      </c>
      <c r="F1338" s="472">
        <v>1</v>
      </c>
      <c r="G1338" s="472">
        <v>1</v>
      </c>
      <c r="H1338" s="473" t="s">
        <v>8939</v>
      </c>
      <c r="I1338" s="714">
        <f>IF($E1338="","",(VLOOKUP($E1338,所属・種目コード!$B$2:$D$152,2,0)))</f>
        <v>1154</v>
      </c>
    </row>
    <row r="1339" spans="3:9" ht="18" customHeight="1">
      <c r="C1339" s="472" t="s">
        <v>11835</v>
      </c>
      <c r="D1339" s="472" t="s">
        <v>11834</v>
      </c>
      <c r="E1339" s="472" t="s">
        <v>249</v>
      </c>
      <c r="F1339" s="472">
        <v>1</v>
      </c>
      <c r="G1339" s="472">
        <v>1</v>
      </c>
      <c r="H1339" s="473" t="s">
        <v>8939</v>
      </c>
      <c r="I1339" s="714">
        <f>IF($E1339="","",(VLOOKUP($E1339,所属・種目コード!$B$2:$D$152,2,0)))</f>
        <v>1154</v>
      </c>
    </row>
    <row r="1340" spans="3:9" ht="18" customHeight="1">
      <c r="C1340" s="472" t="s">
        <v>11836</v>
      </c>
      <c r="D1340" s="472" t="s">
        <v>11837</v>
      </c>
      <c r="E1340" s="472" t="s">
        <v>249</v>
      </c>
      <c r="F1340" s="472">
        <v>1</v>
      </c>
      <c r="G1340" s="472">
        <v>1</v>
      </c>
      <c r="H1340" s="473" t="s">
        <v>8939</v>
      </c>
      <c r="I1340" s="714">
        <f>IF($E1340="","",(VLOOKUP($E1340,所属・種目コード!$B$2:$D$152,2,0)))</f>
        <v>1154</v>
      </c>
    </row>
    <row r="1341" spans="3:9" ht="18" customHeight="1">
      <c r="C1341" s="472" t="s">
        <v>11838</v>
      </c>
      <c r="D1341" s="472" t="s">
        <v>11839</v>
      </c>
      <c r="E1341" s="472" t="s">
        <v>249</v>
      </c>
      <c r="F1341" s="472">
        <v>1</v>
      </c>
      <c r="G1341" s="472">
        <v>1</v>
      </c>
      <c r="H1341" s="473" t="s">
        <v>8939</v>
      </c>
      <c r="I1341" s="714">
        <f>IF($E1341="","",(VLOOKUP($E1341,所属・種目コード!$B$2:$D$152,2,0)))</f>
        <v>1154</v>
      </c>
    </row>
    <row r="1342" spans="3:9" ht="18" customHeight="1">
      <c r="C1342" s="472" t="s">
        <v>11840</v>
      </c>
      <c r="D1342" s="472" t="s">
        <v>11841</v>
      </c>
      <c r="E1342" s="472" t="s">
        <v>249</v>
      </c>
      <c r="F1342" s="472">
        <v>1</v>
      </c>
      <c r="G1342" s="472">
        <v>1</v>
      </c>
      <c r="H1342" s="473" t="s">
        <v>8939</v>
      </c>
      <c r="I1342" s="714">
        <f>IF($E1342="","",(VLOOKUP($E1342,所属・種目コード!$B$2:$D$152,2,0)))</f>
        <v>1154</v>
      </c>
    </row>
    <row r="1343" spans="3:9" ht="18" customHeight="1">
      <c r="C1343" s="472" t="s">
        <v>11842</v>
      </c>
      <c r="D1343" s="472" t="s">
        <v>11843</v>
      </c>
      <c r="E1343" s="472" t="s">
        <v>249</v>
      </c>
      <c r="F1343" s="472">
        <v>1</v>
      </c>
      <c r="G1343" s="472">
        <v>1</v>
      </c>
      <c r="H1343" s="473" t="s">
        <v>8939</v>
      </c>
      <c r="I1343" s="714">
        <f>IF($E1343="","",(VLOOKUP($E1343,所属・種目コード!$B$2:$D$152,2,0)))</f>
        <v>1154</v>
      </c>
    </row>
    <row r="1344" spans="3:9" ht="18" customHeight="1">
      <c r="C1344" s="472" t="s">
        <v>11844</v>
      </c>
      <c r="D1344" s="472" t="s">
        <v>11845</v>
      </c>
      <c r="E1344" s="472" t="s">
        <v>249</v>
      </c>
      <c r="F1344" s="472">
        <v>1</v>
      </c>
      <c r="G1344" s="472">
        <v>1</v>
      </c>
      <c r="H1344" s="473" t="s">
        <v>8939</v>
      </c>
      <c r="I1344" s="714">
        <f>IF($E1344="","",(VLOOKUP($E1344,所属・種目コード!$B$2:$D$152,2,0)))</f>
        <v>1154</v>
      </c>
    </row>
    <row r="1345" spans="3:9" ht="18" customHeight="1">
      <c r="C1345" s="472" t="s">
        <v>11846</v>
      </c>
      <c r="D1345" s="472" t="s">
        <v>11847</v>
      </c>
      <c r="E1345" s="472" t="s">
        <v>249</v>
      </c>
      <c r="F1345" s="472">
        <v>1</v>
      </c>
      <c r="G1345" s="472">
        <v>2</v>
      </c>
      <c r="H1345" s="473" t="s">
        <v>8939</v>
      </c>
      <c r="I1345" s="714">
        <f>IF($E1345="","",(VLOOKUP($E1345,所属・種目コード!$B$2:$D$152,2,0)))</f>
        <v>1154</v>
      </c>
    </row>
    <row r="1346" spans="3:9" ht="18" customHeight="1">
      <c r="C1346" s="472" t="s">
        <v>11848</v>
      </c>
      <c r="D1346" s="472" t="s">
        <v>9228</v>
      </c>
      <c r="E1346" s="472" t="s">
        <v>249</v>
      </c>
      <c r="F1346" s="472">
        <v>1</v>
      </c>
      <c r="G1346" s="472">
        <v>1</v>
      </c>
      <c r="H1346" s="473" t="s">
        <v>8939</v>
      </c>
      <c r="I1346" s="714">
        <f>IF($E1346="","",(VLOOKUP($E1346,所属・種目コード!$B$2:$D$152,2,0)))</f>
        <v>1154</v>
      </c>
    </row>
  </sheetData>
  <sheetProtection algorithmName="SHA-512" hashValue="o18pcEcFUjLZpE8BPXfosMDDfzZdKgAWw1wCAr1L7cCjIS7f05ebFN6Er0swr2w231Hx9OsoUD13lT1e/QuV9A==" saltValue="JXPbr/hTlPg+UuEUFMH3Ig==" spinCount="100000" sheet="1" objects="1" scenarios="1"/>
  <sortState xmlns:xlrd2="http://schemas.microsoft.com/office/spreadsheetml/2017/richdata2" ref="B3:H1241">
    <sortCondition ref="B3:B1241"/>
  </sortState>
  <phoneticPr fontId="3"/>
  <dataValidations count="1">
    <dataValidation type="custom" imeMode="hiragana" allowBlank="1" showInputMessage="1" showErrorMessage="1" sqref="H3:H4 S3:T1205 I3:I1346" xr:uid="{00000000-0002-0000-0600-000000000000}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H95"/>
  <sheetViews>
    <sheetView zoomScaleNormal="100" zoomScaleSheetLayoutView="70" workbookViewId="0">
      <pane ySplit="6" topLeftCell="A7" activePane="bottomLeft" state="frozen"/>
      <selection pane="bottomLeft" activeCell="G11" sqref="G11"/>
    </sheetView>
  </sheetViews>
  <sheetFormatPr defaultColWidth="8.6640625" defaultRowHeight="14"/>
  <cols>
    <col min="1" max="1" width="2.33203125" customWidth="1"/>
    <col min="2" max="2" width="7.33203125" customWidth="1"/>
    <col min="3" max="3" width="8.6640625" customWidth="1"/>
    <col min="4" max="4" width="3.6640625" customWidth="1"/>
    <col min="5" max="5" width="9.58203125" customWidth="1"/>
    <col min="6" max="6" width="15.6640625" style="22" customWidth="1"/>
    <col min="7" max="7" width="10.6640625" customWidth="1"/>
    <col min="8" max="8" width="10.5" style="22" customWidth="1"/>
    <col min="9" max="9" width="11" customWidth="1"/>
    <col min="10" max="10" width="10.1640625" hidden="1" customWidth="1"/>
    <col min="11" max="11" width="11.1640625" customWidth="1"/>
    <col min="12" max="13" width="1" customWidth="1"/>
    <col min="14" max="14" width="8.33203125" customWidth="1"/>
    <col min="15" max="15" width="8.6640625" customWidth="1"/>
    <col min="16" max="16" width="3.6640625" customWidth="1"/>
    <col min="17" max="17" width="9.58203125" customWidth="1"/>
    <col min="18" max="18" width="15.6640625" customWidth="1"/>
    <col min="19" max="19" width="11.1640625" customWidth="1"/>
    <col min="20" max="20" width="11.08203125" customWidth="1"/>
    <col min="21" max="21" width="11.4140625" customWidth="1"/>
    <col min="22" max="22" width="10" hidden="1" customWidth="1"/>
    <col min="23" max="23" width="11.1640625" customWidth="1"/>
    <col min="24" max="24" width="2.5" customWidth="1"/>
    <col min="25" max="25" width="4.9140625" hidden="1" customWidth="1"/>
    <col min="26" max="26" width="0" hidden="1" customWidth="1"/>
    <col min="27" max="27" width="8.6640625" hidden="1" customWidth="1"/>
    <col min="28" max="28" width="15.58203125" hidden="1" customWidth="1"/>
    <col min="29" max="29" width="8.58203125" hidden="1" customWidth="1"/>
    <col min="30" max="30" width="10.6640625" hidden="1" customWidth="1"/>
    <col min="31" max="33" width="8.6640625" hidden="1" customWidth="1"/>
    <col min="34" max="34" width="9.6640625" hidden="1" customWidth="1"/>
    <col min="35" max="35" width="20.6640625" hidden="1" customWidth="1"/>
    <col min="36" max="36" width="22.58203125" hidden="1" customWidth="1"/>
    <col min="37" max="37" width="19.5" hidden="1" customWidth="1"/>
    <col min="38" max="40" width="15.1640625" hidden="1" customWidth="1"/>
    <col min="41" max="60" width="8.6640625" style="104"/>
  </cols>
  <sheetData>
    <row r="1" spans="1:60">
      <c r="A1" s="170"/>
      <c r="B1" s="170"/>
      <c r="C1" s="170"/>
      <c r="D1" s="170"/>
      <c r="E1" s="170"/>
      <c r="F1" s="171"/>
      <c r="G1" s="170"/>
      <c r="H1" s="171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60" ht="14.5" thickBot="1">
      <c r="A2" s="170"/>
      <c r="B2" s="591"/>
      <c r="C2" s="591"/>
      <c r="D2" s="591"/>
      <c r="E2" s="591"/>
      <c r="F2" s="591"/>
      <c r="G2" s="591"/>
      <c r="H2" s="591"/>
      <c r="I2" s="591"/>
      <c r="J2" s="591"/>
      <c r="K2" s="606" t="s">
        <v>9355</v>
      </c>
      <c r="L2" s="171"/>
      <c r="M2" s="170"/>
      <c r="N2" s="591"/>
      <c r="O2" s="591"/>
      <c r="P2" s="591"/>
      <c r="Q2" s="591"/>
      <c r="R2" s="591"/>
      <c r="S2" s="591"/>
      <c r="T2" s="591"/>
      <c r="U2" s="591"/>
      <c r="V2" s="591"/>
      <c r="W2" s="606" t="s">
        <v>9355</v>
      </c>
      <c r="X2" s="170"/>
    </row>
    <row r="3" spans="1:60" s="11" customFormat="1" ht="25.25" customHeight="1" thickBot="1">
      <c r="A3" s="172"/>
      <c r="B3" s="591"/>
      <c r="C3" s="1081" t="s">
        <v>8786</v>
      </c>
      <c r="D3" s="1082"/>
      <c r="E3" s="1082"/>
      <c r="F3" s="1082"/>
      <c r="G3" s="1082"/>
      <c r="H3" s="1083"/>
      <c r="I3" s="591"/>
      <c r="J3" s="591"/>
      <c r="K3" s="591"/>
      <c r="L3" s="172"/>
      <c r="M3" s="172"/>
      <c r="N3" s="591"/>
      <c r="O3" s="1060" t="s">
        <v>8787</v>
      </c>
      <c r="P3" s="1061"/>
      <c r="Q3" s="1061"/>
      <c r="R3" s="1061"/>
      <c r="S3" s="1061"/>
      <c r="T3" s="1062"/>
      <c r="U3" s="591"/>
      <c r="V3" s="591"/>
      <c r="W3" s="591"/>
      <c r="X3" s="172"/>
      <c r="Z3" s="11">
        <v>1000</v>
      </c>
      <c r="AA3" s="1087" t="s">
        <v>8647</v>
      </c>
      <c r="AB3" s="1088"/>
      <c r="AC3" s="1088"/>
      <c r="AD3" s="1088"/>
      <c r="AE3" s="1088"/>
      <c r="AF3" s="1089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>
      <c r="A4" s="170"/>
      <c r="B4" s="591"/>
      <c r="C4" s="1068" t="s">
        <v>8656</v>
      </c>
      <c r="D4" s="1068"/>
      <c r="E4" s="1068"/>
      <c r="F4" s="1068"/>
      <c r="G4" s="591"/>
      <c r="H4" s="591"/>
      <c r="I4" s="591"/>
      <c r="J4" s="591"/>
      <c r="K4" s="591"/>
      <c r="L4" s="170"/>
      <c r="M4" s="170"/>
      <c r="N4" s="591"/>
      <c r="O4" s="1068" t="s">
        <v>8656</v>
      </c>
      <c r="P4" s="1068"/>
      <c r="Q4" s="1068"/>
      <c r="R4" s="1068"/>
      <c r="S4" s="591"/>
      <c r="T4" s="591"/>
      <c r="U4" s="591"/>
      <c r="V4" s="591"/>
      <c r="W4" s="591"/>
      <c r="X4" s="170"/>
      <c r="Z4">
        <v>1066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60" ht="14.5" thickBot="1">
      <c r="A5" s="170"/>
      <c r="B5" s="591"/>
      <c r="C5" s="1069" t="s">
        <v>8657</v>
      </c>
      <c r="D5" s="1069"/>
      <c r="E5" s="1069"/>
      <c r="F5" s="1069"/>
      <c r="G5" s="591"/>
      <c r="H5" s="591"/>
      <c r="I5" s="591"/>
      <c r="J5" s="591"/>
      <c r="K5" s="591"/>
      <c r="L5" s="170"/>
      <c r="M5" s="170"/>
      <c r="N5" s="591"/>
      <c r="O5" s="1069" t="s">
        <v>8657</v>
      </c>
      <c r="P5" s="1069"/>
      <c r="Q5" s="1069"/>
      <c r="R5" s="1069"/>
      <c r="S5" s="591"/>
      <c r="T5" s="591"/>
      <c r="U5" s="591"/>
      <c r="V5" s="591"/>
      <c r="W5" s="591"/>
      <c r="X5" s="170"/>
      <c r="Z5">
        <f>SUM(O39)</f>
        <v>3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60" ht="17" thickBot="1">
      <c r="A6" s="170"/>
      <c r="B6" s="591"/>
      <c r="C6" s="591"/>
      <c r="D6" s="591"/>
      <c r="E6" s="591"/>
      <c r="F6" s="591"/>
      <c r="G6" s="607" t="s">
        <v>8669</v>
      </c>
      <c r="H6" s="608"/>
      <c r="I6" s="592">
        <f>COUNT(J15,J27,J39,J51)</f>
        <v>0</v>
      </c>
      <c r="J6" s="591"/>
      <c r="K6" s="591"/>
      <c r="L6" s="170"/>
      <c r="M6" s="170"/>
      <c r="N6" s="591"/>
      <c r="O6" s="591"/>
      <c r="P6" s="591"/>
      <c r="Q6" s="591"/>
      <c r="R6" s="591"/>
      <c r="S6" s="607" t="s">
        <v>8669</v>
      </c>
      <c r="T6" s="608"/>
      <c r="U6" s="592">
        <f>COUNT(V15,V27,V39,V51)</f>
        <v>0</v>
      </c>
      <c r="V6" s="591"/>
      <c r="W6" s="591"/>
      <c r="X6" s="170"/>
      <c r="Z6">
        <f>SUM(Z3:Z5)</f>
        <v>2069</v>
      </c>
    </row>
    <row r="7" spans="1:60">
      <c r="A7" s="170"/>
      <c r="B7" s="104"/>
      <c r="C7" s="104"/>
      <c r="D7" s="104"/>
      <c r="E7" s="289"/>
      <c r="F7" s="289"/>
      <c r="G7" s="173"/>
      <c r="H7" s="173"/>
      <c r="I7" s="173"/>
      <c r="J7" s="174"/>
      <c r="K7" s="104"/>
      <c r="L7" s="170"/>
      <c r="M7" s="170"/>
      <c r="N7" s="104"/>
      <c r="O7" s="291"/>
      <c r="P7" s="289"/>
      <c r="Q7" s="289"/>
      <c r="R7" s="289"/>
      <c r="S7" s="173"/>
      <c r="T7" s="173"/>
      <c r="U7" s="173"/>
      <c r="V7" s="174"/>
      <c r="W7" s="104"/>
      <c r="X7" s="170"/>
    </row>
    <row r="8" spans="1:60" ht="16.25" customHeight="1">
      <c r="A8" s="170"/>
      <c r="B8" s="104"/>
      <c r="C8" s="1086" t="s">
        <v>9356</v>
      </c>
      <c r="D8" s="1086"/>
      <c r="E8" s="1086"/>
      <c r="F8" s="1086"/>
      <c r="G8" s="1086"/>
      <c r="H8" s="173"/>
      <c r="I8" s="173"/>
      <c r="J8" s="174"/>
      <c r="K8" s="104"/>
      <c r="L8" s="170"/>
      <c r="M8" s="170"/>
      <c r="N8" s="104"/>
      <c r="O8" s="1086" t="s">
        <v>9356</v>
      </c>
      <c r="P8" s="1086"/>
      <c r="Q8" s="1086"/>
      <c r="R8" s="1086"/>
      <c r="S8" s="1086"/>
      <c r="T8" s="219"/>
      <c r="U8" s="219"/>
      <c r="V8" s="174"/>
      <c r="W8" s="104"/>
      <c r="X8" s="170"/>
    </row>
    <row r="9" spans="1:60" ht="16.25" customHeight="1" thickBot="1">
      <c r="A9" s="170"/>
      <c r="B9" s="104"/>
      <c r="C9" s="611"/>
      <c r="D9" s="611"/>
      <c r="E9" s="289"/>
      <c r="F9" s="148"/>
      <c r="G9" s="290"/>
      <c r="H9" s="290"/>
      <c r="I9" s="173"/>
      <c r="J9" s="174"/>
      <c r="K9" s="104"/>
      <c r="L9" s="170"/>
      <c r="M9" s="170"/>
      <c r="N9" s="104"/>
      <c r="O9" s="104"/>
      <c r="P9" s="104"/>
      <c r="Q9" s="104"/>
      <c r="R9" s="104"/>
      <c r="S9" s="290"/>
      <c r="T9" s="290"/>
      <c r="U9" s="219"/>
      <c r="V9" s="174"/>
      <c r="W9" s="104"/>
      <c r="X9" s="170"/>
    </row>
    <row r="10" spans="1:60" ht="16.25" customHeight="1" thickBot="1">
      <c r="A10" s="170"/>
      <c r="B10" s="104"/>
      <c r="C10" s="620" t="s">
        <v>8653</v>
      </c>
      <c r="D10" s="1084" t="s">
        <v>8723</v>
      </c>
      <c r="E10" s="1085"/>
      <c r="F10" s="1085"/>
      <c r="G10" s="609"/>
      <c r="H10" s="770" t="s">
        <v>8905</v>
      </c>
      <c r="I10" s="616"/>
      <c r="J10" s="174"/>
      <c r="K10" s="104"/>
      <c r="L10" s="170"/>
      <c r="M10" s="170"/>
      <c r="N10" s="104"/>
      <c r="O10" s="610" t="s">
        <v>8653</v>
      </c>
      <c r="P10" s="1085" t="s">
        <v>8723</v>
      </c>
      <c r="Q10" s="1085"/>
      <c r="R10" s="1085"/>
      <c r="S10" s="609"/>
      <c r="T10" s="757" t="s">
        <v>8905</v>
      </c>
      <c r="U10" s="619"/>
      <c r="V10" s="174"/>
      <c r="W10" s="104"/>
      <c r="X10" s="170"/>
    </row>
    <row r="11" spans="1:60" ht="20" customHeight="1" thickBot="1">
      <c r="A11" s="170"/>
      <c r="B11" s="104"/>
      <c r="C11" s="104"/>
      <c r="D11" s="104"/>
      <c r="E11" s="1080" t="s">
        <v>8716</v>
      </c>
      <c r="F11" s="1080"/>
      <c r="G11" s="104"/>
      <c r="H11" s="1071"/>
      <c r="I11" s="1071"/>
      <c r="J11" s="104"/>
      <c r="K11" s="104"/>
      <c r="L11" s="170"/>
      <c r="M11" s="170"/>
      <c r="N11" s="104"/>
      <c r="O11" s="104"/>
      <c r="P11" s="104"/>
      <c r="Q11" s="1080" t="s">
        <v>8716</v>
      </c>
      <c r="R11" s="1080"/>
      <c r="S11" s="104"/>
      <c r="T11" s="1071"/>
      <c r="U11" s="1071"/>
      <c r="V11" s="104"/>
      <c r="W11" s="104"/>
      <c r="X11" s="170"/>
      <c r="AA11" s="11" t="s">
        <v>403</v>
      </c>
      <c r="AB11" s="11" t="s">
        <v>404</v>
      </c>
      <c r="AC11" s="11" t="s">
        <v>405</v>
      </c>
      <c r="AD11" s="11" t="s">
        <v>406</v>
      </c>
      <c r="AE11" s="11" t="s">
        <v>407</v>
      </c>
      <c r="AF11" s="21" t="s">
        <v>408</v>
      </c>
      <c r="AG11" s="11" t="s">
        <v>409</v>
      </c>
      <c r="AH11" s="11" t="s">
        <v>47</v>
      </c>
      <c r="AI11" s="11" t="s">
        <v>52</v>
      </c>
      <c r="AJ11" s="11" t="s">
        <v>410</v>
      </c>
      <c r="AK11" s="11" t="s">
        <v>411</v>
      </c>
      <c r="AL11" s="11" t="s">
        <v>412</v>
      </c>
      <c r="AM11" s="11" t="s">
        <v>413</v>
      </c>
    </row>
    <row r="12" spans="1:60">
      <c r="A12" s="170"/>
      <c r="B12" s="104"/>
      <c r="C12" s="1044" t="s">
        <v>8639</v>
      </c>
      <c r="D12" s="1045"/>
      <c r="E12" s="224" t="s">
        <v>8646</v>
      </c>
      <c r="F12" s="735" t="s">
        <v>8702</v>
      </c>
      <c r="G12" s="735" t="s">
        <v>8637</v>
      </c>
      <c r="H12" s="224" t="s">
        <v>8658</v>
      </c>
      <c r="I12" s="743" t="s">
        <v>8638</v>
      </c>
      <c r="J12" s="734" t="s">
        <v>403</v>
      </c>
      <c r="K12" s="104"/>
      <c r="L12" s="170"/>
      <c r="M12" s="170"/>
      <c r="N12" s="104"/>
      <c r="O12" s="1044" t="s">
        <v>8639</v>
      </c>
      <c r="P12" s="1045"/>
      <c r="Q12" s="224" t="s">
        <v>8646</v>
      </c>
      <c r="R12" s="735" t="s">
        <v>8702</v>
      </c>
      <c r="S12" s="735" t="s">
        <v>8637</v>
      </c>
      <c r="T12" s="224" t="s">
        <v>8658</v>
      </c>
      <c r="U12" s="743" t="s">
        <v>8638</v>
      </c>
      <c r="V12" s="734" t="s">
        <v>403</v>
      </c>
      <c r="W12" s="104"/>
      <c r="X12" s="170"/>
      <c r="AA12" s="11"/>
      <c r="AB12" s="11"/>
      <c r="AC12" s="11"/>
      <c r="AD12" s="11"/>
      <c r="AE12" s="11"/>
      <c r="AF12" s="21"/>
      <c r="AG12" s="11"/>
      <c r="AH12" s="11"/>
      <c r="AI12" s="11"/>
      <c r="AJ12" s="11"/>
      <c r="AK12" s="11"/>
      <c r="AL12" s="11"/>
      <c r="AM12" s="11"/>
    </row>
    <row r="13" spans="1:60">
      <c r="A13" s="170"/>
      <c r="B13" s="104"/>
      <c r="C13" s="55"/>
      <c r="D13" s="132">
        <v>1</v>
      </c>
      <c r="E13" s="621"/>
      <c r="F13" s="133" t="str">
        <f>IF($E13="","",(VLOOKUP($E13,'競技者（中）'!$L$3:$R$1100,3,0)))</f>
        <v/>
      </c>
      <c r="G13" s="484" t="str">
        <f>IF($E13="","",(VLOOKUP($E13,'競技者（中）'!$L$3:$R$1100,5,0)))</f>
        <v/>
      </c>
      <c r="H13" s="1075"/>
      <c r="I13" s="223" t="str">
        <f>IF($G13="","",(VLOOKUP($G13,所属・種目コード!$B$3:$C$163,2,0)))</f>
        <v/>
      </c>
      <c r="J13" s="738"/>
      <c r="K13" s="104"/>
      <c r="L13" s="170"/>
      <c r="M13" s="170"/>
      <c r="N13" s="104"/>
      <c r="O13" s="55"/>
      <c r="P13" s="132">
        <v>1</v>
      </c>
      <c r="Q13" s="621"/>
      <c r="R13" s="133" t="str">
        <f>IF($Q13="","",(VLOOKUP($Q13,'競技者（中）'!$L$3:$R$1100,3,0)))</f>
        <v/>
      </c>
      <c r="S13" s="484" t="str">
        <f>IF($Q13="","",(VLOOKUP($Q13,'競技者（中）'!$L$3:$R$1100,5,0)))</f>
        <v/>
      </c>
      <c r="T13" s="1075"/>
      <c r="U13" s="223" t="str">
        <f>IF($S13="","",(VLOOKUP($S13,所属・種目コード!$B$3:$D$149,2,0)))</f>
        <v/>
      </c>
      <c r="V13" s="738"/>
      <c r="W13" s="104"/>
      <c r="X13" s="170"/>
      <c r="AA13" s="135" t="e">
        <f t="shared" ref="AA13:AA18" si="0">$J$15</f>
        <v>#VALUE!</v>
      </c>
      <c r="AB13" s="136" t="str">
        <f>$I$13</f>
        <v/>
      </c>
      <c r="AC13" s="135" t="str">
        <f>$G$13</f>
        <v/>
      </c>
      <c r="AD13" s="11"/>
      <c r="AE13" s="135">
        <f t="shared" ref="AE13:AE18" si="1">$H$13</f>
        <v>0</v>
      </c>
      <c r="AF13" s="21"/>
      <c r="AG13" s="135">
        <f>$D$13</f>
        <v>1</v>
      </c>
      <c r="AH13" s="135">
        <f>$E$13</f>
        <v>0</v>
      </c>
      <c r="AI13" s="137" t="str">
        <f>$F$13</f>
        <v/>
      </c>
      <c r="AJ13" s="13">
        <v>11</v>
      </c>
    </row>
    <row r="14" spans="1:60">
      <c r="A14" s="170"/>
      <c r="B14" s="104"/>
      <c r="C14" s="138" t="s">
        <v>8640</v>
      </c>
      <c r="D14" s="139">
        <v>2</v>
      </c>
      <c r="E14" s="621"/>
      <c r="F14" s="133" t="str">
        <f>IF($E14="","",(VLOOKUP($E14,'競技者（中）'!$L$3:$R$1100,3,0)))</f>
        <v/>
      </c>
      <c r="G14" s="484" t="str">
        <f>IF($E14="","",(VLOOKUP($E14,'競技者（中）'!$L$3:$R$1100,5,0)))</f>
        <v/>
      </c>
      <c r="H14" s="1076"/>
      <c r="I14" s="223" t="str">
        <f>IF($G14="","",(VLOOKUP($G14,所属・種目コード!$B$3:$C$163,2,0)))</f>
        <v/>
      </c>
      <c r="J14" s="739"/>
      <c r="K14" s="104"/>
      <c r="L14" s="170"/>
      <c r="M14" s="170"/>
      <c r="N14" s="104"/>
      <c r="O14" s="138" t="s">
        <v>8640</v>
      </c>
      <c r="P14" s="139">
        <v>2</v>
      </c>
      <c r="Q14" s="621"/>
      <c r="R14" s="133" t="str">
        <f>IF($Q14="","",(VLOOKUP($Q14,'競技者（中）'!$L$3:$R$1100,3,0)))</f>
        <v/>
      </c>
      <c r="S14" s="484" t="str">
        <f>IF($Q14="","",(VLOOKUP($Q14,'競技者（中）'!$L$3:$R$1100,5,0)))</f>
        <v/>
      </c>
      <c r="T14" s="1076"/>
      <c r="U14" s="223" t="str">
        <f>IF($S14="","",(VLOOKUP($S14,所属・種目コード!$B$3:$D$149,2,0)))</f>
        <v/>
      </c>
      <c r="V14" s="739"/>
      <c r="W14" s="104"/>
      <c r="X14" s="170"/>
      <c r="AA14" s="135" t="e">
        <f t="shared" si="0"/>
        <v>#VALUE!</v>
      </c>
      <c r="AB14" s="136" t="str">
        <f>$I$14</f>
        <v/>
      </c>
      <c r="AC14" s="135" t="str">
        <f>$G$14</f>
        <v/>
      </c>
      <c r="AD14" s="11"/>
      <c r="AE14" s="135">
        <f t="shared" si="1"/>
        <v>0</v>
      </c>
      <c r="AF14" s="21"/>
      <c r="AG14" s="135">
        <f>$D$14</f>
        <v>2</v>
      </c>
      <c r="AH14" s="135">
        <f>$E$14</f>
        <v>0</v>
      </c>
      <c r="AI14" s="137" t="str">
        <f>$F$14</f>
        <v/>
      </c>
      <c r="AJ14" s="13">
        <v>11</v>
      </c>
    </row>
    <row r="15" spans="1:60" ht="16.5">
      <c r="A15" s="170"/>
      <c r="B15" s="104"/>
      <c r="C15" s="141">
        <v>1</v>
      </c>
      <c r="D15" s="142">
        <v>3</v>
      </c>
      <c r="E15" s="621"/>
      <c r="F15" s="133" t="str">
        <f>IF($E15="","",(VLOOKUP($E15,'競技者（中）'!$L$3:$R$1100,3,0)))</f>
        <v/>
      </c>
      <c r="G15" s="484" t="str">
        <f>IF($E15="","",(VLOOKUP($E15,'競技者（中）'!$L$3:$R$1100,5,0)))</f>
        <v/>
      </c>
      <c r="H15" s="1076"/>
      <c r="I15" s="223" t="str">
        <f>IF($G15="","",(VLOOKUP($G15,所属・種目コード!$B$3:$C$163,2,0)))</f>
        <v/>
      </c>
      <c r="J15" s="740" t="e">
        <f>$C$15+$I$15+8050</f>
        <v>#VALUE!</v>
      </c>
      <c r="K15" s="104"/>
      <c r="L15" s="170"/>
      <c r="M15" s="172"/>
      <c r="N15" s="104"/>
      <c r="O15" s="141">
        <v>1</v>
      </c>
      <c r="P15" s="142">
        <v>3</v>
      </c>
      <c r="Q15" s="621"/>
      <c r="R15" s="133" t="str">
        <f>IF($Q15="","",(VLOOKUP($Q15,'競技者（中）'!$L$3:$R$1100,3,0)))</f>
        <v/>
      </c>
      <c r="S15" s="484" t="str">
        <f>IF($Q15="","",(VLOOKUP($Q15,'競技者（中）'!$L$3:$R$1100,5,0)))</f>
        <v/>
      </c>
      <c r="T15" s="1076"/>
      <c r="U15" s="223" t="str">
        <f>IF($S15="","",(VLOOKUP($S15,所属・種目コード!$B$3:$D$149,2,0)))</f>
        <v/>
      </c>
      <c r="V15" s="143" t="e">
        <f>$O$15+$U$15+8060</f>
        <v>#VALUE!</v>
      </c>
      <c r="W15" s="104"/>
      <c r="X15" s="170"/>
      <c r="AA15" s="135" t="e">
        <f t="shared" si="0"/>
        <v>#VALUE!</v>
      </c>
      <c r="AB15" s="136" t="str">
        <f>$I$15</f>
        <v/>
      </c>
      <c r="AC15" s="135" t="str">
        <f>$G$15</f>
        <v/>
      </c>
      <c r="AD15" s="11"/>
      <c r="AE15" s="135">
        <f t="shared" si="1"/>
        <v>0</v>
      </c>
      <c r="AF15" s="21"/>
      <c r="AG15" s="135">
        <f>$D$15</f>
        <v>3</v>
      </c>
      <c r="AH15" s="135">
        <f>$E$15</f>
        <v>0</v>
      </c>
      <c r="AI15" s="137" t="str">
        <f>$F$15</f>
        <v/>
      </c>
      <c r="AJ15" s="13">
        <v>11</v>
      </c>
    </row>
    <row r="16" spans="1:60">
      <c r="A16" s="170"/>
      <c r="B16" s="104"/>
      <c r="C16" s="56"/>
      <c r="D16" s="142">
        <v>4</v>
      </c>
      <c r="E16" s="621"/>
      <c r="F16" s="133" t="str">
        <f>IF($E16="","",(VLOOKUP($E16,'競技者（中）'!$L$3:$R$1100,3,0)))</f>
        <v/>
      </c>
      <c r="G16" s="484" t="str">
        <f>IF($E16="","",(VLOOKUP($E16,'競技者（中）'!$L$3:$R$1100,5,0)))</f>
        <v/>
      </c>
      <c r="H16" s="1076"/>
      <c r="I16" s="223" t="str">
        <f>IF($G16="","",(VLOOKUP($G16,所属・種目コード!$B$3:$C$163,2,0)))</f>
        <v/>
      </c>
      <c r="J16" s="741"/>
      <c r="K16" s="13"/>
      <c r="L16" s="172"/>
      <c r="M16" s="172"/>
      <c r="N16" s="104"/>
      <c r="O16" s="56"/>
      <c r="P16" s="142">
        <v>4</v>
      </c>
      <c r="Q16" s="621"/>
      <c r="R16" s="133" t="str">
        <f>IF($Q16="","",(VLOOKUP($Q16,'競技者（中）'!$L$3:$R$1100,3,0)))</f>
        <v/>
      </c>
      <c r="S16" s="484" t="str">
        <f>IF($Q16="","",(VLOOKUP($Q16,'競技者（中）'!$L$3:$R$1100,5,0)))</f>
        <v/>
      </c>
      <c r="T16" s="1076"/>
      <c r="U16" s="223" t="str">
        <f>IF($S16="","",(VLOOKUP($S16,所属・種目コード!$B$3:$D$149,2,0)))</f>
        <v/>
      </c>
      <c r="V16" s="741"/>
      <c r="W16" s="13"/>
      <c r="X16" s="172"/>
      <c r="Y16" s="11"/>
      <c r="AA16" s="135" t="e">
        <f t="shared" si="0"/>
        <v>#VALUE!</v>
      </c>
      <c r="AB16" s="136" t="str">
        <f>$I$16</f>
        <v/>
      </c>
      <c r="AC16" s="135" t="str">
        <f>$G$16</f>
        <v/>
      </c>
      <c r="AD16" s="11"/>
      <c r="AE16" s="135">
        <f t="shared" si="1"/>
        <v>0</v>
      </c>
      <c r="AF16" s="21"/>
      <c r="AG16" s="135">
        <f>$D$16</f>
        <v>4</v>
      </c>
      <c r="AH16" s="135">
        <f>$E$16</f>
        <v>0</v>
      </c>
      <c r="AI16" s="137" t="str">
        <f>$F$16</f>
        <v/>
      </c>
      <c r="AJ16" s="13">
        <v>11</v>
      </c>
    </row>
    <row r="17" spans="1:40">
      <c r="A17" s="170"/>
      <c r="B17" s="104"/>
      <c r="C17" s="56"/>
      <c r="D17" s="142">
        <v>5</v>
      </c>
      <c r="E17" s="621"/>
      <c r="F17" s="133" t="str">
        <f>IF($E17="","",(VLOOKUP($E17,'競技者（中）'!$L$3:$R$1100,3,0)))</f>
        <v/>
      </c>
      <c r="G17" s="484" t="str">
        <f>IF($E17="","",(VLOOKUP($E17,'競技者（中）'!$L$3:$R$1100,5,0)))</f>
        <v/>
      </c>
      <c r="H17" s="1076"/>
      <c r="I17" s="223" t="str">
        <f>IF($G17="","",(VLOOKUP($G17,所属・種目コード!$B$3:$C$163,2,0)))</f>
        <v/>
      </c>
      <c r="J17" s="741"/>
      <c r="K17" s="13"/>
      <c r="L17" s="172"/>
      <c r="M17" s="172"/>
      <c r="N17" s="104"/>
      <c r="O17" s="56"/>
      <c r="P17" s="142">
        <v>5</v>
      </c>
      <c r="Q17" s="621"/>
      <c r="R17" s="133" t="str">
        <f>IF($Q17="","",(VLOOKUP($Q17,'競技者（中）'!$L$3:$R$1100,3,0)))</f>
        <v/>
      </c>
      <c r="S17" s="484" t="str">
        <f>IF($Q17="","",(VLOOKUP($Q17,'競技者（中）'!$L$3:$R$1100,5,0)))</f>
        <v/>
      </c>
      <c r="T17" s="1076"/>
      <c r="U17" s="223" t="str">
        <f>IF($S17="","",(VLOOKUP($S17,所属・種目コード!$B$3:$D$149,2,0)))</f>
        <v/>
      </c>
      <c r="V17" s="741"/>
      <c r="W17" s="13"/>
      <c r="X17" s="172"/>
      <c r="Y17" s="11"/>
      <c r="AA17" s="135" t="e">
        <f t="shared" si="0"/>
        <v>#VALUE!</v>
      </c>
      <c r="AB17" s="136" t="str">
        <f>$I$17</f>
        <v/>
      </c>
      <c r="AC17" s="135" t="str">
        <f>$G$17</f>
        <v/>
      </c>
      <c r="AD17" s="11"/>
      <c r="AE17" s="135">
        <f t="shared" si="1"/>
        <v>0</v>
      </c>
      <c r="AF17" s="21"/>
      <c r="AG17" s="135">
        <f>$D$17</f>
        <v>5</v>
      </c>
      <c r="AH17" s="135">
        <f>$E$17</f>
        <v>0</v>
      </c>
      <c r="AI17" s="137" t="str">
        <f>$F$17</f>
        <v/>
      </c>
      <c r="AJ17" s="13">
        <v>11</v>
      </c>
    </row>
    <row r="18" spans="1:40" ht="14.5" thickBot="1">
      <c r="A18" s="170"/>
      <c r="B18" s="104"/>
      <c r="C18" s="57"/>
      <c r="D18" s="145">
        <v>6</v>
      </c>
      <c r="E18" s="622"/>
      <c r="F18" s="146" t="str">
        <f>IF($E18="","",(VLOOKUP($E18,'競技者（中）'!$L$3:$R$1100,3,0)))</f>
        <v/>
      </c>
      <c r="G18" s="485" t="str">
        <f>IF($E18="","",(VLOOKUP($E18,'競技者（中）'!$L$3:$R$1100,5,0)))</f>
        <v/>
      </c>
      <c r="H18" s="1077"/>
      <c r="I18" s="454" t="str">
        <f>IF($G18="","",(VLOOKUP($G18,所属・種目コード!$B$3:$C$163,2,0)))</f>
        <v/>
      </c>
      <c r="J18" s="742"/>
      <c r="K18" s="13"/>
      <c r="L18" s="172"/>
      <c r="M18" s="172"/>
      <c r="N18" s="104"/>
      <c r="O18" s="57"/>
      <c r="P18" s="145">
        <v>6</v>
      </c>
      <c r="Q18" s="622"/>
      <c r="R18" s="146" t="str">
        <f>IF($Q18="","",(VLOOKUP($Q18,'競技者（中）'!$L$3:$R$1100,3,0)))</f>
        <v/>
      </c>
      <c r="S18" s="485" t="str">
        <f>IF($Q18="","",(VLOOKUP($Q18,'競技者（中）'!$L$3:$R$1100,5,0)))</f>
        <v/>
      </c>
      <c r="T18" s="1077"/>
      <c r="U18" s="454" t="str">
        <f>IF($S18="","",(VLOOKUP($S18,所属・種目コード!$B$3:$D$149,2,0)))</f>
        <v/>
      </c>
      <c r="V18" s="742"/>
      <c r="W18" s="13"/>
      <c r="X18" s="172"/>
      <c r="Y18" s="11"/>
      <c r="AA18" s="135" t="e">
        <f t="shared" si="0"/>
        <v>#VALUE!</v>
      </c>
      <c r="AB18" s="136" t="str">
        <f>$I$18</f>
        <v/>
      </c>
      <c r="AC18" s="135" t="str">
        <f>$G$18</f>
        <v/>
      </c>
      <c r="AD18" s="11"/>
      <c r="AE18" s="135">
        <f t="shared" si="1"/>
        <v>0</v>
      </c>
      <c r="AF18" s="21"/>
      <c r="AG18" s="135">
        <f>$D$18</f>
        <v>6</v>
      </c>
      <c r="AH18" s="135">
        <f>$E$18</f>
        <v>0</v>
      </c>
      <c r="AI18" s="137" t="str">
        <f>$F$18</f>
        <v/>
      </c>
      <c r="AJ18" s="13">
        <v>11</v>
      </c>
    </row>
    <row r="19" spans="1:40">
      <c r="A19" s="170"/>
      <c r="B19" s="104"/>
      <c r="C19" s="13"/>
      <c r="D19" s="13"/>
      <c r="E19" s="13"/>
      <c r="F19" s="751"/>
      <c r="G19" s="13"/>
      <c r="H19" s="13"/>
      <c r="I19" s="13"/>
      <c r="J19" s="13"/>
      <c r="K19" s="13"/>
      <c r="L19" s="172"/>
      <c r="M19" s="172"/>
      <c r="N19" s="104"/>
      <c r="O19" s="13"/>
      <c r="P19" s="13"/>
      <c r="Q19" s="13"/>
      <c r="R19" s="751"/>
      <c r="S19" s="13"/>
      <c r="T19" s="13"/>
      <c r="U19" s="13"/>
      <c r="V19" s="13"/>
      <c r="W19" s="13"/>
      <c r="X19" s="172"/>
      <c r="Y19" s="11"/>
      <c r="AA19" s="135"/>
      <c r="AB19" s="136"/>
      <c r="AC19" s="135"/>
      <c r="AD19" s="11"/>
      <c r="AE19" s="135"/>
      <c r="AF19" s="21"/>
      <c r="AG19" s="135"/>
      <c r="AH19" s="135"/>
      <c r="AI19" s="137"/>
      <c r="AJ19" s="13"/>
    </row>
    <row r="20" spans="1:40" ht="14.5" thickBot="1">
      <c r="A20" s="170"/>
      <c r="B20" s="104"/>
      <c r="C20" s="13"/>
      <c r="D20" s="13"/>
      <c r="E20" s="13"/>
      <c r="F20" s="751"/>
      <c r="G20" s="13"/>
      <c r="H20" s="13"/>
      <c r="I20" s="13"/>
      <c r="J20" s="13"/>
      <c r="K20" s="13"/>
      <c r="L20" s="172"/>
      <c r="M20" s="172"/>
      <c r="N20" s="104"/>
      <c r="O20" s="13"/>
      <c r="P20" s="13"/>
      <c r="Q20" s="13"/>
      <c r="R20" s="751"/>
      <c r="S20" s="13"/>
      <c r="T20" s="13"/>
      <c r="U20" s="13"/>
      <c r="V20" s="13"/>
      <c r="W20" s="13"/>
      <c r="X20" s="172"/>
      <c r="Y20" s="11"/>
      <c r="AA20" s="135"/>
      <c r="AB20" s="136"/>
      <c r="AC20" s="135"/>
      <c r="AD20" s="11"/>
      <c r="AE20" s="135"/>
      <c r="AF20" s="21"/>
      <c r="AG20" s="135"/>
      <c r="AH20" s="135"/>
      <c r="AI20" s="137"/>
      <c r="AJ20" s="13"/>
    </row>
    <row r="21" spans="1:40" ht="16" thickBot="1">
      <c r="A21" s="128"/>
      <c r="B21" s="104"/>
      <c r="C21" s="104"/>
      <c r="D21" s="104"/>
      <c r="E21" s="768"/>
      <c r="F21" s="768"/>
      <c r="G21" s="287"/>
      <c r="H21" s="770" t="s">
        <v>8905</v>
      </c>
      <c r="I21" s="616"/>
      <c r="J21" s="13"/>
      <c r="K21" s="13"/>
      <c r="L21" s="130"/>
      <c r="M21" s="130"/>
      <c r="N21" s="104"/>
      <c r="O21" s="104"/>
      <c r="P21" s="13"/>
      <c r="Q21" s="769"/>
      <c r="R21" s="769"/>
      <c r="S21" s="287"/>
      <c r="T21" s="757" t="s">
        <v>8905</v>
      </c>
      <c r="U21" s="618"/>
      <c r="V21" s="13"/>
      <c r="W21" s="13"/>
      <c r="X21" s="130"/>
      <c r="Y21" s="11"/>
      <c r="Z21" s="152"/>
      <c r="AA21" s="153"/>
      <c r="AB21" s="152"/>
      <c r="AD21" s="152"/>
      <c r="AF21" s="152"/>
      <c r="AG21" s="11"/>
      <c r="AH21" s="154"/>
      <c r="AI21" s="13"/>
      <c r="AM21" s="152"/>
      <c r="AN21" s="153"/>
    </row>
    <row r="22" spans="1:40">
      <c r="A22" s="128"/>
      <c r="B22" s="104"/>
      <c r="C22" s="767"/>
      <c r="D22" s="13"/>
      <c r="E22" s="104"/>
      <c r="F22" s="751"/>
      <c r="G22" s="104"/>
      <c r="H22" s="751"/>
      <c r="I22" s="104"/>
      <c r="J22" s="13"/>
      <c r="K22" s="13"/>
      <c r="L22" s="130"/>
      <c r="M22" s="130"/>
      <c r="N22" s="104"/>
      <c r="O22" s="767"/>
      <c r="P22" s="13"/>
      <c r="Q22" s="104"/>
      <c r="R22" s="751"/>
      <c r="S22" s="104"/>
      <c r="T22" s="751"/>
      <c r="U22" s="104"/>
      <c r="V22" s="13"/>
      <c r="W22" s="13"/>
      <c r="X22" s="130"/>
      <c r="Y22" s="11"/>
      <c r="Z22" s="152" t="e">
        <f>#REF!</f>
        <v>#REF!</v>
      </c>
      <c r="AA22" s="153" t="e">
        <f>#REF!</f>
        <v>#REF!</v>
      </c>
      <c r="AB22" s="152" t="e">
        <f>#REF!</f>
        <v>#REF!</v>
      </c>
      <c r="AD22" s="152" t="e">
        <f>#REF!</f>
        <v>#REF!</v>
      </c>
      <c r="AF22" s="152" t="e">
        <f>#REF!</f>
        <v>#REF!</v>
      </c>
      <c r="AG22" s="11" t="e">
        <f>#REF!</f>
        <v>#REF!</v>
      </c>
      <c r="AH22" s="154" t="e">
        <f>#REF!</f>
        <v>#REF!</v>
      </c>
      <c r="AI22" s="13">
        <v>11</v>
      </c>
      <c r="AM22" s="152" t="e">
        <f>#REF!</f>
        <v>#REF!</v>
      </c>
      <c r="AN22" s="153" t="e">
        <f>#REF!</f>
        <v>#REF!</v>
      </c>
    </row>
    <row r="23" spans="1:40" ht="14.5" thickBot="1">
      <c r="A23" s="128"/>
      <c r="B23" s="104"/>
      <c r="C23" s="1051"/>
      <c r="D23" s="1051"/>
      <c r="E23" s="1051"/>
      <c r="F23" s="1051"/>
      <c r="G23" s="161"/>
      <c r="H23" s="1079" t="s">
        <v>8766</v>
      </c>
      <c r="I23" s="1079"/>
      <c r="J23" s="13"/>
      <c r="K23" s="13"/>
      <c r="L23" s="130"/>
      <c r="M23" s="130"/>
      <c r="N23" s="104"/>
      <c r="O23" s="1051"/>
      <c r="P23" s="1051"/>
      <c r="Q23" s="1051"/>
      <c r="R23" s="1051"/>
      <c r="S23" s="161"/>
      <c r="T23" s="1079" t="s">
        <v>8766</v>
      </c>
      <c r="U23" s="1079"/>
      <c r="V23" s="593"/>
      <c r="W23" s="13"/>
      <c r="X23" s="130"/>
      <c r="Y23" s="11"/>
      <c r="Z23" s="152" t="e">
        <f>#REF!</f>
        <v>#REF!</v>
      </c>
      <c r="AA23" s="153" t="e">
        <f>#REF!</f>
        <v>#REF!</v>
      </c>
      <c r="AB23" s="152" t="e">
        <f>#REF!</f>
        <v>#REF!</v>
      </c>
      <c r="AD23" s="152" t="e">
        <f>#REF!</f>
        <v>#REF!</v>
      </c>
      <c r="AF23" s="152" t="e">
        <f>#REF!</f>
        <v>#REF!</v>
      </c>
      <c r="AG23" s="11" t="e">
        <f>#REF!</f>
        <v>#REF!</v>
      </c>
      <c r="AH23" s="154" t="e">
        <f>#REF!</f>
        <v>#REF!</v>
      </c>
      <c r="AI23" s="13">
        <v>11</v>
      </c>
      <c r="AM23" s="152" t="e">
        <f>#REF!</f>
        <v>#REF!</v>
      </c>
      <c r="AN23" s="153" t="e">
        <f>#REF!</f>
        <v>#REF!</v>
      </c>
    </row>
    <row r="24" spans="1:40">
      <c r="A24" s="170"/>
      <c r="B24" s="104"/>
      <c r="C24" s="149" t="s">
        <v>8639</v>
      </c>
      <c r="D24" s="150"/>
      <c r="E24" s="150" t="s">
        <v>8649</v>
      </c>
      <c r="F24" s="150" t="s">
        <v>8636</v>
      </c>
      <c r="G24" s="150" t="s">
        <v>8637</v>
      </c>
      <c r="H24" s="150" t="s">
        <v>578</v>
      </c>
      <c r="I24" s="150" t="s">
        <v>8638</v>
      </c>
      <c r="J24" s="151" t="s">
        <v>8641</v>
      </c>
      <c r="K24" s="104"/>
      <c r="L24" s="170"/>
      <c r="M24" s="172"/>
      <c r="N24" s="104"/>
      <c r="O24" s="149" t="s">
        <v>8639</v>
      </c>
      <c r="P24" s="150"/>
      <c r="Q24" s="150" t="s">
        <v>8649</v>
      </c>
      <c r="R24" s="150" t="s">
        <v>8636</v>
      </c>
      <c r="S24" s="150" t="s">
        <v>8637</v>
      </c>
      <c r="T24" s="150" t="s">
        <v>578</v>
      </c>
      <c r="U24" s="150" t="s">
        <v>8638</v>
      </c>
      <c r="V24" s="151" t="s">
        <v>8641</v>
      </c>
      <c r="W24" s="104"/>
      <c r="X24" s="170"/>
      <c r="AA24" s="28" t="e">
        <f>$J$27</f>
        <v>#VALUE!</v>
      </c>
      <c r="AB24" s="29" t="str">
        <f>$I$27</f>
        <v/>
      </c>
      <c r="AC24" s="28" t="str">
        <f>$G$27</f>
        <v/>
      </c>
      <c r="AE24" s="28">
        <f>$H$25</f>
        <v>0</v>
      </c>
      <c r="AG24" s="28">
        <f>$D$27</f>
        <v>3</v>
      </c>
      <c r="AH24" s="28">
        <f>$E$27</f>
        <v>0</v>
      </c>
      <c r="AI24" s="27" t="str">
        <f>$F$27</f>
        <v/>
      </c>
      <c r="AJ24" s="13">
        <v>11</v>
      </c>
    </row>
    <row r="25" spans="1:40">
      <c r="A25" s="170"/>
      <c r="B25" s="104"/>
      <c r="C25" s="55"/>
      <c r="D25" s="132">
        <v>1</v>
      </c>
      <c r="E25" s="621"/>
      <c r="F25" s="133" t="str">
        <f>IF($E25="","",(VLOOKUP($E25,'競技者（中）'!$L$3:$R$1100,3,0)))</f>
        <v/>
      </c>
      <c r="G25" s="484" t="str">
        <f>IF($E25="","",(VLOOKUP($E25,'競技者（中）'!$L$3:$R$1100,5,0)))</f>
        <v/>
      </c>
      <c r="H25" s="1063"/>
      <c r="I25" s="223" t="str">
        <f>IF($G25="","",(VLOOKUP($G25,所属・種目コード!$B$3:$C$163,2,0)))</f>
        <v/>
      </c>
      <c r="J25" s="134"/>
      <c r="K25" s="104"/>
      <c r="L25" s="170"/>
      <c r="M25" s="172"/>
      <c r="N25" s="104"/>
      <c r="O25" s="55"/>
      <c r="P25" s="132">
        <v>1</v>
      </c>
      <c r="Q25" s="621"/>
      <c r="R25" s="133" t="str">
        <f>IF($Q25="","",(VLOOKUP($Q25,'競技者（中）'!$L$3:$R$1100,3,0)))</f>
        <v/>
      </c>
      <c r="S25" s="484" t="str">
        <f>IF($Q25="","",(VLOOKUP($Q25,'競技者（中）'!$L$3:$R$1100,5,0)))</f>
        <v/>
      </c>
      <c r="T25" s="1063"/>
      <c r="U25" s="223" t="str">
        <f>IF($S25="","",(VLOOKUP($S25,所属・種目コード!$B$3:$D$149,2,0)))</f>
        <v/>
      </c>
      <c r="V25" s="134"/>
      <c r="W25" s="104"/>
      <c r="X25" s="170"/>
      <c r="AA25" s="28" t="e">
        <f>$J$27</f>
        <v>#VALUE!</v>
      </c>
      <c r="AB25" s="29" t="str">
        <f>$I$28</f>
        <v/>
      </c>
      <c r="AC25" s="28" t="str">
        <f>$G$28</f>
        <v/>
      </c>
      <c r="AE25" s="28">
        <f>$H$25</f>
        <v>0</v>
      </c>
      <c r="AG25" s="28">
        <f>$D$28</f>
        <v>4</v>
      </c>
      <c r="AH25" s="28">
        <f>$E$28</f>
        <v>0</v>
      </c>
      <c r="AI25" s="27" t="str">
        <f>$F$28</f>
        <v/>
      </c>
      <c r="AJ25" s="13">
        <v>11</v>
      </c>
    </row>
    <row r="26" spans="1:40">
      <c r="A26" s="170"/>
      <c r="B26" s="104"/>
      <c r="C26" s="138" t="s">
        <v>8640</v>
      </c>
      <c r="D26" s="139">
        <v>2</v>
      </c>
      <c r="E26" s="621"/>
      <c r="F26" s="133" t="str">
        <f>IF($E26="","",(VLOOKUP($E26,'競技者（中）'!$L$3:$R$1100,3,0)))</f>
        <v/>
      </c>
      <c r="G26" s="484" t="str">
        <f>IF($E26="","",(VLOOKUP($E26,'競技者（中）'!$L$3:$R$1100,5,0)))</f>
        <v/>
      </c>
      <c r="H26" s="1064"/>
      <c r="I26" s="223" t="str">
        <f>IF($G26="","",(VLOOKUP($G26,所属・種目コード!$B$3:$C$163,2,0)))</f>
        <v/>
      </c>
      <c r="J26" s="140"/>
      <c r="K26" s="104"/>
      <c r="L26" s="170"/>
      <c r="M26" s="172"/>
      <c r="N26" s="104"/>
      <c r="O26" s="138" t="s">
        <v>8640</v>
      </c>
      <c r="P26" s="139">
        <v>2</v>
      </c>
      <c r="Q26" s="621"/>
      <c r="R26" s="133" t="str">
        <f>IF($Q26="","",(VLOOKUP($Q26,'競技者（中）'!$L$3:$R$1100,3,0)))</f>
        <v/>
      </c>
      <c r="S26" s="484" t="str">
        <f>IF($Q26="","",(VLOOKUP($Q26,'競技者（中）'!$L$3:$R$1100,5,0)))</f>
        <v/>
      </c>
      <c r="T26" s="1064"/>
      <c r="U26" s="223" t="str">
        <f>IF($S26="","",(VLOOKUP($S26,所属・種目コード!$B$3:$D$149,2,0)))</f>
        <v/>
      </c>
      <c r="V26" s="140"/>
      <c r="W26" s="104"/>
      <c r="X26" s="170"/>
      <c r="AA26" s="28" t="e">
        <f>$J$27</f>
        <v>#VALUE!</v>
      </c>
      <c r="AB26" s="29" t="str">
        <f>$I$29</f>
        <v/>
      </c>
      <c r="AC26" s="28" t="str">
        <f>$G$29</f>
        <v/>
      </c>
      <c r="AE26" s="28">
        <f>$H$25</f>
        <v>0</v>
      </c>
      <c r="AG26" s="28">
        <f>$D$29</f>
        <v>5</v>
      </c>
      <c r="AH26" s="28">
        <f>$E$29</f>
        <v>0</v>
      </c>
      <c r="AI26" s="27" t="str">
        <f>$F$29</f>
        <v/>
      </c>
      <c r="AJ26" s="13">
        <v>11</v>
      </c>
    </row>
    <row r="27" spans="1:40" ht="16.5">
      <c r="A27" s="170"/>
      <c r="B27" s="104"/>
      <c r="C27" s="141">
        <v>2</v>
      </c>
      <c r="D27" s="142">
        <v>3</v>
      </c>
      <c r="E27" s="621"/>
      <c r="F27" s="133" t="str">
        <f>IF($E27="","",(VLOOKUP($E27,'競技者（中）'!$L$3:$R$1100,3,0)))</f>
        <v/>
      </c>
      <c r="G27" s="484" t="str">
        <f>IF($E27="","",(VLOOKUP($E27,'競技者（中）'!$L$3:$R$1100,5,0)))</f>
        <v/>
      </c>
      <c r="H27" s="1064"/>
      <c r="I27" s="223" t="str">
        <f>IF($G27="","",(VLOOKUP($G27,所属・種目コード!$B$3:$C$163,2,0)))</f>
        <v/>
      </c>
      <c r="J27" s="740" t="e">
        <f>$C$27+$I$27+8051</f>
        <v>#VALUE!</v>
      </c>
      <c r="K27" s="104"/>
      <c r="L27" s="170"/>
      <c r="M27" s="172"/>
      <c r="N27" s="104"/>
      <c r="O27" s="141">
        <v>2</v>
      </c>
      <c r="P27" s="142">
        <v>3</v>
      </c>
      <c r="Q27" s="621"/>
      <c r="R27" s="133" t="str">
        <f>IF($Q27="","",(VLOOKUP($Q27,'競技者（中）'!$L$3:$R$1100,3,0)))</f>
        <v/>
      </c>
      <c r="S27" s="484" t="str">
        <f>IF($Q27="","",(VLOOKUP($Q27,'競技者（中）'!$L$3:$R$1100,5,0)))</f>
        <v/>
      </c>
      <c r="T27" s="1064"/>
      <c r="U27" s="223" t="str">
        <f>IF($S27="","",(VLOOKUP($S27,所属・種目コード!$B$3:$D$149,2,0)))</f>
        <v/>
      </c>
      <c r="V27" s="143" t="e">
        <f>$O$27+$U$27+8061</f>
        <v>#VALUE!</v>
      </c>
      <c r="W27" s="104"/>
      <c r="X27" s="170"/>
      <c r="AA27" s="28" t="e">
        <f>$J$27</f>
        <v>#VALUE!</v>
      </c>
      <c r="AB27" s="29" t="str">
        <f>$I$30</f>
        <v/>
      </c>
      <c r="AC27" s="28" t="str">
        <f>$G$30</f>
        <v/>
      </c>
      <c r="AE27" s="28">
        <f>$H$25</f>
        <v>0</v>
      </c>
      <c r="AG27" s="28">
        <f>$D$30</f>
        <v>6</v>
      </c>
      <c r="AH27" s="28">
        <f>$E$30</f>
        <v>0</v>
      </c>
      <c r="AI27" s="27" t="str">
        <f>$F$30</f>
        <v/>
      </c>
      <c r="AJ27" s="13">
        <v>11</v>
      </c>
    </row>
    <row r="28" spans="1:40">
      <c r="A28" s="170"/>
      <c r="B28" s="104"/>
      <c r="C28" s="56"/>
      <c r="D28" s="142">
        <v>4</v>
      </c>
      <c r="E28" s="621"/>
      <c r="F28" s="133" t="str">
        <f>IF($E28="","",(VLOOKUP($E28,'競技者（中）'!$L$3:$R$1100,3,0)))</f>
        <v/>
      </c>
      <c r="G28" s="484" t="str">
        <f>IF($E28="","",(VLOOKUP($E28,'競技者（中）'!$L$3:$R$1100,5,0)))</f>
        <v/>
      </c>
      <c r="H28" s="1064"/>
      <c r="I28" s="223" t="str">
        <f>IF($G28="","",(VLOOKUP($G28,所属・種目コード!$B$3:$C$163,2,0)))</f>
        <v/>
      </c>
      <c r="J28" s="144"/>
      <c r="K28" s="13"/>
      <c r="L28" s="172"/>
      <c r="M28" s="172"/>
      <c r="N28" s="104"/>
      <c r="O28" s="56"/>
      <c r="P28" s="142">
        <v>4</v>
      </c>
      <c r="Q28" s="621"/>
      <c r="R28" s="133" t="str">
        <f>IF($Q28="","",(VLOOKUP($Q28,'競技者（中）'!$L$3:$R$1100,3,0)))</f>
        <v/>
      </c>
      <c r="S28" s="484" t="str">
        <f>IF($Q28="","",(VLOOKUP($Q28,'競技者（中）'!$L$3:$R$1100,5,0)))</f>
        <v/>
      </c>
      <c r="T28" s="1064"/>
      <c r="U28" s="223" t="str">
        <f>IF($S28="","",(VLOOKUP($S28,所属・種目コード!$B$3:$D$149,2,0)))</f>
        <v/>
      </c>
      <c r="V28" s="144"/>
      <c r="W28" s="13"/>
      <c r="X28" s="172"/>
      <c r="Y28" s="11"/>
      <c r="AA28" s="152" t="e">
        <f>#REF!</f>
        <v>#REF!</v>
      </c>
      <c r="AB28" s="153" t="e">
        <f>#REF!</f>
        <v>#REF!</v>
      </c>
      <c r="AC28" s="152" t="e">
        <f>#REF!</f>
        <v>#REF!</v>
      </c>
      <c r="AE28" s="152" t="e">
        <f>#REF!</f>
        <v>#REF!</v>
      </c>
      <c r="AG28" s="152" t="e">
        <f>#REF!</f>
        <v>#REF!</v>
      </c>
      <c r="AH28" s="11" t="e">
        <f>#REF!</f>
        <v>#REF!</v>
      </c>
      <c r="AI28" s="154" t="e">
        <f>#REF!</f>
        <v>#REF!</v>
      </c>
      <c r="AJ28" s="13">
        <v>11</v>
      </c>
    </row>
    <row r="29" spans="1:40">
      <c r="A29" s="170"/>
      <c r="B29" s="104"/>
      <c r="C29" s="56"/>
      <c r="D29" s="142">
        <v>5</v>
      </c>
      <c r="E29" s="621"/>
      <c r="F29" s="133" t="str">
        <f>IF($E29="","",(VLOOKUP($E29,'競技者（中）'!$L$3:$R$1100,3,0)))</f>
        <v/>
      </c>
      <c r="G29" s="484" t="str">
        <f>IF($E29="","",(VLOOKUP($E29,'競技者（中）'!$L$3:$R$1100,5,0)))</f>
        <v/>
      </c>
      <c r="H29" s="1064"/>
      <c r="I29" s="223" t="str">
        <f>IF($G29="","",(VLOOKUP($G29,所属・種目コード!$B$3:$C$163,2,0)))</f>
        <v/>
      </c>
      <c r="J29" s="144"/>
      <c r="K29" s="13"/>
      <c r="L29" s="172"/>
      <c r="M29" s="172"/>
      <c r="N29" s="104"/>
      <c r="O29" s="56"/>
      <c r="P29" s="142">
        <v>5</v>
      </c>
      <c r="Q29" s="621"/>
      <c r="R29" s="133" t="str">
        <f>IF($Q29="","",(VLOOKUP($Q29,'競技者（中）'!$L$3:$R$1100,3,0)))</f>
        <v/>
      </c>
      <c r="S29" s="484" t="str">
        <f>IF($Q29="","",(VLOOKUP($Q29,'競技者（中）'!$L$3:$R$1100,5,0)))</f>
        <v/>
      </c>
      <c r="T29" s="1064"/>
      <c r="U29" s="223" t="str">
        <f>IF($S29="","",(VLOOKUP($S29,所属・種目コード!$B$3:$D$149,2,0)))</f>
        <v/>
      </c>
      <c r="V29" s="144"/>
      <c r="W29" s="13"/>
      <c r="X29" s="172"/>
      <c r="Y29" s="11"/>
      <c r="AA29" s="152" t="e">
        <f>#REF!</f>
        <v>#REF!</v>
      </c>
      <c r="AB29" s="153" t="e">
        <f>#REF!</f>
        <v>#REF!</v>
      </c>
      <c r="AC29" s="152" t="e">
        <f>#REF!</f>
        <v>#REF!</v>
      </c>
      <c r="AE29" s="152" t="e">
        <f>#REF!</f>
        <v>#REF!</v>
      </c>
      <c r="AG29" s="152" t="e">
        <f>#REF!</f>
        <v>#REF!</v>
      </c>
      <c r="AH29" s="11" t="e">
        <f>#REF!</f>
        <v>#REF!</v>
      </c>
      <c r="AI29" s="154" t="e">
        <f>#REF!</f>
        <v>#REF!</v>
      </c>
      <c r="AJ29" s="13">
        <v>11</v>
      </c>
    </row>
    <row r="30" spans="1:40" ht="14.5" thickBot="1">
      <c r="A30" s="170"/>
      <c r="B30" s="104"/>
      <c r="C30" s="57"/>
      <c r="D30" s="145">
        <v>6</v>
      </c>
      <c r="E30" s="622"/>
      <c r="F30" s="146" t="str">
        <f>IF($E30="","",(VLOOKUP($E30,'競技者（中）'!$L$3:$R$1100,3,0)))</f>
        <v/>
      </c>
      <c r="G30" s="485" t="str">
        <f>IF($E30="","",(VLOOKUP($E30,'競技者（中）'!$L$3:$R$1100,5,0)))</f>
        <v/>
      </c>
      <c r="H30" s="1065"/>
      <c r="I30" s="454" t="str">
        <f>IF($G30="","",(VLOOKUP($G30,所属・種目コード!$B$3:$C$163,2,0)))</f>
        <v/>
      </c>
      <c r="J30" s="147"/>
      <c r="K30" s="13"/>
      <c r="L30" s="172"/>
      <c r="M30" s="172"/>
      <c r="N30" s="104"/>
      <c r="O30" s="57"/>
      <c r="P30" s="145">
        <v>6</v>
      </c>
      <c r="Q30" s="622"/>
      <c r="R30" s="146" t="str">
        <f>IF($Q30="","",(VLOOKUP($Q30,'競技者（中）'!$L$3:$R$1100,3,0)))</f>
        <v/>
      </c>
      <c r="S30" s="485" t="str">
        <f>IF($Q30="","",(VLOOKUP($Q30,'競技者（中）'!$L$3:$R$1100,5,0)))</f>
        <v/>
      </c>
      <c r="T30" s="1065"/>
      <c r="U30" s="454" t="str">
        <f>IF($S30="","",(VLOOKUP($S30,所属・種目コード!$B$3:$D$149,2,0)))</f>
        <v/>
      </c>
      <c r="V30" s="147"/>
      <c r="W30" s="13"/>
      <c r="X30" s="172"/>
      <c r="Y30" s="11"/>
      <c r="AA30" s="152" t="e">
        <f>#REF!</f>
        <v>#REF!</v>
      </c>
      <c r="AB30" s="153" t="e">
        <f>#REF!</f>
        <v>#REF!</v>
      </c>
      <c r="AC30" s="152" t="e">
        <f>#REF!</f>
        <v>#REF!</v>
      </c>
      <c r="AE30" s="152" t="e">
        <f>#REF!</f>
        <v>#REF!</v>
      </c>
      <c r="AG30" s="152" t="e">
        <f>#REF!</f>
        <v>#REF!</v>
      </c>
      <c r="AH30" s="11" t="e">
        <f>#REF!</f>
        <v>#REF!</v>
      </c>
      <c r="AI30" s="154" t="e">
        <f>#REF!</f>
        <v>#REF!</v>
      </c>
      <c r="AJ30" s="13">
        <v>11</v>
      </c>
    </row>
    <row r="31" spans="1:40" ht="21" customHeight="1">
      <c r="A31" s="170"/>
      <c r="B31" s="104"/>
      <c r="C31" s="13"/>
      <c r="D31" s="13"/>
      <c r="E31" s="289"/>
      <c r="F31" s="148"/>
      <c r="G31" s="104"/>
      <c r="H31" s="148"/>
      <c r="I31" s="104"/>
      <c r="J31" s="13"/>
      <c r="K31" s="13"/>
      <c r="L31" s="172"/>
      <c r="M31" s="172"/>
      <c r="N31" s="104"/>
      <c r="O31" s="13"/>
      <c r="P31" s="13"/>
      <c r="Q31" s="104"/>
      <c r="R31" s="751"/>
      <c r="S31" s="104"/>
      <c r="T31" s="148"/>
      <c r="U31" s="104"/>
      <c r="V31" s="13"/>
      <c r="W31" s="13"/>
      <c r="X31" s="172"/>
      <c r="Y31" s="11"/>
      <c r="AA31" s="158" t="e">
        <f>$J$51</f>
        <v>#VALUE!</v>
      </c>
      <c r="AB31" s="159" t="str">
        <f>$I$49</f>
        <v/>
      </c>
      <c r="AC31" s="158">
        <f>$G$49</f>
        <v>0</v>
      </c>
      <c r="AE31" s="158">
        <f>$H$49</f>
        <v>0</v>
      </c>
      <c r="AG31" s="158">
        <f>$D$49</f>
        <v>1</v>
      </c>
      <c r="AH31" s="158">
        <f>$E$49</f>
        <v>0</v>
      </c>
      <c r="AI31" s="160">
        <f>$F$49</f>
        <v>0</v>
      </c>
      <c r="AJ31" s="13">
        <v>11</v>
      </c>
    </row>
    <row r="32" spans="1:40" ht="21" customHeight="1" thickBot="1">
      <c r="A32" s="170"/>
      <c r="B32" s="104"/>
      <c r="C32" s="13"/>
      <c r="D32" s="13"/>
      <c r="E32" s="104"/>
      <c r="F32" s="148"/>
      <c r="G32" s="104"/>
      <c r="H32" s="148"/>
      <c r="I32" s="104"/>
      <c r="J32" s="13"/>
      <c r="K32" s="13"/>
      <c r="L32" s="172"/>
      <c r="M32" s="172"/>
      <c r="N32" s="104"/>
      <c r="O32" s="13"/>
      <c r="P32" s="13"/>
      <c r="Q32" s="104"/>
      <c r="R32" s="148"/>
      <c r="S32" s="104"/>
      <c r="T32" s="148"/>
      <c r="U32" s="104"/>
      <c r="V32" s="13"/>
      <c r="W32" s="13"/>
      <c r="X32" s="172"/>
      <c r="Y32" s="11"/>
      <c r="AA32" s="158"/>
      <c r="AB32" s="159"/>
      <c r="AC32" s="158"/>
      <c r="AE32" s="158"/>
      <c r="AG32" s="158"/>
      <c r="AH32" s="158"/>
      <c r="AI32" s="160"/>
      <c r="AJ32" s="13"/>
    </row>
    <row r="33" spans="1:36" ht="16" thickBot="1">
      <c r="A33" s="170"/>
      <c r="B33" s="104"/>
      <c r="C33" s="13"/>
      <c r="D33" s="162"/>
      <c r="E33" s="286"/>
      <c r="F33" s="287"/>
      <c r="G33" s="104"/>
      <c r="H33" s="770" t="s">
        <v>8905</v>
      </c>
      <c r="I33" s="616"/>
      <c r="J33" s="13"/>
      <c r="K33" s="13"/>
      <c r="L33" s="172"/>
      <c r="M33" s="172"/>
      <c r="N33" s="104"/>
      <c r="O33" s="13"/>
      <c r="P33" s="162"/>
      <c r="Q33" s="286"/>
      <c r="R33" s="287"/>
      <c r="S33" s="104"/>
      <c r="T33" s="757" t="s">
        <v>8905</v>
      </c>
      <c r="U33" s="619"/>
      <c r="V33" s="13"/>
      <c r="W33" s="13"/>
      <c r="X33" s="172"/>
      <c r="Y33" s="11"/>
      <c r="AA33" s="158"/>
      <c r="AB33" s="159"/>
      <c r="AC33" s="158"/>
      <c r="AE33" s="158"/>
      <c r="AG33" s="158"/>
      <c r="AH33" s="158"/>
      <c r="AI33" s="160"/>
      <c r="AJ33" s="13"/>
    </row>
    <row r="34" spans="1:36">
      <c r="A34" s="170"/>
      <c r="B34" s="104"/>
      <c r="C34" s="767" t="s">
        <v>9354</v>
      </c>
      <c r="D34" s="13"/>
      <c r="E34" s="104"/>
      <c r="F34" s="148"/>
      <c r="G34" s="104"/>
      <c r="H34" s="148"/>
      <c r="I34" s="104"/>
      <c r="J34" s="13"/>
      <c r="K34" s="13"/>
      <c r="L34" s="172"/>
      <c r="M34" s="172"/>
      <c r="N34" s="104"/>
      <c r="O34" s="767" t="s">
        <v>9354</v>
      </c>
      <c r="P34" s="13"/>
      <c r="Q34" s="104"/>
      <c r="R34" s="148"/>
      <c r="S34" s="104"/>
      <c r="T34" s="148"/>
      <c r="U34" s="104"/>
      <c r="V34" s="13"/>
      <c r="W34" s="13"/>
      <c r="X34" s="172"/>
      <c r="Y34" s="11"/>
      <c r="AA34" s="158"/>
      <c r="AB34" s="159"/>
      <c r="AC34" s="158"/>
      <c r="AE34" s="158"/>
      <c r="AG34" s="158"/>
      <c r="AH34" s="158"/>
      <c r="AI34" s="160"/>
      <c r="AJ34" s="13"/>
    </row>
    <row r="35" spans="1:36" ht="14.5" thickBot="1">
      <c r="A35" s="170"/>
      <c r="B35" s="104"/>
      <c r="C35" s="1078" t="s">
        <v>9115</v>
      </c>
      <c r="D35" s="1078"/>
      <c r="E35" s="1078"/>
      <c r="F35" s="1078"/>
      <c r="G35" s="161"/>
      <c r="H35" s="292" t="s">
        <v>8766</v>
      </c>
      <c r="I35" s="162"/>
      <c r="J35" s="13"/>
      <c r="K35" s="13"/>
      <c r="L35" s="172"/>
      <c r="M35" s="172"/>
      <c r="N35" s="104"/>
      <c r="O35" s="1078" t="s">
        <v>9115</v>
      </c>
      <c r="P35" s="1078"/>
      <c r="Q35" s="1078"/>
      <c r="R35" s="1078"/>
      <c r="S35" s="161"/>
      <c r="T35" s="292" t="s">
        <v>8766</v>
      </c>
      <c r="U35" s="162"/>
      <c r="V35" s="162"/>
      <c r="W35" s="13"/>
      <c r="X35" s="172"/>
      <c r="Y35" s="11"/>
      <c r="AA35" s="158" t="e">
        <f>$J$51</f>
        <v>#VALUE!</v>
      </c>
      <c r="AB35" s="159" t="str">
        <f>$I$50</f>
        <v/>
      </c>
      <c r="AC35" s="158">
        <f>$G$50</f>
        <v>0</v>
      </c>
      <c r="AE35" s="158">
        <f>$H$49</f>
        <v>0</v>
      </c>
      <c r="AG35" s="158">
        <f>$D$50</f>
        <v>2</v>
      </c>
      <c r="AH35" s="158">
        <f>$E$50</f>
        <v>0</v>
      </c>
      <c r="AI35" s="160">
        <f>$F$50</f>
        <v>0</v>
      </c>
      <c r="AJ35" s="13">
        <v>11</v>
      </c>
    </row>
    <row r="36" spans="1:36">
      <c r="A36" s="170"/>
      <c r="B36" s="104"/>
      <c r="C36" s="1046" t="s">
        <v>8639</v>
      </c>
      <c r="D36" s="1050"/>
      <c r="E36" s="163" t="s">
        <v>8646</v>
      </c>
      <c r="F36" s="103" t="s">
        <v>8650</v>
      </c>
      <c r="G36" s="164" t="s">
        <v>8637</v>
      </c>
      <c r="H36" s="165" t="s">
        <v>8658</v>
      </c>
      <c r="I36" s="166" t="s">
        <v>8638</v>
      </c>
      <c r="J36" s="167" t="s">
        <v>403</v>
      </c>
      <c r="K36" s="104"/>
      <c r="L36" s="170"/>
      <c r="M36" s="172"/>
      <c r="N36" s="104"/>
      <c r="O36" s="1046" t="s">
        <v>8639</v>
      </c>
      <c r="P36" s="1050"/>
      <c r="Q36" s="163" t="s">
        <v>8646</v>
      </c>
      <c r="R36" s="103" t="s">
        <v>8650</v>
      </c>
      <c r="S36" s="164" t="s">
        <v>8637</v>
      </c>
      <c r="T36" s="165" t="s">
        <v>8658</v>
      </c>
      <c r="U36" s="166" t="s">
        <v>8638</v>
      </c>
      <c r="V36" s="167" t="s">
        <v>403</v>
      </c>
      <c r="W36" s="104"/>
      <c r="X36" s="170"/>
      <c r="AA36" s="158" t="e">
        <f>$J$51</f>
        <v>#VALUE!</v>
      </c>
      <c r="AB36" s="159" t="str">
        <f>$I$51</f>
        <v/>
      </c>
      <c r="AC36" s="158">
        <f>$G$51</f>
        <v>0</v>
      </c>
      <c r="AE36" s="158">
        <f>$H$49</f>
        <v>0</v>
      </c>
      <c r="AG36" s="158">
        <f>$D$51</f>
        <v>3</v>
      </c>
      <c r="AH36" s="158">
        <f>$E$51</f>
        <v>0</v>
      </c>
      <c r="AI36" s="160">
        <f>$F$51</f>
        <v>0</v>
      </c>
      <c r="AJ36" s="13">
        <v>11</v>
      </c>
    </row>
    <row r="37" spans="1:36">
      <c r="A37" s="170"/>
      <c r="B37" s="104"/>
      <c r="C37" s="55"/>
      <c r="D37" s="132">
        <v>1</v>
      </c>
      <c r="E37" s="621"/>
      <c r="F37" s="752"/>
      <c r="G37" s="598"/>
      <c r="H37" s="1063"/>
      <c r="I37" s="223" t="str">
        <f>IF($G37="","",(VLOOKUP($G37,所属・種目コード!$B$3:$C$163,2,0)))</f>
        <v/>
      </c>
      <c r="J37" s="134"/>
      <c r="K37" s="104"/>
      <c r="L37" s="170"/>
      <c r="M37" s="172"/>
      <c r="N37" s="104"/>
      <c r="O37" s="55"/>
      <c r="P37" s="132">
        <v>1</v>
      </c>
      <c r="Q37" s="621"/>
      <c r="R37" s="752"/>
      <c r="S37" s="598"/>
      <c r="T37" s="1063"/>
      <c r="U37" s="223" t="str">
        <f>IF($S37="","",(VLOOKUP($S37,所属・種目コード!$B$3:$D$149,2,0)))</f>
        <v/>
      </c>
      <c r="V37" s="134"/>
      <c r="W37" s="104"/>
      <c r="X37" s="170"/>
      <c r="AA37" s="158" t="e">
        <f>$J$51</f>
        <v>#VALUE!</v>
      </c>
      <c r="AB37" s="159" t="str">
        <f>$I$52</f>
        <v/>
      </c>
      <c r="AC37" s="158">
        <f>$G$52</f>
        <v>0</v>
      </c>
      <c r="AE37" s="158">
        <f>$H$49</f>
        <v>0</v>
      </c>
      <c r="AG37" s="158">
        <f>$D$52</f>
        <v>4</v>
      </c>
      <c r="AH37" s="158">
        <f>$E$52</f>
        <v>0</v>
      </c>
      <c r="AI37" s="160">
        <f>$F$52</f>
        <v>0</v>
      </c>
      <c r="AJ37" s="13">
        <v>11</v>
      </c>
    </row>
    <row r="38" spans="1:36">
      <c r="A38" s="170"/>
      <c r="B38" s="104"/>
      <c r="C38" s="138" t="s">
        <v>8640</v>
      </c>
      <c r="D38" s="139">
        <v>2</v>
      </c>
      <c r="E38" s="621"/>
      <c r="F38" s="752"/>
      <c r="G38" s="598"/>
      <c r="H38" s="1064"/>
      <c r="I38" s="223" t="str">
        <f>IF($G38="","",(VLOOKUP($G38,所属・種目コード!$B$3:$C$163,2,0)))</f>
        <v/>
      </c>
      <c r="J38" s="140"/>
      <c r="K38" s="104"/>
      <c r="L38" s="170"/>
      <c r="M38" s="172"/>
      <c r="N38" s="104"/>
      <c r="O38" s="138" t="s">
        <v>8640</v>
      </c>
      <c r="P38" s="139">
        <v>2</v>
      </c>
      <c r="Q38" s="621"/>
      <c r="R38" s="752"/>
      <c r="S38" s="598"/>
      <c r="T38" s="1064"/>
      <c r="U38" s="223" t="str">
        <f>IF($S38="","",(VLOOKUP($S38,所属・種目コード!$B$3:$D$149,2,0)))</f>
        <v/>
      </c>
      <c r="V38" s="140"/>
      <c r="W38" s="104"/>
      <c r="X38" s="170"/>
      <c r="AA38" s="158" t="e">
        <f>$J$51</f>
        <v>#VALUE!</v>
      </c>
      <c r="AB38" s="159" t="str">
        <f>$I$53</f>
        <v/>
      </c>
      <c r="AC38" s="158">
        <f>$G$53</f>
        <v>0</v>
      </c>
      <c r="AE38" s="158">
        <f>$H$49</f>
        <v>0</v>
      </c>
      <c r="AG38" s="158">
        <f>$D$53</f>
        <v>5</v>
      </c>
      <c r="AH38" s="158">
        <f>$E$53</f>
        <v>0</v>
      </c>
      <c r="AI38" s="160">
        <f>$F$53</f>
        <v>0</v>
      </c>
      <c r="AJ38" s="13">
        <v>11</v>
      </c>
    </row>
    <row r="39" spans="1:36" ht="16.5">
      <c r="A39" s="170"/>
      <c r="B39" s="104"/>
      <c r="C39" s="141">
        <v>3</v>
      </c>
      <c r="D39" s="142">
        <v>3</v>
      </c>
      <c r="E39" s="621"/>
      <c r="F39" s="752"/>
      <c r="G39" s="598"/>
      <c r="H39" s="1064"/>
      <c r="I39" s="223" t="str">
        <f>IF($G39="","",(VLOOKUP($G39,所属・種目コード!$B$3:$C$163,2,0)))</f>
        <v/>
      </c>
      <c r="J39" s="740" t="e">
        <f>$C$39+$I$39+8051</f>
        <v>#VALUE!</v>
      </c>
      <c r="K39" s="13"/>
      <c r="L39" s="172"/>
      <c r="M39" s="172"/>
      <c r="N39" s="104"/>
      <c r="O39" s="141">
        <v>3</v>
      </c>
      <c r="P39" s="142">
        <v>3</v>
      </c>
      <c r="Q39" s="621"/>
      <c r="R39" s="752"/>
      <c r="S39" s="598"/>
      <c r="T39" s="1064"/>
      <c r="U39" s="223" t="str">
        <f>IF($S39="","",(VLOOKUP($S39,所属・種目コード!$B$3:$D$149,2,0)))</f>
        <v/>
      </c>
      <c r="V39" s="143" t="e">
        <f>$O$39+$U$39+8062</f>
        <v>#VALUE!</v>
      </c>
      <c r="W39" s="13"/>
      <c r="X39" s="172"/>
      <c r="Y39" s="11"/>
      <c r="AA39" s="158" t="e">
        <f>$J$51</f>
        <v>#VALUE!</v>
      </c>
      <c r="AB39" s="159" t="str">
        <f>$I$54</f>
        <v/>
      </c>
      <c r="AC39" s="158">
        <f>$G$54</f>
        <v>0</v>
      </c>
      <c r="AE39" s="158">
        <f>$H$49</f>
        <v>0</v>
      </c>
      <c r="AG39" s="158">
        <f>$D$54</f>
        <v>6</v>
      </c>
      <c r="AH39" s="158">
        <f>$E$54</f>
        <v>0</v>
      </c>
      <c r="AI39" s="160">
        <f>$F$54</f>
        <v>0</v>
      </c>
      <c r="AJ39" s="13">
        <v>11</v>
      </c>
    </row>
    <row r="40" spans="1:36">
      <c r="A40" s="170"/>
      <c r="B40" s="104"/>
      <c r="C40" s="56"/>
      <c r="D40" s="142">
        <v>4</v>
      </c>
      <c r="E40" s="621"/>
      <c r="F40" s="752"/>
      <c r="G40" s="598"/>
      <c r="H40" s="1064"/>
      <c r="I40" s="223" t="str">
        <f>IF($G40="","",(VLOOKUP($G40,所属・種目コード!$B$3:$C$163,2,0)))</f>
        <v/>
      </c>
      <c r="J40" s="144"/>
      <c r="K40" s="13"/>
      <c r="L40" s="172"/>
      <c r="M40" s="172"/>
      <c r="N40" s="104"/>
      <c r="O40" s="56"/>
      <c r="P40" s="142">
        <v>4</v>
      </c>
      <c r="Q40" s="621"/>
      <c r="R40" s="752"/>
      <c r="S40" s="598"/>
      <c r="T40" s="1064"/>
      <c r="U40" s="223" t="str">
        <f>IF($S40="","",(VLOOKUP($S40,所属・種目コード!$B$3:$D$149,2,0)))</f>
        <v/>
      </c>
      <c r="V40" s="144"/>
      <c r="W40" s="13"/>
      <c r="X40" s="172"/>
      <c r="Y40" s="11"/>
      <c r="AA40" s="11"/>
    </row>
    <row r="41" spans="1:36">
      <c r="A41" s="170"/>
      <c r="B41" s="104"/>
      <c r="C41" s="56"/>
      <c r="D41" s="142">
        <v>5</v>
      </c>
      <c r="E41" s="621"/>
      <c r="F41" s="752"/>
      <c r="G41" s="598"/>
      <c r="H41" s="1064"/>
      <c r="I41" s="223" t="str">
        <f>IF($G41="","",(VLOOKUP($G41,所属・種目コード!$B$3:$C$163,2,0)))</f>
        <v/>
      </c>
      <c r="J41" s="144"/>
      <c r="K41" s="13"/>
      <c r="L41" s="172"/>
      <c r="M41" s="172"/>
      <c r="N41" s="104"/>
      <c r="O41" s="56"/>
      <c r="P41" s="142">
        <v>5</v>
      </c>
      <c r="Q41" s="621"/>
      <c r="R41" s="752"/>
      <c r="S41" s="598"/>
      <c r="T41" s="1064"/>
      <c r="U41" s="223" t="str">
        <f>IF($S41="","",(VLOOKUP($S41,所属・種目コード!$B$3:$D$149,2,0)))</f>
        <v/>
      </c>
      <c r="V41" s="144"/>
      <c r="W41" s="13"/>
      <c r="X41" s="172"/>
      <c r="Y41" s="11"/>
      <c r="AA41" s="11"/>
    </row>
    <row r="42" spans="1:36" ht="14.5" thickBot="1">
      <c r="A42" s="170"/>
      <c r="B42" s="104"/>
      <c r="C42" s="57"/>
      <c r="D42" s="145">
        <v>6</v>
      </c>
      <c r="E42" s="622"/>
      <c r="F42" s="754"/>
      <c r="G42" s="600"/>
      <c r="H42" s="1065"/>
      <c r="I42" s="454" t="str">
        <f>IF($G42="","",(VLOOKUP($G42,所属・種目コード!$B$3:$C$163,2,0)))</f>
        <v/>
      </c>
      <c r="J42" s="147"/>
      <c r="K42" s="13"/>
      <c r="L42" s="172"/>
      <c r="M42" s="172"/>
      <c r="N42" s="104"/>
      <c r="O42" s="57"/>
      <c r="P42" s="145">
        <v>6</v>
      </c>
      <c r="Q42" s="622"/>
      <c r="R42" s="754"/>
      <c r="S42" s="600"/>
      <c r="T42" s="1065"/>
      <c r="U42" s="454" t="str">
        <f>IF($S42="","",(VLOOKUP($S42,所属・種目コード!$B$3:$D$149,2,0)))</f>
        <v/>
      </c>
      <c r="V42" s="147"/>
      <c r="W42" s="13"/>
      <c r="X42" s="172"/>
      <c r="Y42" s="11"/>
      <c r="AA42" s="11"/>
    </row>
    <row r="43" spans="1:36">
      <c r="A43" s="170"/>
      <c r="B43" s="104"/>
      <c r="C43" s="13"/>
      <c r="D43" s="13"/>
      <c r="E43" s="104"/>
      <c r="F43" s="751"/>
      <c r="G43" s="104"/>
      <c r="H43" s="104"/>
      <c r="I43" s="104"/>
      <c r="J43" s="13"/>
      <c r="K43" s="13"/>
      <c r="L43" s="172"/>
      <c r="M43" s="172"/>
      <c r="N43" s="104"/>
      <c r="O43" s="13"/>
      <c r="P43" s="13"/>
      <c r="Q43" s="104"/>
      <c r="R43" s="751"/>
      <c r="S43" s="104"/>
      <c r="T43" s="751"/>
      <c r="U43" s="104"/>
      <c r="V43" s="13"/>
      <c r="W43" s="13"/>
      <c r="X43" s="172"/>
      <c r="Y43" s="11"/>
      <c r="AA43" s="11"/>
    </row>
    <row r="44" spans="1:36" ht="14.5" thickBot="1">
      <c r="A44" s="170"/>
      <c r="B44" s="104"/>
      <c r="C44" s="13"/>
      <c r="D44" s="13"/>
      <c r="E44" s="104"/>
      <c r="F44" s="148"/>
      <c r="G44" s="104"/>
      <c r="H44" s="104"/>
      <c r="I44" s="104"/>
      <c r="J44" s="13"/>
      <c r="K44" s="13"/>
      <c r="L44" s="172"/>
      <c r="M44" s="172"/>
      <c r="N44" s="104"/>
      <c r="O44" s="13"/>
      <c r="P44" s="13"/>
      <c r="Q44" s="104"/>
      <c r="R44" s="148"/>
      <c r="S44" s="104"/>
      <c r="T44" s="148"/>
      <c r="U44" s="104"/>
      <c r="V44" s="13"/>
      <c r="W44" s="13"/>
      <c r="X44" s="172"/>
      <c r="Y44" s="11"/>
      <c r="AA44" s="11"/>
    </row>
    <row r="45" spans="1:36" ht="16" thickBot="1">
      <c r="A45" s="170"/>
      <c r="B45" s="104"/>
      <c r="C45" s="13"/>
      <c r="D45" s="13"/>
      <c r="E45" s="104"/>
      <c r="F45" s="148"/>
      <c r="G45" s="104"/>
      <c r="H45" s="601" t="s">
        <v>8905</v>
      </c>
      <c r="I45" s="617"/>
      <c r="J45" s="13"/>
      <c r="K45" s="13"/>
      <c r="L45" s="172"/>
      <c r="M45" s="172"/>
      <c r="N45" s="104"/>
      <c r="O45" s="13"/>
      <c r="P45" s="13"/>
      <c r="Q45" s="104"/>
      <c r="R45" s="148"/>
      <c r="S45" s="104"/>
      <c r="T45" s="757" t="s">
        <v>8905</v>
      </c>
      <c r="U45" s="619"/>
      <c r="V45" s="13"/>
      <c r="W45" s="13"/>
      <c r="X45" s="172"/>
      <c r="Y45" s="11"/>
      <c r="AA45" s="11"/>
    </row>
    <row r="46" spans="1:36" ht="15" thickTop="1" thickBot="1">
      <c r="A46" s="170"/>
      <c r="B46" s="104"/>
      <c r="C46" s="13"/>
      <c r="D46" s="13"/>
      <c r="E46" s="104"/>
      <c r="F46" s="148"/>
      <c r="G46" s="104"/>
      <c r="H46" s="463"/>
      <c r="I46" s="463"/>
      <c r="J46" s="13"/>
      <c r="K46" s="13"/>
      <c r="L46" s="172"/>
      <c r="M46" s="172"/>
      <c r="N46" s="104"/>
      <c r="O46" s="13"/>
      <c r="P46" s="13"/>
      <c r="Q46" s="104"/>
      <c r="R46" s="148"/>
      <c r="S46" s="104"/>
      <c r="T46" s="1052"/>
      <c r="U46" s="1052"/>
      <c r="V46" s="13"/>
      <c r="W46" s="13"/>
      <c r="X46" s="172"/>
      <c r="Y46" s="11"/>
      <c r="AA46" s="11"/>
    </row>
    <row r="47" spans="1:36" ht="17" thickBot="1">
      <c r="A47" s="170"/>
      <c r="B47" s="104"/>
      <c r="C47" s="1078" t="s">
        <v>9115</v>
      </c>
      <c r="D47" s="1078"/>
      <c r="E47" s="1078"/>
      <c r="F47" s="1078"/>
      <c r="G47" s="161"/>
      <c r="H47" s="612" t="s">
        <v>8716</v>
      </c>
      <c r="I47" s="162"/>
      <c r="J47" s="162"/>
      <c r="K47" s="13"/>
      <c r="L47" s="172"/>
      <c r="M47" s="172"/>
      <c r="N47" s="104"/>
      <c r="O47" s="1078" t="s">
        <v>9115</v>
      </c>
      <c r="P47" s="1078"/>
      <c r="Q47" s="1078"/>
      <c r="R47" s="1078"/>
      <c r="S47" s="161"/>
      <c r="T47" s="612" t="s">
        <v>8716</v>
      </c>
      <c r="U47" s="162"/>
      <c r="V47" s="162"/>
      <c r="W47" s="13"/>
      <c r="X47" s="172"/>
      <c r="Y47" s="11"/>
      <c r="AA47" s="1087" t="s">
        <v>8648</v>
      </c>
      <c r="AB47" s="1088"/>
      <c r="AC47" s="1088"/>
      <c r="AD47" s="1088"/>
      <c r="AE47" s="1088"/>
      <c r="AF47" s="1089"/>
    </row>
    <row r="48" spans="1:36">
      <c r="A48" s="170"/>
      <c r="B48" s="104"/>
      <c r="C48" s="1046" t="s">
        <v>8639</v>
      </c>
      <c r="D48" s="1047"/>
      <c r="E48" s="224" t="s">
        <v>8646</v>
      </c>
      <c r="F48" s="103" t="s">
        <v>8650</v>
      </c>
      <c r="G48" s="735" t="s">
        <v>8637</v>
      </c>
      <c r="H48" s="224" t="s">
        <v>8658</v>
      </c>
      <c r="I48" s="743" t="s">
        <v>8638</v>
      </c>
      <c r="J48" s="734" t="s">
        <v>403</v>
      </c>
      <c r="K48" s="13"/>
      <c r="L48" s="172"/>
      <c r="M48" s="172"/>
      <c r="N48" s="104"/>
      <c r="O48" s="1046" t="s">
        <v>8639</v>
      </c>
      <c r="P48" s="1047"/>
      <c r="Q48" s="224" t="s">
        <v>8646</v>
      </c>
      <c r="R48" s="103" t="s">
        <v>8650</v>
      </c>
      <c r="S48" s="735" t="s">
        <v>8637</v>
      </c>
      <c r="T48" s="224" t="s">
        <v>8658</v>
      </c>
      <c r="U48" s="743" t="s">
        <v>8638</v>
      </c>
      <c r="V48" s="734" t="s">
        <v>403</v>
      </c>
      <c r="W48" s="13"/>
      <c r="X48" s="172"/>
      <c r="Y48" s="11"/>
      <c r="AA48" s="11"/>
    </row>
    <row r="49" spans="1:40">
      <c r="A49" s="170"/>
      <c r="B49" s="104"/>
      <c r="C49" s="55"/>
      <c r="D49" s="132">
        <v>1</v>
      </c>
      <c r="E49" s="621"/>
      <c r="F49" s="752"/>
      <c r="G49" s="598"/>
      <c r="H49" s="1075"/>
      <c r="I49" s="223" t="str">
        <f>IF($G49="","",(VLOOKUP($G49,所属・種目コード!$B$3:$C$163,2,0)))</f>
        <v/>
      </c>
      <c r="J49" s="738"/>
      <c r="K49" s="13"/>
      <c r="L49" s="172"/>
      <c r="M49" s="172"/>
      <c r="N49" s="104"/>
      <c r="O49" s="55"/>
      <c r="P49" s="132">
        <v>1</v>
      </c>
      <c r="Q49" s="621"/>
      <c r="R49" s="752"/>
      <c r="S49" s="598"/>
      <c r="T49" s="1075"/>
      <c r="U49" s="223" t="str">
        <f>IF($S49="","",(VLOOKUP($S49,所属・種目コード!$B$3:$D$149,2,0)))</f>
        <v/>
      </c>
      <c r="V49" s="738"/>
      <c r="W49" s="13"/>
      <c r="X49" s="172"/>
      <c r="Y49" s="11"/>
      <c r="AA49" s="11"/>
    </row>
    <row r="50" spans="1:40">
      <c r="A50" s="170"/>
      <c r="B50" s="104"/>
      <c r="C50" s="138" t="s">
        <v>8700</v>
      </c>
      <c r="D50" s="139">
        <v>2</v>
      </c>
      <c r="E50" s="621"/>
      <c r="F50" s="752"/>
      <c r="G50" s="598"/>
      <c r="H50" s="1076"/>
      <c r="I50" s="223" t="str">
        <f>IF($G50="","",(VLOOKUP($G50,所属・種目コード!$B$3:$C$163,2,0)))</f>
        <v/>
      </c>
      <c r="J50" s="739"/>
      <c r="K50" s="13"/>
      <c r="L50" s="172"/>
      <c r="M50" s="172"/>
      <c r="N50" s="104"/>
      <c r="O50" s="138" t="s">
        <v>8640</v>
      </c>
      <c r="P50" s="139">
        <v>2</v>
      </c>
      <c r="Q50" s="621"/>
      <c r="R50" s="752"/>
      <c r="S50" s="598"/>
      <c r="T50" s="1076"/>
      <c r="U50" s="223" t="str">
        <f>IF($S50="","",(VLOOKUP($S50,所属・種目コード!$B$3:$D$149,2,0)))</f>
        <v/>
      </c>
      <c r="V50" s="739"/>
      <c r="W50" s="13"/>
      <c r="X50" s="172"/>
      <c r="Y50" s="11"/>
      <c r="AA50" s="11"/>
    </row>
    <row r="51" spans="1:40" ht="16.5">
      <c r="A51" s="170"/>
      <c r="B51" s="104"/>
      <c r="C51" s="141">
        <v>4</v>
      </c>
      <c r="D51" s="142">
        <v>3</v>
      </c>
      <c r="E51" s="621"/>
      <c r="F51" s="752"/>
      <c r="G51" s="598"/>
      <c r="H51" s="1076"/>
      <c r="I51" s="223" t="str">
        <f>IF($G51="","",(VLOOKUP($G51,所属・種目コード!$B$3:$C$163,2,0)))</f>
        <v/>
      </c>
      <c r="J51" s="740" t="e">
        <f>$C$51+$I$51+8053</f>
        <v>#VALUE!</v>
      </c>
      <c r="K51" s="13"/>
      <c r="L51" s="172"/>
      <c r="M51" s="172"/>
      <c r="N51" s="104"/>
      <c r="O51" s="141">
        <v>4</v>
      </c>
      <c r="P51" s="142">
        <v>3</v>
      </c>
      <c r="Q51" s="621"/>
      <c r="R51" s="752"/>
      <c r="S51" s="598"/>
      <c r="T51" s="1076"/>
      <c r="U51" s="223" t="str">
        <f>IF($S51="","",(VLOOKUP($S51,所属・種目コード!$B$3:$D$149,2,0)))</f>
        <v/>
      </c>
      <c r="V51" s="740" t="e">
        <f>$C$51+$U$51+8063</f>
        <v>#VALUE!</v>
      </c>
      <c r="W51" s="13"/>
      <c r="X51" s="172"/>
      <c r="Y51" s="11"/>
      <c r="AA51" s="11" t="s">
        <v>403</v>
      </c>
      <c r="AB51" s="11" t="s">
        <v>404</v>
      </c>
      <c r="AC51" s="11" t="s">
        <v>405</v>
      </c>
      <c r="AD51" s="11" t="s">
        <v>406</v>
      </c>
      <c r="AE51" s="11" t="s">
        <v>407</v>
      </c>
      <c r="AF51" s="21" t="s">
        <v>408</v>
      </c>
      <c r="AG51" s="11" t="s">
        <v>409</v>
      </c>
      <c r="AH51" s="11" t="s">
        <v>47</v>
      </c>
      <c r="AI51" s="11" t="s">
        <v>52</v>
      </c>
      <c r="AJ51" s="11" t="s">
        <v>410</v>
      </c>
      <c r="AK51" s="11" t="s">
        <v>411</v>
      </c>
      <c r="AL51" s="11" t="s">
        <v>412</v>
      </c>
      <c r="AM51" s="11" t="s">
        <v>413</v>
      </c>
    </row>
    <row r="52" spans="1:40">
      <c r="A52" s="170"/>
      <c r="B52" s="104"/>
      <c r="C52" s="56"/>
      <c r="D52" s="142">
        <v>4</v>
      </c>
      <c r="E52" s="621"/>
      <c r="F52" s="752"/>
      <c r="G52" s="598"/>
      <c r="H52" s="1076"/>
      <c r="I52" s="223" t="str">
        <f>IF($G52="","",(VLOOKUP($G52,所属・種目コード!$B$3:$C$163,2,0)))</f>
        <v/>
      </c>
      <c r="J52" s="741"/>
      <c r="K52" s="13"/>
      <c r="L52" s="172"/>
      <c r="M52" s="172"/>
      <c r="N52" s="104"/>
      <c r="O52" s="56"/>
      <c r="P52" s="142">
        <v>4</v>
      </c>
      <c r="Q52" s="621"/>
      <c r="R52" s="752"/>
      <c r="S52" s="598"/>
      <c r="T52" s="1076"/>
      <c r="U52" s="223" t="str">
        <f>IF($S52="","",(VLOOKUP($S52,所属・種目コード!$B$3:$D$149,2,0)))</f>
        <v/>
      </c>
      <c r="V52" s="741"/>
      <c r="W52" s="13"/>
      <c r="X52" s="172"/>
      <c r="Y52" s="11"/>
      <c r="AA52" s="135" t="e">
        <f>$V$15</f>
        <v>#VALUE!</v>
      </c>
      <c r="AB52" s="136" t="str">
        <f>$U$13</f>
        <v/>
      </c>
      <c r="AC52" s="135" t="str">
        <f>$S$13</f>
        <v/>
      </c>
      <c r="AD52" s="11"/>
      <c r="AE52" s="135">
        <f>$T$13</f>
        <v>0</v>
      </c>
      <c r="AF52" s="21"/>
      <c r="AG52" s="135">
        <f t="shared" ref="AG52:AH55" si="2">P13</f>
        <v>1</v>
      </c>
      <c r="AH52" s="135">
        <f t="shared" si="2"/>
        <v>0</v>
      </c>
      <c r="AI52" s="137" t="str">
        <f>$R$13</f>
        <v/>
      </c>
      <c r="AJ52" s="13">
        <v>11</v>
      </c>
      <c r="AN52" s="11"/>
    </row>
    <row r="53" spans="1:40">
      <c r="A53" s="170"/>
      <c r="B53" s="104"/>
      <c r="C53" s="56"/>
      <c r="D53" s="142">
        <v>5</v>
      </c>
      <c r="E53" s="621"/>
      <c r="F53" s="752"/>
      <c r="G53" s="598"/>
      <c r="H53" s="1076"/>
      <c r="I53" s="223" t="str">
        <f>IF($G53="","",(VLOOKUP($G53,所属・種目コード!$B$3:$C$163,2,0)))</f>
        <v/>
      </c>
      <c r="J53" s="741"/>
      <c r="K53" s="13"/>
      <c r="L53" s="172"/>
      <c r="M53" s="172"/>
      <c r="N53" s="104"/>
      <c r="O53" s="56"/>
      <c r="P53" s="142">
        <v>5</v>
      </c>
      <c r="Q53" s="621"/>
      <c r="R53" s="752"/>
      <c r="S53" s="598"/>
      <c r="T53" s="1076"/>
      <c r="U53" s="223" t="str">
        <f>IF($S53="","",(VLOOKUP($S53,所属・種目コード!$B$3:$D$149,2,0)))</f>
        <v/>
      </c>
      <c r="V53" s="741"/>
      <c r="W53" s="13"/>
      <c r="X53" s="172"/>
      <c r="Y53" s="11"/>
      <c r="AA53" s="135" t="e">
        <f t="shared" ref="AA53:AA60" si="3">$V$15</f>
        <v>#VALUE!</v>
      </c>
      <c r="AB53" s="136" t="str">
        <f>$U$14</f>
        <v/>
      </c>
      <c r="AC53" s="135" t="str">
        <f>$S$14</f>
        <v/>
      </c>
      <c r="AD53" s="11"/>
      <c r="AE53" s="135">
        <f t="shared" ref="AE53:AE60" si="4">$T$13</f>
        <v>0</v>
      </c>
      <c r="AF53" s="21"/>
      <c r="AG53" s="135">
        <f t="shared" si="2"/>
        <v>2</v>
      </c>
      <c r="AH53" s="135">
        <f t="shared" si="2"/>
        <v>0</v>
      </c>
      <c r="AI53" s="137" t="str">
        <f>$R$14</f>
        <v/>
      </c>
      <c r="AJ53" s="13">
        <v>11</v>
      </c>
    </row>
    <row r="54" spans="1:40" ht="14.5" thickBot="1">
      <c r="A54" s="170"/>
      <c r="B54" s="104"/>
      <c r="C54" s="57"/>
      <c r="D54" s="145">
        <v>6</v>
      </c>
      <c r="E54" s="622"/>
      <c r="F54" s="754"/>
      <c r="G54" s="600"/>
      <c r="H54" s="1077"/>
      <c r="I54" s="454" t="str">
        <f>IF($G54="","",(VLOOKUP($G54,所属・種目コード!$B$3:$C$163,2,0)))</f>
        <v/>
      </c>
      <c r="J54" s="742"/>
      <c r="K54" s="13"/>
      <c r="L54" s="172"/>
      <c r="M54" s="172"/>
      <c r="N54" s="104"/>
      <c r="O54" s="57"/>
      <c r="P54" s="145">
        <v>6</v>
      </c>
      <c r="Q54" s="622"/>
      <c r="R54" s="754"/>
      <c r="S54" s="600"/>
      <c r="T54" s="1077"/>
      <c r="U54" s="454" t="str">
        <f>IF($S54="","",(VLOOKUP($S54,所属・種目コード!$B$3:$D$149,2,0)))</f>
        <v/>
      </c>
      <c r="V54" s="742"/>
      <c r="W54" s="13"/>
      <c r="X54" s="172"/>
      <c r="Y54" s="11"/>
      <c r="AA54" s="135" t="e">
        <f t="shared" si="3"/>
        <v>#VALUE!</v>
      </c>
      <c r="AB54" s="136" t="str">
        <f>$U$15</f>
        <v/>
      </c>
      <c r="AC54" s="135" t="str">
        <f>$S$15</f>
        <v/>
      </c>
      <c r="AD54" s="11"/>
      <c r="AE54" s="135">
        <f t="shared" si="4"/>
        <v>0</v>
      </c>
      <c r="AF54" s="21"/>
      <c r="AG54" s="135">
        <f t="shared" si="2"/>
        <v>3</v>
      </c>
      <c r="AH54" s="135">
        <f t="shared" si="2"/>
        <v>0</v>
      </c>
      <c r="AI54" s="137" t="str">
        <f>$R$15</f>
        <v/>
      </c>
      <c r="AJ54" s="13">
        <v>11</v>
      </c>
    </row>
    <row r="55" spans="1:40">
      <c r="A55" s="170"/>
      <c r="B55" s="104"/>
      <c r="C55" s="13"/>
      <c r="D55" s="13"/>
      <c r="E55" s="104"/>
      <c r="F55" s="148"/>
      <c r="G55" s="104"/>
      <c r="H55" s="148"/>
      <c r="I55" s="104"/>
      <c r="J55" s="13"/>
      <c r="K55" s="13"/>
      <c r="L55" s="172"/>
      <c r="M55" s="172"/>
      <c r="N55" s="104"/>
      <c r="O55" s="13"/>
      <c r="P55" s="13"/>
      <c r="Q55" s="104"/>
      <c r="R55" s="148"/>
      <c r="S55" s="104"/>
      <c r="T55" s="148"/>
      <c r="U55" s="104"/>
      <c r="V55" s="13"/>
      <c r="W55" s="13"/>
      <c r="X55" s="172"/>
      <c r="Y55" s="11"/>
      <c r="AA55" s="135" t="e">
        <f t="shared" si="3"/>
        <v>#VALUE!</v>
      </c>
      <c r="AB55" s="136" t="str">
        <f>$U$16</f>
        <v/>
      </c>
      <c r="AC55" s="135" t="str">
        <f>$S$16</f>
        <v/>
      </c>
      <c r="AD55" s="11"/>
      <c r="AE55" s="135">
        <f t="shared" si="4"/>
        <v>0</v>
      </c>
      <c r="AF55" s="21"/>
      <c r="AG55" s="135">
        <f t="shared" si="2"/>
        <v>4</v>
      </c>
      <c r="AH55" s="135">
        <f t="shared" si="2"/>
        <v>0</v>
      </c>
      <c r="AI55" s="137" t="str">
        <f>$R$16</f>
        <v/>
      </c>
      <c r="AJ55" s="13">
        <v>11</v>
      </c>
    </row>
    <row r="56" spans="1:40">
      <c r="A56" s="170"/>
      <c r="B56" s="104"/>
      <c r="C56" s="13"/>
      <c r="D56" s="13"/>
      <c r="E56" s="104"/>
      <c r="F56" s="148"/>
      <c r="G56" s="104"/>
      <c r="H56" s="148"/>
      <c r="I56" s="104"/>
      <c r="J56" s="13"/>
      <c r="K56" s="13"/>
      <c r="L56" s="172"/>
      <c r="M56" s="172"/>
      <c r="N56" s="104"/>
      <c r="O56" s="13"/>
      <c r="P56" s="13"/>
      <c r="Q56" s="104"/>
      <c r="R56" s="148"/>
      <c r="S56" s="104"/>
      <c r="T56" s="148"/>
      <c r="U56" s="104"/>
      <c r="V56" s="13"/>
      <c r="W56" s="13"/>
      <c r="X56" s="172"/>
      <c r="Y56" s="11"/>
      <c r="AA56" s="135"/>
      <c r="AB56" s="136"/>
      <c r="AC56" s="135"/>
      <c r="AD56" s="11"/>
      <c r="AE56" s="135"/>
      <c r="AF56" s="21"/>
      <c r="AG56" s="135"/>
      <c r="AH56" s="135"/>
      <c r="AI56" s="137"/>
      <c r="AJ56" s="13"/>
    </row>
    <row r="57" spans="1:40" ht="20.399999999999999" customHeight="1">
      <c r="A57" s="170"/>
      <c r="B57" s="104"/>
      <c r="C57" s="13"/>
      <c r="D57" s="13"/>
      <c r="E57" s="104"/>
      <c r="F57" s="148"/>
      <c r="G57" s="104"/>
      <c r="H57" s="148"/>
      <c r="I57" s="104"/>
      <c r="J57" s="13"/>
      <c r="K57" s="13"/>
      <c r="L57" s="172"/>
      <c r="M57" s="172"/>
      <c r="N57" s="104"/>
      <c r="O57" s="13"/>
      <c r="P57" s="13"/>
      <c r="Q57" s="104"/>
      <c r="R57" s="148"/>
      <c r="S57" s="104"/>
      <c r="T57" s="148"/>
      <c r="U57" s="104"/>
      <c r="V57" s="13"/>
      <c r="W57" s="13"/>
      <c r="X57" s="172"/>
      <c r="Y57" s="11"/>
      <c r="AA57" s="135"/>
      <c r="AB57" s="136"/>
      <c r="AC57" s="135"/>
      <c r="AD57" s="11"/>
      <c r="AE57" s="135"/>
      <c r="AF57" s="21"/>
      <c r="AG57" s="135"/>
      <c r="AH57" s="135"/>
      <c r="AI57" s="137"/>
      <c r="AJ57" s="13"/>
    </row>
    <row r="58" spans="1:40">
      <c r="A58" s="170"/>
      <c r="B58" s="104"/>
      <c r="C58" s="13"/>
      <c r="D58" s="13"/>
      <c r="E58" s="104"/>
      <c r="F58" s="148"/>
      <c r="G58" s="104"/>
      <c r="H58" s="148"/>
      <c r="I58" s="104"/>
      <c r="J58" s="13"/>
      <c r="K58" s="13"/>
      <c r="L58" s="172"/>
      <c r="M58" s="172"/>
      <c r="N58" s="104"/>
      <c r="O58" s="13"/>
      <c r="P58" s="13"/>
      <c r="Q58" s="104"/>
      <c r="R58" s="148"/>
      <c r="S58" s="104"/>
      <c r="T58" s="148"/>
      <c r="U58" s="104"/>
      <c r="V58" s="13"/>
      <c r="W58" s="13"/>
      <c r="X58" s="172"/>
      <c r="Y58" s="11"/>
      <c r="AA58" s="135"/>
      <c r="AB58" s="136"/>
      <c r="AC58" s="135"/>
      <c r="AD58" s="11"/>
      <c r="AE58" s="135"/>
      <c r="AF58" s="21"/>
      <c r="AG58" s="135"/>
      <c r="AH58" s="135"/>
      <c r="AI58" s="137"/>
      <c r="AJ58" s="13"/>
    </row>
    <row r="59" spans="1:40">
      <c r="A59" s="170"/>
      <c r="B59" s="104"/>
      <c r="C59" s="13"/>
      <c r="D59" s="13"/>
      <c r="E59" s="104"/>
      <c r="F59" s="148"/>
      <c r="G59" s="104"/>
      <c r="H59" s="148"/>
      <c r="I59" s="104"/>
      <c r="J59" s="13"/>
      <c r="K59" s="13"/>
      <c r="L59" s="172"/>
      <c r="M59" s="172"/>
      <c r="N59" s="104"/>
      <c r="O59" s="13"/>
      <c r="P59" s="13"/>
      <c r="Q59" s="104"/>
      <c r="R59" s="148"/>
      <c r="S59" s="104"/>
      <c r="T59" s="148"/>
      <c r="U59" s="104"/>
      <c r="V59" s="13"/>
      <c r="W59" s="13"/>
      <c r="X59" s="172"/>
      <c r="Y59" s="11"/>
      <c r="AA59" s="135" t="e">
        <f t="shared" si="3"/>
        <v>#VALUE!</v>
      </c>
      <c r="AB59" s="136" t="str">
        <f>$U$17</f>
        <v/>
      </c>
      <c r="AC59" s="135" t="str">
        <f>$S$17</f>
        <v/>
      </c>
      <c r="AD59" s="11"/>
      <c r="AE59" s="135">
        <f t="shared" si="4"/>
        <v>0</v>
      </c>
      <c r="AF59" s="21"/>
      <c r="AG59" s="135">
        <f>P17</f>
        <v>5</v>
      </c>
      <c r="AH59" s="135">
        <f>Q17</f>
        <v>0</v>
      </c>
      <c r="AI59" s="137" t="str">
        <f>$R$17</f>
        <v/>
      </c>
      <c r="AJ59" s="13">
        <v>11</v>
      </c>
    </row>
    <row r="60" spans="1:40">
      <c r="A60" s="170"/>
      <c r="B60" s="170"/>
      <c r="C60" s="172"/>
      <c r="D60" s="172"/>
      <c r="E60" s="170"/>
      <c r="F60" s="171"/>
      <c r="G60" s="170"/>
      <c r="H60" s="171"/>
      <c r="I60" s="170"/>
      <c r="J60" s="172"/>
      <c r="K60" s="172"/>
      <c r="L60" s="172"/>
      <c r="M60" s="172"/>
      <c r="N60" s="172"/>
      <c r="O60" s="172"/>
      <c r="P60" s="172"/>
      <c r="Q60" s="172"/>
      <c r="R60" s="170"/>
      <c r="S60" s="170"/>
      <c r="T60" s="170"/>
      <c r="U60" s="170"/>
      <c r="V60" s="170"/>
      <c r="W60" s="170"/>
      <c r="X60" s="170"/>
      <c r="AA60" s="135" t="e">
        <f t="shared" si="3"/>
        <v>#VALUE!</v>
      </c>
      <c r="AB60" s="136" t="str">
        <f>$U$18</f>
        <v/>
      </c>
      <c r="AC60" s="135" t="str">
        <f>$S$18</f>
        <v/>
      </c>
      <c r="AD60" s="11"/>
      <c r="AE60" s="135">
        <f t="shared" si="4"/>
        <v>0</v>
      </c>
      <c r="AF60" s="21"/>
      <c r="AG60" s="135">
        <f>P18</f>
        <v>6</v>
      </c>
      <c r="AH60" s="135">
        <f>Q18</f>
        <v>0</v>
      </c>
      <c r="AI60" s="137" t="str">
        <f>$R$18</f>
        <v/>
      </c>
      <c r="AJ60" s="13">
        <v>11</v>
      </c>
    </row>
    <row r="61" spans="1:40">
      <c r="A61" s="64"/>
      <c r="B61" s="64"/>
      <c r="C61" s="64"/>
      <c r="D61" s="64"/>
      <c r="E61" s="64"/>
      <c r="F61" s="66"/>
      <c r="G61" s="64"/>
      <c r="H61" s="66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AA61" s="28" t="e">
        <f t="shared" ref="AA61:AA66" si="5">$J$27</f>
        <v>#VALUE!</v>
      </c>
      <c r="AB61" s="29" t="str">
        <f>$U$25</f>
        <v/>
      </c>
      <c r="AC61" s="28" t="str">
        <f>$S$25</f>
        <v/>
      </c>
      <c r="AE61" s="28">
        <f t="shared" ref="AE61:AE66" si="6">$T$25</f>
        <v>0</v>
      </c>
      <c r="AG61" s="28">
        <f>$P$25</f>
        <v>1</v>
      </c>
      <c r="AH61" s="28">
        <f>$Q$25</f>
        <v>0</v>
      </c>
      <c r="AI61" s="27" t="str">
        <f>$R$25</f>
        <v/>
      </c>
      <c r="AJ61" s="13">
        <v>11</v>
      </c>
    </row>
    <row r="62" spans="1:40">
      <c r="A62" s="64"/>
      <c r="B62" s="64"/>
      <c r="C62" s="64"/>
      <c r="D62" s="64"/>
      <c r="E62" s="64"/>
      <c r="F62" s="66"/>
      <c r="G62" s="64"/>
      <c r="H62" s="66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AA62" s="28" t="e">
        <f t="shared" si="5"/>
        <v>#VALUE!</v>
      </c>
      <c r="AB62" s="29" t="str">
        <f>$U$26</f>
        <v/>
      </c>
      <c r="AC62" s="28" t="str">
        <f>$S$26</f>
        <v/>
      </c>
      <c r="AE62" s="28">
        <f t="shared" si="6"/>
        <v>0</v>
      </c>
      <c r="AG62" s="28">
        <f>$P$26</f>
        <v>2</v>
      </c>
      <c r="AH62" s="28">
        <f>$Q$26</f>
        <v>0</v>
      </c>
      <c r="AI62" s="27" t="str">
        <f>$R$26</f>
        <v/>
      </c>
      <c r="AJ62" s="13">
        <v>11</v>
      </c>
    </row>
    <row r="63" spans="1:40">
      <c r="A63" s="64"/>
      <c r="B63" s="64"/>
      <c r="C63" s="64"/>
      <c r="D63" s="64"/>
      <c r="E63" s="64"/>
      <c r="F63" s="66"/>
      <c r="G63" s="64"/>
      <c r="H63" s="66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AA63" s="28" t="e">
        <f t="shared" si="5"/>
        <v>#VALUE!</v>
      </c>
      <c r="AB63" s="29" t="str">
        <f>$U$27</f>
        <v/>
      </c>
      <c r="AC63" s="28" t="str">
        <f>$S$27</f>
        <v/>
      </c>
      <c r="AE63" s="28">
        <f t="shared" si="6"/>
        <v>0</v>
      </c>
      <c r="AG63" s="28">
        <f>$P$27</f>
        <v>3</v>
      </c>
      <c r="AH63" s="28">
        <f>$Q$27</f>
        <v>0</v>
      </c>
      <c r="AI63" s="27" t="str">
        <f>$R$27</f>
        <v/>
      </c>
      <c r="AJ63" s="13">
        <v>11</v>
      </c>
    </row>
    <row r="64" spans="1:40">
      <c r="A64" s="64"/>
      <c r="B64" s="64"/>
      <c r="C64" s="64"/>
      <c r="D64" s="64"/>
      <c r="E64" s="64"/>
      <c r="F64" s="66"/>
      <c r="G64" s="64"/>
      <c r="H64" s="66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AA64" s="28" t="e">
        <f t="shared" si="5"/>
        <v>#VALUE!</v>
      </c>
      <c r="AB64" s="29" t="str">
        <f>$U$28</f>
        <v/>
      </c>
      <c r="AC64" s="28" t="str">
        <f>$S$28</f>
        <v/>
      </c>
      <c r="AE64" s="28">
        <f t="shared" si="6"/>
        <v>0</v>
      </c>
      <c r="AG64" s="28">
        <f>$P$28</f>
        <v>4</v>
      </c>
      <c r="AH64" s="28">
        <f>$Q$28</f>
        <v>0</v>
      </c>
      <c r="AI64" s="27" t="str">
        <f>$R$28</f>
        <v/>
      </c>
      <c r="AJ64" s="13">
        <v>11</v>
      </c>
    </row>
    <row r="65" spans="1:39">
      <c r="A65" s="64"/>
      <c r="B65" s="64"/>
      <c r="C65" s="64"/>
      <c r="D65" s="64"/>
      <c r="E65" s="64"/>
      <c r="F65" s="66"/>
      <c r="G65" s="64"/>
      <c r="H65" s="66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AA65" s="28" t="e">
        <f t="shared" si="5"/>
        <v>#VALUE!</v>
      </c>
      <c r="AB65" s="29" t="str">
        <f>$U$29</f>
        <v/>
      </c>
      <c r="AC65" s="28" t="str">
        <f>$S$29</f>
        <v/>
      </c>
      <c r="AE65" s="28">
        <f t="shared" si="6"/>
        <v>0</v>
      </c>
      <c r="AG65" s="28">
        <f>$P$29</f>
        <v>5</v>
      </c>
      <c r="AH65" s="28">
        <f>$Q$29</f>
        <v>0</v>
      </c>
      <c r="AI65" s="27" t="str">
        <f>$R$29</f>
        <v/>
      </c>
      <c r="AJ65" s="13">
        <v>11</v>
      </c>
    </row>
    <row r="66" spans="1:39">
      <c r="A66" s="64"/>
      <c r="B66" s="64"/>
      <c r="C66" s="64"/>
      <c r="D66" s="64"/>
      <c r="E66" s="64"/>
      <c r="F66" s="66"/>
      <c r="G66" s="64"/>
      <c r="H66" s="66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AA66" s="28" t="e">
        <f t="shared" si="5"/>
        <v>#VALUE!</v>
      </c>
      <c r="AB66" s="29" t="str">
        <f>$U$30</f>
        <v/>
      </c>
      <c r="AC66" s="28" t="str">
        <f>$S$30</f>
        <v/>
      </c>
      <c r="AE66" s="28">
        <f t="shared" si="6"/>
        <v>0</v>
      </c>
      <c r="AG66" s="28">
        <f>$P$30</f>
        <v>6</v>
      </c>
      <c r="AH66" s="28">
        <f>$Q$30</f>
        <v>0</v>
      </c>
      <c r="AI66" s="27" t="str">
        <f>$R$30</f>
        <v/>
      </c>
      <c r="AJ66" s="13">
        <v>11</v>
      </c>
      <c r="AM66" s="11"/>
    </row>
    <row r="67" spans="1:39">
      <c r="A67" s="64"/>
      <c r="B67" s="64"/>
      <c r="C67" s="64"/>
      <c r="D67" s="64"/>
      <c r="E67" s="64"/>
      <c r="F67" s="66"/>
      <c r="G67" s="64"/>
      <c r="H67" s="66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AA67" s="152" t="e">
        <f>#REF!</f>
        <v>#REF!</v>
      </c>
      <c r="AB67" s="153" t="e">
        <f>#REF!</f>
        <v>#REF!</v>
      </c>
      <c r="AC67" s="152" t="e">
        <f>#REF!</f>
        <v>#REF!</v>
      </c>
      <c r="AE67" s="152" t="e">
        <f>#REF!</f>
        <v>#REF!</v>
      </c>
      <c r="AG67" s="152" t="e">
        <f>#REF!</f>
        <v>#REF!</v>
      </c>
      <c r="AH67" s="11" t="e">
        <f>#REF!</f>
        <v>#REF!</v>
      </c>
      <c r="AI67" s="154" t="e">
        <f>#REF!</f>
        <v>#REF!</v>
      </c>
      <c r="AJ67" s="13">
        <v>11</v>
      </c>
      <c r="AM67" s="11"/>
    </row>
    <row r="68" spans="1:39">
      <c r="A68" s="64"/>
      <c r="B68" s="64"/>
      <c r="C68" s="64"/>
      <c r="D68" s="64"/>
      <c r="E68" s="64"/>
      <c r="F68" s="66"/>
      <c r="G68" s="64"/>
      <c r="H68" s="66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AA68" s="152" t="e">
        <f>#REF!</f>
        <v>#REF!</v>
      </c>
      <c r="AB68" s="153" t="e">
        <f>#REF!</f>
        <v>#REF!</v>
      </c>
      <c r="AC68" s="152" t="e">
        <f>#REF!</f>
        <v>#REF!</v>
      </c>
      <c r="AE68" s="152" t="e">
        <f>#REF!</f>
        <v>#REF!</v>
      </c>
      <c r="AG68" s="152" t="e">
        <f>#REF!</f>
        <v>#REF!</v>
      </c>
      <c r="AH68" s="11" t="e">
        <f>#REF!</f>
        <v>#REF!</v>
      </c>
      <c r="AI68" s="154" t="e">
        <f>#REF!</f>
        <v>#REF!</v>
      </c>
      <c r="AJ68" s="13">
        <v>11</v>
      </c>
      <c r="AM68" s="11"/>
    </row>
    <row r="69" spans="1:39">
      <c r="A69" s="64"/>
      <c r="B69" s="64"/>
      <c r="C69" s="64"/>
      <c r="D69" s="64"/>
      <c r="E69" s="64"/>
      <c r="F69" s="66"/>
      <c r="G69" s="64"/>
      <c r="H69" s="66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AA69" s="152" t="e">
        <f>#REF!</f>
        <v>#REF!</v>
      </c>
      <c r="AB69" s="153" t="e">
        <f>#REF!</f>
        <v>#REF!</v>
      </c>
      <c r="AC69" s="152" t="e">
        <f>#REF!</f>
        <v>#REF!</v>
      </c>
      <c r="AE69" s="152" t="e">
        <f>#REF!</f>
        <v>#REF!</v>
      </c>
      <c r="AG69" s="152" t="e">
        <f>#REF!</f>
        <v>#REF!</v>
      </c>
      <c r="AH69" s="11" t="e">
        <f>#REF!</f>
        <v>#REF!</v>
      </c>
      <c r="AI69" s="154" t="e">
        <f>#REF!</f>
        <v>#REF!</v>
      </c>
      <c r="AJ69" s="13">
        <v>11</v>
      </c>
      <c r="AM69" s="11"/>
    </row>
    <row r="70" spans="1:39">
      <c r="A70" s="64"/>
      <c r="B70" s="64"/>
      <c r="C70" s="64"/>
      <c r="D70" s="64"/>
      <c r="E70" s="64"/>
      <c r="F70" s="66"/>
      <c r="G70" s="64"/>
      <c r="H70" s="66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AA70" s="152" t="e">
        <f>#REF!</f>
        <v>#REF!</v>
      </c>
      <c r="AB70" s="153" t="e">
        <f>#REF!</f>
        <v>#REF!</v>
      </c>
      <c r="AC70" s="152" t="e">
        <f>#REF!</f>
        <v>#REF!</v>
      </c>
      <c r="AE70" s="152" t="e">
        <f>#REF!</f>
        <v>#REF!</v>
      </c>
      <c r="AG70" s="152" t="e">
        <f>#REF!</f>
        <v>#REF!</v>
      </c>
      <c r="AH70" s="11" t="e">
        <f>#REF!</f>
        <v>#REF!</v>
      </c>
      <c r="AI70" s="154" t="e">
        <f>#REF!</f>
        <v>#REF!</v>
      </c>
      <c r="AJ70" s="13">
        <v>11</v>
      </c>
      <c r="AM70" s="11"/>
    </row>
    <row r="71" spans="1:39">
      <c r="A71" s="64"/>
      <c r="B71" s="64"/>
      <c r="C71" s="64"/>
      <c r="D71" s="64"/>
      <c r="E71" s="64"/>
      <c r="F71" s="66"/>
      <c r="G71" s="64"/>
      <c r="H71" s="66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AA71" s="152" t="e">
        <f>#REF!</f>
        <v>#REF!</v>
      </c>
      <c r="AB71" s="153" t="e">
        <f>#REF!</f>
        <v>#REF!</v>
      </c>
      <c r="AC71" s="152" t="e">
        <f>#REF!</f>
        <v>#REF!</v>
      </c>
      <c r="AE71" s="152" t="e">
        <f>#REF!</f>
        <v>#REF!</v>
      </c>
      <c r="AG71" s="152" t="e">
        <f>#REF!</f>
        <v>#REF!</v>
      </c>
      <c r="AH71" s="11" t="e">
        <f>#REF!</f>
        <v>#REF!</v>
      </c>
      <c r="AI71" s="154" t="e">
        <f>#REF!</f>
        <v>#REF!</v>
      </c>
      <c r="AJ71" s="13">
        <v>11</v>
      </c>
      <c r="AM71" s="11"/>
    </row>
    <row r="72" spans="1:39">
      <c r="A72" s="64"/>
      <c r="B72" s="64"/>
      <c r="C72" s="64"/>
      <c r="D72" s="64"/>
      <c r="E72" s="64"/>
      <c r="F72" s="66"/>
      <c r="G72" s="64"/>
      <c r="H72" s="66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AA72" s="152" t="e">
        <f>#REF!</f>
        <v>#REF!</v>
      </c>
      <c r="AB72" s="153" t="e">
        <f>#REF!</f>
        <v>#REF!</v>
      </c>
      <c r="AC72" s="152" t="e">
        <f>#REF!</f>
        <v>#REF!</v>
      </c>
      <c r="AE72" s="152" t="e">
        <f>#REF!</f>
        <v>#REF!</v>
      </c>
      <c r="AG72" s="152" t="e">
        <f>#REF!</f>
        <v>#REF!</v>
      </c>
      <c r="AH72" s="11" t="e">
        <f>#REF!</f>
        <v>#REF!</v>
      </c>
      <c r="AI72" s="154" t="e">
        <f>#REF!</f>
        <v>#REF!</v>
      </c>
      <c r="AJ72" s="13">
        <v>11</v>
      </c>
    </row>
    <row r="73" spans="1:39">
      <c r="A73" s="64"/>
      <c r="B73" s="64"/>
      <c r="C73" s="64"/>
      <c r="D73" s="64"/>
      <c r="E73" s="64"/>
      <c r="F73" s="66"/>
      <c r="G73" s="64"/>
      <c r="H73" s="66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AA73" s="155" t="e">
        <f t="shared" ref="AA73:AA78" si="7">$V$39</f>
        <v>#VALUE!</v>
      </c>
      <c r="AB73" s="156" t="str">
        <f>$U$37</f>
        <v/>
      </c>
      <c r="AC73" s="155">
        <f>$S$37</f>
        <v>0</v>
      </c>
      <c r="AE73" s="155">
        <f t="shared" ref="AE73:AE78" si="8">$T$37</f>
        <v>0</v>
      </c>
      <c r="AG73" s="155">
        <f>$P$37</f>
        <v>1</v>
      </c>
      <c r="AH73" s="11">
        <f>$Q$37</f>
        <v>0</v>
      </c>
      <c r="AI73" s="157">
        <f>$R$37</f>
        <v>0</v>
      </c>
      <c r="AJ73" s="13">
        <v>11</v>
      </c>
    </row>
    <row r="74" spans="1:39">
      <c r="A74" s="64"/>
      <c r="B74" s="64"/>
      <c r="C74" s="64"/>
      <c r="D74" s="64"/>
      <c r="E74" s="64"/>
      <c r="F74" s="66"/>
      <c r="G74" s="64"/>
      <c r="H74" s="66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AA74" s="155" t="e">
        <f t="shared" si="7"/>
        <v>#VALUE!</v>
      </c>
      <c r="AB74" s="156" t="str">
        <f>$U$38</f>
        <v/>
      </c>
      <c r="AC74" s="155">
        <f>$S$38</f>
        <v>0</v>
      </c>
      <c r="AE74" s="155">
        <f t="shared" si="8"/>
        <v>0</v>
      </c>
      <c r="AG74" s="155">
        <f>$P$38</f>
        <v>2</v>
      </c>
      <c r="AH74" s="11">
        <f>$Q$38</f>
        <v>0</v>
      </c>
      <c r="AI74" s="157">
        <f>$R$38</f>
        <v>0</v>
      </c>
      <c r="AJ74" s="13">
        <v>11</v>
      </c>
    </row>
    <row r="75" spans="1:39">
      <c r="A75" s="64"/>
      <c r="B75" s="64"/>
      <c r="C75" s="64"/>
      <c r="D75" s="64"/>
      <c r="E75" s="64"/>
      <c r="F75" s="66"/>
      <c r="G75" s="64"/>
      <c r="H75" s="66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AA75" s="155" t="e">
        <f t="shared" si="7"/>
        <v>#VALUE!</v>
      </c>
      <c r="AB75" s="156" t="str">
        <f>$U$39</f>
        <v/>
      </c>
      <c r="AC75" s="155">
        <f>$S$39</f>
        <v>0</v>
      </c>
      <c r="AE75" s="155">
        <f t="shared" si="8"/>
        <v>0</v>
      </c>
      <c r="AG75" s="155">
        <f>$P$39</f>
        <v>3</v>
      </c>
      <c r="AH75" s="11">
        <f>$Q$39</f>
        <v>0</v>
      </c>
      <c r="AI75" s="157">
        <f>$R$39</f>
        <v>0</v>
      </c>
      <c r="AJ75" s="13">
        <v>11</v>
      </c>
    </row>
    <row r="76" spans="1:39">
      <c r="A76" s="64"/>
      <c r="B76" s="64"/>
      <c r="C76" s="64"/>
      <c r="D76" s="64"/>
      <c r="E76" s="64"/>
      <c r="F76" s="66"/>
      <c r="G76" s="64"/>
      <c r="H76" s="66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AA76" s="155" t="e">
        <f t="shared" si="7"/>
        <v>#VALUE!</v>
      </c>
      <c r="AB76" s="156" t="str">
        <f>$U$40</f>
        <v/>
      </c>
      <c r="AC76" s="155">
        <f>$S$40</f>
        <v>0</v>
      </c>
      <c r="AE76" s="155">
        <f t="shared" si="8"/>
        <v>0</v>
      </c>
      <c r="AG76" s="155">
        <f>$P$40</f>
        <v>4</v>
      </c>
      <c r="AH76" s="11">
        <f>$Q$40</f>
        <v>0</v>
      </c>
      <c r="AI76" s="157">
        <f>$R$40</f>
        <v>0</v>
      </c>
      <c r="AJ76" s="13">
        <v>11</v>
      </c>
    </row>
    <row r="77" spans="1:39">
      <c r="A77" s="64"/>
      <c r="B77" s="64"/>
      <c r="C77" s="64"/>
      <c r="D77" s="64"/>
      <c r="E77" s="64"/>
      <c r="F77" s="66"/>
      <c r="G77" s="64"/>
      <c r="H77" s="66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AA77" s="155" t="e">
        <f t="shared" si="7"/>
        <v>#VALUE!</v>
      </c>
      <c r="AB77" s="156" t="str">
        <f>$U$41</f>
        <v/>
      </c>
      <c r="AC77" s="155">
        <f>$S$41</f>
        <v>0</v>
      </c>
      <c r="AE77" s="155">
        <f t="shared" si="8"/>
        <v>0</v>
      </c>
      <c r="AG77" s="155">
        <f>$P$41</f>
        <v>5</v>
      </c>
      <c r="AH77" s="11">
        <f>$Q$41</f>
        <v>0</v>
      </c>
      <c r="AI77" s="157">
        <f>$R$41</f>
        <v>0</v>
      </c>
      <c r="AJ77" s="13">
        <v>11</v>
      </c>
    </row>
    <row r="78" spans="1:39">
      <c r="A78" s="64"/>
      <c r="B78" s="64"/>
      <c r="C78" s="64"/>
      <c r="D78" s="64"/>
      <c r="E78" s="64"/>
      <c r="F78" s="66"/>
      <c r="G78" s="64"/>
      <c r="H78" s="66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AA78" s="155" t="e">
        <f t="shared" si="7"/>
        <v>#VALUE!</v>
      </c>
      <c r="AB78" s="156" t="str">
        <f>$U$42</f>
        <v/>
      </c>
      <c r="AC78" s="155">
        <f>$S$42</f>
        <v>0</v>
      </c>
      <c r="AE78" s="155">
        <f t="shared" si="8"/>
        <v>0</v>
      </c>
      <c r="AG78" s="155">
        <f>$P$42</f>
        <v>6</v>
      </c>
      <c r="AH78" s="11">
        <f>$Q$42</f>
        <v>0</v>
      </c>
      <c r="AI78" s="157">
        <f>$R$42</f>
        <v>0</v>
      </c>
      <c r="AJ78" s="13">
        <v>11</v>
      </c>
    </row>
    <row r="79" spans="1:39">
      <c r="A79" s="64"/>
      <c r="B79" s="64"/>
      <c r="C79" s="64"/>
      <c r="D79" s="64"/>
      <c r="E79" s="64"/>
      <c r="F79" s="66"/>
      <c r="G79" s="64"/>
      <c r="H79" s="6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AA79" s="158" t="e">
        <f t="shared" ref="AA79:AA84" si="9">$V$51</f>
        <v>#VALUE!</v>
      </c>
      <c r="AB79" s="159" t="str">
        <f>$U$49</f>
        <v/>
      </c>
      <c r="AC79" s="158">
        <f>$S$49</f>
        <v>0</v>
      </c>
      <c r="AE79" s="158">
        <f t="shared" ref="AE79:AE84" si="10">$H$49</f>
        <v>0</v>
      </c>
      <c r="AG79" s="158">
        <f>$P$49</f>
        <v>1</v>
      </c>
      <c r="AH79" s="158">
        <f>$Q$49</f>
        <v>0</v>
      </c>
      <c r="AI79" s="160">
        <f>$R$49</f>
        <v>0</v>
      </c>
      <c r="AJ79" s="13">
        <v>11</v>
      </c>
    </row>
    <row r="80" spans="1:39">
      <c r="A80" s="64"/>
      <c r="B80" s="64"/>
      <c r="C80" s="64"/>
      <c r="D80" s="64"/>
      <c r="E80" s="64"/>
      <c r="F80" s="66"/>
      <c r="G80" s="64"/>
      <c r="H80" s="66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AA80" s="158" t="e">
        <f t="shared" si="9"/>
        <v>#VALUE!</v>
      </c>
      <c r="AB80" s="159" t="str">
        <f>$U$50</f>
        <v/>
      </c>
      <c r="AC80" s="158">
        <f>$S$50</f>
        <v>0</v>
      </c>
      <c r="AE80" s="158">
        <f t="shared" si="10"/>
        <v>0</v>
      </c>
      <c r="AG80" s="158">
        <f>$P$50</f>
        <v>2</v>
      </c>
      <c r="AH80" s="158">
        <f>$Q$50</f>
        <v>0</v>
      </c>
      <c r="AI80" s="160">
        <f>$R$50</f>
        <v>0</v>
      </c>
      <c r="AJ80" s="13">
        <v>11</v>
      </c>
    </row>
    <row r="81" spans="1:36">
      <c r="A81" s="64"/>
      <c r="B81" s="64"/>
      <c r="C81" s="64"/>
      <c r="D81" s="64"/>
      <c r="E81" s="64"/>
      <c r="F81" s="66"/>
      <c r="G81" s="64"/>
      <c r="H81" s="66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AA81" s="158" t="e">
        <f t="shared" si="9"/>
        <v>#VALUE!</v>
      </c>
      <c r="AB81" s="159" t="str">
        <f>$U$51</f>
        <v/>
      </c>
      <c r="AC81" s="158">
        <f>$S$51</f>
        <v>0</v>
      </c>
      <c r="AE81" s="158">
        <f t="shared" si="10"/>
        <v>0</v>
      </c>
      <c r="AG81" s="158">
        <f>$P$51</f>
        <v>3</v>
      </c>
      <c r="AH81" s="158">
        <f>$Q$51</f>
        <v>0</v>
      </c>
      <c r="AI81" s="160">
        <f>$R$51</f>
        <v>0</v>
      </c>
      <c r="AJ81" s="13">
        <v>11</v>
      </c>
    </row>
    <row r="82" spans="1:36">
      <c r="A82" s="64"/>
      <c r="B82" s="64"/>
      <c r="C82" s="64"/>
      <c r="D82" s="64"/>
      <c r="E82" s="64"/>
      <c r="F82" s="66"/>
      <c r="G82" s="64"/>
      <c r="H82" s="66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AA82" s="158" t="e">
        <f t="shared" si="9"/>
        <v>#VALUE!</v>
      </c>
      <c r="AB82" s="159" t="str">
        <f>$U$52</f>
        <v/>
      </c>
      <c r="AC82" s="158">
        <f>$S$52</f>
        <v>0</v>
      </c>
      <c r="AE82" s="158">
        <f t="shared" si="10"/>
        <v>0</v>
      </c>
      <c r="AG82" s="158">
        <f>$P$52</f>
        <v>4</v>
      </c>
      <c r="AH82" s="158">
        <f>$Q$52</f>
        <v>0</v>
      </c>
      <c r="AI82" s="160">
        <f>$R$52</f>
        <v>0</v>
      </c>
      <c r="AJ82" s="13">
        <v>11</v>
      </c>
    </row>
    <row r="83" spans="1:36">
      <c r="A83" s="64"/>
      <c r="B83" s="64"/>
      <c r="C83" s="64"/>
      <c r="D83" s="64"/>
      <c r="E83" s="64"/>
      <c r="F83" s="66"/>
      <c r="G83" s="64"/>
      <c r="H83" s="66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AA83" s="158" t="e">
        <f t="shared" si="9"/>
        <v>#VALUE!</v>
      </c>
      <c r="AB83" s="159" t="str">
        <f>$U$53</f>
        <v/>
      </c>
      <c r="AC83" s="158">
        <f>$S$53</f>
        <v>0</v>
      </c>
      <c r="AE83" s="158">
        <f t="shared" si="10"/>
        <v>0</v>
      </c>
      <c r="AG83" s="158">
        <f>$P$53</f>
        <v>5</v>
      </c>
      <c r="AH83" s="158">
        <f>$Q$53</f>
        <v>0</v>
      </c>
      <c r="AI83" s="160">
        <f>$R$53</f>
        <v>0</v>
      </c>
      <c r="AJ83" s="13">
        <v>11</v>
      </c>
    </row>
    <row r="84" spans="1:36">
      <c r="A84" s="64"/>
      <c r="B84" s="64"/>
      <c r="C84" s="64"/>
      <c r="D84" s="64"/>
      <c r="E84" s="64"/>
      <c r="F84" s="66"/>
      <c r="G84" s="64"/>
      <c r="H84" s="66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AA84" s="158" t="e">
        <f t="shared" si="9"/>
        <v>#VALUE!</v>
      </c>
      <c r="AB84" s="159" t="str">
        <f>$U$54</f>
        <v/>
      </c>
      <c r="AC84" s="158">
        <f>$S$54</f>
        <v>0</v>
      </c>
      <c r="AE84" s="158">
        <f t="shared" si="10"/>
        <v>0</v>
      </c>
      <c r="AG84" s="158">
        <f>$P$54</f>
        <v>6</v>
      </c>
      <c r="AH84" s="158">
        <f>$Q$54</f>
        <v>0</v>
      </c>
      <c r="AI84" s="160">
        <f>$R$54</f>
        <v>0</v>
      </c>
      <c r="AJ84" s="13">
        <v>11</v>
      </c>
    </row>
    <row r="85" spans="1:36">
      <c r="A85" s="64"/>
      <c r="B85" s="64"/>
      <c r="C85" s="64"/>
      <c r="D85" s="64"/>
      <c r="E85" s="64"/>
      <c r="F85" s="66"/>
      <c r="G85" s="64"/>
      <c r="H85" s="66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1:36">
      <c r="A86" s="64"/>
      <c r="B86" s="64"/>
      <c r="C86" s="64"/>
      <c r="D86" s="64"/>
      <c r="E86" s="64"/>
      <c r="F86" s="66"/>
      <c r="G86" s="64"/>
      <c r="H86" s="66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36">
      <c r="A87" s="64"/>
      <c r="B87" s="64"/>
      <c r="C87" s="64"/>
      <c r="D87" s="64"/>
      <c r="E87" s="64"/>
      <c r="F87" s="66"/>
      <c r="G87" s="64"/>
      <c r="H87" s="66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36">
      <c r="A88" s="64"/>
      <c r="B88" s="64"/>
      <c r="C88" s="64"/>
      <c r="D88" s="64"/>
      <c r="E88" s="64"/>
      <c r="F88" s="66"/>
      <c r="G88" s="64"/>
      <c r="H88" s="66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1:36">
      <c r="A89" s="64"/>
      <c r="B89" s="64"/>
      <c r="C89" s="64"/>
      <c r="D89" s="64"/>
      <c r="E89" s="64"/>
      <c r="F89" s="66"/>
      <c r="G89" s="64"/>
      <c r="H89" s="66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36">
      <c r="A90" s="64"/>
      <c r="B90" s="64"/>
      <c r="C90" s="64"/>
      <c r="D90" s="64"/>
      <c r="E90" s="64"/>
      <c r="F90" s="66"/>
      <c r="G90" s="64"/>
      <c r="H90" s="66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5" spans="1:36">
      <c r="N95" s="11"/>
    </row>
  </sheetData>
  <sheetProtection password="F475" sheet="1" objects="1" scenarios="1"/>
  <protectedRanges>
    <protectedRange sqref="G36 S36" name="範囲1_2_1_3"/>
  </protectedRanges>
  <mergeCells count="39">
    <mergeCell ref="AA3:AF3"/>
    <mergeCell ref="AA47:AF47"/>
    <mergeCell ref="O3:T3"/>
    <mergeCell ref="T25:T30"/>
    <mergeCell ref="T37:T42"/>
    <mergeCell ref="Q11:R11"/>
    <mergeCell ref="T11:U11"/>
    <mergeCell ref="T46:U46"/>
    <mergeCell ref="O4:R4"/>
    <mergeCell ref="P10:R10"/>
    <mergeCell ref="O8:S8"/>
    <mergeCell ref="O5:R5"/>
    <mergeCell ref="T13:T18"/>
    <mergeCell ref="T23:U23"/>
    <mergeCell ref="E11:F11"/>
    <mergeCell ref="C3:H3"/>
    <mergeCell ref="H11:I11"/>
    <mergeCell ref="D10:F10"/>
    <mergeCell ref="C8:G8"/>
    <mergeCell ref="C5:F5"/>
    <mergeCell ref="C4:F4"/>
    <mergeCell ref="H37:H42"/>
    <mergeCell ref="C12:D12"/>
    <mergeCell ref="O12:P12"/>
    <mergeCell ref="C36:D36"/>
    <mergeCell ref="C35:F35"/>
    <mergeCell ref="O36:P36"/>
    <mergeCell ref="O35:R35"/>
    <mergeCell ref="H25:H30"/>
    <mergeCell ref="H13:H18"/>
    <mergeCell ref="C23:F23"/>
    <mergeCell ref="H23:I23"/>
    <mergeCell ref="O23:R23"/>
    <mergeCell ref="H49:H54"/>
    <mergeCell ref="T49:T54"/>
    <mergeCell ref="C48:D48"/>
    <mergeCell ref="O48:P48"/>
    <mergeCell ref="C47:F47"/>
    <mergeCell ref="O47:R47"/>
  </mergeCells>
  <phoneticPr fontId="3"/>
  <dataValidations count="3">
    <dataValidation imeMode="halfAlpha" allowBlank="1" showInputMessage="1" showErrorMessage="1" sqref="Q13:Q18 E49:E54 Q49:Q54 U10 U45 I10 I45 U21 E37:E42 Q37:Q42 I21 U33 I33" xr:uid="{00000000-0002-0000-0700-000000000000}"/>
    <dataValidation imeMode="hiragana" allowBlank="1" showInputMessage="1" showErrorMessage="1" sqref="F37:F42 R37:R42 R49:R54 H37:H42 F49:F54 T37:T42" xr:uid="{00000000-0002-0000-0700-000001000000}"/>
    <dataValidation imeMode="halfAlpha" allowBlank="1" showInputMessage="1" showErrorMessage="1" prompt="説明を読んで！" sqref="T10 T45 H45 T21 H10 H21 T33 H33" xr:uid="{00000000-0002-0000-0700-000003000000}"/>
  </dataValidations>
  <pageMargins left="0.23622047244094491" right="0.23622047244094491" top="0.74803149606299213" bottom="0.74803149606299213" header="0.31496062992125984" footer="0.31496062992125984"/>
  <pageSetup paperSize="9" scale="58" orientation="landscape" verticalDpi="0" r:id="rId1"/>
  <rowBreaks count="1" manualBreakCount="1">
    <brk id="58" max="2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種目入力" error="正しい種目データではありません" xr:uid="{00000000-0002-0000-0700-000004000000}">
          <x14:formula1>
            <xm:f>'C:\Users\TAKAHASHI\Desktop\秋季・テスト\[H29・秋季申し込みフォーム・小学.xlsx]所属・種目コード'!#REF!</xm:f>
          </x14:formula1>
          <xm:sqref>S36 G36</xm:sqref>
        </x14:dataValidation>
        <x14:dataValidation type="list" allowBlank="1" showInputMessage="1" showErrorMessage="1" xr:uid="{E1234EB7-4B36-4B9D-805C-5043C0CADA6C}">
          <x14:formula1>
            <xm:f>所属・種目コード!$B$2:$B$148</xm:f>
          </x14:formula1>
          <xm:sqref>G49:G54 S37:S42 G37:G42 S49:S54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1"/>
  <sheetViews>
    <sheetView view="pageBreakPreview" zoomScale="115" zoomScaleNormal="100" zoomScaleSheetLayoutView="115" workbookViewId="0">
      <selection activeCell="J7" sqref="J7"/>
    </sheetView>
  </sheetViews>
  <sheetFormatPr defaultRowHeight="14"/>
  <cols>
    <col min="2" max="2" width="3.08203125" customWidth="1"/>
    <col min="5" max="5" width="15.58203125" customWidth="1"/>
    <col min="6" max="6" width="10.4140625" customWidth="1"/>
    <col min="14" max="14" width="3.58203125" customWidth="1"/>
    <col min="16" max="16" width="8.83203125" hidden="1" customWidth="1"/>
    <col min="17" max="22" width="8.83203125" style="12" hidden="1" customWidth="1"/>
    <col min="23" max="23" width="6.08203125" style="12" hidden="1" customWidth="1"/>
    <col min="24" max="24" width="7.9140625" style="12" hidden="1" customWidth="1"/>
    <col min="25" max="25" width="8.83203125" style="12" hidden="1" customWidth="1"/>
  </cols>
  <sheetData>
    <row r="1" spans="1:3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74"/>
      <c r="R1" s="474"/>
      <c r="S1" s="474"/>
      <c r="T1" s="474"/>
      <c r="U1" s="474"/>
      <c r="V1" s="474"/>
      <c r="W1" s="474"/>
      <c r="X1" s="474"/>
      <c r="Y1" s="474"/>
      <c r="Z1" s="104"/>
      <c r="AA1" s="104"/>
      <c r="AB1" s="104"/>
      <c r="AC1" s="104"/>
      <c r="AD1" s="104"/>
      <c r="AE1" s="104"/>
      <c r="AF1" s="104"/>
    </row>
    <row r="2" spans="1:32" ht="14.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74"/>
      <c r="R2" s="474"/>
      <c r="S2" s="474"/>
      <c r="T2" s="474"/>
      <c r="U2" s="474"/>
      <c r="V2" s="474"/>
      <c r="W2" s="474"/>
      <c r="X2" s="474"/>
      <c r="Y2" s="474"/>
      <c r="Z2" s="104"/>
      <c r="AA2" s="104"/>
      <c r="AB2" s="104"/>
      <c r="AC2" s="104"/>
      <c r="AD2" s="104"/>
      <c r="AE2" s="104"/>
      <c r="AF2" s="104"/>
    </row>
    <row r="3" spans="1:32" ht="21.5" thickBot="1">
      <c r="A3" s="104"/>
      <c r="B3" s="104"/>
      <c r="C3" s="104"/>
      <c r="D3" s="104"/>
      <c r="E3" s="1090" t="s">
        <v>9075</v>
      </c>
      <c r="F3" s="1091"/>
      <c r="G3" s="1091"/>
      <c r="H3" s="1091"/>
      <c r="I3" s="1092"/>
      <c r="J3" s="104"/>
      <c r="K3" s="104"/>
      <c r="L3" s="1093" t="str">
        <f>'女子リレ-入力'!G13</f>
        <v/>
      </c>
      <c r="M3" s="1093"/>
      <c r="N3" s="104"/>
      <c r="O3" s="104"/>
      <c r="P3" s="104"/>
      <c r="Q3" s="474"/>
      <c r="R3" s="474"/>
      <c r="S3" s="474"/>
      <c r="T3" s="474"/>
      <c r="U3" s="474"/>
      <c r="V3" s="474"/>
      <c r="W3" s="474"/>
      <c r="X3" s="474"/>
      <c r="Y3" s="474"/>
      <c r="Z3" s="104"/>
      <c r="AA3" s="104"/>
      <c r="AB3" s="104"/>
      <c r="AC3" s="104"/>
      <c r="AD3" s="104"/>
      <c r="AE3" s="104"/>
      <c r="AF3" s="104"/>
    </row>
    <row r="4" spans="1:3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474"/>
      <c r="R4" s="474"/>
      <c r="S4" s="474"/>
      <c r="T4" s="474"/>
      <c r="U4" s="474"/>
      <c r="V4" s="474"/>
      <c r="W4" s="474"/>
      <c r="X4" s="474"/>
      <c r="Y4" s="474"/>
      <c r="Z4" s="104"/>
      <c r="AA4" s="104"/>
      <c r="AB4" s="104"/>
      <c r="AC4" s="104"/>
      <c r="AD4" s="104"/>
      <c r="AE4" s="104"/>
      <c r="AF4" s="104"/>
    </row>
    <row r="5" spans="1:3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474"/>
      <c r="R5" s="474"/>
      <c r="S5" s="474"/>
      <c r="T5" s="474"/>
      <c r="U5" s="474"/>
      <c r="V5" s="474"/>
      <c r="W5" s="474"/>
      <c r="X5" s="474"/>
      <c r="Y5" s="474"/>
      <c r="Z5" s="104"/>
      <c r="AA5" s="104"/>
      <c r="AB5" s="104"/>
      <c r="AC5" s="104"/>
      <c r="AD5" s="104"/>
      <c r="AE5" s="104"/>
      <c r="AF5" s="104"/>
    </row>
    <row r="6" spans="1:32" ht="16.5">
      <c r="A6" s="104"/>
      <c r="B6" s="104"/>
      <c r="C6" s="1098" t="s">
        <v>8877</v>
      </c>
      <c r="D6" s="1098"/>
      <c r="E6" s="431"/>
      <c r="F6" s="431"/>
      <c r="G6" s="431"/>
      <c r="H6" s="431"/>
      <c r="I6" s="431"/>
      <c r="J6" s="431"/>
      <c r="K6" s="431"/>
      <c r="L6" s="431"/>
      <c r="M6" s="431"/>
      <c r="N6" s="104"/>
      <c r="O6" s="104"/>
      <c r="P6" s="104"/>
      <c r="Q6" s="474"/>
      <c r="R6" s="474"/>
      <c r="S6" s="474"/>
      <c r="T6" s="474"/>
      <c r="U6" s="474"/>
      <c r="V6" s="474"/>
      <c r="W6" s="474"/>
      <c r="X6" s="474"/>
      <c r="Y6" s="474"/>
      <c r="Z6" s="104"/>
      <c r="AA6" s="104"/>
      <c r="AB6" s="104"/>
      <c r="AC6" s="104"/>
      <c r="AD6" s="104"/>
      <c r="AE6" s="104"/>
      <c r="AF6" s="104"/>
    </row>
    <row r="7" spans="1:32" ht="16.5">
      <c r="A7" s="104"/>
      <c r="B7" s="104"/>
      <c r="C7" s="1097" t="s">
        <v>8873</v>
      </c>
      <c r="D7" s="1097"/>
      <c r="E7" s="462"/>
      <c r="F7" s="462"/>
      <c r="G7" s="462"/>
      <c r="H7" s="462"/>
      <c r="I7" s="462"/>
      <c r="J7" s="462"/>
      <c r="K7" s="462"/>
      <c r="L7" s="462"/>
      <c r="M7" s="462"/>
      <c r="N7" s="104"/>
      <c r="O7" s="104"/>
      <c r="P7" s="104"/>
      <c r="Q7" s="474"/>
      <c r="R7" s="474"/>
      <c r="S7" s="474"/>
      <c r="T7" s="474"/>
      <c r="U7" s="474"/>
      <c r="V7" s="474"/>
      <c r="W7" s="474"/>
      <c r="X7" s="474"/>
      <c r="Y7" s="474"/>
      <c r="Z7" s="104"/>
      <c r="AA7" s="104"/>
      <c r="AB7" s="104"/>
      <c r="AC7" s="104"/>
      <c r="AD7" s="104"/>
      <c r="AE7" s="104"/>
      <c r="AF7" s="104"/>
    </row>
    <row r="8" spans="1:32" ht="16.5">
      <c r="A8" s="104"/>
      <c r="B8" s="104"/>
      <c r="C8" s="462"/>
      <c r="D8" s="482" t="s">
        <v>8862</v>
      </c>
      <c r="E8" s="482" t="s">
        <v>8863</v>
      </c>
      <c r="F8" s="482" t="s">
        <v>8864</v>
      </c>
      <c r="G8" s="482" t="s">
        <v>8865</v>
      </c>
      <c r="H8" s="482" t="s">
        <v>8866</v>
      </c>
      <c r="I8" s="482" t="s">
        <v>8867</v>
      </c>
      <c r="J8" s="482" t="s">
        <v>8868</v>
      </c>
      <c r="K8" s="482" t="s">
        <v>8869</v>
      </c>
      <c r="L8" s="482" t="s">
        <v>8870</v>
      </c>
      <c r="M8" s="482" t="s">
        <v>8871</v>
      </c>
      <c r="N8" s="489"/>
      <c r="O8" s="474"/>
      <c r="P8" s="1094" t="s">
        <v>8877</v>
      </c>
      <c r="Q8" s="1094"/>
      <c r="R8" s="1095" t="s">
        <v>8873</v>
      </c>
      <c r="S8" s="1095"/>
      <c r="T8" s="474"/>
      <c r="U8" s="474"/>
      <c r="V8" s="474"/>
      <c r="W8" s="474"/>
      <c r="X8" s="474"/>
      <c r="Y8" s="104"/>
      <c r="Z8" s="104"/>
      <c r="AA8" s="104"/>
      <c r="AB8" s="104"/>
      <c r="AC8" s="104"/>
      <c r="AD8" s="104"/>
      <c r="AE8" s="104"/>
      <c r="AF8" s="104"/>
    </row>
    <row r="9" spans="1:32">
      <c r="A9" s="104"/>
      <c r="B9" s="104"/>
      <c r="D9" t="str">
        <f>'女子リレ-入力'!I13</f>
        <v/>
      </c>
      <c r="E9">
        <f>'女子リレ-入力'!H13</f>
        <v>0</v>
      </c>
      <c r="G9" t="str">
        <f>R11</f>
        <v>0000</v>
      </c>
      <c r="H9" s="11" t="str">
        <f>CONCATENATE(Q10,P10)</f>
        <v>0*</v>
      </c>
      <c r="I9" s="11" t="str">
        <f>CONCATENATE(R10,P10)</f>
        <v>0*</v>
      </c>
      <c r="J9" s="11" t="str">
        <f>CONCATENATE(S10,P10)</f>
        <v>0*</v>
      </c>
      <c r="K9" s="11" t="str">
        <f>CONCATENATE(T10,P10)</f>
        <v>0*</v>
      </c>
      <c r="L9" s="11" t="str">
        <f>CONCATENATE(U10,P10)</f>
        <v>0*</v>
      </c>
      <c r="M9" s="11" t="str">
        <f>CONCATENATE(V10,P10)</f>
        <v>0*</v>
      </c>
      <c r="N9" s="13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104"/>
      <c r="AA9" s="104"/>
      <c r="AB9" s="104"/>
      <c r="AC9" s="104"/>
      <c r="AD9" s="104"/>
      <c r="AE9" s="104"/>
      <c r="AF9" s="104"/>
    </row>
    <row r="10" spans="1:32">
      <c r="A10" s="104"/>
      <c r="B10" s="104"/>
      <c r="N10" s="104"/>
      <c r="O10" s="474"/>
      <c r="P10" s="476" t="s">
        <v>8872</v>
      </c>
      <c r="Q10" s="477">
        <f>'女子リレ-入力'!E13</f>
        <v>0</v>
      </c>
      <c r="R10" s="477">
        <f>'女子リレ-入力'!E14</f>
        <v>0</v>
      </c>
      <c r="S10" s="477">
        <f>'女子リレ-入力'!E15</f>
        <v>0</v>
      </c>
      <c r="T10" s="477">
        <f>'女子リレ-入力'!E16</f>
        <v>0</v>
      </c>
      <c r="U10" s="477">
        <f>'女子リレ-入力'!E17</f>
        <v>0</v>
      </c>
      <c r="V10" s="477">
        <f>'女子リレ-入力'!E18</f>
        <v>0</v>
      </c>
      <c r="W10" s="477" t="s">
        <v>8789</v>
      </c>
      <c r="X10" s="477" t="str">
        <f>'女子リレ-入力'!I13</f>
        <v/>
      </c>
      <c r="Y10" s="478" t="str">
        <f>CONCATENATE(W10,X10)</f>
        <v>03</v>
      </c>
      <c r="Z10" s="104"/>
      <c r="AA10" s="104"/>
      <c r="AB10" s="104"/>
      <c r="AC10" s="104"/>
      <c r="AD10" s="104"/>
      <c r="AE10" s="104"/>
      <c r="AF10" s="104"/>
    </row>
    <row r="11" spans="1:32" ht="16.5">
      <c r="A11" s="104"/>
      <c r="B11" s="104"/>
      <c r="C11" s="1096" t="s">
        <v>8874</v>
      </c>
      <c r="D11" s="1096"/>
      <c r="E11" s="429"/>
      <c r="F11" s="429"/>
      <c r="G11" s="429"/>
      <c r="H11" s="429"/>
      <c r="I11" s="429"/>
      <c r="J11" s="429"/>
      <c r="K11" s="429"/>
      <c r="L11" s="429"/>
      <c r="M11" s="429"/>
      <c r="N11" s="104"/>
      <c r="O11" s="104"/>
      <c r="P11" s="477" t="s">
        <v>8906</v>
      </c>
      <c r="Q11" s="477">
        <f>'女子リレ-入力'!I10</f>
        <v>0</v>
      </c>
      <c r="R11" s="480" t="str">
        <f>CONCATENATE(P11,Q11)</f>
        <v>0000</v>
      </c>
      <c r="S11" s="477"/>
      <c r="T11" s="477"/>
      <c r="U11" s="477"/>
      <c r="V11" s="477"/>
      <c r="W11" s="477"/>
      <c r="X11" s="477"/>
      <c r="Y11" s="477"/>
      <c r="Z11" s="104"/>
      <c r="AA11" s="104"/>
      <c r="AB11" s="104"/>
      <c r="AC11" s="104"/>
      <c r="AD11" s="104"/>
      <c r="AE11" s="104"/>
      <c r="AF11" s="104"/>
    </row>
    <row r="12" spans="1:32">
      <c r="A12" s="104"/>
      <c r="B12" s="104"/>
      <c r="C12" s="429"/>
      <c r="D12" s="483" t="s">
        <v>8862</v>
      </c>
      <c r="E12" s="483" t="s">
        <v>8863</v>
      </c>
      <c r="F12" s="483" t="s">
        <v>8864</v>
      </c>
      <c r="G12" s="483" t="s">
        <v>8865</v>
      </c>
      <c r="H12" s="483" t="s">
        <v>8866</v>
      </c>
      <c r="I12" s="483" t="s">
        <v>8867</v>
      </c>
      <c r="J12" s="483" t="s">
        <v>8868</v>
      </c>
      <c r="K12" s="483" t="s">
        <v>8869</v>
      </c>
      <c r="L12" s="483" t="s">
        <v>8870</v>
      </c>
      <c r="M12" s="483" t="s">
        <v>8871</v>
      </c>
      <c r="N12" s="489"/>
      <c r="O12" s="104"/>
      <c r="P12" s="104"/>
      <c r="Q12" s="474"/>
      <c r="R12" s="474"/>
      <c r="S12" s="474"/>
      <c r="T12" s="474"/>
      <c r="U12" s="474"/>
      <c r="V12" s="474"/>
      <c r="W12" s="474"/>
      <c r="X12" s="474"/>
      <c r="Y12" s="474"/>
      <c r="Z12" s="104"/>
      <c r="AA12" s="104"/>
      <c r="AB12" s="104"/>
      <c r="AC12" s="104"/>
      <c r="AD12" s="104"/>
      <c r="AE12" s="104"/>
      <c r="AF12" s="104"/>
    </row>
    <row r="13" spans="1:32" ht="16.5">
      <c r="A13" s="104"/>
      <c r="B13" s="104"/>
      <c r="D13" t="str">
        <f>'女子リレ-入力'!I49</f>
        <v/>
      </c>
      <c r="E13">
        <f>'女子リレ-入力'!H49</f>
        <v>0</v>
      </c>
      <c r="G13" t="str">
        <f>R16</f>
        <v>0000</v>
      </c>
      <c r="H13" s="11" t="str">
        <f>CONCATENATE(Q15,P15)</f>
        <v>0*</v>
      </c>
      <c r="I13" s="11" t="str">
        <f>CONCATENATE(R15,P15)</f>
        <v>0*</v>
      </c>
      <c r="J13" s="11" t="str">
        <f>CONCATENATE(S15,P15)</f>
        <v>0*</v>
      </c>
      <c r="K13" s="11" t="str">
        <f>CONCATENATE(T15,P15)</f>
        <v>0*</v>
      </c>
      <c r="L13" s="11" t="str">
        <f>CONCATENATE(U15,P15)</f>
        <v>0*</v>
      </c>
      <c r="M13" s="11" t="str">
        <f>CONCATENATE(V15,P15)</f>
        <v>0*</v>
      </c>
      <c r="N13" s="13"/>
      <c r="O13" s="104"/>
      <c r="P13" s="1094" t="s">
        <v>8877</v>
      </c>
      <c r="Q13" s="1094"/>
      <c r="R13" s="1095" t="s">
        <v>8874</v>
      </c>
      <c r="S13" s="1095"/>
      <c r="T13" s="474"/>
      <c r="U13" s="474"/>
      <c r="V13" s="474"/>
      <c r="W13" s="474"/>
      <c r="X13" s="474"/>
      <c r="Y13" s="474"/>
      <c r="Z13" s="104"/>
      <c r="AA13" s="104"/>
      <c r="AB13" s="104"/>
      <c r="AC13" s="104"/>
      <c r="AD13" s="104"/>
      <c r="AE13" s="104"/>
      <c r="AF13" s="104"/>
    </row>
    <row r="14" spans="1:32">
      <c r="A14" s="104"/>
      <c r="B14" s="104"/>
      <c r="N14" s="104"/>
      <c r="O14" s="104"/>
      <c r="P14" s="104"/>
      <c r="Q14" s="474"/>
      <c r="R14" s="474"/>
      <c r="S14" s="474"/>
      <c r="T14" s="474"/>
      <c r="U14" s="474"/>
      <c r="V14" s="474"/>
      <c r="W14" s="474"/>
      <c r="X14" s="474"/>
      <c r="Y14" s="474"/>
      <c r="Z14" s="104"/>
      <c r="AA14" s="104"/>
      <c r="AB14" s="104"/>
      <c r="AC14" s="104"/>
      <c r="AD14" s="104"/>
      <c r="AE14" s="104"/>
      <c r="AF14" s="104"/>
    </row>
    <row r="15" spans="1:32">
      <c r="A15" s="104"/>
      <c r="B15" s="104"/>
      <c r="N15" s="104"/>
      <c r="O15" s="104"/>
      <c r="P15" s="476" t="s">
        <v>8872</v>
      </c>
      <c r="Q15" s="477">
        <f>'女子リレ-入力'!E49</f>
        <v>0</v>
      </c>
      <c r="R15" s="477">
        <f>'女子リレ-入力'!E50</f>
        <v>0</v>
      </c>
      <c r="S15" s="477">
        <f>'女子リレ-入力'!E51</f>
        <v>0</v>
      </c>
      <c r="T15" s="477">
        <f>'女子リレ-入力'!E52</f>
        <v>0</v>
      </c>
      <c r="U15" s="477">
        <f>'女子リレ-入力'!E53</f>
        <v>0</v>
      </c>
      <c r="V15" s="477">
        <f>'女子リレ-入力'!E54</f>
        <v>0</v>
      </c>
      <c r="W15" s="477" t="s">
        <v>8789</v>
      </c>
      <c r="X15" s="477" t="str">
        <f>'女子リレ-入力'!I49</f>
        <v/>
      </c>
      <c r="Y15" s="478" t="str">
        <f>CONCATENATE(W15,X15)</f>
        <v>03</v>
      </c>
      <c r="Z15" s="104"/>
      <c r="AA15" s="104"/>
      <c r="AB15" s="104"/>
      <c r="AC15" s="104"/>
      <c r="AD15" s="104"/>
      <c r="AE15" s="104"/>
      <c r="AF15" s="104"/>
    </row>
    <row r="16" spans="1:32" ht="16.5">
      <c r="A16" s="104"/>
      <c r="B16" s="104"/>
      <c r="C16" s="1099" t="s">
        <v>8878</v>
      </c>
      <c r="D16" s="1099"/>
      <c r="E16" s="330"/>
      <c r="F16" s="330"/>
      <c r="G16" s="330"/>
      <c r="H16" s="330"/>
      <c r="I16" s="330"/>
      <c r="J16" s="330"/>
      <c r="K16" s="330"/>
      <c r="L16" s="330"/>
      <c r="M16" s="330"/>
      <c r="N16" s="104"/>
      <c r="O16" s="104"/>
      <c r="P16" s="477" t="s">
        <v>8906</v>
      </c>
      <c r="Q16" s="477">
        <f>'女子リレ-入力'!I45</f>
        <v>0</v>
      </c>
      <c r="R16" s="480" t="str">
        <f>CONCATENATE(P16,Q16)</f>
        <v>0000</v>
      </c>
      <c r="S16" s="477"/>
      <c r="T16" s="477"/>
      <c r="U16" s="477"/>
      <c r="V16" s="477"/>
      <c r="W16" s="477"/>
      <c r="X16" s="477"/>
      <c r="Y16" s="477"/>
      <c r="Z16" s="104"/>
      <c r="AA16" s="104"/>
      <c r="AB16" s="104"/>
      <c r="AC16" s="104"/>
      <c r="AD16" s="104"/>
      <c r="AE16" s="104"/>
      <c r="AF16" s="104"/>
    </row>
    <row r="17" spans="1:32" ht="16.5">
      <c r="A17" s="104"/>
      <c r="B17" s="104"/>
      <c r="C17" s="1097" t="s">
        <v>8873</v>
      </c>
      <c r="D17" s="1097"/>
      <c r="E17" s="462"/>
      <c r="F17" s="462"/>
      <c r="G17" s="462"/>
      <c r="H17" s="462"/>
      <c r="I17" s="462"/>
      <c r="J17" s="462"/>
      <c r="K17" s="462"/>
      <c r="L17" s="462"/>
      <c r="M17" s="462"/>
      <c r="N17" s="104"/>
      <c r="O17" s="104"/>
      <c r="P17" s="104"/>
      <c r="Q17" s="474"/>
      <c r="R17" s="474"/>
      <c r="S17" s="474"/>
      <c r="T17" s="474"/>
      <c r="U17" s="474"/>
      <c r="V17" s="474"/>
      <c r="W17" s="474"/>
      <c r="X17" s="474"/>
      <c r="Y17" s="474"/>
      <c r="Z17" s="104"/>
      <c r="AA17" s="104"/>
      <c r="AB17" s="104"/>
      <c r="AC17" s="104"/>
      <c r="AD17" s="104"/>
      <c r="AE17" s="104"/>
      <c r="AF17" s="104"/>
    </row>
    <row r="18" spans="1:32">
      <c r="A18" s="104"/>
      <c r="B18" s="104"/>
      <c r="C18" s="462"/>
      <c r="D18" s="482" t="s">
        <v>8862</v>
      </c>
      <c r="E18" s="482" t="s">
        <v>8863</v>
      </c>
      <c r="F18" s="482" t="s">
        <v>8864</v>
      </c>
      <c r="G18" s="482" t="s">
        <v>8865</v>
      </c>
      <c r="H18" s="482" t="s">
        <v>8866</v>
      </c>
      <c r="I18" s="482" t="s">
        <v>8867</v>
      </c>
      <c r="J18" s="482" t="s">
        <v>8868</v>
      </c>
      <c r="K18" s="482" t="s">
        <v>8869</v>
      </c>
      <c r="L18" s="482" t="s">
        <v>8870</v>
      </c>
      <c r="M18" s="482" t="s">
        <v>8871</v>
      </c>
      <c r="N18" s="489"/>
      <c r="O18" s="104"/>
      <c r="P18" s="104"/>
      <c r="Q18" s="474"/>
      <c r="R18" s="474"/>
      <c r="S18" s="474"/>
      <c r="T18" s="474"/>
      <c r="U18" s="474"/>
      <c r="V18" s="474"/>
      <c r="W18" s="474"/>
      <c r="X18" s="474"/>
      <c r="Y18" s="474"/>
      <c r="Z18" s="104"/>
      <c r="AA18" s="104"/>
      <c r="AB18" s="104"/>
      <c r="AC18" s="104"/>
      <c r="AD18" s="104"/>
      <c r="AE18" s="104"/>
      <c r="AF18" s="104"/>
    </row>
    <row r="19" spans="1:32" ht="16.5">
      <c r="A19" s="104"/>
      <c r="B19" s="104"/>
      <c r="D19" t="str">
        <f>'女子リレ-入力'!U13</f>
        <v/>
      </c>
      <c r="E19">
        <f>'女子リレ-入力'!T13</f>
        <v>0</v>
      </c>
      <c r="G19" t="str">
        <f>R24</f>
        <v>000</v>
      </c>
      <c r="H19" s="11" t="str">
        <f>CONCATENATE(Q23,P23)</f>
        <v>0*</v>
      </c>
      <c r="I19" s="11" t="str">
        <f>CONCATENATE(R23,P23)</f>
        <v>0*</v>
      </c>
      <c r="J19" s="11" t="str">
        <f>CONCATENATE(S23,P23)</f>
        <v>0*</v>
      </c>
      <c r="K19" s="11" t="str">
        <f>CONCATENATE(T23,P23)</f>
        <v>0*</v>
      </c>
      <c r="L19" s="11" t="str">
        <f>CONCATENATE(U23,P23)</f>
        <v>0*</v>
      </c>
      <c r="M19" s="11" t="str">
        <f>CONCATENATE(V23,P23)</f>
        <v>0*</v>
      </c>
      <c r="N19" s="13"/>
      <c r="O19" s="104"/>
      <c r="P19" s="1094" t="s">
        <v>8878</v>
      </c>
      <c r="Q19" s="1094"/>
      <c r="R19" s="1095" t="s">
        <v>8873</v>
      </c>
      <c r="S19" s="1095"/>
      <c r="T19" s="474"/>
      <c r="U19" s="474"/>
      <c r="V19" s="474"/>
      <c r="W19" s="474"/>
      <c r="X19" s="474"/>
      <c r="Y19" s="474"/>
      <c r="Z19" s="104"/>
      <c r="AA19" s="104"/>
      <c r="AB19" s="104"/>
      <c r="AC19" s="104"/>
      <c r="AD19" s="104"/>
      <c r="AE19" s="104"/>
      <c r="AF19" s="104"/>
    </row>
    <row r="20" spans="1:32">
      <c r="A20" s="104"/>
      <c r="B20" s="104"/>
      <c r="N20" s="104"/>
      <c r="O20" s="104"/>
      <c r="P20" s="104"/>
      <c r="Q20" s="474"/>
      <c r="R20" s="474"/>
      <c r="S20" s="474"/>
      <c r="T20" s="474"/>
      <c r="U20" s="474"/>
      <c r="V20" s="474"/>
      <c r="W20" s="474"/>
      <c r="X20" s="474"/>
      <c r="Y20" s="474"/>
      <c r="Z20" s="104"/>
      <c r="AA20" s="104"/>
      <c r="AB20" s="104"/>
      <c r="AC20" s="104"/>
      <c r="AD20" s="104"/>
      <c r="AE20" s="104"/>
      <c r="AF20" s="104"/>
    </row>
    <row r="21" spans="1:32" ht="16.5">
      <c r="A21" s="104"/>
      <c r="B21" s="104"/>
      <c r="C21" s="1096" t="s">
        <v>8874</v>
      </c>
      <c r="D21" s="1096"/>
      <c r="E21" s="429"/>
      <c r="F21" s="429"/>
      <c r="G21" s="429"/>
      <c r="H21" s="429"/>
      <c r="I21" s="429"/>
      <c r="J21" s="429"/>
      <c r="K21" s="429"/>
      <c r="L21" s="429"/>
      <c r="M21" s="429"/>
      <c r="N21" s="104"/>
      <c r="O21" s="104"/>
      <c r="P21" s="104"/>
      <c r="Q21" s="474"/>
      <c r="R21" s="474"/>
      <c r="S21" s="474"/>
      <c r="T21" s="474"/>
      <c r="U21" s="474"/>
      <c r="V21" s="474"/>
      <c r="W21" s="474"/>
      <c r="X21" s="474"/>
      <c r="Y21" s="474"/>
      <c r="Z21" s="104"/>
      <c r="AA21" s="104"/>
      <c r="AB21" s="104"/>
      <c r="AC21" s="104"/>
      <c r="AD21" s="104"/>
      <c r="AE21" s="104"/>
      <c r="AF21" s="104"/>
    </row>
    <row r="22" spans="1:32">
      <c r="A22" s="104"/>
      <c r="B22" s="104"/>
      <c r="C22" s="429"/>
      <c r="D22" s="483" t="s">
        <v>8862</v>
      </c>
      <c r="E22" s="483" t="s">
        <v>8863</v>
      </c>
      <c r="F22" s="483" t="s">
        <v>8864</v>
      </c>
      <c r="G22" s="483" t="s">
        <v>8865</v>
      </c>
      <c r="H22" s="483" t="s">
        <v>8866</v>
      </c>
      <c r="I22" s="483" t="s">
        <v>8867</v>
      </c>
      <c r="J22" s="483" t="s">
        <v>8868</v>
      </c>
      <c r="K22" s="483" t="s">
        <v>8869</v>
      </c>
      <c r="L22" s="483" t="s">
        <v>8870</v>
      </c>
      <c r="M22" s="483" t="s">
        <v>8871</v>
      </c>
      <c r="N22" s="489"/>
      <c r="O22" s="104"/>
      <c r="P22" s="490"/>
      <c r="Q22" s="474"/>
      <c r="R22" s="474"/>
      <c r="S22" s="474"/>
      <c r="T22" s="474"/>
      <c r="U22" s="474"/>
      <c r="V22" s="474"/>
      <c r="W22" s="474"/>
      <c r="X22" s="474"/>
      <c r="Y22" s="491"/>
      <c r="Z22" s="104"/>
      <c r="AA22" s="104"/>
      <c r="AB22" s="104"/>
      <c r="AC22" s="104"/>
      <c r="AD22" s="104"/>
      <c r="AE22" s="104"/>
      <c r="AF22" s="104"/>
    </row>
    <row r="23" spans="1:32">
      <c r="A23" s="104"/>
      <c r="B23" s="104"/>
      <c r="D23" t="str">
        <f>'女子リレ-入力'!U49</f>
        <v/>
      </c>
      <c r="E23">
        <f>'女子リレ-入力'!T49</f>
        <v>0</v>
      </c>
      <c r="G23" t="str">
        <f>R29</f>
        <v>000</v>
      </c>
      <c r="H23" s="11" t="str">
        <f>CONCATENATE(Q28,P28)</f>
        <v>0*</v>
      </c>
      <c r="I23" s="11" t="str">
        <f>CONCATENATE(R28,P28)</f>
        <v>0*</v>
      </c>
      <c r="J23" s="11" t="str">
        <f>CONCATENATE(S28,P28)</f>
        <v>0*</v>
      </c>
      <c r="K23" s="11" t="str">
        <f>CONCATENATE(T28,P28)</f>
        <v>0*</v>
      </c>
      <c r="L23" s="11" t="str">
        <f>CONCATENATE(U28,P28)</f>
        <v>0*</v>
      </c>
      <c r="M23" s="11" t="str">
        <f>CONCATENATE(V28,P28)</f>
        <v>0*</v>
      </c>
      <c r="N23" s="13"/>
      <c r="O23" s="104"/>
      <c r="P23" s="476" t="s">
        <v>8872</v>
      </c>
      <c r="Q23" s="477">
        <f>'女子リレ-入力'!Q13</f>
        <v>0</v>
      </c>
      <c r="R23" s="477">
        <f>'女子リレ-入力'!Q14</f>
        <v>0</v>
      </c>
      <c r="S23" s="477">
        <f>'女子リレ-入力'!Q15</f>
        <v>0</v>
      </c>
      <c r="T23" s="477">
        <f>'女子リレ-入力'!Q16</f>
        <v>0</v>
      </c>
      <c r="U23" s="477">
        <f>'女子リレ-入力'!Q17</f>
        <v>0</v>
      </c>
      <c r="V23" s="477">
        <f>'女子リレ-入力'!Q18</f>
        <v>0</v>
      </c>
      <c r="W23" s="477" t="s">
        <v>8789</v>
      </c>
      <c r="X23" s="477" t="str">
        <f>'女子リレ-入力'!U13</f>
        <v/>
      </c>
      <c r="Y23" s="478" t="str">
        <f>CONCATENATE(W23,X23)</f>
        <v>03</v>
      </c>
      <c r="Z23" s="104"/>
      <c r="AA23" s="104"/>
      <c r="AB23" s="104"/>
      <c r="AC23" s="104"/>
      <c r="AD23" s="104"/>
      <c r="AE23" s="104"/>
      <c r="AF23" s="104"/>
    </row>
    <row r="24" spans="1:32">
      <c r="A24" s="104"/>
      <c r="B24" s="104"/>
      <c r="N24" s="104"/>
      <c r="O24" s="104"/>
      <c r="P24" s="477" t="s">
        <v>8907</v>
      </c>
      <c r="Q24" s="477">
        <f>'女子リレ-入力'!U10</f>
        <v>0</v>
      </c>
      <c r="R24" s="480" t="str">
        <f>CONCATENATE(P24,Q24)</f>
        <v>000</v>
      </c>
      <c r="S24" s="477"/>
      <c r="T24" s="477"/>
      <c r="U24" s="477"/>
      <c r="V24" s="477"/>
      <c r="W24" s="477"/>
      <c r="X24" s="477"/>
      <c r="Y24" s="477"/>
      <c r="Z24" s="104"/>
      <c r="AA24" s="104"/>
      <c r="AB24" s="104"/>
      <c r="AC24" s="104"/>
      <c r="AD24" s="104"/>
      <c r="AE24" s="104"/>
      <c r="AF24" s="104"/>
    </row>
    <row r="25" spans="1:3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474"/>
      <c r="R25" s="474"/>
      <c r="S25" s="474"/>
      <c r="T25" s="474"/>
      <c r="U25" s="474"/>
      <c r="V25" s="474"/>
      <c r="W25" s="474"/>
      <c r="X25" s="474"/>
      <c r="Y25" s="474"/>
      <c r="Z25" s="104"/>
      <c r="AA25" s="104"/>
      <c r="AB25" s="104"/>
      <c r="AC25" s="104"/>
      <c r="AD25" s="104"/>
      <c r="AE25" s="104"/>
      <c r="AF25" s="104"/>
    </row>
    <row r="26" spans="1:32" ht="16.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94" t="s">
        <v>8878</v>
      </c>
      <c r="Q26" s="1094"/>
      <c r="R26" s="1095" t="s">
        <v>8874</v>
      </c>
      <c r="S26" s="1095"/>
      <c r="T26" s="474"/>
      <c r="U26" s="474"/>
      <c r="V26" s="474"/>
      <c r="W26" s="474"/>
      <c r="X26" s="474"/>
      <c r="Y26" s="474"/>
      <c r="Z26" s="104"/>
      <c r="AA26" s="104"/>
      <c r="AB26" s="104"/>
      <c r="AC26" s="104"/>
      <c r="AD26" s="104"/>
      <c r="AE26" s="104"/>
      <c r="AF26" s="104"/>
    </row>
    <row r="27" spans="1:3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474"/>
      <c r="R27" s="474"/>
      <c r="S27" s="474"/>
      <c r="T27" s="474"/>
      <c r="U27" s="474"/>
      <c r="V27" s="474"/>
      <c r="W27" s="474"/>
      <c r="X27" s="474"/>
      <c r="Y27" s="474"/>
      <c r="Z27" s="104"/>
      <c r="AA27" s="104"/>
      <c r="AB27" s="104"/>
      <c r="AC27" s="104"/>
      <c r="AD27" s="104"/>
      <c r="AE27" s="104"/>
      <c r="AF27" s="104"/>
    </row>
    <row r="28" spans="1:3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476" t="s">
        <v>8872</v>
      </c>
      <c r="Q28" s="477">
        <f>'女子リレ-入力'!Q49</f>
        <v>0</v>
      </c>
      <c r="R28" s="477">
        <f>'女子リレ-入力'!Q50</f>
        <v>0</v>
      </c>
      <c r="S28" s="477">
        <f>'女子リレ-入力'!Q51</f>
        <v>0</v>
      </c>
      <c r="T28" s="477">
        <f>'女子リレ-入力'!Q52</f>
        <v>0</v>
      </c>
      <c r="U28" s="477">
        <f>'女子リレ-入力'!Q53</f>
        <v>0</v>
      </c>
      <c r="V28" s="477">
        <f>'女子リレ-入力'!Q54</f>
        <v>0</v>
      </c>
      <c r="W28" s="477" t="s">
        <v>8789</v>
      </c>
      <c r="X28" s="481" t="str">
        <f>'女子リレ-入力'!U49</f>
        <v/>
      </c>
      <c r="Y28" s="478" t="str">
        <f>CONCATENATE(W28,X28)</f>
        <v>03</v>
      </c>
      <c r="Z28" s="104"/>
      <c r="AA28" s="104"/>
      <c r="AB28" s="104"/>
      <c r="AC28" s="104"/>
      <c r="AD28" s="104"/>
      <c r="AE28" s="104"/>
      <c r="AF28" s="104"/>
    </row>
    <row r="29" spans="1:3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477" t="s">
        <v>8907</v>
      </c>
      <c r="Q29" s="477">
        <f>'女子リレ-入力'!U45</f>
        <v>0</v>
      </c>
      <c r="R29" s="480" t="str">
        <f>CONCATENATE(P29,Q29)</f>
        <v>000</v>
      </c>
      <c r="S29" s="477"/>
      <c r="T29" s="477"/>
      <c r="U29" s="477"/>
      <c r="V29" s="477"/>
      <c r="W29" s="477"/>
      <c r="X29" s="477"/>
      <c r="Y29" s="477"/>
      <c r="Z29" s="104"/>
      <c r="AA29" s="104"/>
      <c r="AB29" s="104"/>
      <c r="AC29" s="104"/>
      <c r="AD29" s="104"/>
      <c r="AE29" s="104"/>
      <c r="AF29" s="104"/>
    </row>
    <row r="30" spans="1:3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474"/>
      <c r="R30" s="474"/>
      <c r="S30" s="474"/>
      <c r="T30" s="474"/>
      <c r="U30" s="474"/>
      <c r="V30" s="474"/>
      <c r="W30" s="474"/>
      <c r="X30" s="474"/>
      <c r="Y30" s="474"/>
      <c r="Z30" s="104"/>
      <c r="AA30" s="104"/>
      <c r="AB30" s="104"/>
      <c r="AC30" s="104"/>
      <c r="AD30" s="104"/>
      <c r="AE30" s="104"/>
      <c r="AF30" s="104"/>
    </row>
    <row r="31" spans="1:3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474"/>
      <c r="R31" s="474"/>
      <c r="S31" s="474"/>
      <c r="T31" s="474"/>
      <c r="U31" s="474"/>
      <c r="V31" s="474"/>
      <c r="W31" s="474"/>
      <c r="X31" s="474"/>
      <c r="Y31" s="474"/>
      <c r="Z31" s="104"/>
      <c r="AA31" s="104"/>
      <c r="AB31" s="104"/>
      <c r="AC31" s="104"/>
      <c r="AD31" s="104"/>
      <c r="AE31" s="104"/>
      <c r="AF31" s="104"/>
    </row>
    <row r="32" spans="1:3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474"/>
      <c r="R32" s="474"/>
      <c r="S32" s="474"/>
      <c r="T32" s="474"/>
      <c r="U32" s="474"/>
      <c r="V32" s="474"/>
      <c r="W32" s="474"/>
      <c r="X32" s="474"/>
      <c r="Y32" s="474"/>
      <c r="Z32" s="104"/>
      <c r="AA32" s="104"/>
      <c r="AB32" s="104"/>
      <c r="AC32" s="104"/>
      <c r="AD32" s="104"/>
      <c r="AE32" s="104"/>
      <c r="AF32" s="104"/>
    </row>
    <row r="33" spans="1:3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474"/>
      <c r="R33" s="474"/>
      <c r="S33" s="474"/>
      <c r="T33" s="474"/>
      <c r="U33" s="474"/>
      <c r="V33" s="474"/>
      <c r="W33" s="474"/>
      <c r="X33" s="474"/>
      <c r="Y33" s="474"/>
      <c r="Z33" s="104"/>
      <c r="AA33" s="104"/>
      <c r="AB33" s="104"/>
      <c r="AC33" s="104"/>
      <c r="AD33" s="104"/>
      <c r="AE33" s="104"/>
      <c r="AF33" s="104"/>
    </row>
    <row r="34" spans="1:3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474"/>
      <c r="R34" s="474"/>
      <c r="S34" s="474"/>
      <c r="T34" s="474"/>
      <c r="U34" s="474"/>
      <c r="V34" s="474"/>
      <c r="W34" s="474"/>
      <c r="X34" s="474"/>
      <c r="Y34" s="474"/>
      <c r="Z34" s="104"/>
      <c r="AA34" s="104"/>
      <c r="AB34" s="104"/>
      <c r="AC34" s="104"/>
      <c r="AD34" s="104"/>
      <c r="AE34" s="104"/>
      <c r="AF34" s="104"/>
    </row>
    <row r="35" spans="1:3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474"/>
      <c r="R35" s="474"/>
      <c r="S35" s="474"/>
      <c r="T35" s="474"/>
      <c r="U35" s="474"/>
      <c r="V35" s="474"/>
      <c r="W35" s="474"/>
      <c r="X35" s="474"/>
      <c r="Y35" s="474"/>
      <c r="Z35" s="104"/>
      <c r="AA35" s="104"/>
      <c r="AB35" s="104"/>
      <c r="AC35" s="104"/>
      <c r="AD35" s="104"/>
      <c r="AE35" s="104"/>
      <c r="AF35" s="104"/>
    </row>
    <row r="36" spans="1:3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474"/>
      <c r="S36" s="474"/>
      <c r="T36" s="474"/>
      <c r="U36" s="474"/>
      <c r="V36" s="474"/>
      <c r="W36" s="474"/>
      <c r="X36" s="474"/>
      <c r="Y36" s="474"/>
      <c r="Z36" s="104"/>
      <c r="AA36" s="104"/>
      <c r="AB36" s="104"/>
      <c r="AC36" s="104"/>
      <c r="AD36" s="104"/>
      <c r="AE36" s="104"/>
      <c r="AF36" s="104"/>
    </row>
    <row r="37" spans="1:3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474"/>
      <c r="S37" s="474"/>
      <c r="T37" s="474"/>
      <c r="U37" s="474"/>
      <c r="V37" s="474"/>
      <c r="W37" s="474"/>
      <c r="X37" s="474"/>
      <c r="Y37" s="474"/>
      <c r="Z37" s="104"/>
      <c r="AA37" s="104"/>
      <c r="AB37" s="104"/>
      <c r="AC37" s="104"/>
      <c r="AD37" s="104"/>
      <c r="AE37" s="104"/>
      <c r="AF37" s="104"/>
    </row>
    <row r="38" spans="1:3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474"/>
      <c r="S38" s="474"/>
      <c r="T38" s="474"/>
      <c r="U38" s="474"/>
      <c r="V38" s="474"/>
      <c r="W38" s="474"/>
      <c r="X38" s="474"/>
      <c r="Y38" s="474"/>
      <c r="Z38" s="104"/>
      <c r="AA38" s="104"/>
      <c r="AB38" s="104"/>
      <c r="AC38" s="104"/>
      <c r="AD38" s="104"/>
      <c r="AE38" s="104"/>
      <c r="AF38" s="104"/>
    </row>
    <row r="39" spans="1:3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474"/>
      <c r="S39" s="474"/>
      <c r="T39" s="474"/>
      <c r="U39" s="474"/>
      <c r="V39" s="474"/>
      <c r="W39" s="474"/>
      <c r="X39" s="474"/>
      <c r="Y39" s="474"/>
      <c r="Z39" s="104"/>
      <c r="AA39" s="104"/>
      <c r="AB39" s="104"/>
      <c r="AC39" s="104"/>
      <c r="AD39" s="104"/>
      <c r="AE39" s="104"/>
      <c r="AF39" s="104"/>
    </row>
    <row r="40" spans="1:3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474"/>
      <c r="S40" s="474"/>
      <c r="T40" s="474"/>
      <c r="U40" s="474"/>
      <c r="V40" s="474"/>
      <c r="W40" s="474"/>
      <c r="X40" s="474"/>
      <c r="Y40" s="474"/>
      <c r="Z40" s="104"/>
      <c r="AA40" s="104"/>
      <c r="AB40" s="104"/>
      <c r="AC40" s="104"/>
      <c r="AD40" s="104"/>
      <c r="AE40" s="104"/>
      <c r="AF40" s="104"/>
    </row>
    <row r="41" spans="1:3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474"/>
      <c r="R41" s="474"/>
      <c r="S41" s="474"/>
      <c r="T41" s="474"/>
      <c r="U41" s="474"/>
      <c r="V41" s="474"/>
      <c r="W41" s="474"/>
      <c r="X41" s="474"/>
      <c r="Y41" s="474"/>
      <c r="Z41" s="104"/>
      <c r="AA41" s="104"/>
      <c r="AB41" s="104"/>
      <c r="AC41" s="104"/>
      <c r="AD41" s="104"/>
      <c r="AE41" s="104"/>
      <c r="AF41" s="104"/>
    </row>
    <row r="42" spans="1:3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474"/>
      <c r="R42" s="474"/>
      <c r="S42" s="474"/>
      <c r="T42" s="474"/>
      <c r="U42" s="474"/>
      <c r="V42" s="474"/>
      <c r="W42" s="474"/>
      <c r="X42" s="474"/>
      <c r="Y42" s="474"/>
      <c r="Z42" s="104"/>
      <c r="AA42" s="104"/>
      <c r="AB42" s="104"/>
      <c r="AC42" s="104"/>
      <c r="AD42" s="104"/>
      <c r="AE42" s="104"/>
      <c r="AF42" s="104"/>
    </row>
    <row r="43" spans="1:3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474"/>
      <c r="R43" s="474"/>
      <c r="S43" s="474"/>
      <c r="T43" s="474"/>
      <c r="U43" s="474"/>
      <c r="V43" s="474"/>
      <c r="W43" s="474"/>
      <c r="X43" s="474"/>
      <c r="Y43" s="474"/>
      <c r="Z43" s="104"/>
      <c r="AA43" s="104"/>
      <c r="AB43" s="104"/>
      <c r="AC43" s="104"/>
      <c r="AD43" s="104"/>
      <c r="AE43" s="104"/>
      <c r="AF43" s="104"/>
    </row>
    <row r="44" spans="1:3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474"/>
      <c r="R44" s="474"/>
      <c r="S44" s="474"/>
      <c r="T44" s="474"/>
      <c r="U44" s="474"/>
      <c r="V44" s="474"/>
      <c r="W44" s="474"/>
      <c r="X44" s="474"/>
      <c r="Y44" s="474"/>
      <c r="Z44" s="104"/>
      <c r="AA44" s="104"/>
      <c r="AB44" s="104"/>
      <c r="AC44" s="104"/>
      <c r="AD44" s="104"/>
      <c r="AE44" s="104"/>
      <c r="AF44" s="104"/>
    </row>
    <row r="45" spans="1:3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474"/>
      <c r="R45" s="474"/>
      <c r="S45" s="474"/>
      <c r="T45" s="474"/>
      <c r="U45" s="474"/>
      <c r="V45" s="474"/>
      <c r="W45" s="474"/>
      <c r="X45" s="474"/>
      <c r="Y45" s="474"/>
      <c r="Z45" s="104"/>
      <c r="AA45" s="104"/>
      <c r="AB45" s="104"/>
      <c r="AC45" s="104"/>
      <c r="AD45" s="104"/>
      <c r="AE45" s="104"/>
      <c r="AF45" s="104"/>
    </row>
    <row r="46" spans="1:3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474"/>
      <c r="R46" s="474"/>
      <c r="S46" s="474"/>
      <c r="T46" s="474"/>
      <c r="U46" s="474"/>
      <c r="V46" s="474"/>
      <c r="W46" s="474"/>
      <c r="X46" s="474"/>
      <c r="Y46" s="474"/>
      <c r="Z46" s="104"/>
      <c r="AA46" s="104"/>
      <c r="AB46" s="104"/>
      <c r="AC46" s="104"/>
      <c r="AD46" s="104"/>
      <c r="AE46" s="104"/>
      <c r="AF46" s="104"/>
    </row>
    <row r="47" spans="1:3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474"/>
      <c r="R47" s="474"/>
      <c r="S47" s="474"/>
      <c r="T47" s="474"/>
      <c r="U47" s="474"/>
      <c r="V47" s="474"/>
      <c r="W47" s="474"/>
      <c r="X47" s="474"/>
      <c r="Y47" s="474"/>
      <c r="Z47" s="104"/>
      <c r="AA47" s="104"/>
      <c r="AB47" s="104"/>
      <c r="AC47" s="104"/>
      <c r="AD47" s="104"/>
      <c r="AE47" s="104"/>
      <c r="AF47" s="104"/>
    </row>
    <row r="48" spans="1:3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474"/>
      <c r="R48" s="474"/>
      <c r="S48" s="474"/>
      <c r="T48" s="474"/>
      <c r="U48" s="474"/>
      <c r="V48" s="474"/>
      <c r="W48" s="474"/>
      <c r="X48" s="474"/>
      <c r="Y48" s="474"/>
      <c r="Z48" s="104"/>
      <c r="AA48" s="104"/>
      <c r="AB48" s="104"/>
      <c r="AC48" s="104"/>
      <c r="AD48" s="104"/>
      <c r="AE48" s="104"/>
      <c r="AF48" s="104"/>
    </row>
    <row r="49" spans="1:3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474"/>
      <c r="R49" s="474"/>
      <c r="S49" s="474"/>
      <c r="T49" s="474"/>
      <c r="U49" s="474"/>
      <c r="V49" s="474"/>
      <c r="W49" s="474"/>
      <c r="X49" s="474"/>
      <c r="Y49" s="474"/>
      <c r="Z49" s="104"/>
      <c r="AA49" s="104"/>
      <c r="AB49" s="104"/>
      <c r="AC49" s="104"/>
      <c r="AD49" s="104"/>
      <c r="AE49" s="104"/>
      <c r="AF49" s="104"/>
    </row>
    <row r="50" spans="1:32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474"/>
      <c r="R50" s="474"/>
      <c r="S50" s="474"/>
      <c r="T50" s="474"/>
      <c r="U50" s="474"/>
      <c r="V50" s="474"/>
      <c r="W50" s="474"/>
      <c r="X50" s="474"/>
      <c r="Y50" s="474"/>
      <c r="Z50" s="104"/>
      <c r="AA50" s="104"/>
      <c r="AB50" s="104"/>
      <c r="AC50" s="104"/>
      <c r="AD50" s="104"/>
      <c r="AE50" s="104"/>
      <c r="AF50" s="104"/>
    </row>
    <row r="51" spans="1:32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474"/>
      <c r="R51" s="474"/>
      <c r="S51" s="474"/>
      <c r="T51" s="474"/>
      <c r="U51" s="474"/>
      <c r="V51" s="474"/>
      <c r="W51" s="474"/>
      <c r="X51" s="474"/>
      <c r="Y51" s="474"/>
      <c r="Z51" s="104"/>
      <c r="AA51" s="104"/>
      <c r="AB51" s="104"/>
      <c r="AC51" s="104"/>
      <c r="AD51" s="104"/>
      <c r="AE51" s="104"/>
      <c r="AF51" s="104"/>
    </row>
    <row r="52" spans="1:32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474"/>
      <c r="R52" s="474"/>
      <c r="S52" s="474"/>
      <c r="T52" s="474"/>
      <c r="U52" s="474"/>
      <c r="V52" s="474"/>
      <c r="W52" s="474"/>
      <c r="X52" s="474"/>
      <c r="Y52" s="474"/>
      <c r="Z52" s="104"/>
      <c r="AA52" s="104"/>
      <c r="AB52" s="104"/>
      <c r="AC52" s="104"/>
      <c r="AD52" s="104"/>
      <c r="AE52" s="104"/>
      <c r="AF52" s="104"/>
    </row>
    <row r="53" spans="1:3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474"/>
      <c r="R53" s="474"/>
      <c r="S53" s="474"/>
      <c r="T53" s="474"/>
      <c r="U53" s="474"/>
      <c r="V53" s="474"/>
      <c r="W53" s="474"/>
      <c r="X53" s="474"/>
      <c r="Y53" s="474"/>
      <c r="Z53" s="104"/>
      <c r="AA53" s="104"/>
      <c r="AB53" s="104"/>
      <c r="AC53" s="104"/>
      <c r="AD53" s="104"/>
      <c r="AE53" s="104"/>
      <c r="AF53" s="104"/>
    </row>
    <row r="54" spans="1:3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474"/>
      <c r="R54" s="474"/>
      <c r="S54" s="474"/>
      <c r="T54" s="474"/>
      <c r="U54" s="474"/>
      <c r="V54" s="474"/>
      <c r="W54" s="474"/>
      <c r="X54" s="474"/>
      <c r="Y54" s="474"/>
      <c r="Z54" s="104"/>
      <c r="AA54" s="104"/>
      <c r="AB54" s="104"/>
      <c r="AC54" s="104"/>
      <c r="AD54" s="104"/>
      <c r="AE54" s="104"/>
      <c r="AF54" s="104"/>
    </row>
    <row r="55" spans="1:3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474"/>
      <c r="R55" s="474"/>
      <c r="S55" s="474"/>
      <c r="T55" s="474"/>
      <c r="U55" s="474"/>
      <c r="V55" s="474"/>
      <c r="W55" s="474"/>
      <c r="X55" s="474"/>
      <c r="Y55" s="474"/>
      <c r="Z55" s="104"/>
      <c r="AA55" s="104"/>
      <c r="AB55" s="104"/>
      <c r="AC55" s="104"/>
      <c r="AD55" s="104"/>
      <c r="AE55" s="104"/>
      <c r="AF55" s="104"/>
    </row>
    <row r="56" spans="1:3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474"/>
      <c r="R56" s="474"/>
      <c r="S56" s="474"/>
      <c r="T56" s="474"/>
      <c r="U56" s="474"/>
      <c r="V56" s="474"/>
      <c r="W56" s="474"/>
      <c r="X56" s="474"/>
      <c r="Y56" s="474"/>
      <c r="Z56" s="104"/>
      <c r="AA56" s="104"/>
      <c r="AB56" s="104"/>
      <c r="AC56" s="104"/>
      <c r="AD56" s="104"/>
      <c r="AE56" s="104"/>
      <c r="AF56" s="104"/>
    </row>
    <row r="57" spans="1:3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474"/>
      <c r="R57" s="474"/>
      <c r="S57" s="474"/>
      <c r="T57" s="474"/>
      <c r="U57" s="474"/>
      <c r="V57" s="474"/>
      <c r="W57" s="474"/>
      <c r="X57" s="474"/>
      <c r="Y57" s="474"/>
      <c r="Z57" s="104"/>
      <c r="AA57" s="104"/>
      <c r="AB57" s="104"/>
      <c r="AC57" s="104"/>
      <c r="AD57" s="104"/>
      <c r="AE57" s="104"/>
      <c r="AF57" s="104"/>
    </row>
    <row r="58" spans="1:3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474"/>
      <c r="R58" s="474"/>
      <c r="S58" s="474"/>
      <c r="T58" s="474"/>
      <c r="U58" s="474"/>
      <c r="V58" s="474"/>
      <c r="W58" s="474"/>
      <c r="X58" s="474"/>
      <c r="Y58" s="474"/>
      <c r="Z58" s="104"/>
      <c r="AA58" s="104"/>
      <c r="AB58" s="104"/>
      <c r="AC58" s="104"/>
      <c r="AD58" s="104"/>
      <c r="AE58" s="104"/>
      <c r="AF58" s="104"/>
    </row>
    <row r="59" spans="1:3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474"/>
      <c r="R59" s="474"/>
      <c r="S59" s="474"/>
      <c r="T59" s="474"/>
      <c r="U59" s="474"/>
      <c r="V59" s="474"/>
      <c r="W59" s="474"/>
      <c r="X59" s="474"/>
      <c r="Y59" s="474"/>
      <c r="Z59" s="104"/>
      <c r="AA59" s="104"/>
      <c r="AB59" s="104"/>
      <c r="AC59" s="104"/>
      <c r="AD59" s="104"/>
      <c r="AE59" s="104"/>
      <c r="AF59" s="104"/>
    </row>
    <row r="60" spans="1:3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474"/>
      <c r="R60" s="474"/>
      <c r="S60" s="474"/>
      <c r="T60" s="474"/>
      <c r="U60" s="474"/>
      <c r="V60" s="474"/>
      <c r="W60" s="474"/>
      <c r="X60" s="474"/>
      <c r="Y60" s="474"/>
      <c r="Z60" s="104"/>
      <c r="AA60" s="104"/>
      <c r="AB60" s="104"/>
      <c r="AC60" s="104"/>
      <c r="AD60" s="104"/>
      <c r="AE60" s="104"/>
      <c r="AF60" s="104"/>
    </row>
    <row r="61" spans="1:3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474"/>
      <c r="R61" s="474"/>
      <c r="S61" s="474"/>
      <c r="T61" s="474"/>
      <c r="U61" s="474"/>
      <c r="V61" s="474"/>
      <c r="W61" s="474"/>
      <c r="X61" s="474"/>
      <c r="Y61" s="474"/>
      <c r="Z61" s="104"/>
      <c r="AA61" s="104"/>
      <c r="AB61" s="104"/>
      <c r="AC61" s="104"/>
      <c r="AD61" s="104"/>
      <c r="AE61" s="104"/>
      <c r="AF61" s="104"/>
    </row>
    <row r="62" spans="1:3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474"/>
      <c r="R62" s="474"/>
      <c r="S62" s="474"/>
      <c r="T62" s="474"/>
      <c r="U62" s="474"/>
      <c r="V62" s="474"/>
      <c r="W62" s="474"/>
      <c r="X62" s="474"/>
      <c r="Y62" s="474"/>
      <c r="Z62" s="104"/>
      <c r="AA62" s="104"/>
      <c r="AB62" s="104"/>
      <c r="AC62" s="104"/>
      <c r="AD62" s="104"/>
      <c r="AE62" s="104"/>
      <c r="AF62" s="104"/>
    </row>
    <row r="63" spans="1:3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474"/>
      <c r="R63" s="474"/>
      <c r="S63" s="474"/>
      <c r="T63" s="474"/>
      <c r="U63" s="474"/>
      <c r="V63" s="474"/>
      <c r="W63" s="474"/>
      <c r="X63" s="474"/>
      <c r="Y63" s="474"/>
      <c r="Z63" s="104"/>
      <c r="AA63" s="104"/>
      <c r="AB63" s="104"/>
      <c r="AC63" s="104"/>
      <c r="AD63" s="104"/>
      <c r="AE63" s="104"/>
      <c r="AF63" s="104"/>
    </row>
    <row r="64" spans="1:3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474"/>
      <c r="R64" s="474"/>
      <c r="S64" s="474"/>
      <c r="T64" s="474"/>
      <c r="U64" s="474"/>
      <c r="V64" s="474"/>
      <c r="W64" s="474"/>
      <c r="X64" s="474"/>
      <c r="Y64" s="474"/>
      <c r="Z64" s="104"/>
      <c r="AA64" s="104"/>
      <c r="AB64" s="104"/>
      <c r="AC64" s="104"/>
      <c r="AD64" s="104"/>
      <c r="AE64" s="104"/>
      <c r="AF64" s="104"/>
    </row>
    <row r="65" spans="1:3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474"/>
      <c r="R65" s="474"/>
      <c r="S65" s="474"/>
      <c r="T65" s="474"/>
      <c r="U65" s="474"/>
      <c r="V65" s="474"/>
      <c r="W65" s="474"/>
      <c r="X65" s="474"/>
      <c r="Y65" s="474"/>
      <c r="Z65" s="104"/>
      <c r="AA65" s="104"/>
      <c r="AB65" s="104"/>
      <c r="AC65" s="104"/>
      <c r="AD65" s="104"/>
      <c r="AE65" s="104"/>
      <c r="AF65" s="104"/>
    </row>
    <row r="66" spans="1:3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474"/>
      <c r="R66" s="474"/>
      <c r="S66" s="474"/>
      <c r="T66" s="474"/>
      <c r="U66" s="474"/>
      <c r="V66" s="474"/>
      <c r="W66" s="474"/>
      <c r="X66" s="474"/>
      <c r="Y66" s="474"/>
      <c r="Z66" s="104"/>
      <c r="AA66" s="104"/>
      <c r="AB66" s="104"/>
      <c r="AC66" s="104"/>
      <c r="AD66" s="104"/>
      <c r="AE66" s="104"/>
      <c r="AF66" s="104"/>
    </row>
    <row r="67" spans="1:3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474"/>
      <c r="R67" s="474"/>
      <c r="S67" s="474"/>
      <c r="T67" s="474"/>
      <c r="U67" s="474"/>
      <c r="V67" s="474"/>
      <c r="W67" s="474"/>
      <c r="X67" s="474"/>
      <c r="Y67" s="474"/>
      <c r="Z67" s="104"/>
      <c r="AA67" s="104"/>
      <c r="AB67" s="104"/>
      <c r="AC67" s="104"/>
      <c r="AD67" s="104"/>
      <c r="AE67" s="104"/>
      <c r="AF67" s="104"/>
    </row>
    <row r="68" spans="1:3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474"/>
      <c r="R68" s="474"/>
      <c r="S68" s="474"/>
      <c r="T68" s="474"/>
      <c r="U68" s="474"/>
      <c r="V68" s="474"/>
      <c r="W68" s="474"/>
      <c r="X68" s="474"/>
      <c r="Y68" s="474"/>
      <c r="Z68" s="104"/>
      <c r="AA68" s="104"/>
      <c r="AB68" s="104"/>
      <c r="AC68" s="104"/>
      <c r="AD68" s="104"/>
      <c r="AE68" s="104"/>
      <c r="AF68" s="104"/>
    </row>
    <row r="69" spans="1:32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474"/>
      <c r="R69" s="474"/>
      <c r="S69" s="474"/>
      <c r="T69" s="474"/>
      <c r="U69" s="474"/>
      <c r="V69" s="474"/>
      <c r="W69" s="474"/>
      <c r="X69" s="474"/>
      <c r="Y69" s="474"/>
      <c r="Z69" s="104"/>
      <c r="AA69" s="104"/>
      <c r="AB69" s="104"/>
      <c r="AC69" s="104"/>
      <c r="AD69" s="104"/>
      <c r="AE69" s="104"/>
      <c r="AF69" s="104"/>
    </row>
    <row r="70" spans="1:3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474"/>
      <c r="R70" s="474"/>
      <c r="S70" s="474"/>
      <c r="T70" s="474"/>
      <c r="U70" s="474"/>
      <c r="V70" s="474"/>
      <c r="W70" s="474"/>
      <c r="X70" s="474"/>
      <c r="Y70" s="474"/>
      <c r="Z70" s="104"/>
      <c r="AA70" s="104"/>
      <c r="AB70" s="104"/>
      <c r="AC70" s="104"/>
      <c r="AD70" s="104"/>
      <c r="AE70" s="104"/>
      <c r="AF70" s="104"/>
    </row>
    <row r="71" spans="1:32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474"/>
      <c r="R71" s="474"/>
      <c r="S71" s="474"/>
      <c r="T71" s="474"/>
      <c r="U71" s="474"/>
      <c r="V71" s="474"/>
      <c r="W71" s="474"/>
      <c r="X71" s="474"/>
      <c r="Y71" s="474"/>
      <c r="Z71" s="104"/>
      <c r="AA71" s="104"/>
      <c r="AB71" s="104"/>
      <c r="AC71" s="104"/>
      <c r="AD71" s="104"/>
      <c r="AE71" s="104"/>
      <c r="AF71" s="104"/>
    </row>
    <row r="72" spans="1:32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474"/>
      <c r="R72" s="474"/>
      <c r="S72" s="474"/>
      <c r="T72" s="474"/>
      <c r="U72" s="474"/>
      <c r="V72" s="474"/>
      <c r="W72" s="474"/>
      <c r="X72" s="474"/>
      <c r="Y72" s="474"/>
      <c r="Z72" s="104"/>
      <c r="AA72" s="104"/>
      <c r="AB72" s="104"/>
      <c r="AC72" s="104"/>
      <c r="AD72" s="104"/>
      <c r="AE72" s="104"/>
      <c r="AF72" s="104"/>
    </row>
    <row r="73" spans="1:3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474"/>
      <c r="R73" s="474"/>
      <c r="S73" s="474"/>
      <c r="T73" s="474"/>
      <c r="U73" s="474"/>
      <c r="V73" s="474"/>
      <c r="W73" s="474"/>
      <c r="X73" s="474"/>
      <c r="Y73" s="474"/>
      <c r="Z73" s="104"/>
      <c r="AA73" s="104"/>
      <c r="AB73" s="104"/>
      <c r="AC73" s="104"/>
      <c r="AD73" s="104"/>
      <c r="AE73" s="104"/>
      <c r="AF73" s="104"/>
    </row>
    <row r="74" spans="1:3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474"/>
      <c r="R74" s="474"/>
      <c r="S74" s="474"/>
      <c r="T74" s="474"/>
      <c r="U74" s="474"/>
      <c r="V74" s="474"/>
      <c r="W74" s="474"/>
      <c r="X74" s="474"/>
      <c r="Y74" s="474"/>
      <c r="Z74" s="104"/>
      <c r="AA74" s="104"/>
      <c r="AB74" s="104"/>
      <c r="AC74" s="104"/>
      <c r="AD74" s="104"/>
      <c r="AE74" s="104"/>
      <c r="AF74" s="104"/>
    </row>
    <row r="75" spans="1:3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474"/>
      <c r="R75" s="474"/>
      <c r="S75" s="474"/>
      <c r="T75" s="474"/>
      <c r="U75" s="474"/>
      <c r="V75" s="474"/>
      <c r="W75" s="474"/>
      <c r="X75" s="474"/>
      <c r="Y75" s="474"/>
      <c r="Z75" s="104"/>
      <c r="AA75" s="104"/>
      <c r="AB75" s="104"/>
      <c r="AC75" s="104"/>
      <c r="AD75" s="104"/>
      <c r="AE75" s="104"/>
      <c r="AF75" s="104"/>
    </row>
    <row r="76" spans="1:3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474"/>
      <c r="R76" s="474"/>
      <c r="S76" s="474"/>
      <c r="T76" s="474"/>
      <c r="U76" s="474"/>
      <c r="V76" s="474"/>
      <c r="W76" s="474"/>
      <c r="X76" s="474"/>
      <c r="Y76" s="474"/>
      <c r="Z76" s="104"/>
      <c r="AA76" s="104"/>
      <c r="AB76" s="104"/>
      <c r="AC76" s="104"/>
      <c r="AD76" s="104"/>
      <c r="AE76" s="104"/>
      <c r="AF76" s="104"/>
    </row>
    <row r="77" spans="1:32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474"/>
      <c r="R77" s="474"/>
      <c r="S77" s="474"/>
      <c r="T77" s="474"/>
      <c r="U77" s="474"/>
      <c r="V77" s="474"/>
      <c r="W77" s="474"/>
      <c r="X77" s="474"/>
      <c r="Y77" s="474"/>
      <c r="Z77" s="104"/>
      <c r="AA77" s="104"/>
      <c r="AB77" s="104"/>
      <c r="AC77" s="104"/>
      <c r="AD77" s="104"/>
      <c r="AE77" s="104"/>
      <c r="AF77" s="104"/>
    </row>
    <row r="78" spans="1:3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474"/>
      <c r="R78" s="474"/>
      <c r="S78" s="474"/>
      <c r="T78" s="474"/>
      <c r="U78" s="474"/>
      <c r="V78" s="474"/>
      <c r="W78" s="474"/>
      <c r="X78" s="474"/>
      <c r="Y78" s="474"/>
      <c r="Z78" s="104"/>
      <c r="AA78" s="104"/>
      <c r="AB78" s="104"/>
      <c r="AC78" s="104"/>
      <c r="AD78" s="104"/>
      <c r="AE78" s="104"/>
      <c r="AF78" s="104"/>
    </row>
    <row r="79" spans="1:3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474"/>
      <c r="R79" s="474"/>
      <c r="S79" s="474"/>
      <c r="T79" s="474"/>
      <c r="U79" s="474"/>
      <c r="V79" s="474"/>
      <c r="W79" s="474"/>
      <c r="X79" s="474"/>
      <c r="Y79" s="474"/>
      <c r="Z79" s="104"/>
      <c r="AA79" s="104"/>
      <c r="AB79" s="104"/>
      <c r="AC79" s="104"/>
      <c r="AD79" s="104"/>
      <c r="AE79" s="104"/>
      <c r="AF79" s="104"/>
    </row>
    <row r="80" spans="1:3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474"/>
      <c r="R80" s="474"/>
      <c r="S80" s="474"/>
      <c r="T80" s="474"/>
      <c r="U80" s="474"/>
      <c r="V80" s="474"/>
      <c r="W80" s="474"/>
      <c r="X80" s="474"/>
      <c r="Y80" s="474"/>
      <c r="Z80" s="104"/>
      <c r="AA80" s="104"/>
      <c r="AB80" s="104"/>
      <c r="AC80" s="104"/>
      <c r="AD80" s="104"/>
      <c r="AE80" s="104"/>
      <c r="AF80" s="104"/>
    </row>
    <row r="81" spans="1:32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474"/>
      <c r="R81" s="474"/>
      <c r="S81" s="474"/>
      <c r="T81" s="474"/>
      <c r="U81" s="474"/>
      <c r="V81" s="474"/>
      <c r="W81" s="474"/>
      <c r="X81" s="474"/>
      <c r="Y81" s="474"/>
      <c r="Z81" s="104"/>
      <c r="AA81" s="104"/>
      <c r="AB81" s="104"/>
      <c r="AC81" s="104"/>
      <c r="AD81" s="104"/>
      <c r="AE81" s="104"/>
      <c r="AF81" s="104"/>
    </row>
  </sheetData>
  <sheetProtection algorithmName="SHA-512" hashValue="i5xBeMm7utHKyYg2bhYpTofHUzqg62uwkZyUXIVp7P5m7OYEBMpRwL7xDr118u6XhPPdsnxgCKuk8r2s6WB6/w==" saltValue="LvEZuE1ZoEMJLdVTgIhZRw==" spinCount="100000" sheet="1" objects="1" scenarios="1"/>
  <mergeCells count="16">
    <mergeCell ref="E3:I3"/>
    <mergeCell ref="L3:M3"/>
    <mergeCell ref="P26:Q26"/>
    <mergeCell ref="R26:S26"/>
    <mergeCell ref="C21:D21"/>
    <mergeCell ref="C7:D7"/>
    <mergeCell ref="C6:D6"/>
    <mergeCell ref="C11:D11"/>
    <mergeCell ref="C17:D17"/>
    <mergeCell ref="C16:D16"/>
    <mergeCell ref="P8:Q8"/>
    <mergeCell ref="R8:S8"/>
    <mergeCell ref="P13:Q13"/>
    <mergeCell ref="R13:S13"/>
    <mergeCell ref="P19:Q19"/>
    <mergeCell ref="R19:S1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74"/>
  <sheetViews>
    <sheetView view="pageBreakPreview" zoomScale="115" zoomScaleNormal="100" zoomScaleSheetLayoutView="115" workbookViewId="0">
      <selection activeCell="I7" sqref="I7"/>
    </sheetView>
  </sheetViews>
  <sheetFormatPr defaultRowHeight="14"/>
  <cols>
    <col min="2" max="2" width="2.58203125" customWidth="1"/>
    <col min="5" max="5" width="15.58203125" customWidth="1"/>
    <col min="6" max="6" width="14.9140625" customWidth="1"/>
    <col min="7" max="7" width="10" customWidth="1"/>
    <col min="14" max="14" width="2.83203125" customWidth="1"/>
    <col min="17" max="23" width="8.83203125" hidden="1" customWidth="1"/>
    <col min="24" max="24" width="6.08203125" hidden="1" customWidth="1"/>
    <col min="25" max="25" width="7.9140625" hidden="1" customWidth="1"/>
    <col min="26" max="26" width="8.83203125" hidden="1" customWidth="1"/>
    <col min="27" max="27" width="8.83203125" customWidth="1"/>
  </cols>
  <sheetData>
    <row r="1" spans="1:34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14.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21.5" thickBot="1">
      <c r="A3" s="104"/>
      <c r="B3" s="104"/>
      <c r="C3" s="104"/>
      <c r="D3" s="104"/>
      <c r="E3" s="1090" t="s">
        <v>9075</v>
      </c>
      <c r="F3" s="1091"/>
      <c r="G3" s="1091"/>
      <c r="H3" s="1091"/>
      <c r="I3" s="1092"/>
      <c r="J3" s="104"/>
      <c r="K3" s="104"/>
      <c r="L3" s="1093" t="str">
        <f>'男子リレ-入力'!G13</f>
        <v/>
      </c>
      <c r="M3" s="1093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ht="16.5">
      <c r="A6" s="104"/>
      <c r="B6" s="104"/>
      <c r="C6" s="1100" t="s">
        <v>8875</v>
      </c>
      <c r="D6" s="1100"/>
      <c r="E6" s="1100"/>
      <c r="F6" s="433"/>
      <c r="G6" s="433"/>
      <c r="H6" s="433"/>
      <c r="I6" s="433"/>
      <c r="J6" s="433"/>
      <c r="K6" s="433"/>
      <c r="L6" s="433"/>
      <c r="M6" s="433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ht="16.5">
      <c r="A7" s="104"/>
      <c r="B7" s="104"/>
      <c r="C7" s="1097" t="s">
        <v>8873</v>
      </c>
      <c r="D7" s="1097"/>
      <c r="E7" s="462"/>
      <c r="F7" s="462"/>
      <c r="G7" s="462"/>
      <c r="H7" s="462"/>
      <c r="I7" s="462"/>
      <c r="J7" s="462"/>
      <c r="K7" s="462"/>
      <c r="L7" s="462"/>
      <c r="M7" s="462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ht="16.5">
      <c r="A8" s="104"/>
      <c r="B8" s="104"/>
      <c r="C8" s="462"/>
      <c r="D8" s="482" t="s">
        <v>8862</v>
      </c>
      <c r="E8" s="482" t="s">
        <v>8863</v>
      </c>
      <c r="F8" s="482" t="s">
        <v>8864</v>
      </c>
      <c r="G8" s="482" t="s">
        <v>8865</v>
      </c>
      <c r="H8" s="482" t="s">
        <v>8866</v>
      </c>
      <c r="I8" s="482" t="s">
        <v>8867</v>
      </c>
      <c r="J8" s="482" t="s">
        <v>8868</v>
      </c>
      <c r="K8" s="482" t="s">
        <v>8869</v>
      </c>
      <c r="L8" s="482" t="s">
        <v>8870</v>
      </c>
      <c r="M8" s="482" t="s">
        <v>8871</v>
      </c>
      <c r="N8" s="474"/>
      <c r="O8" s="474"/>
      <c r="P8" s="474"/>
      <c r="Q8" s="1094" t="s">
        <v>8875</v>
      </c>
      <c r="R8" s="1094"/>
      <c r="S8" s="1094"/>
      <c r="T8" s="1095" t="s">
        <v>8873</v>
      </c>
      <c r="U8" s="1095"/>
      <c r="V8" s="474"/>
      <c r="W8" s="47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4">
      <c r="A9" s="104"/>
      <c r="B9" s="104"/>
      <c r="D9" t="str">
        <f>'男子リレ-入力'!I13</f>
        <v/>
      </c>
      <c r="E9">
        <f>'男子リレ-入力'!H13</f>
        <v>0</v>
      </c>
      <c r="G9" t="str">
        <f>S11</f>
        <v>0000</v>
      </c>
      <c r="H9" s="11" t="str">
        <f>CONCATENATE(R10,Q10)</f>
        <v>0*</v>
      </c>
      <c r="I9" s="11" t="str">
        <f>CONCATENATE(S10,Q10)</f>
        <v>0*</v>
      </c>
      <c r="J9" s="11" t="str">
        <f>CONCATENATE(T10,Q10)</f>
        <v>0*</v>
      </c>
      <c r="K9" s="11" t="str">
        <f>CONCATENATE(U10,Q10)</f>
        <v>0*</v>
      </c>
      <c r="L9" s="11" t="str">
        <f>CONCATENATE(V10,Q10)</f>
        <v>0*</v>
      </c>
      <c r="M9" s="11" t="str">
        <f>CONCATENATE(W10,Q10)</f>
        <v>0*</v>
      </c>
      <c r="N9" s="475"/>
      <c r="O9" s="475"/>
      <c r="P9" s="474"/>
      <c r="Q9" s="474"/>
      <c r="R9" s="474"/>
      <c r="S9" s="474"/>
      <c r="T9" s="474"/>
      <c r="U9" s="474"/>
      <c r="V9" s="474"/>
      <c r="W9" s="47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34">
      <c r="A10" s="104"/>
      <c r="B10" s="104"/>
      <c r="N10" s="13"/>
      <c r="O10" s="13"/>
      <c r="P10" s="474"/>
      <c r="Q10" s="476" t="s">
        <v>8872</v>
      </c>
      <c r="R10" s="477">
        <f>'男子リレ-入力'!E13</f>
        <v>0</v>
      </c>
      <c r="S10" s="477">
        <f>'男子リレ-入力'!E14</f>
        <v>0</v>
      </c>
      <c r="T10" s="477">
        <f>'男子リレ-入力'!E15</f>
        <v>0</v>
      </c>
      <c r="U10" s="477">
        <f>'男子リレ-入力'!E16</f>
        <v>0</v>
      </c>
      <c r="V10" s="477">
        <f>'男子リレ-入力'!E17</f>
        <v>0</v>
      </c>
      <c r="W10" s="477">
        <f>'男子リレ-入力'!E18</f>
        <v>0</v>
      </c>
      <c r="X10" s="477" t="s">
        <v>8789</v>
      </c>
      <c r="Y10" s="477" t="str">
        <f>'男子リレ-入力'!I13</f>
        <v/>
      </c>
      <c r="Z10" s="478" t="str">
        <f>CONCATENATE(X10,Y10)</f>
        <v>03</v>
      </c>
      <c r="AA10" s="104"/>
      <c r="AB10" s="104"/>
      <c r="AC10" s="104"/>
      <c r="AD10" s="104"/>
      <c r="AE10" s="104"/>
      <c r="AF10" s="104"/>
      <c r="AG10" s="104"/>
      <c r="AH10" s="104"/>
    </row>
    <row r="11" spans="1:34" ht="16.5">
      <c r="A11" s="104"/>
      <c r="B11" s="104"/>
      <c r="C11" s="1096" t="s">
        <v>8874</v>
      </c>
      <c r="D11" s="1096"/>
      <c r="E11" s="429"/>
      <c r="F11" s="429"/>
      <c r="G11" s="429"/>
      <c r="H11" s="429"/>
      <c r="I11" s="429"/>
      <c r="J11" s="429"/>
      <c r="K11" s="429"/>
      <c r="L11" s="429"/>
      <c r="M11" s="429"/>
      <c r="N11" s="104"/>
      <c r="O11" s="104"/>
      <c r="P11" s="104"/>
      <c r="Q11" s="477" t="s">
        <v>8906</v>
      </c>
      <c r="R11" s="479">
        <f>'男子リレ-入力'!I10</f>
        <v>0</v>
      </c>
      <c r="S11" s="480" t="str">
        <f>CONCATENATE(Q11,R11)</f>
        <v>0000</v>
      </c>
      <c r="T11" s="481"/>
      <c r="U11" s="481"/>
      <c r="V11" s="481"/>
      <c r="W11" s="481"/>
      <c r="X11" s="481"/>
      <c r="Y11" s="481"/>
      <c r="Z11" s="481"/>
      <c r="AA11" s="104"/>
      <c r="AB11" s="104"/>
      <c r="AC11" s="104"/>
      <c r="AD11" s="104"/>
      <c r="AE11" s="104"/>
      <c r="AF11" s="104"/>
      <c r="AG11" s="104"/>
      <c r="AH11" s="104"/>
    </row>
    <row r="12" spans="1:34">
      <c r="A12" s="104"/>
      <c r="B12" s="104"/>
      <c r="C12" s="429"/>
      <c r="D12" s="483" t="s">
        <v>8862</v>
      </c>
      <c r="E12" s="483" t="s">
        <v>8863</v>
      </c>
      <c r="F12" s="483" t="s">
        <v>8864</v>
      </c>
      <c r="G12" s="483" t="s">
        <v>8865</v>
      </c>
      <c r="H12" s="483" t="s">
        <v>8866</v>
      </c>
      <c r="I12" s="483" t="s">
        <v>8867</v>
      </c>
      <c r="J12" s="483" t="s">
        <v>8868</v>
      </c>
      <c r="K12" s="483" t="s">
        <v>8869</v>
      </c>
      <c r="L12" s="483" t="s">
        <v>8870</v>
      </c>
      <c r="M12" s="483" t="s">
        <v>8871</v>
      </c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>
      <c r="A13" s="104"/>
      <c r="B13" s="104"/>
      <c r="D13" t="str">
        <f>'男子リレ-入力'!I47</f>
        <v/>
      </c>
      <c r="E13" s="429">
        <f>'男子リレ-入力'!H47</f>
        <v>0</v>
      </c>
      <c r="F13" s="429"/>
      <c r="G13" s="429" t="str">
        <f>S17</f>
        <v>0000</v>
      </c>
      <c r="H13" s="430" t="str">
        <f>CONCATENATE(R16,Q16)</f>
        <v>0*</v>
      </c>
      <c r="I13" s="430" t="str">
        <f>CONCATENATE(S16,Q16)</f>
        <v>0*</v>
      </c>
      <c r="J13" s="430" t="str">
        <f>CONCATENATE(T16,Q16)</f>
        <v>0*</v>
      </c>
      <c r="K13" s="430" t="str">
        <f>CONCATENATE(U16,Q16)</f>
        <v>0*</v>
      </c>
      <c r="L13" s="430" t="str">
        <f>CONCATENATE(V16,Q16)</f>
        <v>0*</v>
      </c>
      <c r="M13" s="430" t="str">
        <f>CONCATENATE(W16,Q16)</f>
        <v>0*</v>
      </c>
      <c r="N13" s="474"/>
      <c r="O13" s="47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>
      <c r="A14" s="104"/>
      <c r="B14" s="104"/>
      <c r="N14" s="474"/>
      <c r="O14" s="47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ht="16.5">
      <c r="A15" s="104"/>
      <c r="B15" s="104"/>
      <c r="N15" s="475"/>
      <c r="O15" s="475"/>
      <c r="P15" s="104"/>
      <c r="Q15" s="1094" t="s">
        <v>8875</v>
      </c>
      <c r="R15" s="1094"/>
      <c r="S15" s="1094"/>
      <c r="T15" s="1095" t="s">
        <v>8874</v>
      </c>
      <c r="U15" s="1095"/>
      <c r="V15" s="474"/>
      <c r="W15" s="474"/>
      <c r="X15" s="474"/>
      <c r="Y15" s="104"/>
      <c r="Z15" s="13"/>
      <c r="AA15" s="104"/>
      <c r="AB15" s="104"/>
      <c r="AC15" s="104"/>
      <c r="AD15" s="104"/>
      <c r="AE15" s="104"/>
      <c r="AF15" s="104"/>
      <c r="AG15" s="104"/>
      <c r="AH15" s="104"/>
    </row>
    <row r="16" spans="1:34" ht="17" thickBot="1">
      <c r="A16" s="104"/>
      <c r="B16" s="104"/>
      <c r="C16" s="1101" t="s">
        <v>8876</v>
      </c>
      <c r="D16" s="1101"/>
      <c r="E16" s="1101"/>
      <c r="F16" s="464"/>
      <c r="G16" s="464"/>
      <c r="H16" s="464"/>
      <c r="I16" s="464"/>
      <c r="J16" s="464"/>
      <c r="K16" s="464"/>
      <c r="L16" s="464"/>
      <c r="M16" s="464"/>
      <c r="N16" s="13"/>
      <c r="P16" s="104"/>
      <c r="Q16" s="476" t="s">
        <v>8872</v>
      </c>
      <c r="R16" s="604">
        <f>'男子リレ-入力'!E47</f>
        <v>0</v>
      </c>
      <c r="S16" s="481">
        <f>'男子リレ-入力'!E48</f>
        <v>0</v>
      </c>
      <c r="T16" s="481">
        <f>'男子リレ-入力'!E49</f>
        <v>0</v>
      </c>
      <c r="U16" s="481">
        <f>'男子リレ-入力'!E50</f>
        <v>0</v>
      </c>
      <c r="V16" s="481">
        <f>'男子リレ-入力'!E51</f>
        <v>0</v>
      </c>
      <c r="W16" s="481">
        <f>'男子リレ-入力'!E52</f>
        <v>0</v>
      </c>
      <c r="X16" s="477" t="s">
        <v>8789</v>
      </c>
      <c r="Y16" s="477" t="str">
        <f>'男子リレ-入力'!I47</f>
        <v/>
      </c>
      <c r="Z16" s="480" t="str">
        <f>CONCATENATE(X16,Y16)</f>
        <v>03</v>
      </c>
      <c r="AA16" s="104"/>
      <c r="AB16" s="104"/>
      <c r="AC16" s="104"/>
      <c r="AD16" s="104"/>
      <c r="AE16" s="104"/>
      <c r="AF16" s="104"/>
      <c r="AG16" s="104"/>
      <c r="AH16" s="104"/>
    </row>
    <row r="17" spans="1:34" ht="17" thickBot="1">
      <c r="A17" s="104"/>
      <c r="B17" s="104"/>
      <c r="C17" s="1097" t="s">
        <v>8873</v>
      </c>
      <c r="D17" s="1097"/>
      <c r="E17" s="462"/>
      <c r="F17" s="462"/>
      <c r="G17" s="462"/>
      <c r="H17" s="462"/>
      <c r="I17" s="462"/>
      <c r="J17" s="462"/>
      <c r="K17" s="462"/>
      <c r="L17" s="462"/>
      <c r="M17" s="462"/>
      <c r="N17" s="104"/>
      <c r="O17" s="104"/>
      <c r="P17" s="104"/>
      <c r="Q17" s="602" t="s">
        <v>8906</v>
      </c>
      <c r="R17" s="605">
        <f>'男子リレ-入力'!I43</f>
        <v>0</v>
      </c>
      <c r="S17" s="603" t="str">
        <f>CONCATENATE(Q17,R17)</f>
        <v>0000</v>
      </c>
      <c r="T17" s="481"/>
      <c r="U17" s="481"/>
      <c r="V17" s="481"/>
      <c r="W17" s="481"/>
      <c r="X17" s="481"/>
      <c r="Y17" s="481"/>
      <c r="Z17" s="481"/>
      <c r="AA17" s="104"/>
      <c r="AB17" s="104"/>
      <c r="AC17" s="104"/>
      <c r="AD17" s="104"/>
      <c r="AE17" s="104"/>
      <c r="AF17" s="104"/>
      <c r="AG17" s="104"/>
      <c r="AH17" s="104"/>
    </row>
    <row r="18" spans="1:34">
      <c r="A18" s="104"/>
      <c r="B18" s="104"/>
      <c r="C18" s="462"/>
      <c r="D18" s="482" t="s">
        <v>8862</v>
      </c>
      <c r="E18" s="482" t="s">
        <v>8863</v>
      </c>
      <c r="F18" s="482" t="s">
        <v>8864</v>
      </c>
      <c r="G18" s="482" t="s">
        <v>8865</v>
      </c>
      <c r="H18" s="482" t="s">
        <v>8866</v>
      </c>
      <c r="I18" s="482" t="s">
        <v>8867</v>
      </c>
      <c r="J18" s="482" t="s">
        <v>8868</v>
      </c>
      <c r="K18" s="482" t="s">
        <v>8869</v>
      </c>
      <c r="L18" s="482" t="s">
        <v>8870</v>
      </c>
      <c r="M18" s="482" t="s">
        <v>8871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>
      <c r="A19" s="104"/>
      <c r="B19" s="104"/>
      <c r="D19" t="str">
        <f>'男子リレ-入力'!U13</f>
        <v/>
      </c>
      <c r="E19">
        <f>'男子リレ-入力'!T13</f>
        <v>0</v>
      </c>
      <c r="G19" t="str">
        <f>S24</f>
        <v>000</v>
      </c>
      <c r="H19" s="11" t="str">
        <f>CONCATENATE(R23,Q23)</f>
        <v>0*</v>
      </c>
      <c r="I19" s="11" t="str">
        <f>CONCATENATE(S23,Q23)</f>
        <v>0*</v>
      </c>
      <c r="J19" s="11" t="str">
        <f>CONCATENATE(T23,Q23)</f>
        <v>0*</v>
      </c>
      <c r="K19" s="11" t="str">
        <f>CONCATENATE(U23,Q23)</f>
        <v>0*</v>
      </c>
      <c r="L19" s="11" t="str">
        <f>CONCATENATE(V23,Q23)</f>
        <v>0*</v>
      </c>
      <c r="M19" s="11" t="str">
        <f>CONCATENATE(W23,Q23)</f>
        <v>0*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</row>
    <row r="20" spans="1:34">
      <c r="A20" s="104"/>
      <c r="B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</row>
    <row r="21" spans="1:34" ht="16.5">
      <c r="A21" s="104"/>
      <c r="B21" s="104"/>
      <c r="C21" s="1096" t="s">
        <v>8874</v>
      </c>
      <c r="D21" s="1096"/>
      <c r="E21" s="429"/>
      <c r="F21" s="429"/>
      <c r="G21" s="429"/>
      <c r="H21" s="429"/>
      <c r="I21" s="429"/>
      <c r="J21" s="429"/>
      <c r="K21" s="429"/>
      <c r="L21" s="429"/>
      <c r="M21" s="429"/>
      <c r="N21" s="104"/>
      <c r="O21" s="104"/>
      <c r="P21" s="104"/>
      <c r="Q21" s="1094" t="s">
        <v>8876</v>
      </c>
      <c r="R21" s="1094"/>
      <c r="S21" s="1094"/>
      <c r="T21" s="1095" t="s">
        <v>8873</v>
      </c>
      <c r="U21" s="1095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</row>
    <row r="22" spans="1:34" ht="16.5">
      <c r="A22" s="104"/>
      <c r="B22" s="104"/>
      <c r="C22" s="429"/>
      <c r="D22" s="1102"/>
      <c r="E22" s="1102"/>
      <c r="F22" s="429"/>
      <c r="G22" s="429"/>
      <c r="H22" s="429"/>
      <c r="I22" s="429"/>
      <c r="J22" s="429"/>
      <c r="K22" s="429"/>
      <c r="L22" s="429"/>
      <c r="M22" s="429"/>
      <c r="N22" s="475"/>
      <c r="O22" s="475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</row>
    <row r="23" spans="1:34">
      <c r="A23" s="104"/>
      <c r="B23" s="104"/>
      <c r="C23" s="429"/>
      <c r="D23" s="483" t="s">
        <v>8862</v>
      </c>
      <c r="E23" s="483" t="s">
        <v>8863</v>
      </c>
      <c r="F23" s="483" t="s">
        <v>8864</v>
      </c>
      <c r="G23" s="483" t="s">
        <v>8865</v>
      </c>
      <c r="H23" s="483" t="s">
        <v>8866</v>
      </c>
      <c r="I23" s="483" t="s">
        <v>8867</v>
      </c>
      <c r="J23" s="483" t="s">
        <v>8868</v>
      </c>
      <c r="K23" s="483" t="s">
        <v>8869</v>
      </c>
      <c r="L23" s="483" t="s">
        <v>8870</v>
      </c>
      <c r="M23" s="483" t="s">
        <v>8871</v>
      </c>
      <c r="N23" s="13"/>
      <c r="O23" s="13"/>
      <c r="P23" s="104"/>
      <c r="Q23" s="476" t="s">
        <v>8872</v>
      </c>
      <c r="R23" s="477">
        <f>'男子リレ-入力'!Q13</f>
        <v>0</v>
      </c>
      <c r="S23" s="477">
        <f>'男子リレ-入力'!Q14</f>
        <v>0</v>
      </c>
      <c r="T23" s="477">
        <f>'男子リレ-入力'!Q15</f>
        <v>0</v>
      </c>
      <c r="U23" s="477">
        <f>'男子リレ-入力'!Q16</f>
        <v>0</v>
      </c>
      <c r="V23" s="477">
        <f>'男子リレ-入力'!Q17</f>
        <v>0</v>
      </c>
      <c r="W23" s="477">
        <f>'男子リレ-入力'!Q18</f>
        <v>0</v>
      </c>
      <c r="X23" s="477" t="s">
        <v>8789</v>
      </c>
      <c r="Y23" s="477" t="str">
        <f>'男子リレ-入力'!U13</f>
        <v/>
      </c>
      <c r="Z23" s="478" t="str">
        <f>CONCATENATE(X23,Y23)</f>
        <v>03</v>
      </c>
      <c r="AA23" s="104"/>
      <c r="AB23" s="104"/>
      <c r="AC23" s="104"/>
      <c r="AD23" s="104"/>
      <c r="AE23" s="104"/>
      <c r="AF23" s="104"/>
      <c r="AG23" s="104"/>
      <c r="AH23" s="104"/>
    </row>
    <row r="24" spans="1:34">
      <c r="A24" s="104"/>
      <c r="B24" s="104"/>
      <c r="D24" t="str">
        <f>'男子リレ-入力'!U47</f>
        <v/>
      </c>
      <c r="E24">
        <f>'男子リレ-入力'!T47</f>
        <v>0</v>
      </c>
      <c r="G24" t="str">
        <f>S30</f>
        <v>000</v>
      </c>
      <c r="H24" s="11" t="str">
        <f>CONCATENATE(R29,Q29)</f>
        <v>0*</v>
      </c>
      <c r="I24" s="11" t="str">
        <f>CONCATENATE(S29,Q29)</f>
        <v>0*</v>
      </c>
      <c r="J24" s="11" t="str">
        <f>CONCATENATE(T29,Q29)</f>
        <v>0*</v>
      </c>
      <c r="K24" s="11" t="str">
        <f>CONCATENATE(U29,Q29)</f>
        <v>0*</v>
      </c>
      <c r="L24" s="11" t="str">
        <f>CONCATENATE(V29,Q29)</f>
        <v>0*</v>
      </c>
      <c r="M24" s="11" t="str">
        <f>CONCATENATE(W29,Q29)</f>
        <v>0*</v>
      </c>
      <c r="N24" s="104"/>
      <c r="O24" s="104"/>
      <c r="P24" s="104"/>
      <c r="Q24" s="477" t="s">
        <v>8907</v>
      </c>
      <c r="R24" s="479">
        <f>'男子リレ-入力'!U10</f>
        <v>0</v>
      </c>
      <c r="S24" s="480" t="str">
        <f>CONCATENATE(Q24,R24)</f>
        <v>000</v>
      </c>
      <c r="T24" s="481"/>
      <c r="U24" s="481"/>
      <c r="V24" s="481"/>
      <c r="W24" s="481"/>
      <c r="X24" s="481"/>
      <c r="Y24" s="481"/>
      <c r="Z24" s="481"/>
      <c r="AA24" s="104"/>
      <c r="AB24" s="104"/>
      <c r="AC24" s="104"/>
      <c r="AD24" s="104"/>
      <c r="AE24" s="104"/>
      <c r="AF24" s="104"/>
      <c r="AG24" s="104"/>
      <c r="AH24" s="104"/>
    </row>
    <row r="25" spans="1:34">
      <c r="A25" s="104"/>
      <c r="B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</row>
    <row r="26" spans="1:34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</row>
    <row r="27" spans="1:34" ht="16.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94" t="s">
        <v>8876</v>
      </c>
      <c r="R27" s="1094"/>
      <c r="S27" s="1094"/>
      <c r="T27" s="1095" t="s">
        <v>8874</v>
      </c>
      <c r="U27" s="1095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</row>
    <row r="28" spans="1:34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475"/>
      <c r="O28" s="475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</row>
    <row r="29" spans="1:34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3"/>
      <c r="O29" s="13"/>
      <c r="P29" s="104"/>
      <c r="Q29" s="476" t="s">
        <v>8872</v>
      </c>
      <c r="R29" s="477">
        <f>'男子リレ-入力'!Q47</f>
        <v>0</v>
      </c>
      <c r="S29" s="477">
        <f>'男子リレ-入力'!Q48</f>
        <v>0</v>
      </c>
      <c r="T29" s="477">
        <f>'男子リレ-入力'!Q49</f>
        <v>0</v>
      </c>
      <c r="U29" s="477">
        <f>'男子リレ-入力'!Q50</f>
        <v>0</v>
      </c>
      <c r="V29" s="477">
        <f>'男子リレ-入力'!Q51</f>
        <v>0</v>
      </c>
      <c r="W29" s="477">
        <f>'男子リレ-入力'!Q52</f>
        <v>0</v>
      </c>
      <c r="X29" s="477" t="s">
        <v>8789</v>
      </c>
      <c r="Y29" s="477" t="str">
        <f>'男子リレ-入力'!U47</f>
        <v/>
      </c>
      <c r="Z29" s="478" t="str">
        <f>CONCATENATE(X29,Y29)</f>
        <v>03</v>
      </c>
      <c r="AA29" s="104"/>
      <c r="AB29" s="104"/>
      <c r="AC29" s="104"/>
      <c r="AD29" s="104"/>
      <c r="AE29" s="104"/>
      <c r="AF29" s="104"/>
      <c r="AG29" s="104"/>
      <c r="AH29" s="104"/>
    </row>
    <row r="30" spans="1:34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477" t="s">
        <v>8907</v>
      </c>
      <c r="R30" s="479">
        <f>'男子リレ-入力'!U43</f>
        <v>0</v>
      </c>
      <c r="S30" s="480" t="str">
        <f>CONCATENATE(Q30,R30)</f>
        <v>000</v>
      </c>
      <c r="T30" s="481"/>
      <c r="U30" s="481"/>
      <c r="V30" s="481"/>
      <c r="W30" s="481"/>
      <c r="X30" s="481"/>
      <c r="Y30" s="481"/>
      <c r="Z30" s="481"/>
      <c r="AA30" s="104"/>
      <c r="AB30" s="104"/>
      <c r="AC30" s="104"/>
      <c r="AD30" s="104"/>
      <c r="AE30" s="104"/>
      <c r="AF30" s="104"/>
      <c r="AG30" s="104"/>
      <c r="AH30" s="104"/>
    </row>
    <row r="31" spans="1:34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47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4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47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1:34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47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</row>
    <row r="34" spans="1:34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47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</row>
    <row r="35" spans="1:34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47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</row>
    <row r="37" spans="1:34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</row>
    <row r="38" spans="1:34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</row>
    <row r="39" spans="1:34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</row>
    <row r="40" spans="1:34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  <row r="41" spans="1:34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</row>
    <row r="42" spans="1:34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</row>
    <row r="43" spans="1:34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</row>
    <row r="44" spans="1:34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</row>
    <row r="45" spans="1:34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</row>
    <row r="46" spans="1:3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</row>
    <row r="47" spans="1:34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</row>
    <row r="48" spans="1:34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</row>
    <row r="49" spans="1:34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</row>
    <row r="50" spans="1:34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</row>
    <row r="51" spans="1:34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</row>
    <row r="52" spans="1:34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</row>
    <row r="53" spans="1:34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</row>
    <row r="54" spans="1:34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</row>
    <row r="55" spans="1:34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</row>
    <row r="56" spans="1:34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</row>
    <row r="57" spans="1:34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</row>
    <row r="58" spans="1:34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</row>
    <row r="59" spans="1:34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1:34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1:34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</row>
    <row r="62" spans="1:34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</row>
    <row r="63" spans="1:34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</row>
    <row r="64" spans="1:34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</row>
    <row r="65" spans="1:34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</row>
    <row r="66" spans="1:34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</row>
    <row r="67" spans="1:34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</row>
    <row r="68" spans="1:34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</row>
    <row r="69" spans="1:34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</row>
    <row r="70" spans="1:34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</row>
    <row r="71" spans="1:34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</row>
    <row r="72" spans="1:34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</row>
    <row r="73" spans="1:34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</row>
    <row r="74" spans="1:34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</row>
  </sheetData>
  <sheetProtection algorithmName="SHA-512" hashValue="htH54teQOg3aBf7pIFrfI6KomWa1MQ53G6G5ZEM0EpclfdlCbA6l6KFFm1VRi3IKAxJspDUdwyiX1oWGT9HATQ==" saltValue="k5PbTQYUL5FhwS1uGLvytg==" spinCount="100000" sheet="1" objects="1" scenarios="1"/>
  <mergeCells count="17">
    <mergeCell ref="T27:U27"/>
    <mergeCell ref="Q27:S27"/>
    <mergeCell ref="Q8:S8"/>
    <mergeCell ref="T8:U8"/>
    <mergeCell ref="T15:U15"/>
    <mergeCell ref="Q15:S15"/>
    <mergeCell ref="Q21:S21"/>
    <mergeCell ref="T21:U21"/>
    <mergeCell ref="E3:I3"/>
    <mergeCell ref="L3:M3"/>
    <mergeCell ref="C6:E6"/>
    <mergeCell ref="C16:E16"/>
    <mergeCell ref="D22:E22"/>
    <mergeCell ref="C7:D7"/>
    <mergeCell ref="C11:D11"/>
    <mergeCell ref="C17:D17"/>
    <mergeCell ref="C21:D21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</sheetPr>
  <dimension ref="A1:AI268"/>
  <sheetViews>
    <sheetView view="pageBreakPreview" zoomScale="85" zoomScaleNormal="85" zoomScaleSheetLayoutView="85" workbookViewId="0">
      <selection activeCell="E6" sqref="E6:J6"/>
    </sheetView>
  </sheetViews>
  <sheetFormatPr defaultRowHeight="14"/>
  <cols>
    <col min="1" max="1" width="11.5" customWidth="1"/>
    <col min="2" max="2" width="4.4140625" customWidth="1"/>
    <col min="3" max="3" width="8.6640625" style="63"/>
    <col min="4" max="4" width="22.5" customWidth="1"/>
    <col min="5" max="6" width="7.5" style="22" customWidth="1"/>
    <col min="7" max="7" width="7.5" customWidth="1"/>
    <col min="8" max="8" width="8.33203125" style="22" customWidth="1"/>
    <col min="9" max="9" width="5.58203125" customWidth="1"/>
    <col min="10" max="10" width="12.08203125" customWidth="1"/>
    <col min="11" max="11" width="6.6640625" customWidth="1"/>
    <col min="12" max="14" width="9.58203125" customWidth="1"/>
    <col min="15" max="15" width="8.6640625" customWidth="1"/>
    <col min="16" max="16" width="8.6640625" hidden="1" customWidth="1"/>
    <col min="17" max="19" width="10.4140625" hidden="1" customWidth="1"/>
    <col min="20" max="20" width="8.6640625" hidden="1" customWidth="1"/>
    <col min="21" max="21" width="8.6640625" customWidth="1"/>
    <col min="22" max="24" width="8.6640625" style="64" customWidth="1"/>
    <col min="25" max="25" width="8.83203125" style="64" customWidth="1"/>
    <col min="26" max="26" width="8.6640625" style="64"/>
  </cols>
  <sheetData>
    <row r="1" spans="1:35">
      <c r="A1" s="64"/>
      <c r="B1" s="64"/>
      <c r="C1" s="65"/>
      <c r="D1" s="64"/>
      <c r="E1" s="66"/>
      <c r="F1" s="66"/>
      <c r="G1" s="64"/>
      <c r="H1" s="66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AA1" s="64"/>
      <c r="AB1" s="64"/>
    </row>
    <row r="2" spans="1:35" ht="45.65" customHeight="1">
      <c r="A2" s="64"/>
      <c r="B2" s="64"/>
      <c r="C2" s="65"/>
      <c r="D2" s="1145" t="s">
        <v>13821</v>
      </c>
      <c r="E2" s="1145"/>
      <c r="F2" s="1145"/>
      <c r="G2" s="1145"/>
      <c r="H2" s="1145"/>
      <c r="I2" s="1145"/>
      <c r="J2" s="1145"/>
      <c r="K2" s="64"/>
      <c r="L2" s="64"/>
      <c r="M2" s="64"/>
      <c r="N2" s="64"/>
      <c r="O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ht="20" customHeight="1">
      <c r="B3" s="64"/>
      <c r="C3" s="65"/>
      <c r="D3" s="215" t="s">
        <v>9088</v>
      </c>
      <c r="E3" s="209"/>
      <c r="F3" s="209"/>
      <c r="G3" s="209"/>
      <c r="H3" s="209"/>
      <c r="I3" s="209"/>
      <c r="J3" s="209"/>
      <c r="K3" s="64"/>
      <c r="L3" s="64"/>
      <c r="M3" s="64"/>
      <c r="N3" s="64"/>
      <c r="O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35" ht="14.5" thickBot="1">
      <c r="A4" s="64"/>
      <c r="B4" s="64"/>
      <c r="C4" s="65"/>
      <c r="D4" s="64"/>
      <c r="E4" s="66"/>
      <c r="F4" s="66"/>
      <c r="G4" s="64"/>
      <c r="H4" s="66"/>
      <c r="I4" s="64"/>
      <c r="J4" s="64"/>
      <c r="K4" s="64"/>
      <c r="L4" s="64"/>
      <c r="M4" s="64"/>
      <c r="N4" s="64"/>
      <c r="O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22.25" customHeight="1" thickBot="1">
      <c r="A5" s="64"/>
      <c r="B5" s="64"/>
      <c r="C5" s="65"/>
      <c r="D5" s="211" t="s">
        <v>8722</v>
      </c>
      <c r="E5" s="1157" t="s">
        <v>8724</v>
      </c>
      <c r="F5" s="1158"/>
      <c r="G5" s="1155" t="str">
        <f>個人データ入力用!I9</f>
        <v>月　　日</v>
      </c>
      <c r="H5" s="1155"/>
      <c r="I5" s="1155"/>
      <c r="J5" s="1156"/>
      <c r="K5" s="64"/>
      <c r="L5" s="64"/>
      <c r="M5" s="64"/>
      <c r="N5" s="64"/>
      <c r="O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5" ht="22.25" customHeight="1" thickBot="1">
      <c r="A6" s="64"/>
      <c r="B6" s="64"/>
      <c r="C6" s="65"/>
      <c r="D6" s="212" t="s">
        <v>8672</v>
      </c>
      <c r="E6" s="1149">
        <f>個人データ入力用!H10</f>
        <v>0</v>
      </c>
      <c r="F6" s="1150"/>
      <c r="G6" s="1150"/>
      <c r="H6" s="1150"/>
      <c r="I6" s="1150"/>
      <c r="J6" s="1151"/>
      <c r="K6" s="64"/>
      <c r="L6" s="64"/>
      <c r="M6" s="64"/>
      <c r="T6" s="64"/>
      <c r="U6" s="64"/>
      <c r="Y6"/>
      <c r="Z6"/>
      <c r="AA6" s="64"/>
      <c r="AB6" s="64"/>
      <c r="AC6" s="64"/>
      <c r="AD6" s="64"/>
      <c r="AE6" s="64"/>
      <c r="AF6" s="64"/>
      <c r="AG6" s="64"/>
      <c r="AH6" s="64"/>
      <c r="AI6" s="64"/>
    </row>
    <row r="7" spans="1:35" ht="22.25" customHeight="1" thickBot="1">
      <c r="A7" s="64"/>
      <c r="B7" s="64"/>
      <c r="C7" s="65"/>
      <c r="D7" s="213" t="s">
        <v>8673</v>
      </c>
      <c r="E7" s="1152">
        <f>個人データ入力用!H11</f>
        <v>0</v>
      </c>
      <c r="F7" s="1153"/>
      <c r="G7" s="1153"/>
      <c r="H7" s="1153"/>
      <c r="I7" s="1153"/>
      <c r="J7" s="1154"/>
      <c r="K7" s="64"/>
      <c r="L7" s="64"/>
      <c r="M7" s="64"/>
      <c r="N7" s="64"/>
      <c r="O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 ht="22.25" customHeight="1" thickBot="1">
      <c r="A8" s="64"/>
      <c r="B8" s="64"/>
      <c r="C8" s="65"/>
      <c r="D8" s="212" t="s">
        <v>8674</v>
      </c>
      <c r="E8" s="1149">
        <f>個人データ入力用!H12</f>
        <v>0</v>
      </c>
      <c r="F8" s="1150"/>
      <c r="G8" s="1150"/>
      <c r="H8" s="1150"/>
      <c r="I8" s="1150"/>
      <c r="J8" s="1151"/>
      <c r="K8" s="64"/>
      <c r="L8" s="64"/>
      <c r="M8" s="64"/>
      <c r="N8" s="64"/>
      <c r="O8" s="64"/>
      <c r="P8" s="1115" t="s">
        <v>8690</v>
      </c>
      <c r="Q8" s="1116"/>
      <c r="R8" s="1116"/>
      <c r="S8" s="1116"/>
      <c r="T8" s="1117"/>
      <c r="AA8" s="64"/>
      <c r="AB8" s="64"/>
      <c r="AC8" s="64"/>
      <c r="AD8" s="64"/>
      <c r="AE8" s="64"/>
      <c r="AF8" s="64"/>
      <c r="AG8" s="64"/>
      <c r="AH8" s="64"/>
      <c r="AI8" s="64"/>
    </row>
    <row r="9" spans="1:35" ht="22.25" customHeight="1" thickBot="1">
      <c r="A9" s="64"/>
      <c r="B9" s="64"/>
      <c r="C9" s="65"/>
      <c r="D9" s="213" t="s">
        <v>8675</v>
      </c>
      <c r="E9" s="1146">
        <f>個人データ入力用!H13</f>
        <v>0</v>
      </c>
      <c r="F9" s="1147"/>
      <c r="G9" s="1147"/>
      <c r="H9" s="1147"/>
      <c r="I9" s="1147"/>
      <c r="J9" s="1148"/>
      <c r="K9" s="64"/>
      <c r="L9" s="64"/>
      <c r="M9" s="64"/>
      <c r="N9" s="64"/>
      <c r="O9" s="64"/>
      <c r="P9" s="1133" t="s">
        <v>8677</v>
      </c>
      <c r="Q9" s="1109" t="s">
        <v>8678</v>
      </c>
      <c r="R9" s="1109"/>
      <c r="S9" s="1109"/>
      <c r="T9" s="60">
        <f>COUNTA(個人データ入力用!H22:H51)</f>
        <v>0</v>
      </c>
      <c r="AA9" s="64"/>
      <c r="AB9" s="64"/>
      <c r="AC9" s="64"/>
      <c r="AD9" s="64"/>
      <c r="AE9" s="64"/>
      <c r="AF9" s="64"/>
      <c r="AG9" s="64"/>
      <c r="AH9" s="64"/>
      <c r="AI9" s="64"/>
    </row>
    <row r="10" spans="1:35" ht="22.25" customHeight="1">
      <c r="A10" s="64"/>
      <c r="B10" s="64"/>
      <c r="C10" s="65"/>
      <c r="D10" s="78" t="s">
        <v>8675</v>
      </c>
      <c r="E10" s="1159">
        <f>個人データ入力用!H14</f>
        <v>0</v>
      </c>
      <c r="F10" s="1160"/>
      <c r="G10" s="1160"/>
      <c r="H10" s="1160"/>
      <c r="I10" s="1160"/>
      <c r="J10" s="1161"/>
      <c r="K10" s="64"/>
      <c r="L10" s="64"/>
      <c r="M10" s="64"/>
      <c r="N10" s="64"/>
      <c r="O10" s="64"/>
      <c r="P10" s="1134"/>
      <c r="Q10" s="1128" t="s">
        <v>8679</v>
      </c>
      <c r="R10" s="1128"/>
      <c r="S10" s="1128"/>
      <c r="T10" s="61">
        <f>COUNTA(個人データ入力用!$N$22:$N$51)</f>
        <v>0</v>
      </c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22.25" customHeight="1" thickBot="1">
      <c r="A11" s="64"/>
      <c r="B11" s="64"/>
      <c r="C11" s="65"/>
      <c r="D11" s="77" t="s">
        <v>8676</v>
      </c>
      <c r="E11" s="1162"/>
      <c r="F11" s="1163"/>
      <c r="G11" s="1163"/>
      <c r="H11" s="1163"/>
      <c r="I11" s="1163"/>
      <c r="J11" s="1164"/>
      <c r="K11" s="64"/>
      <c r="L11" s="64"/>
      <c r="M11" s="64"/>
      <c r="N11" s="64"/>
      <c r="O11" s="64"/>
      <c r="P11" s="1134"/>
      <c r="Q11" s="1128" t="s">
        <v>8680</v>
      </c>
      <c r="R11" s="1128"/>
      <c r="S11" s="1128"/>
      <c r="T11" s="61">
        <f>COUNTA(個人データ入力用!$Q$22:$Q$51)</f>
        <v>0</v>
      </c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6.25" customHeight="1" thickBot="1">
      <c r="A12" s="64"/>
      <c r="B12" s="64"/>
      <c r="C12" s="65"/>
      <c r="D12" s="64"/>
      <c r="E12" s="66"/>
      <c r="F12" s="66"/>
      <c r="G12" s="64"/>
      <c r="H12" s="66"/>
      <c r="I12" s="64"/>
      <c r="J12" s="64"/>
      <c r="K12" s="64"/>
      <c r="L12" s="64"/>
      <c r="M12" s="64"/>
      <c r="N12" s="64"/>
      <c r="O12" s="64"/>
      <c r="P12" s="1135"/>
      <c r="Q12" s="1180" t="s">
        <v>8784</v>
      </c>
      <c r="R12" s="1181"/>
      <c r="S12" s="1182"/>
      <c r="T12" s="326">
        <f>COUNTA(個人データ入力用!T22:T51)</f>
        <v>0</v>
      </c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9.25" customHeight="1">
      <c r="A13" s="64"/>
      <c r="B13" s="64"/>
      <c r="C13" s="1137" t="s">
        <v>8691</v>
      </c>
      <c r="D13" s="1137"/>
      <c r="E13" s="1137"/>
      <c r="F13" s="1137"/>
      <c r="G13" s="1137"/>
      <c r="H13" s="1137"/>
      <c r="I13" s="64"/>
      <c r="J13" s="64"/>
      <c r="K13" s="64"/>
      <c r="L13" s="64"/>
      <c r="M13" s="64"/>
      <c r="N13" s="64"/>
      <c r="O13" s="64"/>
      <c r="P13" s="1174" t="s">
        <v>8681</v>
      </c>
      <c r="Q13" s="1132" t="s">
        <v>8682</v>
      </c>
      <c r="R13" s="1132"/>
      <c r="S13" s="1132"/>
      <c r="T13" s="327">
        <f>SUM(T10:T12)</f>
        <v>0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9.25" customHeight="1">
      <c r="A14" s="64"/>
      <c r="B14" s="64"/>
      <c r="C14" s="65"/>
      <c r="D14" s="67"/>
      <c r="E14" s="67"/>
      <c r="F14" s="67"/>
      <c r="G14" s="67"/>
      <c r="H14" s="67"/>
      <c r="I14" s="64"/>
      <c r="J14" s="64"/>
      <c r="K14" s="64"/>
      <c r="L14" s="64"/>
      <c r="M14" s="64"/>
      <c r="N14" s="64"/>
      <c r="O14" s="64"/>
      <c r="P14" s="1175"/>
      <c r="Q14" s="1128" t="s">
        <v>8678</v>
      </c>
      <c r="R14" s="1128"/>
      <c r="S14" s="1128"/>
      <c r="T14" s="61">
        <f>COUNTA(個人データ入力用!$H$56:$H$85)</f>
        <v>0</v>
      </c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9.25" customHeight="1">
      <c r="A15" s="64"/>
      <c r="B15" s="64"/>
      <c r="C15" s="1137" t="s">
        <v>8755</v>
      </c>
      <c r="D15" s="1137"/>
      <c r="E15" s="1137"/>
      <c r="F15" s="67"/>
      <c r="G15" s="67"/>
      <c r="H15" s="67"/>
      <c r="I15" s="64"/>
      <c r="J15" s="64"/>
      <c r="K15" s="64"/>
      <c r="L15" s="64"/>
      <c r="M15" s="64"/>
      <c r="N15" s="64"/>
      <c r="O15" s="64"/>
      <c r="P15" s="1175"/>
      <c r="Q15" s="1128" t="s">
        <v>8679</v>
      </c>
      <c r="R15" s="1128"/>
      <c r="S15" s="1128"/>
      <c r="T15" s="61">
        <f>COUNTA(個人データ入力用!$N$56:$N$85)</f>
        <v>0</v>
      </c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9.25" customHeight="1">
      <c r="A16" s="64"/>
      <c r="B16" s="64"/>
      <c r="C16" s="65"/>
      <c r="D16" s="67"/>
      <c r="E16" s="67"/>
      <c r="F16" s="67"/>
      <c r="G16" s="67"/>
      <c r="H16" s="67"/>
      <c r="I16" s="64"/>
      <c r="J16" s="64"/>
      <c r="K16" s="64"/>
      <c r="L16" s="64"/>
      <c r="M16" s="64"/>
      <c r="N16" s="64"/>
      <c r="O16" s="64"/>
      <c r="P16" s="1175"/>
      <c r="Q16" s="1128" t="s">
        <v>8680</v>
      </c>
      <c r="R16" s="1128"/>
      <c r="S16" s="1128"/>
      <c r="T16" s="61">
        <f>COUNTA(個人データ入力用!Q56:Q85)</f>
        <v>0</v>
      </c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9.25" customHeight="1" thickBot="1">
      <c r="A17" s="64"/>
      <c r="B17" s="64"/>
      <c r="C17" s="65"/>
      <c r="D17" s="1170" t="s">
        <v>8761</v>
      </c>
      <c r="E17" s="1170"/>
      <c r="F17" s="69">
        <f>T9</f>
        <v>0</v>
      </c>
      <c r="G17" s="67" t="s">
        <v>8699</v>
      </c>
      <c r="H17" s="67"/>
      <c r="I17" s="64"/>
      <c r="J17" s="64"/>
      <c r="K17" s="64"/>
      <c r="L17" s="64"/>
      <c r="M17" s="64"/>
      <c r="N17" s="64"/>
      <c r="O17" s="64"/>
      <c r="P17" s="1176"/>
      <c r="Q17" s="1180" t="s">
        <v>8784</v>
      </c>
      <c r="R17" s="1181"/>
      <c r="S17" s="1182"/>
      <c r="T17" s="326">
        <f>COUNTA(個人データ入力用!T56:T85)</f>
        <v>0</v>
      </c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9.25" customHeight="1">
      <c r="A18" s="64"/>
      <c r="B18" s="64"/>
      <c r="C18" s="65"/>
      <c r="D18" s="1168" t="s">
        <v>8762</v>
      </c>
      <c r="E18" s="1168"/>
      <c r="F18" s="69">
        <f>T14</f>
        <v>0</v>
      </c>
      <c r="G18" s="67" t="s">
        <v>8699</v>
      </c>
      <c r="H18" s="747" t="s">
        <v>9347</v>
      </c>
      <c r="I18" s="69">
        <f>SUM(F17:F18)</f>
        <v>0</v>
      </c>
      <c r="J18" s="746" t="s">
        <v>9346</v>
      </c>
      <c r="K18" s="75"/>
      <c r="L18" s="64"/>
      <c r="M18" s="64"/>
      <c r="N18" s="64"/>
      <c r="O18" s="64"/>
      <c r="P18" s="1177" t="s">
        <v>8682</v>
      </c>
      <c r="Q18" s="1178"/>
      <c r="R18" s="1178"/>
      <c r="S18" s="1179"/>
      <c r="T18" s="325">
        <f>SUM(T15:T17)</f>
        <v>0</v>
      </c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9.25" customHeight="1">
      <c r="A19" s="64"/>
      <c r="B19" s="64"/>
      <c r="C19" s="65"/>
      <c r="D19" s="1137" t="s">
        <v>8754</v>
      </c>
      <c r="E19" s="1137"/>
      <c r="F19" s="233">
        <f>T46</f>
        <v>0</v>
      </c>
      <c r="G19" s="67" t="s">
        <v>8699</v>
      </c>
      <c r="H19" s="67"/>
      <c r="I19" s="64"/>
      <c r="J19" s="73"/>
      <c r="K19" s="75"/>
      <c r="L19" s="64"/>
      <c r="M19" s="64"/>
      <c r="N19" s="64"/>
      <c r="O19" s="64"/>
      <c r="P19" s="1129" t="s">
        <v>8683</v>
      </c>
      <c r="Q19" s="1130"/>
      <c r="R19" s="1130"/>
      <c r="S19" s="1131"/>
      <c r="T19" s="62">
        <f>T9+T14</f>
        <v>0</v>
      </c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9.25" customHeight="1" thickBot="1">
      <c r="A20" s="64"/>
      <c r="B20" s="64"/>
      <c r="C20" s="65"/>
      <c r="D20" s="258" t="s">
        <v>8746</v>
      </c>
      <c r="E20" s="266">
        <f>T40</f>
        <v>0</v>
      </c>
      <c r="F20" s="269" t="s">
        <v>8745</v>
      </c>
      <c r="G20" s="268">
        <f>T35</f>
        <v>0</v>
      </c>
      <c r="H20" s="269" t="s">
        <v>8752</v>
      </c>
      <c r="I20" s="64"/>
      <c r="J20" s="74"/>
      <c r="K20" s="64"/>
      <c r="L20" s="64"/>
      <c r="M20" s="64"/>
      <c r="N20" s="64"/>
      <c r="O20" s="64"/>
      <c r="P20" s="1125" t="s">
        <v>8684</v>
      </c>
      <c r="Q20" s="1126"/>
      <c r="R20" s="1126"/>
      <c r="S20" s="1127"/>
      <c r="T20" s="85">
        <f>T13+T18</f>
        <v>0</v>
      </c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9.25" customHeight="1">
      <c r="A21" s="64"/>
      <c r="B21" s="64"/>
      <c r="C21" s="65"/>
      <c r="D21" s="69"/>
      <c r="E21" s="66"/>
      <c r="F21" s="66"/>
      <c r="G21" s="64"/>
      <c r="H21" s="67"/>
      <c r="I21" s="64"/>
      <c r="J21" s="64"/>
      <c r="K21" s="64"/>
      <c r="L21" s="64"/>
      <c r="M21" s="64"/>
      <c r="N21" s="64"/>
      <c r="O21" s="64"/>
      <c r="P21" s="58"/>
      <c r="Q21" s="58"/>
      <c r="R21" s="58"/>
      <c r="S21" s="58"/>
      <c r="T21" s="59"/>
      <c r="U21" s="22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9.25" customHeight="1" thickBot="1">
      <c r="A22" s="64"/>
      <c r="B22" s="64"/>
      <c r="C22" s="65"/>
      <c r="D22" s="1169" t="s">
        <v>8750</v>
      </c>
      <c r="E22" s="1169"/>
      <c r="F22" s="260">
        <f>SUM(F17:F19)</f>
        <v>0</v>
      </c>
      <c r="G22" s="261" t="s">
        <v>8699</v>
      </c>
      <c r="H22" s="67"/>
      <c r="I22" s="64"/>
      <c r="J22" s="64"/>
      <c r="K22" s="64"/>
      <c r="L22" s="64"/>
      <c r="M22" s="64"/>
      <c r="N22" s="64"/>
      <c r="O22" s="64"/>
      <c r="P22" s="58"/>
      <c r="Q22" s="58"/>
      <c r="R22" s="58"/>
      <c r="S22" s="58"/>
      <c r="T22" s="59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9.25" customHeight="1" thickBot="1">
      <c r="A23" s="64"/>
      <c r="B23" s="64"/>
      <c r="C23" s="65"/>
      <c r="E23" s="66"/>
      <c r="F23" s="66"/>
      <c r="G23" s="64"/>
      <c r="H23" s="66"/>
      <c r="I23" s="64"/>
      <c r="J23" s="64"/>
      <c r="K23" s="64"/>
      <c r="L23" s="64"/>
      <c r="M23" s="64"/>
      <c r="N23" s="64"/>
      <c r="O23" s="64"/>
      <c r="P23" s="1118" t="s">
        <v>8689</v>
      </c>
      <c r="Q23" s="1119"/>
      <c r="R23" s="1119"/>
      <c r="S23" s="1120"/>
      <c r="T23" s="84" t="s">
        <v>8685</v>
      </c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9.25" customHeight="1">
      <c r="A24" s="64"/>
      <c r="B24" s="64"/>
      <c r="C24" s="1167" t="s">
        <v>8756</v>
      </c>
      <c r="D24" s="1167"/>
      <c r="E24" s="1167"/>
      <c r="F24" s="66"/>
      <c r="G24" s="64"/>
      <c r="H24" s="66"/>
      <c r="I24" s="64"/>
      <c r="J24" s="64"/>
      <c r="K24" s="64"/>
      <c r="L24" s="64"/>
      <c r="M24" s="64"/>
      <c r="N24" s="64"/>
      <c r="O24" s="64"/>
      <c r="P24" s="315" t="s">
        <v>8634</v>
      </c>
      <c r="Q24" s="1121" t="s">
        <v>8686</v>
      </c>
      <c r="R24" s="1122"/>
      <c r="S24" s="1122"/>
      <c r="T24" s="79">
        <f>'女子リレ-入力'!I6</f>
        <v>0</v>
      </c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9.25" customHeight="1">
      <c r="A25" s="64"/>
      <c r="B25" s="64"/>
      <c r="C25" s="65"/>
      <c r="D25" s="64"/>
      <c r="E25" s="66"/>
      <c r="F25" s="66"/>
      <c r="G25" s="64"/>
      <c r="H25" s="66"/>
      <c r="I25" s="64"/>
      <c r="J25" s="64"/>
      <c r="K25" s="64"/>
      <c r="L25" s="64"/>
      <c r="M25" s="64"/>
      <c r="N25" s="64"/>
      <c r="O25" s="64"/>
      <c r="P25" s="316"/>
      <c r="Q25" s="1106" t="s">
        <v>8687</v>
      </c>
      <c r="R25" s="1107"/>
      <c r="S25" s="1107"/>
      <c r="T25" s="80">
        <f>'女子リレ-入力'!U6</f>
        <v>0</v>
      </c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9.25" customHeight="1" thickBot="1">
      <c r="A26" s="64"/>
      <c r="B26" s="64"/>
      <c r="C26" s="65"/>
      <c r="D26" s="1137" t="s">
        <v>8757</v>
      </c>
      <c r="E26" s="1137"/>
      <c r="F26" s="100">
        <f>T13</f>
        <v>0</v>
      </c>
      <c r="G26" s="67" t="s">
        <v>8692</v>
      </c>
      <c r="H26" s="66"/>
      <c r="I26" s="64"/>
      <c r="J26" s="64"/>
      <c r="K26" s="64"/>
      <c r="L26" s="64"/>
      <c r="M26" s="64"/>
      <c r="N26" s="64"/>
      <c r="O26" s="64"/>
      <c r="P26" s="317"/>
      <c r="Q26" s="1123" t="s">
        <v>8698</v>
      </c>
      <c r="R26" s="1124"/>
      <c r="S26" s="1124"/>
      <c r="T26" s="81">
        <f>SUM(T24:T25)</f>
        <v>0</v>
      </c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9.25" customHeight="1">
      <c r="A27" s="64"/>
      <c r="B27" s="64"/>
      <c r="C27" s="65"/>
      <c r="D27" s="1167" t="s">
        <v>8758</v>
      </c>
      <c r="E27" s="1167"/>
      <c r="F27" s="100">
        <f>T18</f>
        <v>0</v>
      </c>
      <c r="G27" s="67" t="s">
        <v>8692</v>
      </c>
      <c r="H27" s="66"/>
      <c r="I27" s="64"/>
      <c r="J27" s="64"/>
      <c r="K27" s="64"/>
      <c r="L27" s="64"/>
      <c r="M27" s="64"/>
      <c r="N27" s="64"/>
      <c r="O27" s="64"/>
      <c r="P27" s="318" t="s">
        <v>8681</v>
      </c>
      <c r="Q27" s="1121" t="s">
        <v>8686</v>
      </c>
      <c r="R27" s="1122"/>
      <c r="S27" s="1122"/>
      <c r="T27" s="80">
        <f>'男子リレ-入力'!I6</f>
        <v>0</v>
      </c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9.25" customHeight="1">
      <c r="A28" s="64"/>
      <c r="B28" s="64"/>
      <c r="C28" s="65"/>
      <c r="D28" s="71"/>
      <c r="E28" s="70"/>
      <c r="F28" s="100"/>
      <c r="G28" s="72"/>
      <c r="H28" s="66"/>
      <c r="I28" s="64"/>
      <c r="J28" s="64"/>
      <c r="K28" s="64"/>
      <c r="L28" s="64"/>
      <c r="M28" s="64"/>
      <c r="N28" s="64"/>
      <c r="O28" s="64"/>
      <c r="P28" s="319"/>
      <c r="Q28" s="1106" t="s">
        <v>8687</v>
      </c>
      <c r="R28" s="1107"/>
      <c r="S28" s="1107"/>
      <c r="T28" s="80">
        <f>'男子リレ-入力'!U6</f>
        <v>0</v>
      </c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9.25" customHeight="1" thickBot="1">
      <c r="A29" s="64"/>
      <c r="B29" s="64"/>
      <c r="C29" s="65"/>
      <c r="D29" s="1137" t="s">
        <v>8754</v>
      </c>
      <c r="E29" s="1137"/>
      <c r="F29" s="264">
        <f>T45</f>
        <v>0</v>
      </c>
      <c r="G29" s="265" t="s">
        <v>8692</v>
      </c>
      <c r="H29" s="231"/>
      <c r="I29" s="64"/>
      <c r="J29" s="64"/>
      <c r="K29" s="64"/>
      <c r="L29" s="64"/>
      <c r="M29" s="64"/>
      <c r="N29" s="64"/>
      <c r="O29" s="64"/>
      <c r="P29" s="320"/>
      <c r="Q29" s="1123" t="s">
        <v>8698</v>
      </c>
      <c r="R29" s="1124"/>
      <c r="S29" s="1124"/>
      <c r="T29" s="82">
        <f>SUM(T27:T28)</f>
        <v>0</v>
      </c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9.25" customHeight="1" thickBot="1">
      <c r="A30" s="64"/>
      <c r="B30" s="64"/>
      <c r="C30" s="65"/>
      <c r="D30" s="67"/>
      <c r="E30" s="258" t="s">
        <v>8746</v>
      </c>
      <c r="F30" s="266">
        <f>T44</f>
        <v>0</v>
      </c>
      <c r="G30" s="267" t="s">
        <v>8745</v>
      </c>
      <c r="H30" s="268">
        <f>T39</f>
        <v>0</v>
      </c>
      <c r="I30" s="259" t="s">
        <v>8751</v>
      </c>
      <c r="J30" s="64"/>
      <c r="K30" s="64"/>
      <c r="L30" s="64"/>
      <c r="M30" s="64"/>
      <c r="N30" s="64"/>
      <c r="O30" s="64"/>
      <c r="P30" s="1183" t="s">
        <v>8688</v>
      </c>
      <c r="Q30" s="1184"/>
      <c r="R30" s="1184"/>
      <c r="S30" s="1185"/>
      <c r="T30" s="83">
        <f>T26+T29</f>
        <v>0</v>
      </c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9.25" customHeight="1">
      <c r="A31" s="64"/>
      <c r="B31" s="64"/>
      <c r="C31" s="65"/>
      <c r="D31" s="67"/>
      <c r="E31" s="258"/>
      <c r="F31" s="232"/>
      <c r="G31" s="169"/>
      <c r="H31" s="231"/>
      <c r="I31" s="259"/>
      <c r="J31" s="64"/>
      <c r="K31" s="64"/>
      <c r="L31" s="64"/>
      <c r="M31" s="64"/>
      <c r="N31" s="64"/>
      <c r="O31" s="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9.25" customHeight="1">
      <c r="A32" s="64"/>
      <c r="B32" s="64"/>
      <c r="C32" s="65"/>
      <c r="D32" s="1166" t="s">
        <v>8759</v>
      </c>
      <c r="E32" s="1166"/>
      <c r="F32" s="262">
        <f>R51</f>
        <v>0</v>
      </c>
      <c r="G32" s="261" t="s">
        <v>8692</v>
      </c>
      <c r="H32" s="1165"/>
      <c r="I32" s="1165"/>
      <c r="J32" s="64"/>
      <c r="K32" s="64"/>
      <c r="L32" s="64"/>
      <c r="M32" s="64"/>
      <c r="N32" s="64"/>
      <c r="O32" s="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2" customHeight="1">
      <c r="A33" s="64"/>
      <c r="B33" s="64"/>
      <c r="C33" s="65"/>
      <c r="D33" s="64"/>
      <c r="E33" s="66"/>
      <c r="F33" s="66"/>
      <c r="G33" s="64"/>
      <c r="H33" s="66"/>
      <c r="I33" s="64"/>
      <c r="J33" s="64"/>
      <c r="K33" s="64"/>
      <c r="L33" s="64"/>
      <c r="M33" s="64"/>
      <c r="N33" s="64"/>
      <c r="O33" s="64"/>
      <c r="P33" s="1186" t="s">
        <v>8703</v>
      </c>
      <c r="Q33" s="1186"/>
      <c r="R33" s="1186"/>
      <c r="S33" s="1186"/>
      <c r="T33" s="1186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9.25" customHeight="1" thickBot="1">
      <c r="A34" s="64"/>
      <c r="B34" s="64"/>
      <c r="C34" s="1137" t="s">
        <v>8760</v>
      </c>
      <c r="D34" s="1137"/>
      <c r="E34" s="1137"/>
      <c r="F34" s="1137"/>
      <c r="G34" s="1137"/>
      <c r="H34" s="66"/>
      <c r="I34" s="64"/>
      <c r="J34" s="64"/>
      <c r="K34" s="64"/>
      <c r="L34" s="64"/>
      <c r="M34" s="64"/>
      <c r="N34" s="64"/>
      <c r="O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9.25" customHeight="1">
      <c r="A35" s="64"/>
      <c r="B35" s="64"/>
      <c r="C35" s="65"/>
      <c r="D35" s="64"/>
      <c r="E35" s="66"/>
      <c r="F35" s="66"/>
      <c r="G35" s="64"/>
      <c r="H35" s="1142" t="s">
        <v>9076</v>
      </c>
      <c r="I35" s="1142"/>
      <c r="J35" s="1142" t="s">
        <v>9077</v>
      </c>
      <c r="K35" s="1142"/>
      <c r="L35" s="64"/>
      <c r="M35" s="64"/>
      <c r="N35" s="64"/>
      <c r="O35" s="64"/>
      <c r="P35" s="313" t="s">
        <v>8677</v>
      </c>
      <c r="Q35" s="1109" t="s">
        <v>8678</v>
      </c>
      <c r="R35" s="1109"/>
      <c r="S35" s="1109"/>
      <c r="T35" s="60">
        <f>COUNTA(直接データ入力!I13:I37)</f>
        <v>0</v>
      </c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9.25" customHeight="1">
      <c r="A36" s="64"/>
      <c r="B36" s="64"/>
      <c r="C36" s="65"/>
      <c r="D36" s="69" t="s">
        <v>9078</v>
      </c>
      <c r="E36" s="70"/>
      <c r="F36" s="264">
        <f>T26</f>
        <v>0</v>
      </c>
      <c r="G36" s="67" t="s">
        <v>8692</v>
      </c>
      <c r="H36" s="1143">
        <f>T24</f>
        <v>0</v>
      </c>
      <c r="I36" s="1143"/>
      <c r="J36" s="1143">
        <f>T25</f>
        <v>0</v>
      </c>
      <c r="K36" s="1143"/>
      <c r="L36" s="64"/>
      <c r="M36" s="64"/>
      <c r="N36" s="64"/>
      <c r="O36" s="64"/>
      <c r="P36" s="314"/>
      <c r="Q36" s="1128" t="s">
        <v>8679</v>
      </c>
      <c r="R36" s="1128"/>
      <c r="S36" s="1128"/>
      <c r="T36" s="61">
        <f>COUNTA(直接データ入力!N13:N37)</f>
        <v>0</v>
      </c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9.25" customHeight="1">
      <c r="A37" s="64"/>
      <c r="B37" s="64"/>
      <c r="C37" s="65"/>
      <c r="D37" s="71" t="s">
        <v>9079</v>
      </c>
      <c r="E37" s="70"/>
      <c r="F37" s="486">
        <f>T29</f>
        <v>0</v>
      </c>
      <c r="G37" s="67" t="s">
        <v>8692</v>
      </c>
      <c r="H37" s="1144">
        <f>T27</f>
        <v>0</v>
      </c>
      <c r="I37" s="1144"/>
      <c r="J37" s="1144">
        <f>T28</f>
        <v>0</v>
      </c>
      <c r="K37" s="1144"/>
      <c r="L37" s="64"/>
      <c r="M37" s="64"/>
      <c r="N37" s="66"/>
      <c r="O37" s="64"/>
      <c r="P37" s="314"/>
      <c r="Q37" s="1128" t="s">
        <v>8680</v>
      </c>
      <c r="R37" s="1128"/>
      <c r="S37" s="1128"/>
      <c r="T37" s="61">
        <f>COUNTA(直接データ入力!Q13:Q37)</f>
        <v>0</v>
      </c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2.65" customHeight="1">
      <c r="A38" s="64"/>
      <c r="B38" s="64"/>
      <c r="C38" s="65"/>
      <c r="D38" s="71"/>
      <c r="E38" s="70"/>
      <c r="F38" s="100"/>
      <c r="G38" s="67"/>
      <c r="H38" s="66"/>
      <c r="I38" s="64"/>
      <c r="J38" s="64"/>
      <c r="K38" s="64"/>
      <c r="L38" s="64"/>
      <c r="M38" s="64"/>
      <c r="N38" s="66"/>
      <c r="O38" s="64"/>
      <c r="P38" s="314"/>
      <c r="Q38" s="1128" t="s">
        <v>8784</v>
      </c>
      <c r="R38" s="1128"/>
      <c r="S38" s="1128"/>
      <c r="T38" s="61">
        <f>COUNTA(直接データ入力!T13:T37)</f>
        <v>0</v>
      </c>
      <c r="AA38" s="64"/>
      <c r="AB38" s="64"/>
      <c r="AC38" s="64"/>
      <c r="AD38" s="64"/>
      <c r="AE38" s="64"/>
      <c r="AF38" s="64"/>
      <c r="AG38" s="64"/>
      <c r="AH38" s="64"/>
      <c r="AI38" s="64"/>
    </row>
    <row r="39" spans="1:35" s="275" customFormat="1" ht="19.25" customHeight="1" thickBot="1">
      <c r="A39" s="270"/>
      <c r="B39" s="270"/>
      <c r="C39" s="271"/>
      <c r="D39" s="1141" t="s">
        <v>8763</v>
      </c>
      <c r="E39" s="1141"/>
      <c r="F39" s="487">
        <f>T30</f>
        <v>0</v>
      </c>
      <c r="G39" s="488" t="s">
        <v>8692</v>
      </c>
      <c r="H39" s="272"/>
      <c r="I39" s="270"/>
      <c r="J39" s="273"/>
      <c r="K39" s="270"/>
      <c r="L39" s="270"/>
      <c r="M39" s="270"/>
      <c r="N39" s="270"/>
      <c r="O39" s="270"/>
      <c r="P39" s="314"/>
      <c r="Q39" s="1108" t="s">
        <v>8682</v>
      </c>
      <c r="R39" s="1108"/>
      <c r="S39" s="1108"/>
      <c r="T39" s="61">
        <f>SUM(T36:T38)</f>
        <v>0</v>
      </c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</row>
    <row r="40" spans="1:35" ht="13.75" customHeight="1">
      <c r="A40" s="64"/>
      <c r="B40" s="64"/>
      <c r="C40" s="65"/>
      <c r="D40" s="64"/>
      <c r="E40" s="66"/>
      <c r="F40" s="66"/>
      <c r="G40" s="64"/>
      <c r="H40" s="66"/>
      <c r="I40" s="64"/>
      <c r="J40" s="68"/>
      <c r="K40" s="64"/>
      <c r="L40" s="64"/>
      <c r="M40" s="64"/>
      <c r="N40" s="64"/>
      <c r="O40" s="64"/>
      <c r="P40" s="321" t="s">
        <v>8681</v>
      </c>
      <c r="Q40" s="1109" t="s">
        <v>8678</v>
      </c>
      <c r="R40" s="1109"/>
      <c r="S40" s="1109"/>
      <c r="T40" s="61">
        <f>COUNTA(直接データ入力!I40:I64)</f>
        <v>0</v>
      </c>
      <c r="AA40" s="64"/>
      <c r="AB40" s="64"/>
      <c r="AC40" s="64"/>
      <c r="AD40" s="64"/>
      <c r="AE40" s="64"/>
      <c r="AF40" s="64"/>
      <c r="AG40" s="64"/>
      <c r="AH40" s="64"/>
      <c r="AI40" s="64"/>
    </row>
    <row r="41" spans="1:35" ht="19.25" customHeight="1">
      <c r="A41" s="64"/>
      <c r="B41" s="64"/>
      <c r="C41" s="1138" t="s">
        <v>9350</v>
      </c>
      <c r="D41" s="1138"/>
      <c r="E41" s="1138"/>
      <c r="F41" s="1138"/>
      <c r="G41" s="1138"/>
      <c r="H41" s="1138"/>
      <c r="I41" s="1138"/>
      <c r="J41" s="1138"/>
      <c r="L41" s="64"/>
      <c r="M41" s="64"/>
      <c r="N41" s="64"/>
      <c r="O41" s="64"/>
      <c r="P41" s="322"/>
      <c r="Q41" s="1110" t="s">
        <v>8679</v>
      </c>
      <c r="R41" s="1111"/>
      <c r="S41" s="1112"/>
      <c r="T41" s="61">
        <f>COUNTA(直接データ入力!N40:N64)</f>
        <v>0</v>
      </c>
      <c r="AA41" s="64"/>
      <c r="AB41" s="64"/>
      <c r="AC41" s="64"/>
      <c r="AD41" s="64"/>
      <c r="AE41" s="64"/>
      <c r="AF41" s="64"/>
      <c r="AG41" s="64"/>
      <c r="AH41" s="64"/>
      <c r="AI41" s="64"/>
    </row>
    <row r="42" spans="1:35" ht="19.25" customHeight="1">
      <c r="A42" s="64"/>
      <c r="B42" s="64"/>
      <c r="C42" s="65"/>
      <c r="D42" s="68"/>
      <c r="E42" s="68"/>
      <c r="F42" s="68"/>
      <c r="G42" s="68"/>
      <c r="H42" s="68"/>
      <c r="I42" s="68"/>
      <c r="J42" s="64"/>
      <c r="K42" s="64"/>
      <c r="L42" s="64"/>
      <c r="M42" s="64"/>
      <c r="N42" s="64"/>
      <c r="O42" s="64"/>
      <c r="P42" s="322"/>
      <c r="Q42" s="1113" t="s">
        <v>8680</v>
      </c>
      <c r="R42" s="1113"/>
      <c r="S42" s="1113"/>
      <c r="T42" s="274">
        <f>COUNTA(直接データ入力!Q40:Q64)</f>
        <v>0</v>
      </c>
      <c r="AA42" s="64"/>
      <c r="AB42" s="64"/>
      <c r="AC42" s="64"/>
      <c r="AD42" s="64"/>
      <c r="AE42" s="64"/>
      <c r="AF42" s="64"/>
      <c r="AG42" s="64"/>
      <c r="AH42" s="64"/>
      <c r="AI42" s="64"/>
    </row>
    <row r="43" spans="1:35" ht="19.25" customHeight="1">
      <c r="A43" s="64"/>
      <c r="B43" s="64"/>
      <c r="C43" s="65"/>
      <c r="D43" s="276" t="s">
        <v>8785</v>
      </c>
      <c r="E43" s="70">
        <f>I18</f>
        <v>0</v>
      </c>
      <c r="F43" s="748" t="s">
        <v>9348</v>
      </c>
      <c r="G43" s="70" t="s">
        <v>8693</v>
      </c>
      <c r="H43" s="359">
        <v>800</v>
      </c>
      <c r="I43" s="70" t="s">
        <v>8695</v>
      </c>
      <c r="J43" s="277">
        <f>E43*H43</f>
        <v>0</v>
      </c>
      <c r="K43" s="259" t="s">
        <v>8694</v>
      </c>
      <c r="L43" s="64"/>
      <c r="M43" s="66"/>
      <c r="N43" s="64"/>
      <c r="O43" s="64"/>
      <c r="P43" s="322"/>
      <c r="Q43" s="1113" t="s">
        <v>8784</v>
      </c>
      <c r="R43" s="1113"/>
      <c r="S43" s="1113"/>
      <c r="T43" s="274">
        <f>COUNTA(直接データ入力!T40:T64)</f>
        <v>0</v>
      </c>
      <c r="AA43" s="64"/>
      <c r="AB43" s="64"/>
      <c r="AC43" s="64"/>
      <c r="AD43" s="64"/>
      <c r="AE43" s="64"/>
      <c r="AF43" s="64"/>
      <c r="AG43" s="64"/>
      <c r="AH43" s="64"/>
      <c r="AI43" s="64"/>
    </row>
    <row r="44" spans="1:35" ht="19.25" customHeight="1" thickBot="1">
      <c r="A44" s="64"/>
      <c r="B44" s="64"/>
      <c r="C44" s="65"/>
      <c r="D44" s="276" t="s">
        <v>8765</v>
      </c>
      <c r="E44" s="70">
        <f>T30</f>
        <v>0</v>
      </c>
      <c r="F44" s="278" t="s">
        <v>8696</v>
      </c>
      <c r="G44" s="70" t="s">
        <v>8693</v>
      </c>
      <c r="H44" s="750" t="s">
        <v>9349</v>
      </c>
      <c r="I44" s="70" t="s">
        <v>8695</v>
      </c>
      <c r="J44" s="277">
        <v>0</v>
      </c>
      <c r="K44" s="259" t="s">
        <v>8694</v>
      </c>
      <c r="L44" s="64"/>
      <c r="M44" s="64"/>
      <c r="N44" s="64"/>
      <c r="O44" s="64"/>
      <c r="P44" s="323"/>
      <c r="Q44" s="1114" t="s">
        <v>8682</v>
      </c>
      <c r="R44" s="1114"/>
      <c r="S44" s="1114"/>
      <c r="T44" s="99">
        <f>SUM(T41:T43)</f>
        <v>0</v>
      </c>
      <c r="AA44" s="64"/>
      <c r="AB44" s="64"/>
      <c r="AC44" s="64"/>
      <c r="AD44" s="64"/>
      <c r="AE44" s="64"/>
      <c r="AF44" s="64"/>
      <c r="AG44" s="64"/>
      <c r="AH44" s="64"/>
      <c r="AI44" s="64"/>
    </row>
    <row r="45" spans="1:35" ht="19.25" customHeight="1" thickBot="1">
      <c r="A45" s="64"/>
      <c r="B45" s="64"/>
      <c r="C45" s="65"/>
      <c r="D45" s="299" t="s">
        <v>8764</v>
      </c>
      <c r="E45" s="279">
        <f>F19</f>
        <v>0</v>
      </c>
      <c r="F45" s="749" t="s">
        <v>9348</v>
      </c>
      <c r="G45" s="70" t="s">
        <v>8705</v>
      </c>
      <c r="H45" s="359">
        <v>800</v>
      </c>
      <c r="I45" s="70" t="s">
        <v>8706</v>
      </c>
      <c r="J45" s="277">
        <f>E45*H45</f>
        <v>0</v>
      </c>
      <c r="K45" s="259" t="s">
        <v>8694</v>
      </c>
      <c r="L45" s="64"/>
      <c r="M45" s="64"/>
      <c r="N45" s="64"/>
      <c r="O45" s="64"/>
      <c r="P45" s="1103" t="s">
        <v>8704</v>
      </c>
      <c r="Q45" s="1104"/>
      <c r="R45" s="1104"/>
      <c r="S45" s="1105"/>
      <c r="T45" s="83">
        <f>SUM(T39,T44)</f>
        <v>0</v>
      </c>
      <c r="AA45" s="64"/>
      <c r="AB45" s="64"/>
      <c r="AC45" s="64"/>
      <c r="AD45" s="64"/>
      <c r="AE45" s="64"/>
      <c r="AF45" s="64"/>
      <c r="AG45" s="64"/>
      <c r="AH45" s="64"/>
      <c r="AI45" s="64"/>
    </row>
    <row r="46" spans="1:35" ht="19.25" customHeight="1" thickBot="1">
      <c r="A46" s="64"/>
      <c r="B46" s="64"/>
      <c r="C46" s="65"/>
      <c r="D46" s="228"/>
      <c r="E46" s="229"/>
      <c r="F46" s="230"/>
      <c r="G46" s="73"/>
      <c r="H46" s="74"/>
      <c r="I46" s="73"/>
      <c r="J46" s="76"/>
      <c r="K46" s="64"/>
      <c r="L46" s="64"/>
      <c r="M46" s="64"/>
      <c r="N46" s="64"/>
      <c r="O46" s="64"/>
      <c r="P46" s="64"/>
      <c r="Q46" s="64"/>
      <c r="R46" s="1172" t="s">
        <v>8708</v>
      </c>
      <c r="S46" s="1173"/>
      <c r="T46" s="256">
        <f>SUM(T35,T40)</f>
        <v>0</v>
      </c>
      <c r="AA46" s="64"/>
      <c r="AB46" s="64"/>
      <c r="AC46" s="64"/>
      <c r="AD46" s="64"/>
      <c r="AE46" s="64"/>
      <c r="AF46" s="64"/>
      <c r="AG46" s="64"/>
      <c r="AH46" s="64"/>
      <c r="AI46" s="64"/>
    </row>
    <row r="47" spans="1:35" ht="25.75" customHeight="1" thickBot="1">
      <c r="A47" s="64"/>
      <c r="B47" s="64"/>
      <c r="C47" s="65"/>
      <c r="D47" s="255"/>
      <c r="E47" s="255"/>
      <c r="F47" s="255"/>
      <c r="G47" s="1139" t="s">
        <v>8697</v>
      </c>
      <c r="H47" s="1140"/>
      <c r="I47" s="1136">
        <f>SUM(J43:J45)</f>
        <v>0</v>
      </c>
      <c r="J47" s="1136"/>
      <c r="K47" s="263" t="s">
        <v>8735</v>
      </c>
      <c r="L47" s="64"/>
      <c r="M47" s="64"/>
      <c r="N47" s="64"/>
      <c r="O47" s="64"/>
      <c r="P47" s="64"/>
      <c r="Q47" s="64"/>
      <c r="R47" s="75"/>
      <c r="S47" s="257"/>
      <c r="AA47" s="64"/>
      <c r="AB47" s="64"/>
      <c r="AC47" s="64"/>
      <c r="AD47" s="64"/>
      <c r="AE47" s="64"/>
      <c r="AF47" s="64"/>
      <c r="AG47" s="64"/>
      <c r="AH47" s="64"/>
      <c r="AI47" s="64"/>
    </row>
    <row r="48" spans="1:35" ht="19.25" customHeight="1">
      <c r="A48" s="64"/>
      <c r="B48" s="64"/>
      <c r="C48" s="65"/>
      <c r="D48" s="255"/>
      <c r="E48" s="255"/>
      <c r="F48" s="255"/>
      <c r="G48" s="280"/>
      <c r="H48" s="280"/>
      <c r="I48" s="281"/>
      <c r="J48" s="281"/>
      <c r="K48" s="282"/>
      <c r="L48" s="64"/>
      <c r="M48" s="64"/>
      <c r="N48" s="64"/>
      <c r="O48" s="64"/>
      <c r="P48" s="259"/>
      <c r="Q48" s="259" t="s">
        <v>8749</v>
      </c>
      <c r="R48" s="278"/>
      <c r="S48" s="257"/>
      <c r="AA48" s="64"/>
      <c r="AB48" s="64"/>
      <c r="AC48" s="64"/>
      <c r="AD48" s="64"/>
      <c r="AE48" s="64"/>
      <c r="AF48" s="64"/>
      <c r="AG48" s="64"/>
      <c r="AH48" s="64"/>
      <c r="AI48" s="64"/>
    </row>
    <row r="49" spans="1:35" ht="19.25" customHeight="1">
      <c r="A49" s="64"/>
      <c r="B49" s="64"/>
      <c r="C49" s="65"/>
      <c r="D49" s="64"/>
      <c r="E49" s="66"/>
      <c r="F49" s="66"/>
      <c r="G49" s="64"/>
      <c r="H49" s="66"/>
      <c r="I49" s="64"/>
      <c r="J49" s="64"/>
      <c r="K49" s="64"/>
      <c r="L49" s="64"/>
      <c r="M49" s="64"/>
      <c r="N49" s="64"/>
      <c r="O49" s="64"/>
      <c r="P49" s="1171" t="s">
        <v>8747</v>
      </c>
      <c r="Q49" s="1171"/>
      <c r="R49" s="267">
        <f>T20</f>
        <v>0</v>
      </c>
      <c r="AA49" s="64"/>
      <c r="AB49" s="64"/>
      <c r="AC49" s="64"/>
      <c r="AD49" s="64"/>
      <c r="AE49" s="64"/>
      <c r="AF49" s="64"/>
      <c r="AG49" s="64"/>
      <c r="AH49" s="64"/>
      <c r="AI49" s="64"/>
    </row>
    <row r="50" spans="1:35" ht="19.25" customHeight="1">
      <c r="A50" s="64"/>
      <c r="B50" s="64"/>
      <c r="C50" s="65"/>
      <c r="D50" s="237" t="s">
        <v>8734</v>
      </c>
      <c r="E50" s="216"/>
      <c r="F50" s="216"/>
      <c r="G50" s="217"/>
      <c r="H50" s="216"/>
      <c r="I50" s="217"/>
      <c r="J50" s="217"/>
      <c r="K50" s="218"/>
      <c r="L50" s="64"/>
      <c r="M50" s="64"/>
      <c r="N50" s="64"/>
      <c r="O50" s="64"/>
      <c r="P50" s="1171" t="s">
        <v>8748</v>
      </c>
      <c r="Q50" s="1171"/>
      <c r="R50" s="267">
        <f>T45</f>
        <v>0</v>
      </c>
      <c r="AA50" s="64"/>
      <c r="AB50" s="64"/>
      <c r="AC50" s="64"/>
      <c r="AD50" s="64"/>
      <c r="AE50" s="64"/>
      <c r="AF50" s="64"/>
      <c r="AG50" s="64"/>
      <c r="AH50" s="64"/>
      <c r="AI50" s="64"/>
    </row>
    <row r="51" spans="1:35" ht="23.4" customHeight="1">
      <c r="A51" s="64"/>
      <c r="B51" s="64"/>
      <c r="C51" s="65"/>
      <c r="D51" s="243">
        <f>個人データ入力用!E89</f>
        <v>0</v>
      </c>
      <c r="E51" s="244"/>
      <c r="F51" s="244"/>
      <c r="G51" s="244"/>
      <c r="H51" s="244"/>
      <c r="I51" s="244"/>
      <c r="J51" s="244"/>
      <c r="K51" s="245"/>
      <c r="L51" s="64"/>
      <c r="M51" s="64"/>
      <c r="N51" s="64"/>
      <c r="O51" s="64"/>
      <c r="P51" s="259"/>
      <c r="Q51" s="259" t="s">
        <v>8753</v>
      </c>
      <c r="R51" s="324">
        <f>SUM(R49:R50)</f>
        <v>0</v>
      </c>
      <c r="AA51" s="64"/>
      <c r="AB51" s="64"/>
      <c r="AC51" s="64"/>
      <c r="AD51" s="64"/>
      <c r="AE51" s="64"/>
      <c r="AF51" s="64"/>
      <c r="AG51" s="64"/>
      <c r="AH51" s="64"/>
      <c r="AI51" s="64"/>
    </row>
    <row r="52" spans="1:35" ht="23.4" customHeight="1">
      <c r="A52" s="64"/>
      <c r="B52" s="64"/>
      <c r="C52" s="65"/>
      <c r="D52" s="246">
        <f>個人データ入力用!E90</f>
        <v>0</v>
      </c>
      <c r="E52" s="247"/>
      <c r="F52" s="247"/>
      <c r="G52" s="247"/>
      <c r="H52" s="247"/>
      <c r="I52" s="247"/>
      <c r="J52" s="247"/>
      <c r="K52" s="248"/>
      <c r="L52" s="64"/>
      <c r="M52" s="64"/>
      <c r="N52" s="64"/>
      <c r="O52" s="64"/>
      <c r="P52" s="64"/>
      <c r="Q52" s="64"/>
      <c r="R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35" ht="23.4" customHeight="1">
      <c r="A53" s="64"/>
      <c r="B53" s="64"/>
      <c r="C53" s="65"/>
      <c r="D53" s="246">
        <f>個人データ入力用!E91</f>
        <v>0</v>
      </c>
      <c r="E53" s="247"/>
      <c r="F53" s="247"/>
      <c r="G53" s="247"/>
      <c r="H53" s="247"/>
      <c r="I53" s="247"/>
      <c r="J53" s="247"/>
      <c r="K53" s="248"/>
      <c r="L53" s="64"/>
      <c r="M53" s="64"/>
      <c r="N53" s="64"/>
      <c r="O53" s="64"/>
      <c r="P53" s="64"/>
      <c r="Q53" s="64"/>
      <c r="R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35" ht="23.4" customHeight="1">
      <c r="A54" s="64"/>
      <c r="B54" s="64"/>
      <c r="C54" s="65"/>
      <c r="D54" s="249">
        <f>個人データ入力用!E92</f>
        <v>0</v>
      </c>
      <c r="E54" s="250"/>
      <c r="F54" s="250"/>
      <c r="G54" s="250"/>
      <c r="H54" s="250"/>
      <c r="I54" s="250"/>
      <c r="J54" s="250"/>
      <c r="K54" s="251"/>
      <c r="L54" s="64"/>
      <c r="M54" s="64"/>
      <c r="N54" s="64"/>
      <c r="O54" s="64"/>
      <c r="P54" s="64"/>
      <c r="Q54" s="64"/>
      <c r="R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 ht="23.4" customHeight="1">
      <c r="A55" s="64"/>
      <c r="B55" s="64"/>
      <c r="C55" s="65"/>
      <c r="D55" s="252">
        <f>個人データ入力用!E93</f>
        <v>0</v>
      </c>
      <c r="E55" s="253"/>
      <c r="F55" s="253"/>
      <c r="G55" s="253"/>
      <c r="H55" s="253"/>
      <c r="I55" s="253"/>
      <c r="J55" s="253"/>
      <c r="K55" s="254"/>
      <c r="L55" s="64"/>
      <c r="M55" s="64"/>
      <c r="N55" s="64"/>
      <c r="O55" s="64"/>
      <c r="P55" s="64"/>
      <c r="Q55" s="64"/>
      <c r="R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>
      <c r="A56" s="64"/>
      <c r="B56" s="64"/>
      <c r="C56" s="65"/>
      <c r="D56" s="64"/>
      <c r="E56" s="66"/>
      <c r="F56" s="66"/>
      <c r="G56" s="64"/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35">
      <c r="A57" s="64"/>
      <c r="B57" s="64"/>
      <c r="C57" s="65"/>
      <c r="D57" s="64"/>
      <c r="E57" s="66"/>
      <c r="F57" s="66"/>
      <c r="G57" s="64"/>
      <c r="H57" s="66"/>
      <c r="I57" s="64"/>
      <c r="J57" s="64"/>
      <c r="K57" s="64"/>
      <c r="L57" s="64"/>
      <c r="M57" s="64"/>
      <c r="N57" s="64"/>
      <c r="O57" s="64"/>
      <c r="P57" s="64"/>
      <c r="Q57" s="64"/>
      <c r="R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5">
      <c r="A58" s="64"/>
      <c r="B58" s="64"/>
      <c r="C58" s="65"/>
      <c r="D58" s="64"/>
      <c r="E58" s="66"/>
      <c r="F58" s="66"/>
      <c r="G58" s="64"/>
      <c r="H58" s="66"/>
      <c r="I58" s="64"/>
      <c r="J58" s="64"/>
      <c r="K58" s="64"/>
      <c r="L58" s="64"/>
      <c r="M58" s="64"/>
      <c r="N58" s="64"/>
      <c r="O58" s="64"/>
      <c r="P58" s="64"/>
      <c r="Q58" s="64"/>
      <c r="R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35">
      <c r="A59" s="64"/>
      <c r="B59" s="64"/>
      <c r="C59" s="65"/>
      <c r="D59" s="64"/>
      <c r="E59" s="66"/>
      <c r="F59" s="66"/>
      <c r="G59" s="64"/>
      <c r="H59" s="66"/>
      <c r="I59" s="64"/>
      <c r="J59" s="64"/>
      <c r="K59" s="64"/>
      <c r="L59" s="64"/>
      <c r="M59" s="64"/>
      <c r="N59" s="64"/>
      <c r="O59" s="64"/>
      <c r="P59" s="64"/>
      <c r="Q59" s="64"/>
      <c r="R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35">
      <c r="A60" s="64"/>
      <c r="B60" s="64"/>
      <c r="C60" s="65"/>
      <c r="D60" s="64"/>
      <c r="E60" s="66"/>
      <c r="F60" s="66"/>
      <c r="G60" s="64"/>
      <c r="H60" s="66"/>
      <c r="I60" s="64"/>
      <c r="J60" s="64"/>
      <c r="K60" s="64"/>
      <c r="L60" s="64"/>
      <c r="M60" s="64"/>
      <c r="N60" s="64"/>
      <c r="O60" s="64"/>
      <c r="P60" s="64"/>
      <c r="Q60" s="64"/>
      <c r="R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35">
      <c r="A61" s="64"/>
      <c r="B61" s="64"/>
      <c r="C61" s="65"/>
      <c r="D61" s="64"/>
      <c r="E61" s="66"/>
      <c r="F61" s="66"/>
      <c r="G61" s="64"/>
      <c r="H61" s="66"/>
      <c r="I61" s="64"/>
      <c r="J61" s="64"/>
      <c r="K61" s="64"/>
      <c r="L61" s="64"/>
      <c r="M61" s="64"/>
      <c r="N61" s="64"/>
      <c r="O61" s="64"/>
      <c r="P61" s="64"/>
      <c r="Q61" s="64"/>
      <c r="R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35">
      <c r="A62" s="64"/>
      <c r="B62" s="64"/>
      <c r="C62" s="65"/>
      <c r="D62" s="64"/>
      <c r="E62" s="66"/>
      <c r="F62" s="66"/>
      <c r="G62" s="64"/>
      <c r="H62" s="66"/>
      <c r="I62" s="64"/>
      <c r="J62" s="64"/>
      <c r="K62" s="64"/>
      <c r="L62" s="64"/>
      <c r="M62" s="64"/>
      <c r="N62" s="64"/>
      <c r="O62" s="64"/>
      <c r="P62" s="64"/>
      <c r="Q62" s="64"/>
      <c r="R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>
      <c r="A63" s="64"/>
      <c r="B63" s="64"/>
      <c r="C63" s="65"/>
      <c r="D63" s="64"/>
      <c r="E63" s="66"/>
      <c r="F63" s="66"/>
      <c r="G63" s="64"/>
      <c r="H63" s="66"/>
      <c r="I63" s="64"/>
      <c r="J63" s="64"/>
      <c r="K63" s="64"/>
      <c r="L63" s="64"/>
      <c r="M63" s="64"/>
      <c r="N63" s="64"/>
      <c r="O63" s="64"/>
      <c r="P63" s="64"/>
      <c r="Q63" s="64"/>
      <c r="R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>
      <c r="A64" s="64"/>
      <c r="B64" s="64"/>
      <c r="C64" s="65"/>
      <c r="D64" s="64"/>
      <c r="E64" s="66"/>
      <c r="F64" s="66"/>
      <c r="G64" s="64"/>
      <c r="H64" s="66"/>
      <c r="I64" s="64"/>
      <c r="J64" s="64"/>
      <c r="K64" s="64"/>
      <c r="L64" s="64"/>
      <c r="M64" s="64"/>
      <c r="N64" s="64"/>
      <c r="O64" s="64"/>
      <c r="P64" s="64"/>
      <c r="Q64" s="64"/>
      <c r="R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1:35">
      <c r="A65" s="64"/>
      <c r="B65" s="64"/>
      <c r="C65" s="65"/>
      <c r="D65" s="64"/>
      <c r="E65" s="66"/>
      <c r="F65" s="66"/>
      <c r="G65" s="64"/>
      <c r="H65" s="66"/>
      <c r="I65" s="64"/>
      <c r="J65" s="64"/>
      <c r="K65" s="64"/>
      <c r="L65" s="64"/>
      <c r="M65" s="64"/>
      <c r="N65" s="64"/>
      <c r="O65" s="64"/>
      <c r="P65" s="64"/>
      <c r="Q65" s="64"/>
      <c r="R65" s="64"/>
      <c r="AA65" s="64"/>
      <c r="AB65" s="64"/>
      <c r="AC65" s="64"/>
      <c r="AD65" s="64"/>
      <c r="AE65" s="64"/>
      <c r="AF65" s="64"/>
      <c r="AG65" s="64"/>
      <c r="AH65" s="64"/>
      <c r="AI65" s="64"/>
    </row>
    <row r="66" spans="1:35">
      <c r="A66" s="64"/>
      <c r="B66" s="64"/>
      <c r="C66" s="65"/>
      <c r="D66" s="64"/>
      <c r="E66" s="66"/>
      <c r="F66" s="66"/>
      <c r="G66" s="64"/>
      <c r="H66" s="66"/>
      <c r="I66" s="64"/>
      <c r="J66" s="64"/>
      <c r="K66" s="64"/>
      <c r="L66" s="64"/>
      <c r="M66" s="64"/>
      <c r="N66" s="64"/>
      <c r="O66" s="64"/>
      <c r="P66" s="64"/>
      <c r="Q66" s="64"/>
      <c r="R66" s="64"/>
      <c r="AA66" s="64"/>
      <c r="AB66" s="64"/>
      <c r="AC66" s="64"/>
      <c r="AD66" s="64"/>
      <c r="AE66" s="64"/>
      <c r="AF66" s="64"/>
      <c r="AG66" s="64"/>
      <c r="AH66" s="64"/>
      <c r="AI66" s="64"/>
    </row>
    <row r="67" spans="1:35">
      <c r="A67" s="64"/>
      <c r="B67" s="64"/>
      <c r="C67" s="65"/>
      <c r="D67" s="64"/>
      <c r="E67" s="66"/>
      <c r="F67" s="66"/>
      <c r="G67" s="64"/>
      <c r="H67" s="66"/>
      <c r="I67" s="64"/>
      <c r="J67" s="64"/>
      <c r="K67" s="64"/>
      <c r="L67" s="64"/>
      <c r="M67" s="64"/>
      <c r="N67" s="64"/>
      <c r="O67" s="64"/>
      <c r="P67" s="64"/>
      <c r="Q67" s="64"/>
      <c r="R67" s="64"/>
      <c r="AA67" s="64"/>
      <c r="AB67" s="64"/>
      <c r="AC67" s="64"/>
      <c r="AD67" s="64"/>
      <c r="AE67" s="64"/>
      <c r="AF67" s="64"/>
      <c r="AG67" s="64"/>
      <c r="AH67" s="64"/>
      <c r="AI67" s="64"/>
    </row>
    <row r="68" spans="1:35">
      <c r="A68" s="64"/>
      <c r="B68" s="64"/>
      <c r="C68" s="65"/>
      <c r="D68" s="64"/>
      <c r="E68" s="66"/>
      <c r="F68" s="66"/>
      <c r="G68" s="64"/>
      <c r="H68" s="66"/>
      <c r="I68" s="64"/>
      <c r="J68" s="64"/>
      <c r="K68" s="64"/>
      <c r="L68" s="64"/>
      <c r="M68" s="64"/>
      <c r="N68" s="64"/>
      <c r="O68" s="64"/>
      <c r="AA68" s="64"/>
      <c r="AB68" s="64"/>
      <c r="AC68" s="64"/>
      <c r="AD68" s="64"/>
      <c r="AE68" s="64"/>
      <c r="AF68" s="64"/>
      <c r="AG68" s="64"/>
      <c r="AH68" s="64"/>
      <c r="AI68" s="64"/>
    </row>
    <row r="69" spans="1:35">
      <c r="A69" s="64"/>
      <c r="B69" s="64"/>
      <c r="C69" s="65"/>
      <c r="D69" s="64"/>
      <c r="E69" s="66"/>
      <c r="F69" s="66"/>
      <c r="G69" s="64"/>
      <c r="H69" s="66"/>
      <c r="I69" s="64"/>
      <c r="J69" s="64"/>
      <c r="K69" s="64"/>
      <c r="L69" s="64"/>
      <c r="M69" s="64"/>
      <c r="N69" s="64"/>
      <c r="O69" s="64"/>
      <c r="AA69" s="64"/>
      <c r="AB69" s="64"/>
      <c r="AC69" s="64"/>
      <c r="AD69" s="64"/>
      <c r="AE69" s="64"/>
      <c r="AF69" s="64"/>
      <c r="AG69" s="64"/>
      <c r="AH69" s="64"/>
      <c r="AI69" s="64"/>
    </row>
    <row r="70" spans="1:35">
      <c r="A70" s="64"/>
      <c r="B70" s="64"/>
      <c r="C70" s="65"/>
      <c r="D70" s="64"/>
      <c r="E70" s="66"/>
      <c r="F70" s="66"/>
      <c r="G70" s="64"/>
      <c r="H70" s="66"/>
      <c r="I70" s="64"/>
      <c r="J70" s="64"/>
      <c r="K70" s="64"/>
      <c r="L70" s="64"/>
      <c r="M70" s="64"/>
      <c r="N70" s="64"/>
      <c r="O70" s="64"/>
      <c r="AA70" s="64"/>
      <c r="AB70" s="64"/>
      <c r="AC70" s="64"/>
      <c r="AD70" s="64"/>
      <c r="AE70" s="64"/>
      <c r="AF70" s="64"/>
      <c r="AG70" s="64"/>
      <c r="AH70" s="64"/>
      <c r="AI70" s="64"/>
    </row>
    <row r="71" spans="1:35">
      <c r="A71" s="64"/>
      <c r="B71" s="64"/>
      <c r="C71" s="65"/>
      <c r="D71" s="64"/>
      <c r="E71" s="66"/>
      <c r="F71" s="66"/>
      <c r="G71" s="64"/>
      <c r="H71" s="66"/>
      <c r="I71" s="64"/>
      <c r="J71" s="64"/>
      <c r="K71" s="64"/>
      <c r="L71" s="64"/>
      <c r="M71" s="64"/>
      <c r="N71" s="64"/>
      <c r="O71" s="64"/>
      <c r="AA71" s="64"/>
      <c r="AB71" s="64"/>
      <c r="AC71" s="64"/>
      <c r="AD71" s="64"/>
      <c r="AE71" s="64"/>
      <c r="AF71" s="64"/>
      <c r="AG71" s="64"/>
      <c r="AH71" s="64"/>
      <c r="AI71" s="64"/>
    </row>
    <row r="72" spans="1:35">
      <c r="A72" s="64"/>
      <c r="B72" s="64"/>
      <c r="C72" s="65"/>
      <c r="D72" s="64"/>
      <c r="E72" s="66"/>
      <c r="F72" s="66"/>
      <c r="G72" s="64"/>
      <c r="H72" s="66"/>
      <c r="I72" s="64"/>
      <c r="J72" s="64"/>
      <c r="K72" s="64"/>
      <c r="L72" s="64"/>
      <c r="M72" s="64"/>
      <c r="N72" s="64"/>
      <c r="O72" s="64"/>
      <c r="AA72" s="64"/>
      <c r="AB72" s="64"/>
      <c r="AC72" s="64"/>
      <c r="AD72" s="64"/>
      <c r="AE72" s="64"/>
      <c r="AF72" s="64"/>
      <c r="AG72" s="64"/>
      <c r="AH72" s="64"/>
      <c r="AI72" s="64"/>
    </row>
    <row r="73" spans="1:35">
      <c r="A73" s="64"/>
      <c r="B73" s="64"/>
      <c r="C73" s="65"/>
      <c r="D73" s="64"/>
      <c r="E73" s="66"/>
      <c r="F73" s="66"/>
      <c r="G73" s="64"/>
      <c r="H73" s="66"/>
      <c r="I73" s="64"/>
      <c r="J73" s="64"/>
      <c r="K73" s="64"/>
      <c r="L73" s="64"/>
      <c r="M73" s="64"/>
      <c r="N73" s="64"/>
      <c r="O73" s="64"/>
      <c r="AA73" s="64"/>
      <c r="AB73" s="64"/>
      <c r="AC73" s="64"/>
      <c r="AD73" s="64"/>
      <c r="AE73" s="64"/>
      <c r="AF73" s="64"/>
      <c r="AG73" s="64"/>
      <c r="AH73" s="64"/>
      <c r="AI73" s="64"/>
    </row>
    <row r="74" spans="1:35">
      <c r="A74" s="64"/>
      <c r="B74" s="64"/>
      <c r="C74" s="65"/>
      <c r="D74" s="64"/>
      <c r="E74" s="66"/>
      <c r="F74" s="66"/>
      <c r="G74" s="64"/>
      <c r="H74" s="66"/>
      <c r="I74" s="64"/>
      <c r="J74" s="64"/>
      <c r="K74" s="64"/>
      <c r="L74" s="64"/>
      <c r="M74" s="64"/>
      <c r="N74" s="64"/>
      <c r="O74" s="64"/>
      <c r="AA74" s="64"/>
      <c r="AB74" s="64"/>
      <c r="AC74" s="64"/>
      <c r="AD74" s="64"/>
      <c r="AE74" s="64"/>
      <c r="AF74" s="64"/>
      <c r="AG74" s="64"/>
      <c r="AH74" s="64"/>
      <c r="AI74" s="64"/>
    </row>
    <row r="75" spans="1:35">
      <c r="A75" s="64"/>
      <c r="B75" s="64"/>
      <c r="C75" s="65"/>
      <c r="D75" s="64"/>
      <c r="E75" s="66"/>
      <c r="F75" s="66"/>
      <c r="G75" s="64"/>
      <c r="H75" s="66"/>
      <c r="I75" s="64"/>
      <c r="J75" s="64"/>
      <c r="K75" s="64"/>
      <c r="L75" s="64"/>
      <c r="M75" s="64"/>
      <c r="N75" s="64"/>
      <c r="O75" s="64"/>
      <c r="AA75" s="64"/>
      <c r="AB75" s="64"/>
      <c r="AC75" s="64"/>
      <c r="AD75" s="64"/>
      <c r="AE75" s="64"/>
      <c r="AF75" s="64"/>
      <c r="AG75" s="64"/>
      <c r="AH75" s="64"/>
      <c r="AI75" s="64"/>
    </row>
    <row r="76" spans="1:35">
      <c r="A76" s="64"/>
      <c r="B76" s="64"/>
      <c r="C76" s="65"/>
      <c r="D76" s="64"/>
      <c r="E76" s="66"/>
      <c r="F76" s="66"/>
      <c r="G76" s="64"/>
      <c r="H76" s="66"/>
      <c r="I76" s="64"/>
      <c r="J76" s="64"/>
      <c r="K76" s="64"/>
      <c r="L76" s="64"/>
      <c r="M76" s="64"/>
      <c r="N76" s="64"/>
      <c r="O76" s="64"/>
      <c r="AA76" s="64"/>
      <c r="AB76" s="64"/>
      <c r="AC76" s="64"/>
      <c r="AD76" s="64"/>
      <c r="AE76" s="64"/>
      <c r="AF76" s="64"/>
      <c r="AG76" s="64"/>
      <c r="AH76" s="64"/>
      <c r="AI76" s="64"/>
    </row>
    <row r="77" spans="1:35">
      <c r="A77" s="64"/>
      <c r="B77" s="64"/>
      <c r="C77" s="65"/>
      <c r="D77" s="64"/>
      <c r="E77" s="66"/>
      <c r="F77" s="66"/>
      <c r="G77" s="64"/>
      <c r="H77" s="66"/>
      <c r="I77" s="64"/>
      <c r="J77" s="64"/>
      <c r="K77" s="64"/>
      <c r="L77" s="64"/>
      <c r="M77" s="64"/>
      <c r="N77" s="64"/>
      <c r="O77" s="64"/>
      <c r="AA77" s="64"/>
      <c r="AB77" s="64"/>
      <c r="AC77" s="64"/>
      <c r="AD77" s="64"/>
      <c r="AE77" s="64"/>
      <c r="AF77" s="64"/>
      <c r="AG77" s="64"/>
      <c r="AH77" s="64"/>
      <c r="AI77" s="64"/>
    </row>
    <row r="78" spans="1:35">
      <c r="A78" s="64"/>
      <c r="B78" s="64"/>
      <c r="C78" s="65"/>
      <c r="D78" s="64"/>
      <c r="E78" s="66"/>
      <c r="F78" s="66"/>
      <c r="G78" s="64"/>
      <c r="H78" s="66"/>
      <c r="I78" s="64"/>
      <c r="J78" s="64"/>
      <c r="K78" s="64"/>
      <c r="L78" s="64"/>
      <c r="M78" s="64"/>
      <c r="N78" s="64"/>
      <c r="O78" s="64"/>
      <c r="AA78" s="64"/>
      <c r="AB78" s="64"/>
      <c r="AC78" s="64"/>
      <c r="AD78" s="64"/>
      <c r="AE78" s="64"/>
      <c r="AF78" s="64"/>
      <c r="AG78" s="64"/>
      <c r="AH78" s="64"/>
      <c r="AI78" s="64"/>
    </row>
    <row r="79" spans="1:35">
      <c r="A79" s="64"/>
      <c r="B79" s="64"/>
      <c r="C79" s="65"/>
      <c r="D79" s="64"/>
      <c r="E79" s="66"/>
      <c r="F79" s="66"/>
      <c r="G79" s="64"/>
      <c r="H79" s="66"/>
      <c r="I79" s="64"/>
      <c r="J79" s="64"/>
      <c r="K79" s="64"/>
      <c r="L79" s="64"/>
      <c r="M79" s="64"/>
      <c r="N79" s="64"/>
      <c r="O79" s="64"/>
      <c r="AA79" s="64"/>
      <c r="AB79" s="64"/>
      <c r="AC79" s="64"/>
      <c r="AD79" s="64"/>
      <c r="AE79" s="64"/>
      <c r="AF79" s="64"/>
      <c r="AG79" s="64"/>
      <c r="AH79" s="64"/>
      <c r="AI79" s="64"/>
    </row>
    <row r="80" spans="1:35">
      <c r="A80" s="64"/>
      <c r="B80" s="64"/>
      <c r="C80" s="65"/>
      <c r="D80" s="64"/>
      <c r="E80" s="66"/>
      <c r="F80" s="66"/>
      <c r="G80" s="64"/>
      <c r="H80" s="66"/>
      <c r="I80" s="64"/>
      <c r="J80" s="64"/>
      <c r="K80" s="64"/>
      <c r="L80" s="64"/>
      <c r="M80" s="64"/>
      <c r="N80" s="64"/>
      <c r="O80" s="64"/>
      <c r="AA80" s="64"/>
      <c r="AB80" s="64"/>
      <c r="AC80" s="64"/>
      <c r="AD80" s="64"/>
      <c r="AE80" s="64"/>
      <c r="AF80" s="64"/>
      <c r="AG80" s="64"/>
      <c r="AH80" s="64"/>
      <c r="AI80" s="64"/>
    </row>
    <row r="81" spans="1:35">
      <c r="A81" s="64"/>
      <c r="B81" s="64"/>
      <c r="C81" s="65"/>
      <c r="D81" s="64"/>
      <c r="E81" s="66"/>
      <c r="F81" s="66"/>
      <c r="G81" s="64"/>
      <c r="H81" s="66"/>
      <c r="I81" s="64"/>
      <c r="J81" s="64"/>
      <c r="K81" s="64"/>
      <c r="L81" s="64"/>
      <c r="M81" s="64"/>
      <c r="N81" s="64"/>
      <c r="O81" s="64"/>
      <c r="AA81" s="64"/>
      <c r="AB81" s="64"/>
      <c r="AC81" s="64"/>
      <c r="AD81" s="64"/>
      <c r="AE81" s="64"/>
      <c r="AF81" s="64"/>
      <c r="AG81" s="64"/>
      <c r="AH81" s="64"/>
      <c r="AI81" s="64"/>
    </row>
    <row r="82" spans="1:35">
      <c r="A82" s="64"/>
      <c r="B82" s="64"/>
      <c r="C82" s="65"/>
      <c r="D82" s="64"/>
      <c r="E82" s="66"/>
      <c r="F82" s="66"/>
      <c r="G82" s="64"/>
      <c r="H82" s="66"/>
      <c r="I82" s="64"/>
      <c r="J82" s="64"/>
      <c r="K82" s="64"/>
      <c r="L82" s="64"/>
      <c r="M82" s="64"/>
      <c r="N82" s="64"/>
      <c r="O82" s="64"/>
      <c r="AA82" s="64"/>
      <c r="AB82" s="64"/>
      <c r="AC82" s="64"/>
      <c r="AD82" s="64"/>
      <c r="AE82" s="64"/>
      <c r="AF82" s="64"/>
      <c r="AG82" s="64"/>
      <c r="AH82" s="64"/>
      <c r="AI82" s="64"/>
    </row>
    <row r="83" spans="1:35">
      <c r="A83" s="64"/>
      <c r="B83" s="64"/>
      <c r="C83" s="65"/>
      <c r="D83" s="64"/>
      <c r="E83" s="66"/>
      <c r="F83" s="66"/>
      <c r="G83" s="64"/>
      <c r="H83" s="66"/>
      <c r="I83" s="64"/>
      <c r="J83" s="64"/>
      <c r="K83" s="64"/>
      <c r="L83" s="64"/>
      <c r="M83" s="64"/>
      <c r="N83" s="64"/>
      <c r="O83" s="64"/>
      <c r="AA83" s="64"/>
      <c r="AB83" s="64"/>
      <c r="AC83" s="64"/>
      <c r="AD83" s="64"/>
      <c r="AE83" s="64"/>
      <c r="AF83" s="64"/>
      <c r="AG83" s="64"/>
      <c r="AH83" s="64"/>
      <c r="AI83" s="64"/>
    </row>
    <row r="84" spans="1:35">
      <c r="A84" s="64"/>
      <c r="B84" s="64"/>
      <c r="C84" s="65"/>
      <c r="D84" s="64"/>
      <c r="E84" s="66"/>
      <c r="F84" s="66"/>
      <c r="G84" s="64"/>
      <c r="H84" s="66"/>
      <c r="I84" s="64"/>
      <c r="J84" s="64"/>
      <c r="K84" s="64"/>
      <c r="L84" s="64"/>
      <c r="M84" s="64"/>
      <c r="N84" s="64"/>
      <c r="O84" s="64"/>
      <c r="AA84" s="64"/>
      <c r="AB84" s="64"/>
      <c r="AC84" s="64"/>
      <c r="AD84" s="64"/>
      <c r="AE84" s="64"/>
      <c r="AF84" s="64"/>
      <c r="AG84" s="64"/>
      <c r="AH84" s="64"/>
      <c r="AI84" s="64"/>
    </row>
    <row r="85" spans="1:35">
      <c r="A85" s="64"/>
      <c r="B85" s="64"/>
      <c r="C85" s="65"/>
      <c r="D85" s="64"/>
      <c r="E85" s="66"/>
      <c r="F85" s="66"/>
      <c r="G85" s="64"/>
      <c r="H85" s="66"/>
      <c r="I85" s="64"/>
      <c r="J85" s="64"/>
      <c r="K85" s="64"/>
      <c r="L85" s="64"/>
      <c r="M85" s="64"/>
      <c r="N85" s="64"/>
      <c r="O85" s="64"/>
      <c r="AA85" s="64"/>
      <c r="AB85" s="64"/>
      <c r="AC85" s="64"/>
      <c r="AD85" s="64"/>
      <c r="AE85" s="64"/>
      <c r="AF85" s="64"/>
      <c r="AG85" s="64"/>
      <c r="AH85" s="64"/>
      <c r="AI85" s="64"/>
    </row>
    <row r="86" spans="1:35">
      <c r="A86" s="64"/>
      <c r="B86" s="64"/>
      <c r="C86" s="65"/>
      <c r="D86" s="64"/>
      <c r="E86" s="66"/>
      <c r="F86" s="66"/>
      <c r="G86" s="64"/>
      <c r="H86" s="66"/>
      <c r="I86" s="64"/>
      <c r="J86" s="64"/>
      <c r="K86" s="64"/>
      <c r="L86" s="64"/>
      <c r="M86" s="64"/>
      <c r="N86" s="64"/>
      <c r="O86" s="64"/>
      <c r="AA86" s="64"/>
      <c r="AB86" s="64"/>
      <c r="AC86" s="64"/>
      <c r="AD86" s="64"/>
      <c r="AE86" s="64"/>
      <c r="AF86" s="64"/>
      <c r="AG86" s="64"/>
      <c r="AH86" s="64"/>
      <c r="AI86" s="64"/>
    </row>
    <row r="87" spans="1:35">
      <c r="A87" s="64"/>
      <c r="B87" s="64"/>
      <c r="C87" s="65"/>
      <c r="D87" s="64"/>
      <c r="E87" s="66"/>
      <c r="F87" s="66"/>
      <c r="G87" s="64"/>
      <c r="H87" s="66"/>
      <c r="I87" s="64"/>
      <c r="J87" s="64"/>
      <c r="K87" s="64"/>
      <c r="L87" s="64"/>
      <c r="M87" s="64"/>
      <c r="N87" s="64"/>
      <c r="O87" s="64"/>
      <c r="AA87" s="64"/>
      <c r="AB87" s="64"/>
      <c r="AC87" s="64"/>
      <c r="AD87" s="64"/>
      <c r="AE87" s="64"/>
      <c r="AF87" s="64"/>
      <c r="AG87" s="64"/>
      <c r="AH87" s="64"/>
      <c r="AI87" s="64"/>
    </row>
    <row r="88" spans="1:35">
      <c r="A88" s="64"/>
      <c r="B88" s="64"/>
      <c r="C88" s="65"/>
      <c r="D88" s="64"/>
      <c r="E88" s="66"/>
      <c r="F88" s="66"/>
      <c r="G88" s="64"/>
      <c r="H88" s="66"/>
      <c r="I88" s="64"/>
      <c r="J88" s="64"/>
      <c r="K88" s="64"/>
      <c r="L88" s="64"/>
      <c r="M88" s="64"/>
      <c r="N88" s="64"/>
      <c r="O88" s="64"/>
      <c r="AA88" s="64"/>
      <c r="AB88" s="64"/>
      <c r="AC88" s="64"/>
      <c r="AD88" s="64"/>
      <c r="AE88" s="64"/>
      <c r="AF88" s="64"/>
      <c r="AG88" s="64"/>
      <c r="AH88" s="64"/>
      <c r="AI88" s="64"/>
    </row>
    <row r="89" spans="1:35">
      <c r="A89" s="64"/>
      <c r="B89" s="64"/>
      <c r="C89" s="65"/>
      <c r="D89" s="64"/>
      <c r="E89" s="66"/>
      <c r="F89" s="66"/>
      <c r="G89" s="64"/>
      <c r="H89" s="66"/>
      <c r="I89" s="64"/>
      <c r="J89" s="64"/>
      <c r="K89" s="64"/>
      <c r="L89" s="64"/>
      <c r="M89" s="64"/>
      <c r="N89" s="64"/>
      <c r="O89" s="64"/>
      <c r="AA89" s="64"/>
      <c r="AB89" s="64"/>
      <c r="AC89" s="64"/>
      <c r="AD89" s="64"/>
      <c r="AE89" s="64"/>
      <c r="AF89" s="64"/>
      <c r="AG89" s="64"/>
      <c r="AH89" s="64"/>
      <c r="AI89" s="64"/>
    </row>
    <row r="90" spans="1:35">
      <c r="A90" s="64"/>
      <c r="B90" s="64"/>
      <c r="C90" s="65"/>
      <c r="D90" s="64"/>
      <c r="E90" s="66"/>
      <c r="F90" s="66"/>
      <c r="G90" s="64"/>
      <c r="H90" s="66"/>
      <c r="I90" s="64"/>
      <c r="J90" s="64"/>
      <c r="K90" s="64"/>
      <c r="L90" s="64"/>
      <c r="M90" s="64"/>
      <c r="N90" s="64"/>
      <c r="O90" s="64"/>
      <c r="AA90" s="64"/>
      <c r="AB90" s="64"/>
      <c r="AC90" s="64"/>
      <c r="AD90" s="64"/>
      <c r="AE90" s="64"/>
      <c r="AF90" s="64"/>
      <c r="AG90" s="64"/>
      <c r="AH90" s="64"/>
      <c r="AI90" s="64"/>
    </row>
    <row r="91" spans="1:35">
      <c r="A91" s="64"/>
      <c r="B91" s="64"/>
      <c r="C91" s="65"/>
      <c r="D91" s="64"/>
      <c r="E91" s="66"/>
      <c r="F91" s="66"/>
      <c r="G91" s="64"/>
      <c r="H91" s="66"/>
      <c r="I91" s="64"/>
      <c r="J91" s="64"/>
      <c r="K91" s="64"/>
      <c r="L91" s="64"/>
      <c r="M91" s="64"/>
      <c r="N91" s="64"/>
      <c r="O91" s="64"/>
      <c r="AA91" s="64"/>
      <c r="AB91" s="64"/>
      <c r="AC91" s="64"/>
      <c r="AD91" s="64"/>
      <c r="AE91" s="64"/>
      <c r="AF91" s="64"/>
      <c r="AG91" s="64"/>
      <c r="AH91" s="64"/>
      <c r="AI91" s="64"/>
    </row>
    <row r="92" spans="1:35">
      <c r="A92" s="64"/>
      <c r="B92" s="64"/>
      <c r="C92" s="65"/>
      <c r="D92" s="64"/>
      <c r="E92" s="66"/>
      <c r="F92" s="66"/>
      <c r="G92" s="64"/>
      <c r="H92" s="66"/>
      <c r="I92" s="64"/>
      <c r="J92" s="64"/>
      <c r="K92" s="64"/>
      <c r="L92" s="64"/>
      <c r="M92" s="64"/>
      <c r="N92" s="64"/>
      <c r="O92" s="64"/>
      <c r="AA92" s="64"/>
      <c r="AB92" s="64"/>
      <c r="AC92" s="64"/>
      <c r="AD92" s="64"/>
      <c r="AE92" s="64"/>
      <c r="AF92" s="64"/>
      <c r="AG92" s="64"/>
      <c r="AH92" s="64"/>
      <c r="AI92" s="64"/>
    </row>
    <row r="93" spans="1:35">
      <c r="A93" s="64"/>
      <c r="B93" s="64"/>
      <c r="C93" s="65"/>
      <c r="D93" s="64"/>
      <c r="E93" s="66"/>
      <c r="F93" s="66"/>
      <c r="G93" s="64"/>
      <c r="H93" s="66"/>
      <c r="I93" s="64"/>
      <c r="J93" s="64"/>
      <c r="K93" s="64"/>
      <c r="L93" s="64"/>
      <c r="M93" s="64"/>
      <c r="N93" s="64"/>
      <c r="O93" s="64"/>
      <c r="AA93" s="64"/>
      <c r="AB93" s="64"/>
      <c r="AC93" s="64"/>
      <c r="AD93" s="64"/>
      <c r="AE93" s="64"/>
      <c r="AF93" s="64"/>
      <c r="AG93" s="64"/>
      <c r="AH93" s="64"/>
      <c r="AI93" s="64"/>
    </row>
    <row r="94" spans="1:35">
      <c r="A94" s="64"/>
      <c r="B94" s="64"/>
      <c r="C94" s="65"/>
      <c r="D94" s="64"/>
      <c r="E94" s="66"/>
      <c r="F94" s="66"/>
      <c r="G94" s="64"/>
      <c r="H94" s="66"/>
      <c r="I94" s="64"/>
      <c r="J94" s="64"/>
      <c r="K94" s="64"/>
      <c r="L94" s="64"/>
      <c r="M94" s="64"/>
      <c r="N94" s="64"/>
      <c r="O94" s="64"/>
      <c r="AA94" s="64"/>
      <c r="AB94" s="64"/>
      <c r="AC94" s="64"/>
      <c r="AD94" s="64"/>
      <c r="AE94" s="64"/>
      <c r="AF94" s="64"/>
      <c r="AG94" s="64"/>
      <c r="AH94" s="64"/>
      <c r="AI94" s="64"/>
    </row>
    <row r="95" spans="1:35">
      <c r="A95" s="64"/>
      <c r="B95" s="64"/>
      <c r="C95" s="65"/>
      <c r="D95" s="64"/>
      <c r="E95" s="66"/>
      <c r="F95" s="66"/>
      <c r="G95" s="64"/>
      <c r="H95" s="66"/>
      <c r="I95" s="64"/>
      <c r="J95" s="64"/>
      <c r="K95" s="64"/>
      <c r="L95" s="64"/>
      <c r="M95" s="64"/>
      <c r="N95" s="64"/>
      <c r="O95" s="64"/>
      <c r="AA95" s="64"/>
      <c r="AB95" s="64"/>
      <c r="AC95" s="64"/>
      <c r="AD95" s="64"/>
      <c r="AE95" s="64"/>
      <c r="AF95" s="64"/>
      <c r="AG95" s="64"/>
      <c r="AH95" s="64"/>
      <c r="AI95" s="64"/>
    </row>
    <row r="96" spans="1:35">
      <c r="A96" s="64"/>
      <c r="B96" s="64"/>
      <c r="C96" s="65"/>
      <c r="D96" s="64"/>
      <c r="E96" s="66"/>
      <c r="F96" s="66"/>
      <c r="G96" s="64"/>
      <c r="H96" s="66"/>
      <c r="I96" s="64"/>
      <c r="J96" s="64"/>
      <c r="K96" s="64"/>
      <c r="L96" s="64"/>
      <c r="M96" s="64"/>
      <c r="N96" s="64"/>
      <c r="O96" s="64"/>
      <c r="AA96" s="64"/>
      <c r="AB96" s="64"/>
      <c r="AC96" s="64"/>
      <c r="AD96" s="64"/>
      <c r="AE96" s="64"/>
      <c r="AF96" s="64"/>
      <c r="AG96" s="64"/>
      <c r="AH96" s="64"/>
      <c r="AI96" s="64"/>
    </row>
    <row r="97" spans="1:35">
      <c r="A97" s="64"/>
      <c r="B97" s="64"/>
      <c r="C97" s="65"/>
      <c r="D97" s="64"/>
      <c r="E97" s="66"/>
      <c r="F97" s="66"/>
      <c r="G97" s="64"/>
      <c r="H97" s="66"/>
      <c r="I97" s="64"/>
      <c r="J97" s="64"/>
      <c r="K97" s="64"/>
      <c r="L97" s="64"/>
      <c r="M97" s="64"/>
      <c r="N97" s="64"/>
      <c r="O97" s="64"/>
      <c r="AA97" s="64"/>
      <c r="AB97" s="64"/>
      <c r="AC97" s="64"/>
      <c r="AD97" s="64"/>
      <c r="AE97" s="64"/>
      <c r="AF97" s="64"/>
      <c r="AG97" s="64"/>
      <c r="AH97" s="64"/>
      <c r="AI97" s="64"/>
    </row>
    <row r="98" spans="1:35">
      <c r="A98" s="64"/>
      <c r="B98" s="64"/>
      <c r="C98" s="65"/>
      <c r="D98" s="64"/>
      <c r="E98" s="66"/>
      <c r="F98" s="66"/>
      <c r="G98" s="64"/>
      <c r="H98" s="66"/>
      <c r="I98" s="64"/>
      <c r="J98" s="64"/>
      <c r="K98" s="64"/>
      <c r="L98" s="64"/>
      <c r="M98" s="64"/>
      <c r="N98" s="64"/>
      <c r="O98" s="64"/>
      <c r="AA98" s="64"/>
      <c r="AB98" s="64"/>
      <c r="AC98" s="64"/>
      <c r="AD98" s="64"/>
      <c r="AE98" s="64"/>
      <c r="AF98" s="64"/>
      <c r="AG98" s="64"/>
      <c r="AH98" s="64"/>
      <c r="AI98" s="64"/>
    </row>
    <row r="99" spans="1:35">
      <c r="A99" s="64"/>
      <c r="B99" s="64"/>
      <c r="C99" s="65"/>
      <c r="D99" s="64"/>
      <c r="E99" s="66"/>
      <c r="F99" s="66"/>
      <c r="G99" s="64"/>
      <c r="H99" s="66"/>
      <c r="I99" s="64"/>
      <c r="J99" s="64"/>
      <c r="K99" s="64"/>
      <c r="L99" s="64"/>
      <c r="M99" s="64"/>
      <c r="N99" s="64"/>
      <c r="O99" s="64"/>
      <c r="AA99" s="64"/>
      <c r="AB99" s="64"/>
      <c r="AC99" s="64"/>
      <c r="AD99" s="64"/>
      <c r="AE99" s="64"/>
      <c r="AF99" s="64"/>
      <c r="AG99" s="64"/>
      <c r="AH99" s="64"/>
      <c r="AI99" s="64"/>
    </row>
    <row r="100" spans="1:35">
      <c r="A100" s="64"/>
      <c r="B100" s="64"/>
      <c r="C100" s="65"/>
      <c r="D100" s="64"/>
      <c r="E100" s="66"/>
      <c r="F100" s="66"/>
      <c r="G100" s="64"/>
      <c r="H100" s="66"/>
      <c r="I100" s="64"/>
      <c r="J100" s="64"/>
      <c r="K100" s="64"/>
      <c r="L100" s="64"/>
      <c r="M100" s="64"/>
      <c r="N100" s="64"/>
      <c r="O100" s="64"/>
      <c r="AA100" s="64"/>
      <c r="AB100" s="64"/>
      <c r="AC100" s="64"/>
      <c r="AD100" s="64"/>
      <c r="AE100" s="64"/>
      <c r="AF100" s="64"/>
      <c r="AG100" s="64"/>
      <c r="AH100" s="64"/>
      <c r="AI100" s="64"/>
    </row>
    <row r="101" spans="1:35">
      <c r="A101" s="64"/>
      <c r="B101" s="64"/>
      <c r="C101" s="65"/>
      <c r="D101" s="64"/>
      <c r="E101" s="66"/>
      <c r="F101" s="66"/>
      <c r="G101" s="64"/>
      <c r="H101" s="66"/>
      <c r="I101" s="64"/>
      <c r="J101" s="64"/>
      <c r="K101" s="64"/>
      <c r="L101" s="64"/>
      <c r="M101" s="64"/>
      <c r="N101" s="64"/>
      <c r="O101" s="64"/>
      <c r="AA101" s="64"/>
      <c r="AB101" s="64"/>
      <c r="AC101" s="64"/>
      <c r="AD101" s="64"/>
      <c r="AE101" s="64"/>
      <c r="AF101" s="64"/>
      <c r="AG101" s="64"/>
      <c r="AH101" s="64"/>
      <c r="AI101" s="64"/>
    </row>
    <row r="102" spans="1:35">
      <c r="A102" s="64"/>
      <c r="B102" s="64"/>
      <c r="C102" s="65"/>
      <c r="D102" s="64"/>
      <c r="E102" s="66"/>
      <c r="F102" s="66"/>
      <c r="G102" s="64"/>
      <c r="H102" s="66"/>
      <c r="I102" s="64"/>
      <c r="J102" s="64"/>
      <c r="K102" s="64"/>
      <c r="L102" s="64"/>
      <c r="M102" s="64"/>
      <c r="N102" s="64"/>
      <c r="O102" s="64"/>
      <c r="AA102" s="64"/>
      <c r="AB102" s="64"/>
      <c r="AC102" s="64"/>
      <c r="AD102" s="64"/>
      <c r="AE102" s="64"/>
      <c r="AF102" s="64"/>
      <c r="AG102" s="64"/>
      <c r="AH102" s="64"/>
      <c r="AI102" s="64"/>
    </row>
    <row r="103" spans="1:35">
      <c r="A103" s="64"/>
      <c r="B103" s="64"/>
      <c r="C103" s="65"/>
      <c r="D103" s="64"/>
      <c r="E103" s="66"/>
      <c r="F103" s="66"/>
      <c r="G103" s="64"/>
      <c r="H103" s="66"/>
      <c r="I103" s="64"/>
      <c r="J103" s="64"/>
      <c r="K103" s="64"/>
      <c r="L103" s="64"/>
      <c r="M103" s="64"/>
      <c r="N103" s="64"/>
      <c r="O103" s="64"/>
      <c r="AA103" s="64"/>
      <c r="AB103" s="64"/>
      <c r="AC103" s="64"/>
      <c r="AD103" s="64"/>
      <c r="AE103" s="64"/>
      <c r="AF103" s="64"/>
      <c r="AG103" s="64"/>
      <c r="AH103" s="64"/>
      <c r="AI103" s="64"/>
    </row>
    <row r="104" spans="1:35">
      <c r="A104" s="64"/>
      <c r="B104" s="64"/>
      <c r="C104" s="65"/>
      <c r="D104" s="64"/>
      <c r="E104" s="66"/>
      <c r="F104" s="66"/>
      <c r="G104" s="64"/>
      <c r="H104" s="66"/>
      <c r="I104" s="64"/>
      <c r="J104" s="64"/>
      <c r="K104" s="64"/>
      <c r="L104" s="64"/>
      <c r="M104" s="64"/>
      <c r="N104" s="64"/>
      <c r="O104" s="64"/>
      <c r="AA104" s="64"/>
      <c r="AB104" s="64"/>
      <c r="AC104" s="64"/>
      <c r="AD104" s="64"/>
      <c r="AE104" s="64"/>
      <c r="AF104" s="64"/>
      <c r="AG104" s="64"/>
      <c r="AH104" s="64"/>
      <c r="AI104" s="64"/>
    </row>
    <row r="105" spans="1:35">
      <c r="A105" s="64"/>
      <c r="B105" s="64"/>
      <c r="C105" s="65"/>
      <c r="D105" s="64"/>
      <c r="E105" s="66"/>
      <c r="F105" s="66"/>
      <c r="G105" s="64"/>
      <c r="H105" s="66"/>
      <c r="I105" s="64"/>
      <c r="J105" s="64"/>
      <c r="K105" s="64"/>
      <c r="L105" s="64"/>
      <c r="M105" s="64"/>
      <c r="N105" s="64"/>
      <c r="O105" s="64"/>
      <c r="AA105" s="64"/>
      <c r="AB105" s="64"/>
      <c r="AC105" s="64"/>
      <c r="AD105" s="64"/>
      <c r="AE105" s="64"/>
      <c r="AF105" s="64"/>
      <c r="AG105" s="64"/>
      <c r="AH105" s="64"/>
      <c r="AI105" s="64"/>
    </row>
    <row r="106" spans="1:35">
      <c r="A106" s="64"/>
      <c r="B106" s="64"/>
      <c r="C106" s="65"/>
      <c r="D106" s="64"/>
      <c r="E106" s="66"/>
      <c r="F106" s="66"/>
      <c r="G106" s="64"/>
      <c r="H106" s="66"/>
      <c r="I106" s="64"/>
      <c r="J106" s="64"/>
      <c r="K106" s="64"/>
      <c r="L106" s="64"/>
      <c r="M106" s="64"/>
      <c r="N106" s="64"/>
      <c r="O106" s="64"/>
      <c r="AA106" s="64"/>
      <c r="AB106" s="64"/>
      <c r="AC106" s="64"/>
      <c r="AD106" s="64"/>
      <c r="AE106" s="64"/>
      <c r="AF106" s="64"/>
      <c r="AG106" s="64"/>
      <c r="AH106" s="64"/>
      <c r="AI106" s="64"/>
    </row>
    <row r="107" spans="1:35">
      <c r="A107" s="64"/>
      <c r="B107" s="64"/>
      <c r="C107" s="65"/>
      <c r="D107" s="64"/>
      <c r="E107" s="66"/>
      <c r="F107" s="66"/>
      <c r="G107" s="64"/>
      <c r="H107" s="66"/>
      <c r="I107" s="64"/>
      <c r="J107" s="64"/>
      <c r="K107" s="64"/>
      <c r="L107" s="64"/>
      <c r="M107" s="64"/>
      <c r="N107" s="64"/>
      <c r="O107" s="64"/>
      <c r="AA107" s="64"/>
      <c r="AB107" s="64"/>
      <c r="AC107" s="64"/>
      <c r="AD107" s="64"/>
      <c r="AE107" s="64"/>
      <c r="AF107" s="64"/>
      <c r="AG107" s="64"/>
      <c r="AH107" s="64"/>
      <c r="AI107" s="64"/>
    </row>
    <row r="108" spans="1:35">
      <c r="A108" s="64"/>
      <c r="B108" s="64"/>
      <c r="C108" s="65"/>
      <c r="D108" s="64"/>
      <c r="E108" s="66"/>
      <c r="F108" s="66"/>
      <c r="G108" s="64"/>
      <c r="H108" s="66"/>
      <c r="I108" s="64"/>
      <c r="J108" s="64"/>
      <c r="K108" s="64"/>
      <c r="L108" s="64"/>
      <c r="M108" s="64"/>
      <c r="N108" s="64"/>
      <c r="O108" s="64"/>
      <c r="AA108" s="64"/>
      <c r="AB108" s="64"/>
      <c r="AC108" s="64"/>
      <c r="AD108" s="64"/>
      <c r="AE108" s="64"/>
      <c r="AF108" s="64"/>
      <c r="AG108" s="64"/>
      <c r="AH108" s="64"/>
      <c r="AI108" s="64"/>
    </row>
    <row r="109" spans="1:35">
      <c r="B109" s="64"/>
      <c r="C109" s="65"/>
      <c r="D109" s="64"/>
      <c r="E109" s="66"/>
      <c r="F109" s="66"/>
      <c r="G109" s="64"/>
      <c r="H109" s="66"/>
      <c r="I109" s="64"/>
      <c r="J109" s="64"/>
      <c r="K109" s="64"/>
      <c r="L109" s="64"/>
      <c r="M109" s="64"/>
      <c r="N109" s="64"/>
      <c r="O109" s="64"/>
      <c r="AA109" s="64"/>
      <c r="AB109" s="64"/>
      <c r="AC109" s="64"/>
      <c r="AD109" s="64"/>
      <c r="AE109" s="64"/>
      <c r="AF109" s="64"/>
      <c r="AG109" s="64"/>
      <c r="AH109" s="64"/>
      <c r="AI109" s="64"/>
    </row>
    <row r="110" spans="1:35">
      <c r="B110" s="64"/>
      <c r="C110" s="65"/>
      <c r="D110" s="64"/>
      <c r="E110" s="66"/>
      <c r="F110" s="66"/>
      <c r="G110" s="64"/>
      <c r="H110" s="66"/>
      <c r="I110" s="64"/>
      <c r="J110" s="64"/>
      <c r="K110" s="64"/>
      <c r="L110" s="64"/>
      <c r="M110" s="64"/>
      <c r="N110" s="64"/>
      <c r="O110" s="64"/>
      <c r="AA110" s="64"/>
      <c r="AB110" s="64"/>
      <c r="AC110" s="64"/>
      <c r="AD110" s="64"/>
      <c r="AE110" s="64"/>
      <c r="AF110" s="64"/>
      <c r="AG110" s="64"/>
      <c r="AH110" s="64"/>
      <c r="AI110" s="64"/>
    </row>
    <row r="111" spans="1:35">
      <c r="B111" s="64"/>
      <c r="C111" s="65"/>
      <c r="D111" s="64"/>
      <c r="E111" s="66"/>
      <c r="F111" s="66"/>
      <c r="G111" s="64"/>
      <c r="H111" s="66"/>
      <c r="I111" s="64"/>
      <c r="J111" s="64"/>
      <c r="K111" s="64"/>
      <c r="L111" s="64"/>
      <c r="M111" s="64"/>
      <c r="N111" s="64"/>
      <c r="O111" s="64"/>
      <c r="AA111" s="64"/>
      <c r="AB111" s="64"/>
      <c r="AC111" s="64"/>
      <c r="AD111" s="64"/>
      <c r="AE111" s="64"/>
      <c r="AF111" s="64"/>
      <c r="AG111" s="64"/>
      <c r="AH111" s="64"/>
      <c r="AI111" s="64"/>
    </row>
    <row r="112" spans="1:35">
      <c r="B112" s="64"/>
      <c r="C112" s="65"/>
      <c r="D112" s="64"/>
      <c r="E112" s="66"/>
      <c r="F112" s="66"/>
      <c r="G112" s="64"/>
      <c r="H112" s="66"/>
      <c r="I112" s="64"/>
      <c r="J112" s="64"/>
      <c r="K112" s="64"/>
      <c r="L112" s="64"/>
      <c r="M112" s="64"/>
      <c r="N112" s="64"/>
      <c r="O112" s="64"/>
      <c r="AA112" s="64"/>
      <c r="AB112" s="64"/>
      <c r="AC112" s="64"/>
      <c r="AD112" s="64"/>
      <c r="AE112" s="64"/>
      <c r="AF112" s="64"/>
      <c r="AG112" s="64"/>
      <c r="AH112" s="64"/>
      <c r="AI112" s="64"/>
    </row>
    <row r="113" spans="2:35">
      <c r="B113" s="64"/>
      <c r="C113" s="65"/>
      <c r="D113" s="64"/>
      <c r="E113" s="66"/>
      <c r="F113" s="66"/>
      <c r="G113" s="64"/>
      <c r="H113" s="66"/>
      <c r="I113" s="64"/>
      <c r="J113" s="64"/>
      <c r="K113" s="64"/>
      <c r="L113" s="64"/>
      <c r="M113" s="64"/>
      <c r="N113" s="64"/>
      <c r="O113" s="64"/>
      <c r="AA113" s="64"/>
      <c r="AB113" s="64"/>
      <c r="AC113" s="64"/>
      <c r="AD113" s="64"/>
      <c r="AE113" s="64"/>
      <c r="AF113" s="64"/>
      <c r="AG113" s="64"/>
      <c r="AH113" s="64"/>
      <c r="AI113" s="64"/>
    </row>
    <row r="114" spans="2:35">
      <c r="B114" s="64"/>
      <c r="C114" s="65"/>
      <c r="D114" s="64"/>
      <c r="E114" s="66"/>
      <c r="F114" s="66"/>
      <c r="G114" s="64"/>
      <c r="H114" s="66"/>
      <c r="I114" s="64"/>
      <c r="J114" s="64"/>
      <c r="K114" s="64"/>
      <c r="L114" s="64"/>
      <c r="M114" s="64"/>
      <c r="N114" s="64"/>
      <c r="O114" s="64"/>
      <c r="AA114" s="64"/>
      <c r="AB114" s="64"/>
      <c r="AC114" s="64"/>
      <c r="AD114" s="64"/>
      <c r="AE114" s="64"/>
      <c r="AF114" s="64"/>
      <c r="AG114" s="64"/>
      <c r="AH114" s="64"/>
      <c r="AI114" s="64"/>
    </row>
    <row r="115" spans="2:35">
      <c r="B115" s="64"/>
      <c r="C115" s="65"/>
      <c r="D115" s="64"/>
      <c r="E115" s="66"/>
      <c r="F115" s="66"/>
      <c r="G115" s="64"/>
      <c r="H115" s="66"/>
      <c r="I115" s="64"/>
      <c r="J115" s="64"/>
      <c r="K115" s="64"/>
      <c r="L115" s="64"/>
      <c r="M115" s="64"/>
      <c r="N115" s="64"/>
      <c r="O115" s="64"/>
      <c r="AA115" s="64"/>
      <c r="AB115" s="64"/>
      <c r="AC115" s="64"/>
      <c r="AD115" s="64"/>
      <c r="AE115" s="64"/>
      <c r="AF115" s="64"/>
      <c r="AG115" s="64"/>
      <c r="AH115" s="64"/>
      <c r="AI115" s="64"/>
    </row>
    <row r="116" spans="2:35">
      <c r="B116" s="64"/>
      <c r="C116" s="65"/>
      <c r="D116" s="64"/>
      <c r="E116" s="66"/>
      <c r="F116" s="66"/>
      <c r="G116" s="64"/>
      <c r="H116" s="66"/>
      <c r="I116" s="64"/>
      <c r="J116" s="64"/>
      <c r="K116" s="64"/>
      <c r="L116" s="64"/>
      <c r="M116" s="64"/>
      <c r="N116" s="64"/>
      <c r="O116" s="64"/>
      <c r="AA116" s="64"/>
      <c r="AB116" s="64"/>
      <c r="AC116" s="64"/>
      <c r="AD116" s="64"/>
      <c r="AE116" s="64"/>
      <c r="AF116" s="64"/>
      <c r="AG116" s="64"/>
      <c r="AH116" s="64"/>
      <c r="AI116" s="64"/>
    </row>
    <row r="117" spans="2:35">
      <c r="B117" s="64"/>
      <c r="C117" s="65"/>
      <c r="D117" s="64"/>
      <c r="E117" s="66"/>
      <c r="F117" s="66"/>
      <c r="G117" s="64"/>
      <c r="H117" s="66"/>
      <c r="I117" s="64"/>
      <c r="J117" s="64"/>
      <c r="K117" s="64"/>
      <c r="L117" s="64"/>
      <c r="M117" s="64"/>
      <c r="N117" s="64"/>
      <c r="O117" s="64"/>
      <c r="AA117" s="64"/>
      <c r="AB117" s="64"/>
      <c r="AC117" s="64"/>
      <c r="AD117" s="64"/>
      <c r="AE117" s="64"/>
      <c r="AF117" s="64"/>
      <c r="AG117" s="64"/>
      <c r="AH117" s="64"/>
      <c r="AI117" s="64"/>
    </row>
    <row r="118" spans="2:35">
      <c r="B118" s="64"/>
      <c r="C118" s="65"/>
      <c r="D118" s="64"/>
      <c r="E118" s="66"/>
      <c r="F118" s="66"/>
      <c r="G118" s="64"/>
      <c r="H118" s="66"/>
      <c r="I118" s="64"/>
      <c r="J118" s="64"/>
      <c r="K118" s="64"/>
      <c r="L118" s="64"/>
      <c r="M118" s="64"/>
      <c r="N118" s="64"/>
      <c r="O118" s="64"/>
      <c r="AA118" s="64"/>
      <c r="AB118" s="64"/>
      <c r="AC118" s="64"/>
      <c r="AD118" s="64"/>
      <c r="AE118" s="64"/>
      <c r="AF118" s="64"/>
      <c r="AG118" s="64"/>
      <c r="AH118" s="64"/>
      <c r="AI118" s="64"/>
    </row>
    <row r="119" spans="2:35">
      <c r="B119" s="64"/>
      <c r="C119" s="65"/>
      <c r="D119" s="64"/>
      <c r="E119" s="66"/>
      <c r="F119" s="66"/>
      <c r="G119" s="64"/>
      <c r="H119" s="66"/>
      <c r="I119" s="64"/>
      <c r="J119" s="64"/>
      <c r="K119" s="64"/>
      <c r="L119" s="64"/>
      <c r="M119" s="64"/>
      <c r="N119" s="64"/>
      <c r="O119" s="64"/>
      <c r="AA119" s="64"/>
      <c r="AB119" s="64"/>
      <c r="AC119" s="64"/>
      <c r="AD119" s="64"/>
      <c r="AE119" s="64"/>
      <c r="AF119" s="64"/>
      <c r="AG119" s="64"/>
      <c r="AH119" s="64"/>
      <c r="AI119" s="64"/>
    </row>
    <row r="120" spans="2:35">
      <c r="B120" s="64"/>
      <c r="C120" s="65"/>
      <c r="D120" s="64"/>
      <c r="E120" s="66"/>
      <c r="F120" s="66"/>
      <c r="G120" s="64"/>
      <c r="H120" s="66"/>
      <c r="I120" s="64"/>
      <c r="J120" s="64"/>
      <c r="K120" s="64"/>
      <c r="L120" s="64"/>
      <c r="M120" s="64"/>
      <c r="N120" s="64"/>
      <c r="O120" s="64"/>
      <c r="AA120" s="64"/>
      <c r="AB120" s="64"/>
      <c r="AC120" s="64"/>
      <c r="AD120" s="64"/>
      <c r="AE120" s="64"/>
      <c r="AF120" s="64"/>
      <c r="AG120" s="64"/>
      <c r="AH120" s="64"/>
      <c r="AI120" s="64"/>
    </row>
    <row r="121" spans="2:35">
      <c r="B121" s="64"/>
      <c r="C121" s="65"/>
      <c r="D121" s="64"/>
      <c r="E121" s="66"/>
      <c r="F121" s="66"/>
      <c r="G121" s="64"/>
      <c r="H121" s="66"/>
      <c r="I121" s="64"/>
      <c r="J121" s="64"/>
      <c r="K121" s="64"/>
      <c r="L121" s="64"/>
      <c r="M121" s="64"/>
      <c r="N121" s="64"/>
      <c r="O121" s="64"/>
      <c r="AA121" s="64"/>
      <c r="AB121" s="64"/>
      <c r="AC121" s="64"/>
      <c r="AD121" s="64"/>
      <c r="AE121" s="64"/>
      <c r="AF121" s="64"/>
      <c r="AG121" s="64"/>
      <c r="AH121" s="64"/>
      <c r="AI121" s="64"/>
    </row>
    <row r="122" spans="2:35">
      <c r="B122" s="64"/>
      <c r="C122" s="65"/>
      <c r="D122" s="64"/>
      <c r="E122" s="66"/>
      <c r="F122" s="66"/>
      <c r="G122" s="64"/>
      <c r="H122" s="66"/>
      <c r="I122" s="64"/>
      <c r="J122" s="64"/>
      <c r="K122" s="64"/>
      <c r="L122" s="64"/>
      <c r="M122" s="64"/>
      <c r="N122" s="64"/>
      <c r="O122" s="64"/>
      <c r="AA122" s="64"/>
      <c r="AB122" s="64"/>
      <c r="AC122" s="64"/>
      <c r="AD122" s="64"/>
      <c r="AE122" s="64"/>
      <c r="AF122" s="64"/>
      <c r="AG122" s="64"/>
      <c r="AH122" s="64"/>
      <c r="AI122" s="64"/>
    </row>
    <row r="123" spans="2:35">
      <c r="B123" s="64"/>
      <c r="C123" s="65"/>
      <c r="D123" s="64"/>
      <c r="E123" s="66"/>
      <c r="F123" s="66"/>
      <c r="G123" s="64"/>
      <c r="H123" s="66"/>
      <c r="I123" s="64"/>
      <c r="J123" s="64"/>
      <c r="K123" s="64"/>
      <c r="L123" s="64"/>
      <c r="M123" s="64"/>
      <c r="N123" s="64"/>
      <c r="O123" s="64"/>
      <c r="AA123" s="64"/>
      <c r="AB123" s="64"/>
      <c r="AC123" s="64"/>
      <c r="AD123" s="64"/>
      <c r="AE123" s="64"/>
      <c r="AF123" s="64"/>
      <c r="AG123" s="64"/>
      <c r="AH123" s="64"/>
      <c r="AI123" s="64"/>
    </row>
    <row r="124" spans="2:35">
      <c r="B124" s="64"/>
      <c r="C124" s="65"/>
      <c r="D124" s="64"/>
      <c r="E124" s="66"/>
      <c r="F124" s="66"/>
      <c r="G124" s="64"/>
      <c r="H124" s="66"/>
      <c r="I124" s="64"/>
      <c r="J124" s="64"/>
      <c r="K124" s="64"/>
      <c r="L124" s="64"/>
      <c r="M124" s="64"/>
      <c r="N124" s="64"/>
      <c r="O124" s="64"/>
      <c r="AA124" s="64"/>
      <c r="AB124" s="64"/>
      <c r="AC124" s="64"/>
      <c r="AD124" s="64"/>
      <c r="AE124" s="64"/>
      <c r="AF124" s="64"/>
      <c r="AG124" s="64"/>
      <c r="AH124" s="64"/>
      <c r="AI124" s="64"/>
    </row>
    <row r="125" spans="2:35">
      <c r="B125" s="64"/>
      <c r="C125" s="65"/>
      <c r="D125" s="64"/>
      <c r="E125" s="66"/>
      <c r="F125" s="66"/>
      <c r="G125" s="64"/>
      <c r="H125" s="66"/>
      <c r="I125" s="64"/>
      <c r="J125" s="64"/>
      <c r="K125" s="64"/>
      <c r="L125" s="64"/>
      <c r="M125" s="64"/>
      <c r="N125" s="64"/>
      <c r="O125" s="64"/>
      <c r="AA125" s="64"/>
      <c r="AB125" s="64"/>
      <c r="AC125" s="64"/>
      <c r="AD125" s="64"/>
      <c r="AE125" s="64"/>
      <c r="AF125" s="64"/>
      <c r="AG125" s="64"/>
      <c r="AH125" s="64"/>
      <c r="AI125" s="64"/>
    </row>
    <row r="126" spans="2:35">
      <c r="B126" s="64"/>
      <c r="C126" s="65"/>
      <c r="D126" s="64"/>
      <c r="E126" s="66"/>
      <c r="F126" s="66"/>
      <c r="G126" s="64"/>
      <c r="H126" s="66"/>
      <c r="I126" s="64"/>
      <c r="J126" s="64"/>
      <c r="K126" s="64"/>
      <c r="L126" s="64"/>
      <c r="M126" s="64"/>
      <c r="N126" s="64"/>
      <c r="O126" s="64"/>
      <c r="AA126" s="64"/>
      <c r="AB126" s="64"/>
      <c r="AC126" s="64"/>
      <c r="AD126" s="64"/>
      <c r="AE126" s="64"/>
      <c r="AF126" s="64"/>
      <c r="AG126" s="64"/>
      <c r="AH126" s="64"/>
      <c r="AI126" s="64"/>
    </row>
    <row r="127" spans="2:35">
      <c r="B127" s="64"/>
      <c r="C127" s="65"/>
      <c r="D127" s="64"/>
      <c r="E127" s="66"/>
      <c r="F127" s="66"/>
      <c r="G127" s="64"/>
      <c r="H127" s="66"/>
      <c r="I127" s="64"/>
      <c r="J127" s="64"/>
      <c r="K127" s="64"/>
      <c r="L127" s="64"/>
      <c r="M127" s="64"/>
      <c r="N127" s="64"/>
      <c r="O127" s="64"/>
      <c r="AA127" s="64"/>
      <c r="AB127" s="64"/>
      <c r="AC127" s="64"/>
      <c r="AD127" s="64"/>
      <c r="AE127" s="64"/>
      <c r="AF127" s="64"/>
      <c r="AG127" s="64"/>
      <c r="AH127" s="64"/>
      <c r="AI127" s="64"/>
    </row>
    <row r="128" spans="2:35">
      <c r="B128" s="64"/>
      <c r="C128" s="65"/>
      <c r="D128" s="64"/>
      <c r="E128" s="66"/>
      <c r="F128" s="66"/>
      <c r="G128" s="64"/>
      <c r="H128" s="66"/>
      <c r="I128" s="64"/>
      <c r="J128" s="64"/>
      <c r="K128" s="64"/>
      <c r="L128" s="64"/>
      <c r="M128" s="64"/>
      <c r="N128" s="64"/>
      <c r="O128" s="64"/>
      <c r="AA128" s="64"/>
      <c r="AB128" s="64"/>
      <c r="AC128" s="64"/>
      <c r="AD128" s="64"/>
      <c r="AE128" s="64"/>
      <c r="AF128" s="64"/>
      <c r="AG128" s="64"/>
      <c r="AH128" s="64"/>
      <c r="AI128" s="64"/>
    </row>
    <row r="129" spans="2:35">
      <c r="B129" s="64"/>
      <c r="C129" s="65"/>
      <c r="D129" s="64"/>
      <c r="E129" s="66"/>
      <c r="F129" s="66"/>
      <c r="G129" s="64"/>
      <c r="H129" s="66"/>
      <c r="I129" s="64"/>
      <c r="J129" s="64"/>
      <c r="K129" s="64"/>
      <c r="L129" s="64"/>
      <c r="M129" s="64"/>
      <c r="N129" s="64"/>
      <c r="O129" s="64"/>
      <c r="AA129" s="64"/>
      <c r="AB129" s="64"/>
      <c r="AC129" s="64"/>
      <c r="AD129" s="64"/>
      <c r="AE129" s="64"/>
      <c r="AF129" s="64"/>
      <c r="AG129" s="64"/>
      <c r="AH129" s="64"/>
      <c r="AI129" s="64"/>
    </row>
    <row r="130" spans="2:35">
      <c r="B130" s="64"/>
      <c r="C130" s="65"/>
      <c r="D130" s="64"/>
      <c r="E130" s="66"/>
      <c r="F130" s="66"/>
      <c r="G130" s="64"/>
      <c r="H130" s="66"/>
      <c r="I130" s="64"/>
      <c r="J130" s="64"/>
      <c r="K130" s="64"/>
      <c r="L130" s="64"/>
      <c r="M130" s="64"/>
      <c r="N130" s="64"/>
      <c r="O130" s="64"/>
      <c r="AA130" s="64"/>
      <c r="AB130" s="64"/>
      <c r="AC130" s="64"/>
      <c r="AD130" s="64"/>
      <c r="AE130" s="64"/>
      <c r="AF130" s="64"/>
      <c r="AG130" s="64"/>
      <c r="AH130" s="64"/>
      <c r="AI130" s="64"/>
    </row>
    <row r="131" spans="2:35">
      <c r="B131" s="64"/>
      <c r="C131" s="65"/>
      <c r="D131" s="64"/>
      <c r="E131" s="66"/>
      <c r="F131" s="66"/>
      <c r="G131" s="64"/>
      <c r="H131" s="66"/>
      <c r="I131" s="64"/>
      <c r="J131" s="64"/>
      <c r="K131" s="64"/>
      <c r="L131" s="64"/>
      <c r="M131" s="64"/>
      <c r="N131" s="64"/>
      <c r="O131" s="64"/>
      <c r="AA131" s="64"/>
      <c r="AB131" s="64"/>
      <c r="AC131" s="64"/>
      <c r="AD131" s="64"/>
      <c r="AE131" s="64"/>
      <c r="AF131" s="64"/>
      <c r="AG131" s="64"/>
      <c r="AH131" s="64"/>
      <c r="AI131" s="64"/>
    </row>
    <row r="132" spans="2:35">
      <c r="B132" s="64"/>
      <c r="C132" s="65"/>
      <c r="D132" s="64"/>
      <c r="E132" s="66"/>
      <c r="F132" s="66"/>
      <c r="G132" s="64"/>
      <c r="H132" s="66"/>
      <c r="I132" s="64"/>
      <c r="J132" s="64"/>
      <c r="K132" s="64"/>
      <c r="L132" s="64"/>
      <c r="M132" s="64"/>
      <c r="N132" s="64"/>
      <c r="O132" s="64"/>
      <c r="AA132" s="64"/>
      <c r="AB132" s="64"/>
      <c r="AC132" s="64"/>
      <c r="AD132" s="64"/>
      <c r="AE132" s="64"/>
      <c r="AF132" s="64"/>
      <c r="AG132" s="64"/>
      <c r="AH132" s="64"/>
      <c r="AI132" s="64"/>
    </row>
    <row r="133" spans="2:35">
      <c r="B133" s="64"/>
      <c r="C133" s="65"/>
      <c r="D133" s="64"/>
      <c r="E133" s="66"/>
      <c r="F133" s="66"/>
      <c r="G133" s="64"/>
      <c r="H133" s="66"/>
      <c r="I133" s="64"/>
      <c r="J133" s="64"/>
      <c r="K133" s="64"/>
      <c r="L133" s="64"/>
      <c r="M133" s="64"/>
      <c r="N133" s="64"/>
      <c r="O133" s="64"/>
      <c r="AA133" s="64"/>
      <c r="AB133" s="64"/>
      <c r="AC133" s="64"/>
      <c r="AD133" s="64"/>
      <c r="AE133" s="64"/>
      <c r="AF133" s="64"/>
      <c r="AG133" s="64"/>
      <c r="AH133" s="64"/>
      <c r="AI133" s="64"/>
    </row>
    <row r="134" spans="2:35">
      <c r="B134" s="64"/>
      <c r="C134" s="65"/>
      <c r="D134" s="64"/>
      <c r="E134" s="66"/>
      <c r="F134" s="66"/>
      <c r="G134" s="64"/>
      <c r="H134" s="66"/>
      <c r="I134" s="64"/>
      <c r="J134" s="64"/>
      <c r="K134" s="64"/>
      <c r="L134" s="64"/>
      <c r="M134" s="64"/>
      <c r="N134" s="64"/>
      <c r="O134" s="64"/>
      <c r="AA134" s="64"/>
      <c r="AB134" s="64"/>
      <c r="AC134" s="64"/>
      <c r="AD134" s="64"/>
      <c r="AE134" s="64"/>
      <c r="AF134" s="64"/>
      <c r="AG134" s="64"/>
      <c r="AH134" s="64"/>
      <c r="AI134" s="64"/>
    </row>
    <row r="135" spans="2:35">
      <c r="B135" s="64"/>
      <c r="C135" s="65"/>
      <c r="D135" s="64"/>
      <c r="E135" s="66"/>
      <c r="F135" s="66"/>
      <c r="G135" s="64"/>
      <c r="H135" s="66"/>
      <c r="I135" s="64"/>
      <c r="J135" s="64"/>
      <c r="K135" s="64"/>
      <c r="L135" s="64"/>
      <c r="M135" s="64"/>
      <c r="N135" s="64"/>
      <c r="O135" s="64"/>
      <c r="AA135" s="64"/>
      <c r="AB135" s="64"/>
      <c r="AC135" s="64"/>
      <c r="AD135" s="64"/>
      <c r="AE135" s="64"/>
      <c r="AF135" s="64"/>
      <c r="AG135" s="64"/>
      <c r="AH135" s="64"/>
      <c r="AI135" s="64"/>
    </row>
    <row r="136" spans="2:35">
      <c r="B136" s="64"/>
      <c r="C136" s="65"/>
      <c r="D136" s="64"/>
      <c r="E136" s="66"/>
      <c r="F136" s="66"/>
      <c r="G136" s="64"/>
      <c r="H136" s="66"/>
      <c r="I136" s="64"/>
      <c r="J136" s="64"/>
      <c r="K136" s="64"/>
      <c r="L136" s="64"/>
      <c r="M136" s="64"/>
      <c r="N136" s="64"/>
      <c r="O136" s="64"/>
      <c r="AA136" s="64"/>
      <c r="AB136" s="64"/>
      <c r="AC136" s="64"/>
      <c r="AD136" s="64"/>
      <c r="AE136" s="64"/>
      <c r="AF136" s="64"/>
      <c r="AG136" s="64"/>
      <c r="AH136" s="64"/>
      <c r="AI136" s="64"/>
    </row>
    <row r="137" spans="2:35">
      <c r="B137" s="64"/>
      <c r="C137" s="65"/>
      <c r="D137" s="64"/>
      <c r="E137" s="66"/>
      <c r="F137" s="66"/>
      <c r="G137" s="64"/>
      <c r="H137" s="66"/>
      <c r="I137" s="64"/>
      <c r="J137" s="64"/>
      <c r="K137" s="64"/>
      <c r="L137" s="64"/>
      <c r="M137" s="64"/>
      <c r="N137" s="64"/>
      <c r="O137" s="64"/>
      <c r="AA137" s="64"/>
      <c r="AB137" s="64"/>
      <c r="AC137" s="64"/>
      <c r="AD137" s="64"/>
      <c r="AE137" s="64"/>
      <c r="AF137" s="64"/>
      <c r="AG137" s="64"/>
      <c r="AH137" s="64"/>
      <c r="AI137" s="64"/>
    </row>
    <row r="138" spans="2:35">
      <c r="B138" s="64"/>
      <c r="C138" s="65"/>
      <c r="D138" s="64"/>
      <c r="E138" s="66"/>
      <c r="F138" s="66"/>
      <c r="G138" s="64"/>
      <c r="H138" s="66"/>
      <c r="I138" s="64"/>
      <c r="J138" s="64"/>
      <c r="K138" s="64"/>
      <c r="L138" s="64"/>
      <c r="M138" s="64"/>
      <c r="N138" s="64"/>
      <c r="O138" s="64"/>
      <c r="AA138" s="64"/>
      <c r="AB138" s="64"/>
      <c r="AC138" s="64"/>
      <c r="AD138" s="64"/>
      <c r="AE138" s="64"/>
      <c r="AF138" s="64"/>
      <c r="AG138" s="64"/>
      <c r="AH138" s="64"/>
      <c r="AI138" s="64"/>
    </row>
    <row r="139" spans="2:35">
      <c r="B139" s="64"/>
      <c r="C139" s="65"/>
      <c r="D139" s="64"/>
      <c r="E139" s="66"/>
      <c r="F139" s="66"/>
      <c r="G139" s="64"/>
      <c r="H139" s="66"/>
      <c r="I139" s="64"/>
      <c r="J139" s="64"/>
      <c r="K139" s="64"/>
      <c r="L139" s="64"/>
      <c r="M139" s="64"/>
      <c r="N139" s="64"/>
      <c r="O139" s="64"/>
      <c r="AA139" s="64"/>
      <c r="AB139" s="64"/>
      <c r="AC139" s="64"/>
      <c r="AD139" s="64"/>
      <c r="AE139" s="64"/>
      <c r="AF139" s="64"/>
      <c r="AG139" s="64"/>
      <c r="AH139" s="64"/>
      <c r="AI139" s="64"/>
    </row>
    <row r="140" spans="2:35">
      <c r="B140" s="64"/>
      <c r="C140" s="65"/>
      <c r="D140" s="64"/>
      <c r="E140" s="66"/>
      <c r="F140" s="66"/>
      <c r="G140" s="64"/>
      <c r="H140" s="66"/>
      <c r="I140" s="64"/>
      <c r="J140" s="64"/>
      <c r="K140" s="64"/>
      <c r="L140" s="64"/>
      <c r="M140" s="64"/>
      <c r="N140" s="64"/>
      <c r="O140" s="64"/>
      <c r="AA140" s="64"/>
      <c r="AB140" s="64"/>
      <c r="AC140" s="64"/>
      <c r="AD140" s="64"/>
      <c r="AE140" s="64"/>
      <c r="AF140" s="64"/>
      <c r="AG140" s="64"/>
      <c r="AH140" s="64"/>
      <c r="AI140" s="64"/>
    </row>
    <row r="141" spans="2:35">
      <c r="B141" s="64"/>
      <c r="C141" s="65"/>
      <c r="D141" s="64"/>
      <c r="E141" s="66"/>
      <c r="F141" s="66"/>
      <c r="G141" s="64"/>
      <c r="H141" s="66"/>
      <c r="I141" s="64"/>
      <c r="J141" s="64"/>
      <c r="K141" s="64"/>
      <c r="L141" s="64"/>
      <c r="M141" s="64"/>
      <c r="N141" s="64"/>
      <c r="O141" s="64"/>
      <c r="AA141" s="64"/>
      <c r="AB141" s="64"/>
      <c r="AC141" s="64"/>
      <c r="AD141" s="64"/>
      <c r="AE141" s="64"/>
      <c r="AF141" s="64"/>
      <c r="AG141" s="64"/>
      <c r="AH141" s="64"/>
      <c r="AI141" s="64"/>
    </row>
    <row r="142" spans="2:35">
      <c r="B142" s="64"/>
      <c r="C142" s="65"/>
      <c r="D142" s="64"/>
      <c r="E142" s="66"/>
      <c r="F142" s="66"/>
      <c r="G142" s="64"/>
      <c r="H142" s="66"/>
      <c r="I142" s="64"/>
      <c r="J142" s="64"/>
      <c r="K142" s="64"/>
      <c r="L142" s="64"/>
      <c r="M142" s="64"/>
      <c r="N142" s="64"/>
      <c r="O142" s="64"/>
      <c r="AA142" s="64"/>
      <c r="AB142" s="64"/>
      <c r="AC142" s="64"/>
      <c r="AD142" s="64"/>
      <c r="AE142" s="64"/>
      <c r="AF142" s="64"/>
      <c r="AG142" s="64"/>
      <c r="AH142" s="64"/>
      <c r="AI142" s="64"/>
    </row>
    <row r="143" spans="2:35">
      <c r="B143" s="64"/>
      <c r="C143" s="65"/>
      <c r="D143" s="64"/>
      <c r="E143" s="66"/>
      <c r="F143" s="66"/>
      <c r="G143" s="64"/>
      <c r="H143" s="66"/>
      <c r="I143" s="64"/>
      <c r="J143" s="64"/>
      <c r="K143" s="64"/>
      <c r="L143" s="64"/>
      <c r="M143" s="64"/>
      <c r="N143" s="64"/>
      <c r="O143" s="64"/>
      <c r="AA143" s="64"/>
      <c r="AB143" s="64"/>
      <c r="AC143" s="64"/>
      <c r="AD143" s="64"/>
      <c r="AE143" s="64"/>
      <c r="AF143" s="64"/>
      <c r="AG143" s="64"/>
      <c r="AH143" s="64"/>
      <c r="AI143" s="64"/>
    </row>
    <row r="144" spans="2:35">
      <c r="B144" s="64"/>
      <c r="C144" s="65"/>
      <c r="D144" s="64"/>
      <c r="E144" s="66"/>
      <c r="F144" s="66"/>
      <c r="G144" s="64"/>
      <c r="H144" s="66"/>
      <c r="I144" s="64"/>
      <c r="J144" s="64"/>
      <c r="K144" s="64"/>
      <c r="L144" s="64"/>
      <c r="M144" s="64"/>
      <c r="N144" s="64"/>
      <c r="O144" s="64"/>
      <c r="AA144" s="64"/>
      <c r="AB144" s="64"/>
      <c r="AC144" s="64"/>
      <c r="AD144" s="64"/>
      <c r="AE144" s="64"/>
      <c r="AF144" s="64"/>
      <c r="AG144" s="64"/>
      <c r="AH144" s="64"/>
      <c r="AI144" s="64"/>
    </row>
    <row r="145" spans="2:35">
      <c r="B145" s="64"/>
      <c r="C145" s="65"/>
      <c r="D145" s="64"/>
      <c r="E145" s="66"/>
      <c r="F145" s="66"/>
      <c r="G145" s="64"/>
      <c r="H145" s="66"/>
      <c r="I145" s="64"/>
      <c r="J145" s="64"/>
      <c r="K145" s="64"/>
      <c r="L145" s="64"/>
      <c r="M145" s="64"/>
      <c r="N145" s="64"/>
      <c r="O145" s="64"/>
      <c r="AA145" s="64"/>
      <c r="AB145" s="64"/>
      <c r="AC145" s="64"/>
      <c r="AD145" s="64"/>
      <c r="AE145" s="64"/>
      <c r="AF145" s="64"/>
      <c r="AG145" s="64"/>
      <c r="AH145" s="64"/>
      <c r="AI145" s="64"/>
    </row>
    <row r="146" spans="2:35">
      <c r="B146" s="64"/>
      <c r="C146" s="65"/>
      <c r="D146" s="64"/>
      <c r="E146" s="66"/>
      <c r="F146" s="66"/>
      <c r="G146" s="64"/>
      <c r="H146" s="66"/>
      <c r="I146" s="64"/>
      <c r="J146" s="64"/>
      <c r="K146" s="64"/>
      <c r="L146" s="64"/>
      <c r="M146" s="64"/>
      <c r="N146" s="64"/>
      <c r="O146" s="64"/>
      <c r="AA146" s="64"/>
      <c r="AB146" s="64"/>
      <c r="AC146" s="64"/>
      <c r="AD146" s="64"/>
      <c r="AE146" s="64"/>
      <c r="AF146" s="64"/>
      <c r="AG146" s="64"/>
      <c r="AH146" s="64"/>
      <c r="AI146" s="64"/>
    </row>
    <row r="147" spans="2:35">
      <c r="B147" s="64"/>
      <c r="C147" s="65"/>
      <c r="D147" s="64"/>
      <c r="E147" s="66"/>
      <c r="F147" s="66"/>
      <c r="G147" s="64"/>
      <c r="H147" s="66"/>
      <c r="I147" s="64"/>
      <c r="J147" s="64"/>
      <c r="K147" s="64"/>
      <c r="L147" s="64"/>
      <c r="M147" s="64"/>
      <c r="N147" s="64"/>
      <c r="O147" s="64"/>
      <c r="AA147" s="64"/>
      <c r="AB147" s="64"/>
      <c r="AC147" s="64"/>
      <c r="AD147" s="64"/>
      <c r="AE147" s="64"/>
      <c r="AF147" s="64"/>
      <c r="AG147" s="64"/>
      <c r="AH147" s="64"/>
      <c r="AI147" s="64"/>
    </row>
    <row r="148" spans="2:35">
      <c r="B148" s="64"/>
      <c r="C148" s="65"/>
      <c r="D148" s="64"/>
      <c r="E148" s="66"/>
      <c r="F148" s="66"/>
      <c r="G148" s="64"/>
      <c r="H148" s="66"/>
      <c r="I148" s="64"/>
      <c r="J148" s="64"/>
      <c r="K148" s="64"/>
      <c r="L148" s="64"/>
      <c r="M148" s="64"/>
      <c r="N148" s="64"/>
      <c r="O148" s="64"/>
      <c r="AA148" s="64"/>
      <c r="AB148" s="64"/>
      <c r="AC148" s="64"/>
      <c r="AD148" s="64"/>
      <c r="AE148" s="64"/>
      <c r="AF148" s="64"/>
      <c r="AG148" s="64"/>
      <c r="AH148" s="64"/>
      <c r="AI148" s="64"/>
    </row>
    <row r="149" spans="2:35">
      <c r="B149" s="64"/>
      <c r="C149" s="65"/>
      <c r="D149" s="64"/>
      <c r="E149" s="66"/>
      <c r="F149" s="66"/>
      <c r="G149" s="64"/>
      <c r="H149" s="66"/>
      <c r="I149" s="64"/>
      <c r="J149" s="64"/>
      <c r="K149" s="64"/>
      <c r="L149" s="64"/>
      <c r="M149" s="64"/>
      <c r="N149" s="64"/>
      <c r="O149" s="64"/>
      <c r="AA149" s="64"/>
      <c r="AB149" s="64"/>
      <c r="AC149" s="64"/>
      <c r="AD149" s="64"/>
      <c r="AE149" s="64"/>
      <c r="AF149" s="64"/>
      <c r="AG149" s="64"/>
      <c r="AH149" s="64"/>
      <c r="AI149" s="64"/>
    </row>
    <row r="150" spans="2:35">
      <c r="B150" s="64"/>
      <c r="C150" s="65"/>
      <c r="D150" s="64"/>
      <c r="E150" s="66"/>
      <c r="F150" s="66"/>
      <c r="G150" s="64"/>
      <c r="H150" s="66"/>
      <c r="I150" s="64"/>
      <c r="J150" s="64"/>
      <c r="K150" s="64"/>
      <c r="L150" s="64"/>
      <c r="M150" s="64"/>
      <c r="N150" s="64"/>
      <c r="O150" s="64"/>
      <c r="AA150" s="64"/>
      <c r="AB150" s="64"/>
      <c r="AC150" s="64"/>
      <c r="AD150" s="64"/>
      <c r="AE150" s="64"/>
      <c r="AF150" s="64"/>
      <c r="AG150" s="64"/>
      <c r="AH150" s="64"/>
      <c r="AI150" s="64"/>
    </row>
    <row r="151" spans="2:35">
      <c r="B151" s="64"/>
      <c r="C151" s="65"/>
      <c r="D151" s="64"/>
      <c r="E151" s="66"/>
      <c r="F151" s="66"/>
      <c r="G151" s="64"/>
      <c r="H151" s="66"/>
      <c r="I151" s="64"/>
      <c r="J151" s="64"/>
      <c r="K151" s="64"/>
      <c r="L151" s="64"/>
      <c r="M151" s="64"/>
      <c r="N151" s="64"/>
      <c r="O151" s="64"/>
      <c r="AA151" s="64"/>
      <c r="AB151" s="64"/>
      <c r="AC151" s="64"/>
      <c r="AD151" s="64"/>
      <c r="AE151" s="64"/>
      <c r="AF151" s="64"/>
      <c r="AG151" s="64"/>
      <c r="AH151" s="64"/>
      <c r="AI151" s="64"/>
    </row>
    <row r="152" spans="2:35">
      <c r="B152" s="64"/>
      <c r="C152" s="65"/>
      <c r="D152" s="64"/>
      <c r="E152" s="66"/>
      <c r="F152" s="66"/>
      <c r="G152" s="64"/>
      <c r="H152" s="66"/>
      <c r="I152" s="64"/>
      <c r="J152" s="64"/>
      <c r="K152" s="64"/>
      <c r="L152" s="64"/>
      <c r="M152" s="64"/>
      <c r="N152" s="64"/>
      <c r="O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>
      <c r="B153" s="64"/>
      <c r="C153" s="65"/>
      <c r="D153" s="64"/>
      <c r="E153" s="66"/>
      <c r="F153" s="66"/>
      <c r="G153" s="64"/>
      <c r="H153" s="66"/>
      <c r="I153" s="64"/>
      <c r="J153" s="64"/>
      <c r="K153" s="64"/>
      <c r="L153" s="64"/>
      <c r="M153" s="64"/>
      <c r="N153" s="64"/>
      <c r="O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2:35">
      <c r="B154" s="64"/>
      <c r="C154" s="65"/>
      <c r="D154" s="64"/>
      <c r="E154" s="66"/>
      <c r="F154" s="66"/>
      <c r="G154" s="64"/>
      <c r="H154" s="66"/>
      <c r="I154" s="64"/>
      <c r="J154" s="64"/>
      <c r="K154" s="64"/>
      <c r="L154" s="64"/>
      <c r="M154" s="64"/>
      <c r="N154" s="64"/>
      <c r="O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2:35">
      <c r="B155" s="64"/>
      <c r="C155" s="65"/>
      <c r="D155" s="64"/>
      <c r="E155" s="66"/>
      <c r="F155" s="66"/>
      <c r="G155" s="64"/>
      <c r="H155" s="66"/>
      <c r="I155" s="64"/>
      <c r="J155" s="64"/>
      <c r="K155" s="64"/>
      <c r="L155" s="64"/>
      <c r="M155" s="64"/>
      <c r="N155" s="64"/>
      <c r="O155" s="64"/>
      <c r="AA155" s="64"/>
      <c r="AB155" s="64"/>
      <c r="AC155" s="64"/>
      <c r="AD155" s="64"/>
      <c r="AE155" s="64"/>
      <c r="AF155" s="64"/>
      <c r="AG155" s="64"/>
      <c r="AH155" s="64"/>
      <c r="AI155" s="64"/>
    </row>
    <row r="156" spans="2:35">
      <c r="B156" s="64"/>
      <c r="C156" s="65"/>
      <c r="D156" s="64"/>
      <c r="E156" s="66"/>
      <c r="F156" s="66"/>
      <c r="G156" s="64"/>
      <c r="H156" s="66"/>
      <c r="I156" s="64"/>
      <c r="J156" s="64"/>
      <c r="K156" s="64"/>
      <c r="L156" s="64"/>
      <c r="M156" s="64"/>
      <c r="N156" s="64"/>
      <c r="O156" s="64"/>
    </row>
    <row r="157" spans="2:35">
      <c r="B157" s="64"/>
      <c r="C157" s="65"/>
      <c r="D157" s="64"/>
      <c r="E157" s="66"/>
      <c r="F157" s="66"/>
      <c r="G157" s="64"/>
      <c r="H157" s="66"/>
      <c r="I157" s="64"/>
      <c r="J157" s="64"/>
      <c r="K157" s="64"/>
      <c r="L157" s="64"/>
      <c r="M157" s="64"/>
      <c r="N157" s="64"/>
      <c r="O157" s="64"/>
    </row>
    <row r="158" spans="2:35">
      <c r="B158" s="64"/>
      <c r="C158" s="65"/>
      <c r="D158" s="64"/>
      <c r="E158" s="66"/>
      <c r="F158" s="66"/>
      <c r="G158" s="64"/>
      <c r="H158" s="66"/>
      <c r="I158" s="64"/>
      <c r="J158" s="64"/>
      <c r="K158" s="64"/>
      <c r="L158" s="64"/>
      <c r="M158" s="64"/>
      <c r="N158" s="64"/>
      <c r="O158" s="64"/>
    </row>
    <row r="159" spans="2:35">
      <c r="B159" s="64"/>
      <c r="C159" s="65"/>
      <c r="D159" s="64"/>
      <c r="E159" s="66"/>
      <c r="F159" s="66"/>
      <c r="G159" s="64"/>
      <c r="H159" s="66"/>
      <c r="I159" s="64"/>
      <c r="J159" s="64"/>
      <c r="K159" s="64"/>
      <c r="L159" s="64"/>
      <c r="M159" s="64"/>
      <c r="N159" s="64"/>
      <c r="O159" s="64"/>
    </row>
    <row r="160" spans="2:35">
      <c r="B160" s="64"/>
      <c r="C160" s="65"/>
      <c r="D160" s="64"/>
      <c r="E160" s="66"/>
      <c r="F160" s="66"/>
      <c r="G160" s="64"/>
      <c r="H160" s="66"/>
      <c r="I160" s="64"/>
      <c r="J160" s="64"/>
      <c r="K160" s="64"/>
      <c r="L160" s="64"/>
      <c r="M160" s="64"/>
      <c r="N160" s="64"/>
      <c r="O160" s="64"/>
    </row>
    <row r="161" spans="2:15">
      <c r="B161" s="64"/>
      <c r="C161" s="65"/>
      <c r="D161" s="64"/>
      <c r="E161" s="66"/>
      <c r="F161" s="66"/>
      <c r="G161" s="64"/>
      <c r="H161" s="66"/>
      <c r="I161" s="64"/>
      <c r="J161" s="64"/>
      <c r="K161" s="64"/>
      <c r="L161" s="64"/>
      <c r="M161" s="64"/>
      <c r="N161" s="64"/>
      <c r="O161" s="64"/>
    </row>
    <row r="162" spans="2:15">
      <c r="B162" s="64"/>
      <c r="C162" s="65"/>
      <c r="D162" s="64"/>
      <c r="E162" s="66"/>
      <c r="F162" s="66"/>
      <c r="G162" s="64"/>
      <c r="H162" s="66"/>
      <c r="I162" s="64"/>
      <c r="J162" s="64"/>
      <c r="K162" s="64"/>
      <c r="L162" s="64"/>
      <c r="M162" s="64"/>
      <c r="N162" s="64"/>
      <c r="O162" s="64"/>
    </row>
    <row r="163" spans="2:15">
      <c r="B163" s="64"/>
      <c r="C163" s="65"/>
      <c r="D163" s="64"/>
      <c r="E163" s="66"/>
      <c r="F163" s="66"/>
      <c r="G163" s="64"/>
      <c r="H163" s="66"/>
      <c r="I163" s="64"/>
      <c r="J163" s="64"/>
      <c r="K163" s="64"/>
      <c r="L163" s="64"/>
      <c r="M163" s="64"/>
      <c r="N163" s="64"/>
      <c r="O163" s="64"/>
    </row>
    <row r="164" spans="2:15">
      <c r="B164" s="64"/>
      <c r="C164" s="65"/>
      <c r="D164" s="64"/>
      <c r="E164" s="66"/>
      <c r="F164" s="66"/>
      <c r="G164" s="64"/>
      <c r="H164" s="66"/>
      <c r="I164" s="64"/>
      <c r="J164" s="64"/>
      <c r="K164" s="64"/>
      <c r="L164" s="64"/>
      <c r="M164" s="64"/>
      <c r="N164" s="64"/>
      <c r="O164" s="64"/>
    </row>
    <row r="165" spans="2:15">
      <c r="B165" s="64"/>
      <c r="C165" s="65"/>
      <c r="D165" s="64"/>
      <c r="E165" s="66"/>
      <c r="F165" s="66"/>
      <c r="G165" s="64"/>
      <c r="H165" s="66"/>
      <c r="I165" s="64"/>
      <c r="J165" s="64"/>
      <c r="K165" s="64"/>
      <c r="L165" s="64"/>
      <c r="M165" s="64"/>
      <c r="N165" s="64"/>
      <c r="O165" s="64"/>
    </row>
    <row r="166" spans="2:15">
      <c r="B166" s="64"/>
      <c r="C166" s="65"/>
      <c r="D166" s="64"/>
      <c r="E166" s="66"/>
      <c r="F166" s="66"/>
      <c r="G166" s="64"/>
      <c r="H166" s="66"/>
      <c r="I166" s="64"/>
      <c r="J166" s="64"/>
      <c r="K166" s="64"/>
      <c r="L166" s="64"/>
      <c r="M166" s="64"/>
      <c r="N166" s="64"/>
      <c r="O166" s="64"/>
    </row>
    <row r="167" spans="2:15">
      <c r="B167" s="64"/>
      <c r="C167" s="65"/>
      <c r="D167" s="64"/>
      <c r="E167" s="66"/>
      <c r="F167" s="66"/>
      <c r="G167" s="64"/>
      <c r="H167" s="66"/>
      <c r="I167" s="64"/>
      <c r="J167" s="64"/>
      <c r="K167" s="64"/>
      <c r="L167" s="64"/>
      <c r="M167" s="64"/>
      <c r="N167" s="64"/>
      <c r="O167" s="64"/>
    </row>
    <row r="168" spans="2:15">
      <c r="B168" s="64"/>
      <c r="C168" s="65"/>
      <c r="D168" s="64"/>
      <c r="E168" s="66"/>
      <c r="F168" s="66"/>
      <c r="G168" s="64"/>
      <c r="H168" s="66"/>
      <c r="I168" s="64"/>
      <c r="J168" s="64"/>
      <c r="K168" s="64"/>
      <c r="L168" s="64"/>
      <c r="M168" s="64"/>
      <c r="N168" s="64"/>
      <c r="O168" s="64"/>
    </row>
    <row r="169" spans="2:15">
      <c r="B169" s="64"/>
      <c r="C169" s="65"/>
      <c r="D169" s="64"/>
      <c r="E169" s="66"/>
      <c r="F169" s="66"/>
      <c r="G169" s="64"/>
      <c r="H169" s="66"/>
      <c r="I169" s="64"/>
      <c r="J169" s="64"/>
      <c r="K169" s="64"/>
      <c r="L169" s="64"/>
      <c r="M169" s="64"/>
      <c r="N169" s="64"/>
      <c r="O169" s="64"/>
    </row>
    <row r="170" spans="2:15">
      <c r="B170" s="64"/>
      <c r="C170" s="65"/>
      <c r="D170" s="64"/>
      <c r="E170" s="66"/>
      <c r="F170" s="66"/>
      <c r="G170" s="64"/>
      <c r="H170" s="66"/>
      <c r="I170" s="64"/>
      <c r="J170" s="64"/>
      <c r="K170" s="64"/>
      <c r="L170" s="64"/>
      <c r="M170" s="64"/>
      <c r="N170" s="64"/>
      <c r="O170" s="64"/>
    </row>
    <row r="171" spans="2:15">
      <c r="B171" s="64"/>
      <c r="C171" s="65"/>
      <c r="D171" s="64"/>
      <c r="E171" s="66"/>
      <c r="F171" s="66"/>
      <c r="G171" s="64"/>
      <c r="H171" s="66"/>
      <c r="I171" s="64"/>
      <c r="J171" s="64"/>
      <c r="K171" s="64"/>
      <c r="L171" s="64"/>
      <c r="M171" s="64"/>
      <c r="N171" s="64"/>
      <c r="O171" s="64"/>
    </row>
    <row r="172" spans="2:15">
      <c r="B172" s="64"/>
      <c r="C172" s="65"/>
      <c r="D172" s="64"/>
      <c r="E172" s="66"/>
      <c r="F172" s="66"/>
      <c r="G172" s="64"/>
      <c r="H172" s="66"/>
      <c r="I172" s="64"/>
      <c r="J172" s="64"/>
      <c r="K172" s="64"/>
      <c r="L172" s="64"/>
      <c r="M172" s="64"/>
      <c r="N172" s="64"/>
      <c r="O172" s="64"/>
    </row>
    <row r="173" spans="2:15">
      <c r="B173" s="64"/>
      <c r="C173" s="65"/>
      <c r="D173" s="64"/>
      <c r="E173" s="66"/>
      <c r="F173" s="66"/>
      <c r="G173" s="64"/>
      <c r="H173" s="66"/>
      <c r="I173" s="64"/>
      <c r="J173" s="64"/>
      <c r="K173" s="64"/>
      <c r="L173" s="64"/>
      <c r="M173" s="64"/>
      <c r="N173" s="64"/>
      <c r="O173" s="64"/>
    </row>
    <row r="174" spans="2:15">
      <c r="B174" s="64"/>
      <c r="C174" s="65"/>
      <c r="D174" s="64"/>
      <c r="E174" s="66"/>
      <c r="F174" s="66"/>
      <c r="G174" s="64"/>
      <c r="H174" s="66"/>
      <c r="I174" s="64"/>
      <c r="J174" s="64"/>
      <c r="K174" s="64"/>
      <c r="L174" s="64"/>
      <c r="M174" s="64"/>
      <c r="N174" s="64"/>
      <c r="O174" s="64"/>
    </row>
    <row r="175" spans="2:15">
      <c r="B175" s="64"/>
      <c r="C175" s="65"/>
      <c r="D175" s="64"/>
      <c r="E175" s="66"/>
      <c r="F175" s="66"/>
      <c r="G175" s="64"/>
      <c r="H175" s="66"/>
      <c r="I175" s="64"/>
      <c r="J175" s="64"/>
      <c r="K175" s="64"/>
      <c r="L175" s="64"/>
      <c r="M175" s="64"/>
      <c r="N175" s="64"/>
      <c r="O175" s="64"/>
    </row>
    <row r="176" spans="2:15">
      <c r="B176" s="64"/>
      <c r="C176" s="65"/>
      <c r="D176" s="64"/>
      <c r="E176" s="66"/>
      <c r="F176" s="66"/>
      <c r="G176" s="64"/>
      <c r="H176" s="66"/>
      <c r="I176" s="64"/>
      <c r="J176" s="64"/>
      <c r="K176" s="64"/>
      <c r="L176" s="64"/>
      <c r="M176" s="64"/>
      <c r="N176" s="64"/>
      <c r="O176" s="64"/>
    </row>
    <row r="177" spans="2:26">
      <c r="B177" s="64"/>
      <c r="C177" s="65"/>
      <c r="D177" s="64"/>
      <c r="E177" s="66"/>
      <c r="F177" s="66"/>
      <c r="G177" s="64"/>
      <c r="H177" s="66"/>
      <c r="I177" s="64"/>
      <c r="J177" s="64"/>
      <c r="K177" s="64"/>
      <c r="L177" s="64"/>
      <c r="M177" s="64"/>
      <c r="N177" s="64"/>
      <c r="O177" s="64"/>
    </row>
    <row r="178" spans="2:26">
      <c r="B178" s="64"/>
      <c r="C178" s="65"/>
      <c r="D178" s="64"/>
      <c r="E178" s="66"/>
      <c r="F178" s="66"/>
      <c r="G178" s="64"/>
      <c r="H178" s="66"/>
      <c r="I178" s="64"/>
      <c r="J178" s="64"/>
      <c r="K178" s="64"/>
      <c r="L178" s="64"/>
      <c r="M178" s="64"/>
      <c r="N178" s="64"/>
      <c r="O178" s="64"/>
    </row>
    <row r="179" spans="2:26">
      <c r="B179" s="64"/>
      <c r="C179" s="65"/>
      <c r="D179" s="64"/>
      <c r="E179" s="66"/>
      <c r="F179" s="66"/>
      <c r="G179" s="64"/>
      <c r="H179" s="66"/>
      <c r="I179" s="64"/>
      <c r="J179" s="64"/>
      <c r="K179" s="64"/>
      <c r="L179" s="64"/>
      <c r="M179" s="64"/>
      <c r="N179" s="64"/>
      <c r="O179" s="64"/>
    </row>
    <row r="180" spans="2:26">
      <c r="B180" s="64"/>
      <c r="C180" s="65"/>
      <c r="D180" s="64"/>
      <c r="E180" s="66"/>
      <c r="F180" s="66"/>
      <c r="G180" s="64"/>
      <c r="H180" s="66"/>
      <c r="I180" s="64"/>
      <c r="J180" s="64"/>
      <c r="K180" s="64"/>
      <c r="L180" s="64"/>
      <c r="M180" s="64"/>
      <c r="N180" s="64"/>
      <c r="O180" s="64"/>
    </row>
    <row r="181" spans="2:26">
      <c r="B181" s="64"/>
      <c r="C181" s="65"/>
      <c r="D181" s="64"/>
      <c r="E181" s="66"/>
      <c r="F181" s="66"/>
      <c r="G181" s="64"/>
      <c r="H181" s="66"/>
      <c r="I181" s="64"/>
      <c r="J181" s="64"/>
      <c r="K181" s="64"/>
      <c r="L181" s="64"/>
      <c r="M181" s="64"/>
      <c r="N181" s="64"/>
      <c r="O181" s="64"/>
    </row>
    <row r="182" spans="2:26">
      <c r="B182" s="64"/>
      <c r="C182" s="65"/>
      <c r="D182" s="64"/>
      <c r="E182" s="66"/>
      <c r="F182" s="66"/>
      <c r="G182" s="64"/>
      <c r="H182" s="66"/>
      <c r="I182" s="64"/>
      <c r="J182" s="64"/>
      <c r="K182" s="64"/>
      <c r="L182" s="64"/>
      <c r="M182" s="64"/>
      <c r="N182" s="64"/>
      <c r="O182" s="64"/>
    </row>
    <row r="183" spans="2:26">
      <c r="B183" s="64"/>
      <c r="C183" s="65"/>
      <c r="D183" s="64"/>
      <c r="E183" s="66"/>
      <c r="F183" s="66"/>
      <c r="G183" s="64"/>
      <c r="H183" s="66"/>
      <c r="I183" s="64"/>
      <c r="J183" s="64"/>
      <c r="K183" s="64"/>
      <c r="L183" s="64"/>
      <c r="M183" s="64"/>
      <c r="N183" s="64"/>
      <c r="O183" s="64"/>
    </row>
    <row r="184" spans="2:26">
      <c r="B184" s="64"/>
      <c r="C184" s="65"/>
      <c r="D184" s="64"/>
      <c r="E184" s="66"/>
      <c r="F184" s="66"/>
      <c r="G184" s="64"/>
      <c r="H184" s="66"/>
      <c r="I184" s="64"/>
      <c r="J184" s="64"/>
      <c r="K184" s="64"/>
      <c r="L184" s="64"/>
      <c r="M184" s="64"/>
      <c r="N184" s="64"/>
      <c r="O184" s="64"/>
    </row>
    <row r="185" spans="2:26">
      <c r="B185" s="64"/>
      <c r="C185" s="65"/>
      <c r="D185" s="64"/>
      <c r="E185" s="66"/>
      <c r="F185" s="66"/>
      <c r="G185" s="64"/>
      <c r="H185" s="66"/>
      <c r="I185" s="64"/>
      <c r="J185" s="64"/>
      <c r="K185" s="64"/>
      <c r="L185" s="64"/>
      <c r="M185" s="64"/>
      <c r="N185" s="64"/>
      <c r="O185" s="64"/>
    </row>
    <row r="186" spans="2:26">
      <c r="B186" s="64"/>
      <c r="C186" s="65"/>
      <c r="D186" s="64"/>
      <c r="E186" s="66"/>
      <c r="F186" s="66"/>
      <c r="G186" s="64"/>
      <c r="H186" s="66"/>
      <c r="I186" s="64"/>
      <c r="J186" s="64"/>
      <c r="K186" s="64"/>
      <c r="L186" s="64"/>
      <c r="M186" s="64"/>
      <c r="N186" s="64"/>
      <c r="O186" s="64"/>
    </row>
    <row r="187" spans="2:26">
      <c r="B187" s="64"/>
      <c r="C187" s="65"/>
      <c r="D187" s="64"/>
      <c r="E187" s="66"/>
      <c r="F187" s="66"/>
      <c r="G187" s="64"/>
      <c r="H187" s="66"/>
      <c r="I187" s="64"/>
      <c r="J187" s="64"/>
      <c r="K187" s="64"/>
      <c r="L187" s="64"/>
      <c r="M187" s="64"/>
      <c r="N187" s="64"/>
      <c r="O187" s="64"/>
    </row>
    <row r="188" spans="2:26">
      <c r="B188" s="64"/>
      <c r="C188" s="65"/>
      <c r="D188" s="64"/>
      <c r="E188" s="66"/>
      <c r="F188" s="66"/>
      <c r="G188" s="64"/>
      <c r="H188" s="66"/>
      <c r="I188" s="64"/>
      <c r="J188" s="64"/>
      <c r="K188" s="64"/>
      <c r="L188" s="64"/>
      <c r="M188" s="64"/>
      <c r="N188" s="64"/>
      <c r="O188" s="64"/>
    </row>
    <row r="189" spans="2:26">
      <c r="B189" s="64"/>
      <c r="C189" s="65"/>
      <c r="D189" s="64"/>
      <c r="E189" s="66"/>
      <c r="F189" s="66"/>
      <c r="G189" s="64"/>
      <c r="H189" s="66"/>
      <c r="I189" s="64"/>
      <c r="J189" s="64"/>
      <c r="K189" s="64"/>
      <c r="L189" s="64"/>
      <c r="M189" s="64"/>
      <c r="N189" s="64"/>
      <c r="O189" s="64"/>
    </row>
    <row r="190" spans="2:26">
      <c r="B190" s="64"/>
      <c r="C190" s="65"/>
      <c r="D190" s="64"/>
      <c r="E190" s="66"/>
      <c r="F190" s="66"/>
      <c r="G190" s="64"/>
      <c r="H190" s="66"/>
      <c r="I190" s="64"/>
      <c r="J190" s="64"/>
      <c r="K190" s="64"/>
      <c r="L190" s="64"/>
      <c r="M190" s="64"/>
      <c r="N190" s="64"/>
      <c r="O190" s="64"/>
    </row>
    <row r="191" spans="2:26">
      <c r="B191" s="64"/>
      <c r="C191" s="65"/>
      <c r="D191" s="64"/>
      <c r="E191" s="66"/>
      <c r="F191" s="66"/>
      <c r="G191" s="64"/>
      <c r="H191" s="66"/>
      <c r="I191" s="64"/>
      <c r="J191" s="64"/>
      <c r="K191" s="64"/>
      <c r="L191" s="64"/>
      <c r="M191" s="64"/>
      <c r="N191" s="64"/>
      <c r="O191" s="64"/>
    </row>
    <row r="192" spans="2:26">
      <c r="B192" s="64"/>
      <c r="C192" s="65"/>
      <c r="D192" s="64"/>
      <c r="E192" s="66"/>
      <c r="F192" s="66"/>
      <c r="G192" s="64"/>
      <c r="H192" s="66"/>
      <c r="I192" s="64"/>
      <c r="J192" s="64"/>
      <c r="K192" s="64"/>
      <c r="L192" s="64"/>
      <c r="M192" s="64"/>
      <c r="N192" s="64"/>
      <c r="O192" s="64"/>
      <c r="V192"/>
      <c r="W192"/>
      <c r="X192"/>
      <c r="Y192"/>
      <c r="Z192"/>
    </row>
    <row r="193" spans="2:26">
      <c r="B193" s="64"/>
      <c r="C193" s="65"/>
      <c r="D193" s="64"/>
      <c r="E193" s="66"/>
      <c r="F193" s="66"/>
      <c r="G193" s="64"/>
      <c r="H193" s="66"/>
      <c r="I193" s="64"/>
      <c r="J193" s="64"/>
      <c r="K193" s="64"/>
      <c r="L193" s="64"/>
      <c r="M193" s="64"/>
      <c r="N193" s="64"/>
      <c r="O193" s="64"/>
      <c r="V193"/>
      <c r="W193"/>
      <c r="X193"/>
      <c r="Y193"/>
      <c r="Z193"/>
    </row>
    <row r="194" spans="2:26">
      <c r="B194" s="64"/>
      <c r="C194" s="65"/>
      <c r="D194" s="64"/>
      <c r="E194" s="66"/>
      <c r="F194" s="66"/>
      <c r="G194" s="64"/>
      <c r="H194" s="66"/>
      <c r="I194" s="64"/>
      <c r="J194" s="64"/>
      <c r="K194" s="64"/>
      <c r="L194" s="64"/>
      <c r="M194" s="64"/>
      <c r="N194" s="64"/>
      <c r="O194" s="64"/>
      <c r="V194"/>
      <c r="W194"/>
      <c r="X194"/>
      <c r="Y194"/>
      <c r="Z194"/>
    </row>
    <row r="195" spans="2:26">
      <c r="B195" s="64"/>
      <c r="C195" s="65"/>
      <c r="D195" s="64"/>
      <c r="E195" s="66"/>
      <c r="F195" s="66"/>
      <c r="G195" s="64"/>
      <c r="H195" s="66"/>
      <c r="I195" s="64"/>
      <c r="J195" s="64"/>
      <c r="K195" s="64"/>
      <c r="L195" s="64"/>
      <c r="M195" s="64"/>
      <c r="N195" s="64"/>
      <c r="O195" s="64"/>
      <c r="V195"/>
      <c r="W195"/>
      <c r="X195"/>
      <c r="Y195"/>
      <c r="Z195"/>
    </row>
    <row r="196" spans="2:26">
      <c r="B196" s="64"/>
      <c r="C196" s="65"/>
      <c r="D196" s="64"/>
      <c r="E196" s="66"/>
      <c r="F196" s="66"/>
      <c r="G196" s="64"/>
      <c r="H196" s="66"/>
      <c r="I196" s="64"/>
      <c r="J196" s="64"/>
      <c r="K196" s="64"/>
      <c r="L196" s="64"/>
      <c r="M196" s="64"/>
      <c r="N196" s="64"/>
      <c r="O196" s="64"/>
      <c r="V196"/>
      <c r="W196"/>
      <c r="X196"/>
      <c r="Y196"/>
      <c r="Z196"/>
    </row>
    <row r="197" spans="2:26">
      <c r="B197" s="64"/>
      <c r="C197" s="65"/>
      <c r="D197" s="64"/>
      <c r="E197" s="66"/>
      <c r="F197" s="66"/>
      <c r="G197" s="64"/>
      <c r="H197" s="66"/>
      <c r="I197" s="64"/>
      <c r="J197" s="64"/>
      <c r="K197" s="64"/>
      <c r="L197" s="64"/>
      <c r="M197" s="64"/>
      <c r="N197" s="64"/>
      <c r="O197" s="64"/>
      <c r="V197"/>
      <c r="W197"/>
      <c r="X197"/>
      <c r="Y197"/>
      <c r="Z197"/>
    </row>
    <row r="198" spans="2:26">
      <c r="B198" s="64"/>
      <c r="C198" s="65"/>
      <c r="D198" s="64"/>
      <c r="E198" s="66"/>
      <c r="F198" s="66"/>
      <c r="G198" s="64"/>
      <c r="H198" s="66"/>
      <c r="I198" s="64"/>
      <c r="J198" s="64"/>
      <c r="K198" s="64"/>
      <c r="L198" s="64"/>
      <c r="M198" s="64"/>
      <c r="N198" s="64"/>
      <c r="O198" s="64"/>
      <c r="V198"/>
      <c r="W198"/>
      <c r="X198"/>
      <c r="Y198"/>
      <c r="Z198"/>
    </row>
    <row r="199" spans="2:26">
      <c r="B199" s="64"/>
      <c r="C199" s="65"/>
      <c r="D199" s="64"/>
      <c r="E199" s="66"/>
      <c r="F199" s="66"/>
      <c r="G199" s="64"/>
      <c r="H199" s="66"/>
      <c r="I199" s="64"/>
      <c r="J199" s="64"/>
      <c r="K199" s="64"/>
      <c r="L199" s="64"/>
      <c r="M199" s="64"/>
      <c r="N199" s="64"/>
      <c r="O199" s="64"/>
      <c r="V199"/>
      <c r="W199"/>
      <c r="X199"/>
      <c r="Y199"/>
      <c r="Z199"/>
    </row>
    <row r="200" spans="2:26">
      <c r="B200" s="64"/>
      <c r="C200" s="65"/>
      <c r="D200" s="64"/>
      <c r="E200" s="66"/>
      <c r="F200" s="66"/>
      <c r="G200" s="64"/>
      <c r="H200" s="66"/>
      <c r="I200" s="64"/>
      <c r="J200" s="64"/>
      <c r="K200" s="64"/>
      <c r="L200" s="64"/>
      <c r="M200" s="64"/>
      <c r="N200" s="64"/>
      <c r="O200" s="64"/>
      <c r="V200"/>
      <c r="W200"/>
      <c r="X200"/>
      <c r="Y200"/>
      <c r="Z200"/>
    </row>
    <row r="201" spans="2:26">
      <c r="B201" s="64"/>
      <c r="C201" s="65"/>
      <c r="D201" s="64"/>
      <c r="E201" s="66"/>
      <c r="F201" s="66"/>
      <c r="G201" s="64"/>
      <c r="H201" s="66"/>
      <c r="I201" s="64"/>
      <c r="J201" s="64"/>
      <c r="K201" s="64"/>
      <c r="L201" s="64"/>
      <c r="M201" s="64"/>
      <c r="N201" s="64"/>
      <c r="O201" s="64"/>
      <c r="V201"/>
      <c r="W201"/>
      <c r="X201"/>
      <c r="Y201"/>
      <c r="Z201"/>
    </row>
    <row r="202" spans="2:26">
      <c r="B202" s="64"/>
      <c r="C202" s="65"/>
      <c r="D202" s="64"/>
      <c r="E202" s="66"/>
      <c r="F202" s="66"/>
      <c r="G202" s="64"/>
      <c r="H202" s="66"/>
      <c r="I202" s="64"/>
      <c r="J202" s="64"/>
      <c r="K202" s="64"/>
      <c r="L202" s="64"/>
      <c r="M202" s="64"/>
      <c r="N202" s="64"/>
      <c r="O202" s="64"/>
      <c r="V202"/>
      <c r="W202"/>
      <c r="X202"/>
      <c r="Y202"/>
      <c r="Z202"/>
    </row>
    <row r="203" spans="2:26">
      <c r="B203" s="64"/>
      <c r="C203" s="65"/>
      <c r="D203" s="64"/>
      <c r="E203" s="66"/>
      <c r="F203" s="66"/>
      <c r="G203" s="64"/>
      <c r="H203" s="66"/>
      <c r="I203" s="64"/>
      <c r="J203" s="64"/>
      <c r="K203" s="64"/>
      <c r="L203" s="64"/>
      <c r="M203" s="64"/>
      <c r="N203" s="64"/>
      <c r="O203" s="64"/>
      <c r="V203"/>
      <c r="W203"/>
      <c r="X203"/>
      <c r="Y203"/>
      <c r="Z203"/>
    </row>
    <row r="204" spans="2:26">
      <c r="B204" s="64"/>
      <c r="C204" s="65"/>
      <c r="D204" s="64"/>
      <c r="E204" s="66"/>
      <c r="F204" s="66"/>
      <c r="G204" s="64"/>
      <c r="H204" s="66"/>
      <c r="I204" s="64"/>
      <c r="J204" s="64"/>
      <c r="K204" s="64"/>
      <c r="L204" s="64"/>
      <c r="M204" s="64"/>
      <c r="N204" s="64"/>
      <c r="O204" s="64"/>
      <c r="V204"/>
      <c r="W204"/>
      <c r="X204"/>
      <c r="Y204"/>
      <c r="Z204"/>
    </row>
    <row r="205" spans="2:26">
      <c r="B205" s="64"/>
      <c r="C205" s="65"/>
      <c r="D205" s="64"/>
      <c r="E205" s="66"/>
      <c r="F205" s="66"/>
      <c r="G205" s="64"/>
      <c r="H205" s="66"/>
      <c r="I205" s="64"/>
      <c r="J205" s="64"/>
      <c r="K205" s="64"/>
      <c r="L205" s="64"/>
      <c r="M205" s="64"/>
      <c r="N205" s="64"/>
      <c r="O205" s="64"/>
      <c r="V205"/>
      <c r="W205"/>
      <c r="X205"/>
      <c r="Y205"/>
      <c r="Z205"/>
    </row>
    <row r="206" spans="2:26">
      <c r="B206" s="64"/>
      <c r="C206" s="65"/>
      <c r="D206" s="64"/>
      <c r="E206" s="66"/>
      <c r="F206" s="66"/>
      <c r="G206" s="64"/>
      <c r="H206" s="66"/>
      <c r="I206" s="64"/>
      <c r="J206" s="64"/>
      <c r="K206" s="64"/>
      <c r="L206" s="64"/>
      <c r="M206" s="64"/>
      <c r="N206" s="64"/>
      <c r="O206" s="64"/>
      <c r="V206"/>
      <c r="W206"/>
      <c r="X206"/>
      <c r="Y206"/>
      <c r="Z206"/>
    </row>
    <row r="207" spans="2:26">
      <c r="B207" s="64"/>
      <c r="C207" s="65"/>
      <c r="D207" s="64"/>
      <c r="E207" s="66"/>
      <c r="F207" s="66"/>
      <c r="G207" s="64"/>
      <c r="H207" s="66"/>
      <c r="I207" s="64"/>
      <c r="J207" s="64"/>
      <c r="K207" s="64"/>
      <c r="L207" s="64"/>
      <c r="M207" s="64"/>
      <c r="N207" s="64"/>
      <c r="O207" s="64"/>
      <c r="V207"/>
      <c r="W207"/>
      <c r="X207"/>
      <c r="Y207"/>
      <c r="Z207"/>
    </row>
    <row r="208" spans="2:26">
      <c r="B208" s="64"/>
      <c r="C208" s="65"/>
      <c r="D208" s="64"/>
      <c r="E208" s="66"/>
      <c r="F208" s="66"/>
      <c r="G208" s="64"/>
      <c r="H208" s="66"/>
      <c r="I208" s="64"/>
      <c r="J208" s="64"/>
      <c r="K208" s="64"/>
      <c r="L208" s="64"/>
      <c r="M208" s="64"/>
      <c r="N208" s="64"/>
      <c r="O208" s="64"/>
      <c r="V208"/>
      <c r="W208"/>
      <c r="X208"/>
      <c r="Y208"/>
      <c r="Z208"/>
    </row>
    <row r="209" spans="2:26">
      <c r="B209" s="64"/>
      <c r="C209" s="65"/>
      <c r="D209" s="64"/>
      <c r="E209" s="66"/>
      <c r="F209" s="66"/>
      <c r="G209" s="64"/>
      <c r="H209" s="66"/>
      <c r="I209" s="64"/>
      <c r="J209" s="64"/>
      <c r="K209" s="64"/>
      <c r="L209" s="64"/>
      <c r="M209" s="64"/>
      <c r="N209" s="64"/>
      <c r="O209" s="64"/>
      <c r="V209"/>
      <c r="W209"/>
      <c r="X209"/>
      <c r="Y209"/>
      <c r="Z209"/>
    </row>
    <row r="210" spans="2:26">
      <c r="B210" s="64"/>
      <c r="C210" s="65"/>
      <c r="D210" s="64"/>
      <c r="E210" s="66"/>
      <c r="F210" s="66"/>
      <c r="G210" s="64"/>
      <c r="H210" s="66"/>
      <c r="I210" s="64"/>
      <c r="J210" s="64"/>
      <c r="K210" s="64"/>
      <c r="L210" s="64"/>
      <c r="M210" s="64"/>
      <c r="N210" s="64"/>
      <c r="O210" s="64"/>
      <c r="V210"/>
      <c r="W210"/>
      <c r="X210"/>
      <c r="Y210"/>
      <c r="Z210"/>
    </row>
    <row r="211" spans="2:26">
      <c r="B211" s="64"/>
      <c r="C211" s="65"/>
      <c r="D211" s="64"/>
      <c r="E211" s="66"/>
      <c r="F211" s="66"/>
      <c r="G211" s="64"/>
      <c r="H211" s="66"/>
      <c r="I211" s="64"/>
      <c r="J211" s="64"/>
      <c r="K211" s="64"/>
      <c r="L211" s="64"/>
      <c r="M211" s="64"/>
      <c r="N211" s="64"/>
      <c r="O211" s="64"/>
      <c r="V211"/>
      <c r="W211"/>
      <c r="X211"/>
      <c r="Y211"/>
      <c r="Z211"/>
    </row>
    <row r="212" spans="2:26">
      <c r="B212" s="64"/>
      <c r="C212" s="65"/>
      <c r="D212" s="64"/>
      <c r="E212" s="66"/>
      <c r="F212" s="66"/>
      <c r="G212" s="64"/>
      <c r="H212" s="66"/>
      <c r="I212" s="64"/>
      <c r="J212" s="64"/>
      <c r="K212" s="64"/>
      <c r="L212" s="64"/>
      <c r="M212" s="64"/>
      <c r="N212" s="64"/>
      <c r="O212" s="64"/>
      <c r="V212"/>
      <c r="W212"/>
      <c r="X212"/>
      <c r="Y212"/>
      <c r="Z212"/>
    </row>
    <row r="213" spans="2:26">
      <c r="B213" s="64"/>
      <c r="C213" s="65"/>
      <c r="D213" s="64"/>
      <c r="E213" s="66"/>
      <c r="F213" s="66"/>
      <c r="G213" s="64"/>
      <c r="H213" s="66"/>
      <c r="I213" s="64"/>
      <c r="J213" s="64"/>
      <c r="K213" s="64"/>
      <c r="L213" s="64"/>
      <c r="M213" s="64"/>
      <c r="N213" s="64"/>
      <c r="O213" s="64"/>
      <c r="V213"/>
      <c r="W213"/>
      <c r="X213"/>
      <c r="Y213"/>
      <c r="Z213"/>
    </row>
    <row r="214" spans="2:26">
      <c r="B214" s="64"/>
      <c r="C214" s="65"/>
      <c r="D214" s="64"/>
      <c r="E214" s="66"/>
      <c r="F214" s="66"/>
      <c r="G214" s="64"/>
      <c r="H214" s="66"/>
      <c r="I214" s="64"/>
      <c r="J214" s="64"/>
      <c r="K214" s="64"/>
      <c r="L214" s="64"/>
      <c r="M214" s="64"/>
      <c r="N214" s="64"/>
      <c r="O214" s="64"/>
      <c r="V214"/>
      <c r="W214"/>
      <c r="X214"/>
      <c r="Y214"/>
      <c r="Z214"/>
    </row>
    <row r="215" spans="2:26">
      <c r="B215" s="64"/>
      <c r="C215" s="65"/>
      <c r="D215" s="64"/>
      <c r="E215" s="66"/>
      <c r="F215" s="66"/>
      <c r="G215" s="64"/>
      <c r="H215" s="66"/>
      <c r="I215" s="64"/>
      <c r="J215" s="64"/>
      <c r="K215" s="64"/>
      <c r="L215" s="64"/>
      <c r="M215" s="64"/>
      <c r="N215" s="64"/>
      <c r="O215" s="64"/>
      <c r="V215"/>
      <c r="W215"/>
      <c r="X215"/>
      <c r="Y215"/>
      <c r="Z215"/>
    </row>
    <row r="216" spans="2:26">
      <c r="B216" s="64"/>
      <c r="C216" s="65"/>
      <c r="D216" s="64"/>
      <c r="E216" s="66"/>
      <c r="F216" s="66"/>
      <c r="G216" s="64"/>
      <c r="H216" s="66"/>
      <c r="I216" s="64"/>
      <c r="J216" s="64"/>
      <c r="K216" s="64"/>
      <c r="L216" s="64"/>
      <c r="M216" s="64"/>
      <c r="N216" s="64"/>
      <c r="O216" s="64"/>
      <c r="V216"/>
      <c r="W216"/>
      <c r="X216"/>
      <c r="Y216"/>
      <c r="Z216"/>
    </row>
    <row r="217" spans="2:26">
      <c r="B217" s="64"/>
      <c r="C217" s="65"/>
      <c r="D217" s="64"/>
      <c r="E217" s="66"/>
      <c r="F217" s="66"/>
      <c r="G217" s="64"/>
      <c r="H217" s="66"/>
      <c r="I217" s="64"/>
      <c r="J217" s="64"/>
      <c r="K217" s="64"/>
      <c r="L217" s="64"/>
      <c r="M217" s="64"/>
      <c r="N217" s="64"/>
      <c r="O217" s="64"/>
      <c r="V217"/>
      <c r="W217"/>
      <c r="X217"/>
      <c r="Y217"/>
      <c r="Z217"/>
    </row>
    <row r="218" spans="2:26">
      <c r="B218" s="64"/>
      <c r="C218" s="65"/>
      <c r="D218" s="64"/>
      <c r="E218" s="66"/>
      <c r="F218" s="66"/>
      <c r="G218" s="64"/>
      <c r="H218" s="66"/>
      <c r="I218" s="64"/>
      <c r="J218" s="64"/>
      <c r="K218" s="64"/>
      <c r="L218" s="64"/>
      <c r="M218" s="64"/>
      <c r="N218" s="64"/>
      <c r="O218" s="64"/>
      <c r="V218"/>
      <c r="W218"/>
      <c r="X218"/>
      <c r="Y218"/>
      <c r="Z218"/>
    </row>
    <row r="219" spans="2:26">
      <c r="B219" s="64"/>
      <c r="C219" s="65"/>
      <c r="D219" s="64"/>
      <c r="E219" s="66"/>
      <c r="F219" s="66"/>
      <c r="G219" s="64"/>
      <c r="H219" s="66"/>
      <c r="I219" s="64"/>
      <c r="J219" s="64"/>
      <c r="K219" s="64"/>
      <c r="L219" s="64"/>
      <c r="M219" s="64"/>
      <c r="N219" s="64"/>
      <c r="O219" s="64"/>
      <c r="V219"/>
      <c r="W219"/>
      <c r="X219"/>
      <c r="Y219"/>
      <c r="Z219"/>
    </row>
    <row r="220" spans="2:26">
      <c r="B220" s="64"/>
      <c r="C220" s="65"/>
      <c r="D220" s="64"/>
      <c r="E220" s="66"/>
      <c r="F220" s="66"/>
      <c r="G220" s="64"/>
      <c r="H220" s="66"/>
      <c r="I220" s="64"/>
      <c r="J220" s="64"/>
      <c r="K220" s="64"/>
      <c r="L220" s="64"/>
      <c r="M220" s="64"/>
      <c r="N220" s="64"/>
      <c r="O220" s="64"/>
      <c r="V220"/>
      <c r="W220"/>
      <c r="X220"/>
      <c r="Y220"/>
      <c r="Z220"/>
    </row>
    <row r="221" spans="2:26">
      <c r="B221" s="64"/>
      <c r="C221" s="65"/>
      <c r="D221" s="64"/>
      <c r="E221" s="66"/>
      <c r="F221" s="66"/>
      <c r="G221" s="64"/>
      <c r="H221" s="66"/>
      <c r="I221" s="64"/>
      <c r="J221" s="64"/>
      <c r="K221" s="64"/>
      <c r="L221" s="64"/>
      <c r="M221" s="64"/>
      <c r="N221" s="64"/>
      <c r="O221" s="64"/>
      <c r="V221"/>
      <c r="W221"/>
      <c r="X221"/>
      <c r="Y221"/>
      <c r="Z221"/>
    </row>
    <row r="222" spans="2:26">
      <c r="B222" s="64"/>
      <c r="C222" s="65"/>
      <c r="D222" s="64"/>
      <c r="E222" s="66"/>
      <c r="F222" s="66"/>
      <c r="G222" s="64"/>
      <c r="H222" s="66"/>
      <c r="I222" s="64"/>
      <c r="J222" s="64"/>
      <c r="K222" s="64"/>
      <c r="L222" s="64"/>
      <c r="M222" s="64"/>
      <c r="N222" s="64"/>
      <c r="O222" s="64"/>
      <c r="V222"/>
      <c r="W222"/>
      <c r="X222"/>
      <c r="Y222"/>
      <c r="Z222"/>
    </row>
    <row r="223" spans="2:26">
      <c r="B223" s="64"/>
      <c r="C223" s="65"/>
      <c r="D223" s="64"/>
      <c r="E223" s="66"/>
      <c r="F223" s="66"/>
      <c r="G223" s="64"/>
      <c r="H223" s="66"/>
      <c r="I223" s="64"/>
      <c r="J223" s="64"/>
      <c r="K223" s="64"/>
      <c r="L223" s="64"/>
      <c r="M223" s="64"/>
      <c r="N223" s="64"/>
      <c r="O223" s="64"/>
      <c r="V223"/>
      <c r="W223"/>
      <c r="X223"/>
      <c r="Y223"/>
      <c r="Z223"/>
    </row>
    <row r="224" spans="2:26">
      <c r="B224" s="64"/>
      <c r="C224" s="65"/>
      <c r="D224" s="64"/>
      <c r="E224" s="66"/>
      <c r="F224" s="66"/>
      <c r="G224" s="64"/>
      <c r="H224" s="66"/>
      <c r="I224" s="64"/>
      <c r="J224" s="64"/>
      <c r="K224" s="64"/>
      <c r="L224" s="64"/>
      <c r="M224" s="64"/>
      <c r="N224" s="64"/>
      <c r="O224" s="64"/>
      <c r="V224"/>
      <c r="W224"/>
      <c r="X224"/>
      <c r="Y224"/>
      <c r="Z224"/>
    </row>
    <row r="225" spans="2:26">
      <c r="B225" s="64"/>
      <c r="C225" s="65"/>
      <c r="D225" s="64"/>
      <c r="E225" s="66"/>
      <c r="F225" s="66"/>
      <c r="G225" s="64"/>
      <c r="H225" s="66"/>
      <c r="I225" s="64"/>
      <c r="J225" s="64"/>
      <c r="K225" s="64"/>
      <c r="L225" s="64"/>
      <c r="M225" s="64"/>
      <c r="N225" s="64"/>
      <c r="O225" s="64"/>
      <c r="V225"/>
      <c r="W225"/>
      <c r="X225"/>
      <c r="Y225"/>
      <c r="Z225"/>
    </row>
    <row r="226" spans="2:26">
      <c r="B226" s="64"/>
      <c r="C226" s="65"/>
      <c r="D226" s="64"/>
      <c r="E226" s="66"/>
      <c r="F226" s="66"/>
      <c r="G226" s="64"/>
      <c r="H226" s="66"/>
      <c r="I226" s="64"/>
      <c r="J226" s="64"/>
      <c r="K226" s="64"/>
      <c r="L226" s="64"/>
      <c r="M226" s="64"/>
      <c r="N226" s="64"/>
      <c r="O226" s="64"/>
      <c r="V226"/>
      <c r="W226"/>
      <c r="X226"/>
      <c r="Y226"/>
      <c r="Z226"/>
    </row>
    <row r="227" spans="2:26">
      <c r="B227" s="64"/>
      <c r="C227" s="65"/>
      <c r="D227" s="64"/>
      <c r="E227" s="66"/>
      <c r="F227" s="66"/>
      <c r="G227" s="64"/>
      <c r="H227" s="66"/>
      <c r="I227" s="64"/>
      <c r="J227" s="64"/>
      <c r="K227" s="64"/>
      <c r="L227" s="64"/>
      <c r="M227" s="64"/>
      <c r="N227" s="64"/>
      <c r="O227" s="64"/>
      <c r="V227"/>
      <c r="W227"/>
      <c r="X227"/>
      <c r="Y227"/>
      <c r="Z227"/>
    </row>
    <row r="228" spans="2:26">
      <c r="B228" s="64"/>
      <c r="C228" s="65"/>
      <c r="D228" s="64"/>
      <c r="E228" s="66"/>
      <c r="F228" s="66"/>
      <c r="G228" s="64"/>
      <c r="H228" s="66"/>
      <c r="I228" s="64"/>
      <c r="J228" s="64"/>
      <c r="K228" s="64"/>
      <c r="L228" s="64"/>
      <c r="M228" s="64"/>
      <c r="N228" s="64"/>
      <c r="O228" s="64"/>
      <c r="V228"/>
      <c r="W228"/>
      <c r="X228"/>
      <c r="Y228"/>
      <c r="Z228"/>
    </row>
    <row r="229" spans="2:26">
      <c r="B229" s="64"/>
      <c r="C229" s="65"/>
      <c r="D229" s="64"/>
      <c r="E229" s="66"/>
      <c r="F229" s="66"/>
      <c r="G229" s="64"/>
      <c r="H229" s="66"/>
      <c r="I229" s="64"/>
      <c r="J229" s="64"/>
      <c r="K229" s="64"/>
      <c r="L229" s="64"/>
      <c r="M229" s="64"/>
      <c r="N229" s="64"/>
      <c r="O229" s="64"/>
      <c r="V229"/>
      <c r="W229"/>
      <c r="X229"/>
      <c r="Y229"/>
      <c r="Z229"/>
    </row>
    <row r="230" spans="2:26">
      <c r="B230" s="64"/>
      <c r="C230" s="65"/>
      <c r="D230" s="64"/>
      <c r="E230" s="66"/>
      <c r="F230" s="66"/>
      <c r="G230" s="64"/>
      <c r="H230" s="66"/>
      <c r="I230" s="64"/>
      <c r="J230" s="64"/>
      <c r="K230" s="64"/>
      <c r="L230" s="64"/>
      <c r="M230" s="64"/>
      <c r="N230" s="64"/>
      <c r="O230" s="64"/>
      <c r="V230"/>
      <c r="W230"/>
      <c r="X230"/>
      <c r="Y230"/>
      <c r="Z230"/>
    </row>
    <row r="231" spans="2:26">
      <c r="B231" s="64"/>
      <c r="C231" s="65"/>
      <c r="D231" s="64"/>
      <c r="E231" s="66"/>
      <c r="F231" s="66"/>
      <c r="G231" s="64"/>
      <c r="H231" s="66"/>
      <c r="I231" s="64"/>
      <c r="J231" s="64"/>
      <c r="K231" s="64"/>
      <c r="L231" s="64"/>
      <c r="M231" s="64"/>
      <c r="N231" s="64"/>
      <c r="O231" s="64"/>
      <c r="V231"/>
      <c r="W231"/>
      <c r="X231"/>
      <c r="Y231"/>
      <c r="Z231"/>
    </row>
    <row r="232" spans="2:26">
      <c r="B232" s="64"/>
      <c r="C232" s="65"/>
      <c r="D232" s="64"/>
      <c r="E232" s="66"/>
      <c r="F232" s="66"/>
      <c r="G232" s="64"/>
      <c r="H232" s="66"/>
      <c r="I232" s="64"/>
      <c r="J232" s="64"/>
      <c r="K232" s="64"/>
      <c r="L232" s="64"/>
      <c r="M232" s="64"/>
      <c r="N232" s="64"/>
      <c r="O232" s="64"/>
      <c r="V232"/>
      <c r="W232"/>
      <c r="X232"/>
      <c r="Y232"/>
      <c r="Z232"/>
    </row>
    <row r="233" spans="2:26">
      <c r="B233" s="64"/>
      <c r="C233" s="65"/>
      <c r="D233" s="64"/>
      <c r="E233" s="66"/>
      <c r="F233" s="66"/>
      <c r="G233" s="64"/>
      <c r="H233" s="66"/>
      <c r="I233" s="64"/>
      <c r="J233" s="64"/>
      <c r="K233" s="64"/>
      <c r="L233" s="64"/>
      <c r="M233" s="64"/>
      <c r="N233" s="64"/>
      <c r="O233" s="64"/>
      <c r="V233"/>
      <c r="W233"/>
      <c r="X233"/>
      <c r="Y233"/>
      <c r="Z233"/>
    </row>
    <row r="234" spans="2:26">
      <c r="B234" s="64"/>
      <c r="C234" s="65"/>
      <c r="D234" s="64"/>
      <c r="E234" s="66"/>
      <c r="F234" s="66"/>
      <c r="G234" s="64"/>
      <c r="H234" s="66"/>
      <c r="I234" s="64"/>
      <c r="J234" s="64"/>
      <c r="K234" s="64"/>
      <c r="L234" s="64"/>
      <c r="M234" s="64"/>
      <c r="N234" s="64"/>
      <c r="O234" s="64"/>
      <c r="V234"/>
      <c r="W234"/>
      <c r="X234"/>
      <c r="Y234"/>
      <c r="Z234"/>
    </row>
    <row r="235" spans="2:26">
      <c r="B235" s="64"/>
      <c r="C235" s="65"/>
      <c r="D235" s="64"/>
      <c r="E235" s="66"/>
      <c r="F235" s="66"/>
      <c r="G235" s="64"/>
      <c r="H235" s="66"/>
      <c r="I235" s="64"/>
      <c r="J235" s="64"/>
      <c r="K235" s="64"/>
      <c r="L235" s="64"/>
      <c r="M235" s="64"/>
      <c r="N235" s="64"/>
      <c r="O235" s="64"/>
      <c r="V235"/>
      <c r="W235"/>
      <c r="X235"/>
      <c r="Y235"/>
      <c r="Z235"/>
    </row>
    <row r="236" spans="2:26">
      <c r="B236" s="64"/>
      <c r="C236" s="65"/>
      <c r="D236" s="64"/>
      <c r="E236" s="66"/>
      <c r="F236" s="66"/>
      <c r="G236" s="64"/>
      <c r="H236" s="66"/>
      <c r="I236" s="64"/>
      <c r="J236" s="64"/>
      <c r="K236" s="64"/>
      <c r="L236" s="64"/>
      <c r="M236" s="64"/>
      <c r="N236" s="64"/>
      <c r="O236" s="64"/>
      <c r="V236"/>
      <c r="W236"/>
      <c r="X236"/>
      <c r="Y236"/>
      <c r="Z236"/>
    </row>
    <row r="237" spans="2:26">
      <c r="B237" s="64"/>
      <c r="C237" s="65"/>
      <c r="D237" s="64"/>
      <c r="E237" s="66"/>
      <c r="F237" s="66"/>
      <c r="G237" s="64"/>
      <c r="H237" s="66"/>
      <c r="I237" s="64"/>
      <c r="J237" s="64"/>
      <c r="K237" s="64"/>
      <c r="L237" s="64"/>
      <c r="M237" s="64"/>
      <c r="N237" s="64"/>
      <c r="O237" s="64"/>
      <c r="V237"/>
      <c r="W237"/>
      <c r="X237"/>
      <c r="Y237"/>
      <c r="Z237"/>
    </row>
    <row r="238" spans="2:26">
      <c r="B238" s="64"/>
      <c r="C238" s="65"/>
      <c r="D238" s="64"/>
      <c r="E238" s="66"/>
      <c r="F238" s="66"/>
      <c r="G238" s="64"/>
      <c r="H238" s="66"/>
      <c r="I238" s="64"/>
      <c r="J238" s="64"/>
      <c r="K238" s="64"/>
      <c r="L238" s="64"/>
      <c r="M238" s="64"/>
      <c r="N238" s="64"/>
      <c r="O238" s="64"/>
      <c r="V238"/>
      <c r="W238"/>
      <c r="X238"/>
      <c r="Y238"/>
      <c r="Z238"/>
    </row>
    <row r="239" spans="2:26">
      <c r="B239" s="64"/>
      <c r="C239" s="65"/>
      <c r="D239" s="64"/>
      <c r="E239" s="66"/>
      <c r="F239" s="66"/>
      <c r="G239" s="64"/>
      <c r="H239" s="66"/>
      <c r="I239" s="64"/>
      <c r="J239" s="64"/>
      <c r="K239" s="64"/>
      <c r="L239" s="64"/>
      <c r="M239" s="64"/>
      <c r="N239" s="64"/>
      <c r="O239" s="64"/>
      <c r="V239"/>
      <c r="W239"/>
      <c r="X239"/>
      <c r="Y239"/>
      <c r="Z239"/>
    </row>
    <row r="240" spans="2:26">
      <c r="B240" s="64"/>
      <c r="C240" s="65"/>
      <c r="D240" s="64"/>
      <c r="E240" s="66"/>
      <c r="F240" s="66"/>
      <c r="G240" s="64"/>
      <c r="H240" s="66"/>
      <c r="I240" s="64"/>
      <c r="J240" s="64"/>
      <c r="K240" s="64"/>
      <c r="L240" s="64"/>
      <c r="M240" s="64"/>
      <c r="N240" s="64"/>
      <c r="O240" s="64"/>
      <c r="V240"/>
      <c r="W240"/>
      <c r="X240"/>
      <c r="Y240"/>
      <c r="Z240"/>
    </row>
    <row r="241" spans="2:26">
      <c r="B241" s="64"/>
      <c r="C241" s="65"/>
      <c r="D241" s="64"/>
      <c r="E241" s="66"/>
      <c r="F241" s="66"/>
      <c r="G241" s="64"/>
      <c r="H241" s="66"/>
      <c r="I241" s="64"/>
      <c r="J241" s="64"/>
      <c r="K241" s="64"/>
      <c r="L241" s="64"/>
      <c r="M241" s="64"/>
      <c r="N241" s="64"/>
      <c r="O241" s="64"/>
      <c r="V241"/>
      <c r="W241"/>
      <c r="X241"/>
      <c r="Y241"/>
      <c r="Z241"/>
    </row>
    <row r="242" spans="2:26">
      <c r="B242" s="64"/>
      <c r="C242" s="65"/>
      <c r="D242" s="64"/>
      <c r="E242" s="66"/>
      <c r="F242" s="66"/>
      <c r="G242" s="64"/>
      <c r="H242" s="66"/>
      <c r="I242" s="64"/>
      <c r="J242" s="64"/>
      <c r="K242" s="64"/>
      <c r="L242" s="64"/>
      <c r="M242" s="64"/>
      <c r="N242" s="64"/>
      <c r="O242" s="64"/>
      <c r="V242"/>
      <c r="W242"/>
      <c r="X242"/>
      <c r="Y242"/>
      <c r="Z242"/>
    </row>
    <row r="243" spans="2:26">
      <c r="B243" s="64"/>
      <c r="C243" s="65"/>
      <c r="D243" s="64"/>
      <c r="E243" s="66"/>
      <c r="F243" s="66"/>
      <c r="G243" s="64"/>
      <c r="H243" s="66"/>
      <c r="I243" s="64"/>
      <c r="J243" s="64"/>
      <c r="K243" s="64"/>
      <c r="L243" s="64"/>
      <c r="M243" s="64"/>
      <c r="N243" s="64"/>
      <c r="O243" s="64"/>
      <c r="V243"/>
      <c r="W243"/>
      <c r="X243"/>
      <c r="Y243"/>
      <c r="Z243"/>
    </row>
    <row r="244" spans="2:26">
      <c r="B244" s="64"/>
      <c r="C244" s="65"/>
      <c r="D244" s="64"/>
      <c r="E244" s="66"/>
      <c r="F244" s="66"/>
      <c r="G244" s="64"/>
      <c r="H244" s="66"/>
      <c r="I244" s="64"/>
      <c r="J244" s="64"/>
      <c r="K244" s="64"/>
      <c r="L244" s="64"/>
      <c r="M244" s="64"/>
      <c r="N244" s="64"/>
      <c r="O244" s="64"/>
      <c r="V244"/>
      <c r="W244"/>
      <c r="X244"/>
      <c r="Y244"/>
      <c r="Z244"/>
    </row>
    <row r="245" spans="2:26">
      <c r="B245" s="64"/>
      <c r="C245" s="65"/>
      <c r="D245" s="64"/>
      <c r="E245" s="66"/>
      <c r="F245" s="66"/>
      <c r="G245" s="64"/>
      <c r="H245" s="66"/>
      <c r="I245" s="64"/>
      <c r="J245" s="64"/>
      <c r="K245" s="64"/>
      <c r="L245" s="64"/>
      <c r="M245" s="64"/>
      <c r="N245" s="64"/>
      <c r="O245" s="64"/>
      <c r="V245"/>
      <c r="W245"/>
      <c r="X245"/>
      <c r="Y245"/>
      <c r="Z245"/>
    </row>
    <row r="246" spans="2:26">
      <c r="B246" s="64"/>
      <c r="C246" s="65"/>
      <c r="D246" s="64"/>
      <c r="E246" s="66"/>
      <c r="F246" s="66"/>
      <c r="G246" s="64"/>
      <c r="H246" s="66"/>
      <c r="I246" s="64"/>
      <c r="J246" s="64"/>
      <c r="K246" s="64"/>
      <c r="L246" s="64"/>
      <c r="M246" s="64"/>
      <c r="N246" s="64"/>
      <c r="O246" s="64"/>
      <c r="V246"/>
      <c r="W246"/>
      <c r="X246"/>
      <c r="Y246"/>
      <c r="Z246"/>
    </row>
    <row r="247" spans="2:26">
      <c r="B247" s="64"/>
      <c r="C247" s="65"/>
      <c r="D247" s="64"/>
      <c r="E247" s="66"/>
      <c r="F247" s="66"/>
      <c r="G247" s="64"/>
      <c r="H247" s="66"/>
      <c r="I247" s="64"/>
      <c r="J247" s="64"/>
      <c r="K247" s="64"/>
      <c r="L247" s="64"/>
      <c r="M247" s="64"/>
      <c r="N247" s="64"/>
      <c r="O247" s="64"/>
      <c r="V247"/>
      <c r="W247"/>
      <c r="X247"/>
      <c r="Y247"/>
      <c r="Z247"/>
    </row>
    <row r="248" spans="2:26">
      <c r="B248" s="64"/>
      <c r="C248" s="65"/>
      <c r="D248" s="64"/>
      <c r="E248" s="66"/>
      <c r="F248" s="66"/>
      <c r="G248" s="64"/>
      <c r="H248" s="66"/>
      <c r="I248" s="64"/>
      <c r="J248" s="64"/>
      <c r="K248" s="64"/>
      <c r="L248" s="64"/>
      <c r="M248" s="64"/>
      <c r="N248" s="64"/>
      <c r="O248" s="64"/>
      <c r="V248"/>
      <c r="W248"/>
      <c r="X248"/>
      <c r="Y248"/>
      <c r="Z248"/>
    </row>
    <row r="249" spans="2:26">
      <c r="B249" s="64"/>
      <c r="C249" s="65"/>
      <c r="D249" s="64"/>
      <c r="E249" s="66"/>
      <c r="F249" s="66"/>
      <c r="G249" s="64"/>
      <c r="H249" s="66"/>
      <c r="I249" s="64"/>
      <c r="J249" s="64"/>
      <c r="K249" s="64"/>
      <c r="L249" s="64"/>
      <c r="M249" s="64"/>
      <c r="N249" s="64"/>
      <c r="O249" s="64"/>
      <c r="V249"/>
      <c r="W249"/>
      <c r="X249"/>
      <c r="Y249"/>
      <c r="Z249"/>
    </row>
    <row r="250" spans="2:26">
      <c r="B250" s="64"/>
      <c r="C250" s="65"/>
      <c r="D250" s="64"/>
      <c r="E250" s="66"/>
      <c r="F250" s="66"/>
      <c r="G250" s="64"/>
      <c r="H250" s="66"/>
      <c r="I250" s="64"/>
      <c r="J250" s="64"/>
      <c r="K250" s="64"/>
      <c r="L250" s="64"/>
      <c r="M250" s="64"/>
      <c r="N250" s="64"/>
      <c r="O250" s="64"/>
      <c r="V250"/>
      <c r="W250"/>
      <c r="X250"/>
      <c r="Y250"/>
      <c r="Z250"/>
    </row>
    <row r="251" spans="2:26">
      <c r="B251" s="64"/>
      <c r="C251" s="65"/>
      <c r="D251" s="64"/>
      <c r="E251" s="66"/>
      <c r="F251" s="66"/>
      <c r="G251" s="64"/>
      <c r="H251" s="66"/>
      <c r="I251" s="64"/>
      <c r="J251" s="64"/>
      <c r="K251" s="64"/>
      <c r="L251" s="64"/>
      <c r="M251" s="64"/>
      <c r="N251" s="64"/>
      <c r="O251" s="64"/>
      <c r="V251"/>
      <c r="W251"/>
      <c r="X251"/>
      <c r="Y251"/>
      <c r="Z251"/>
    </row>
    <row r="252" spans="2:26">
      <c r="B252" s="64"/>
      <c r="C252" s="65"/>
      <c r="D252" s="64"/>
      <c r="E252" s="66"/>
      <c r="F252" s="66"/>
      <c r="G252" s="64"/>
      <c r="H252" s="66"/>
      <c r="I252" s="64"/>
      <c r="J252" s="64"/>
      <c r="K252" s="64"/>
      <c r="L252" s="64"/>
      <c r="M252" s="64"/>
      <c r="O252" s="64"/>
      <c r="V252"/>
      <c r="W252"/>
      <c r="X252"/>
      <c r="Y252"/>
      <c r="Z252"/>
    </row>
    <row r="253" spans="2:26">
      <c r="B253" s="64"/>
      <c r="C253" s="65"/>
      <c r="D253" s="64"/>
      <c r="E253" s="66"/>
      <c r="F253" s="66"/>
      <c r="G253" s="64"/>
      <c r="H253" s="66"/>
      <c r="I253" s="64"/>
      <c r="J253" s="64"/>
      <c r="K253" s="64"/>
      <c r="L253" s="64"/>
      <c r="M253" s="64"/>
      <c r="O253" s="64"/>
      <c r="V253"/>
      <c r="W253"/>
      <c r="X253"/>
      <c r="Y253"/>
      <c r="Z253"/>
    </row>
    <row r="254" spans="2:26">
      <c r="B254" s="64"/>
      <c r="C254" s="65"/>
      <c r="D254" s="64"/>
      <c r="E254" s="66"/>
      <c r="F254" s="66"/>
      <c r="G254" s="64"/>
      <c r="H254" s="66"/>
      <c r="I254" s="64"/>
      <c r="J254" s="64"/>
      <c r="K254" s="64"/>
      <c r="L254" s="64"/>
      <c r="M254" s="64"/>
    </row>
    <row r="255" spans="2:26">
      <c r="C255" s="65"/>
      <c r="D255" s="64"/>
      <c r="E255" s="66"/>
      <c r="F255" s="66"/>
      <c r="G255" s="64"/>
      <c r="H255" s="66"/>
      <c r="I255" s="64"/>
      <c r="J255" s="64"/>
      <c r="K255" s="64"/>
      <c r="L255" s="64"/>
      <c r="M255" s="64"/>
    </row>
    <row r="256" spans="2:26">
      <c r="C256" s="65"/>
      <c r="D256" s="64"/>
      <c r="E256" s="66"/>
      <c r="F256" s="66"/>
      <c r="G256" s="64"/>
      <c r="H256" s="66"/>
      <c r="I256" s="64"/>
      <c r="J256" s="64"/>
      <c r="K256" s="64"/>
      <c r="L256" s="64"/>
      <c r="M256" s="64"/>
    </row>
    <row r="257" spans="3:13">
      <c r="C257" s="65"/>
      <c r="D257" s="64"/>
      <c r="E257" s="66"/>
      <c r="F257" s="66"/>
      <c r="G257" s="64"/>
      <c r="H257" s="66"/>
      <c r="I257" s="64"/>
      <c r="J257" s="64"/>
      <c r="K257" s="64"/>
      <c r="L257" s="64"/>
      <c r="M257" s="64"/>
    </row>
    <row r="258" spans="3:13">
      <c r="D258" s="64"/>
      <c r="E258" s="66"/>
      <c r="F258" s="66"/>
      <c r="G258" s="64"/>
      <c r="H258" s="66"/>
      <c r="I258" s="64"/>
      <c r="J258" s="64"/>
      <c r="K258" s="64"/>
      <c r="L258" s="64"/>
      <c r="M258" s="64"/>
    </row>
    <row r="259" spans="3:13">
      <c r="D259" s="64"/>
      <c r="E259" s="66"/>
      <c r="F259" s="66"/>
      <c r="G259" s="64"/>
      <c r="H259" s="66"/>
      <c r="I259" s="64"/>
      <c r="J259" s="64"/>
      <c r="K259" s="64"/>
      <c r="L259" s="64"/>
      <c r="M259" s="64"/>
    </row>
    <row r="260" spans="3:13">
      <c r="D260" s="64"/>
      <c r="E260" s="66"/>
      <c r="F260" s="66"/>
      <c r="G260" s="64"/>
      <c r="H260" s="66"/>
      <c r="I260" s="64"/>
      <c r="J260" s="64"/>
      <c r="K260" s="64"/>
      <c r="L260" s="64"/>
    </row>
    <row r="261" spans="3:13">
      <c r="D261" s="64"/>
      <c r="E261" s="66"/>
      <c r="F261" s="66"/>
      <c r="G261" s="64"/>
      <c r="H261" s="66"/>
      <c r="I261" s="64"/>
      <c r="J261" s="64"/>
      <c r="K261" s="64"/>
      <c r="L261" s="64"/>
    </row>
    <row r="262" spans="3:13">
      <c r="D262" s="64"/>
      <c r="E262" s="66"/>
      <c r="F262" s="66"/>
      <c r="G262" s="64"/>
      <c r="H262" s="66"/>
      <c r="I262" s="64"/>
      <c r="J262" s="64"/>
      <c r="K262" s="64"/>
      <c r="L262" s="64"/>
    </row>
    <row r="263" spans="3:13">
      <c r="D263" s="64"/>
      <c r="E263" s="66"/>
      <c r="F263" s="66"/>
      <c r="G263" s="64"/>
      <c r="H263" s="66"/>
      <c r="I263" s="64"/>
      <c r="J263" s="64"/>
      <c r="K263" s="64"/>
      <c r="L263" s="64"/>
    </row>
    <row r="264" spans="3:13">
      <c r="D264" s="64"/>
      <c r="E264" s="66"/>
      <c r="F264" s="66"/>
      <c r="G264" s="64"/>
      <c r="H264" s="66"/>
      <c r="I264" s="64"/>
      <c r="J264" s="64"/>
      <c r="K264" s="64"/>
    </row>
    <row r="265" spans="3:13">
      <c r="D265" s="64"/>
      <c r="E265" s="66"/>
      <c r="F265" s="66"/>
      <c r="G265" s="64"/>
      <c r="H265" s="66"/>
      <c r="I265" s="64"/>
      <c r="J265" s="64"/>
      <c r="K265" s="64"/>
    </row>
    <row r="266" spans="3:13">
      <c r="D266" s="64"/>
      <c r="E266" s="66"/>
      <c r="F266" s="66"/>
      <c r="G266" s="64"/>
      <c r="H266" s="66"/>
      <c r="I266" s="64"/>
      <c r="J266" s="64"/>
      <c r="K266" s="64"/>
    </row>
    <row r="267" spans="3:13">
      <c r="D267" s="64"/>
      <c r="E267" s="66"/>
      <c r="F267" s="66"/>
      <c r="G267" s="64"/>
      <c r="H267" s="66"/>
      <c r="I267" s="64"/>
    </row>
    <row r="268" spans="3:13">
      <c r="D268" s="64"/>
      <c r="E268" s="66"/>
      <c r="F268" s="66"/>
      <c r="G268" s="64"/>
      <c r="H268" s="66"/>
      <c r="I268" s="64"/>
    </row>
  </sheetData>
  <sheetProtection algorithmName="SHA-512" hashValue="XXAg0hhRjQX6LjdKJF3hbXxHhgEjdt8D1vqqI1HY1RESPEBzfcuFNEd+yfXq4u+yjQzNmvDVrM83Z8BuYiuViA==" saltValue="T9hh8/j3/x9CpDlk0BLTzw==" spinCount="100000" sheet="1" objects="1" scenarios="1"/>
  <mergeCells count="69">
    <mergeCell ref="P50:Q50"/>
    <mergeCell ref="R46:S46"/>
    <mergeCell ref="P13:P17"/>
    <mergeCell ref="P18:S18"/>
    <mergeCell ref="Q12:S12"/>
    <mergeCell ref="Q17:S17"/>
    <mergeCell ref="Q38:S38"/>
    <mergeCell ref="Q43:S43"/>
    <mergeCell ref="P49:Q49"/>
    <mergeCell ref="P30:S30"/>
    <mergeCell ref="Q27:S27"/>
    <mergeCell ref="Q29:S29"/>
    <mergeCell ref="P33:T33"/>
    <mergeCell ref="Q35:S35"/>
    <mergeCell ref="Q36:S36"/>
    <mergeCell ref="Q37:S37"/>
    <mergeCell ref="E10:J11"/>
    <mergeCell ref="C13:H13"/>
    <mergeCell ref="H32:I32"/>
    <mergeCell ref="D32:E32"/>
    <mergeCell ref="D29:E29"/>
    <mergeCell ref="C15:E15"/>
    <mergeCell ref="C24:E24"/>
    <mergeCell ref="D18:E18"/>
    <mergeCell ref="D22:E22"/>
    <mergeCell ref="D27:E27"/>
    <mergeCell ref="D26:E26"/>
    <mergeCell ref="D17:E17"/>
    <mergeCell ref="D2:J2"/>
    <mergeCell ref="E9:J9"/>
    <mergeCell ref="E8:J8"/>
    <mergeCell ref="E7:J7"/>
    <mergeCell ref="E6:J6"/>
    <mergeCell ref="G5:J5"/>
    <mergeCell ref="E5:F5"/>
    <mergeCell ref="I47:J47"/>
    <mergeCell ref="C34:G34"/>
    <mergeCell ref="C41:J41"/>
    <mergeCell ref="G47:H47"/>
    <mergeCell ref="D19:E19"/>
    <mergeCell ref="D39:E39"/>
    <mergeCell ref="H35:I35"/>
    <mergeCell ref="J35:K35"/>
    <mergeCell ref="H36:I36"/>
    <mergeCell ref="H37:I37"/>
    <mergeCell ref="J37:K37"/>
    <mergeCell ref="J36:K36"/>
    <mergeCell ref="P8:T8"/>
    <mergeCell ref="P23:S23"/>
    <mergeCell ref="Q24:S24"/>
    <mergeCell ref="Q25:S25"/>
    <mergeCell ref="Q26:S26"/>
    <mergeCell ref="P20:S20"/>
    <mergeCell ref="Q14:S14"/>
    <mergeCell ref="Q15:S15"/>
    <mergeCell ref="Q16:S16"/>
    <mergeCell ref="P19:S19"/>
    <mergeCell ref="Q9:S9"/>
    <mergeCell ref="Q10:S10"/>
    <mergeCell ref="Q11:S11"/>
    <mergeCell ref="Q13:S13"/>
    <mergeCell ref="P9:P12"/>
    <mergeCell ref="P45:S45"/>
    <mergeCell ref="Q28:S28"/>
    <mergeCell ref="Q39:S39"/>
    <mergeCell ref="Q40:S40"/>
    <mergeCell ref="Q41:S41"/>
    <mergeCell ref="Q42:S42"/>
    <mergeCell ref="Q44:S44"/>
  </mergeCells>
  <phoneticPr fontId="3"/>
  <dataValidations xWindow="1249" yWindow="413" count="1">
    <dataValidation imeMode="halfAlpha" allowBlank="1" showInputMessage="1" showErrorMessage="1" prompt="説明を読んで！" sqref="Q13 T18 T11:T12" xr:uid="{00000000-0002-0000-0A00-000000000000}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3" r:id="rId1"/>
  <rowBreaks count="3" manualBreakCount="3">
    <brk id="73" min="1" max="11" man="1"/>
    <brk id="111" min="1" max="11" man="1"/>
    <brk id="142" min="1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AS160"/>
  <sheetViews>
    <sheetView zoomScale="85" zoomScaleNormal="85" workbookViewId="0">
      <selection activeCell="AQ5" sqref="AQ5"/>
    </sheetView>
  </sheetViews>
  <sheetFormatPr defaultColWidth="9" defaultRowHeight="14"/>
  <cols>
    <col min="1" max="1" width="9" style="9"/>
    <col min="2" max="2" width="15.4140625" style="9" customWidth="1"/>
    <col min="4" max="4" width="9" style="9"/>
    <col min="5" max="5" width="9" style="10"/>
    <col min="6" max="7" width="13.6640625" style="9" customWidth="1"/>
    <col min="8" max="9" width="9" style="10"/>
    <col min="10" max="10" width="17.08203125" style="9" customWidth="1"/>
    <col min="11" max="11" width="9" style="10"/>
    <col min="12" max="14" width="14.6640625" style="10" customWidth="1"/>
    <col min="15" max="15" width="9" style="10"/>
    <col min="16" max="16" width="18.5" style="9" customWidth="1"/>
    <col min="17" max="18" width="9" style="10"/>
    <col min="19" max="19" width="13.1640625" style="10" customWidth="1"/>
    <col min="20" max="20" width="15.33203125" style="467" customWidth="1"/>
    <col min="21" max="23" width="9" style="10"/>
    <col min="24" max="27" width="9" style="9"/>
    <col min="28" max="28" width="19.1640625" style="9" customWidth="1"/>
    <col min="29" max="29" width="10.58203125" style="9" customWidth="1"/>
    <col min="30" max="30" width="9" style="9"/>
    <col min="31" max="31" width="9" style="10"/>
    <col min="32" max="32" width="30.5" style="9" customWidth="1"/>
    <col min="33" max="33" width="13.83203125" style="10" customWidth="1"/>
    <col min="34" max="34" width="15.1640625" style="10" customWidth="1"/>
    <col min="35" max="35" width="15.1640625" style="9" customWidth="1"/>
    <col min="36" max="36" width="26.4140625" style="467" customWidth="1"/>
    <col min="37" max="37" width="9.9140625" style="21" customWidth="1"/>
    <col min="38" max="38" width="8.9140625" style="9" customWidth="1"/>
    <col min="39" max="39" width="8.08203125" style="9" customWidth="1"/>
    <col min="40" max="40" width="10.5" style="656" customWidth="1"/>
    <col min="41" max="41" width="15.1640625" style="9" customWidth="1"/>
    <col min="42" max="42" width="27.08203125" style="9" customWidth="1"/>
    <col min="43" max="43" width="9.1640625" style="662" customWidth="1"/>
    <col min="44" max="45" width="9" style="10"/>
    <col min="46" max="46" width="9" style="9" customWidth="1"/>
    <col min="47" max="16384" width="9" style="9"/>
  </cols>
  <sheetData>
    <row r="1" spans="1:45" ht="14.4" customHeight="1" thickBot="1">
      <c r="A1" s="86" t="s">
        <v>393</v>
      </c>
      <c r="B1" s="441" t="s">
        <v>82</v>
      </c>
      <c r="C1" s="442" t="s">
        <v>393</v>
      </c>
      <c r="D1" s="442" t="s">
        <v>393</v>
      </c>
      <c r="E1" s="19" t="s">
        <v>393</v>
      </c>
      <c r="F1" s="19" t="s">
        <v>81</v>
      </c>
      <c r="G1" s="19"/>
      <c r="H1" s="19" t="s">
        <v>393</v>
      </c>
      <c r="I1" s="335" t="s">
        <v>393</v>
      </c>
      <c r="J1" s="336" t="s">
        <v>392</v>
      </c>
      <c r="K1" s="335" t="s">
        <v>393</v>
      </c>
      <c r="L1" s="340" t="s">
        <v>393</v>
      </c>
      <c r="M1" s="341" t="s">
        <v>8607</v>
      </c>
      <c r="N1" s="340" t="s">
        <v>393</v>
      </c>
      <c r="O1" s="86" t="s">
        <v>393</v>
      </c>
      <c r="P1" s="87" t="s">
        <v>82</v>
      </c>
      <c r="Q1" s="86" t="s">
        <v>393</v>
      </c>
      <c r="R1" s="35" t="s">
        <v>393</v>
      </c>
      <c r="S1" s="20" t="s">
        <v>395</v>
      </c>
      <c r="T1" s="466" t="s">
        <v>393</v>
      </c>
      <c r="U1" s="20"/>
      <c r="V1" s="20"/>
      <c r="W1" s="20" t="s">
        <v>394</v>
      </c>
      <c r="X1" s="22">
        <v>3</v>
      </c>
      <c r="Y1" s="345" t="s">
        <v>8789</v>
      </c>
      <c r="Z1" s="1" t="s">
        <v>23</v>
      </c>
      <c r="AA1" s="2">
        <v>1</v>
      </c>
      <c r="AB1" s="1188" t="s">
        <v>9091</v>
      </c>
      <c r="AC1" s="1188"/>
      <c r="AD1" s="1188"/>
      <c r="AE1" s="537" t="s">
        <v>9092</v>
      </c>
      <c r="AF1" s="541" t="s">
        <v>9093</v>
      </c>
      <c r="AG1" s="542" t="s">
        <v>8825</v>
      </c>
      <c r="AI1" s="856" t="s">
        <v>13799</v>
      </c>
      <c r="AJ1" s="501" t="s">
        <v>9163</v>
      </c>
      <c r="AK1" s="848" t="s">
        <v>9164</v>
      </c>
      <c r="AL1" s="853" t="s">
        <v>9165</v>
      </c>
      <c r="AM1" s="849" t="s">
        <v>9166</v>
      </c>
      <c r="AN1" s="655"/>
      <c r="AO1" s="861" t="s">
        <v>13800</v>
      </c>
      <c r="AP1" s="501" t="s">
        <v>9163</v>
      </c>
      <c r="AQ1" s="848" t="s">
        <v>9164</v>
      </c>
      <c r="AR1" s="848" t="s">
        <v>9165</v>
      </c>
      <c r="AS1" s="849" t="s">
        <v>9166</v>
      </c>
    </row>
    <row r="2" spans="1:45" ht="14.4" customHeight="1" thickTop="1">
      <c r="A2" s="86"/>
      <c r="B2" s="441" t="s">
        <v>8898</v>
      </c>
      <c r="C2" s="441" t="s">
        <v>8898</v>
      </c>
      <c r="D2" s="441" t="s">
        <v>8898</v>
      </c>
      <c r="E2" s="19"/>
      <c r="F2" s="19"/>
      <c r="G2" s="19"/>
      <c r="H2" s="19"/>
      <c r="I2" s="335"/>
      <c r="J2" s="336"/>
      <c r="K2" s="335"/>
      <c r="L2" s="340"/>
      <c r="M2" s="341"/>
      <c r="N2" s="340"/>
      <c r="O2" s="86"/>
      <c r="P2" s="87"/>
      <c r="Q2" s="86"/>
      <c r="R2" s="11"/>
      <c r="S2" s="11"/>
      <c r="T2" s="214"/>
      <c r="U2" s="21"/>
      <c r="V2" s="21"/>
      <c r="W2" s="21"/>
      <c r="X2"/>
      <c r="Y2"/>
      <c r="Z2" s="1" t="s">
        <v>24</v>
      </c>
      <c r="AA2" s="2">
        <v>2</v>
      </c>
      <c r="AB2" s="644" t="s">
        <v>9207</v>
      </c>
      <c r="AC2" s="645"/>
      <c r="AD2" s="646" t="s">
        <v>8790</v>
      </c>
      <c r="AE2" s="540" t="s">
        <v>385</v>
      </c>
      <c r="AF2" s="650" t="s">
        <v>9133</v>
      </c>
      <c r="AG2" s="544" t="s">
        <v>89</v>
      </c>
      <c r="AH2" s="353" t="s">
        <v>385</v>
      </c>
      <c r="AI2" s="857"/>
      <c r="AJ2" s="844" t="s">
        <v>9167</v>
      </c>
      <c r="AK2" s="845">
        <v>2</v>
      </c>
      <c r="AL2" s="846" t="s">
        <v>13801</v>
      </c>
      <c r="AM2" s="847" t="s">
        <v>9168</v>
      </c>
      <c r="AN2" s="658"/>
      <c r="AO2" s="859"/>
      <c r="AP2" s="850" t="s">
        <v>9366</v>
      </c>
      <c r="AQ2" s="850">
        <v>2</v>
      </c>
      <c r="AR2" s="851">
        <v>91</v>
      </c>
      <c r="AS2" s="852" t="s">
        <v>13804</v>
      </c>
    </row>
    <row r="3" spans="1:45" ht="14.4" customHeight="1">
      <c r="A3" s="88">
        <v>1120</v>
      </c>
      <c r="B3" s="443" t="s">
        <v>92</v>
      </c>
      <c r="C3" s="444">
        <v>1120</v>
      </c>
      <c r="D3" s="444" t="s">
        <v>8957</v>
      </c>
      <c r="E3" s="17">
        <v>1054</v>
      </c>
      <c r="F3" s="16" t="s">
        <v>84</v>
      </c>
      <c r="G3" s="17">
        <v>1054</v>
      </c>
      <c r="H3" s="17" t="str">
        <f>CONCATENATE("03",E3)</f>
        <v>031054</v>
      </c>
      <c r="I3" s="334">
        <v>1001</v>
      </c>
      <c r="J3" s="337" t="s">
        <v>85</v>
      </c>
      <c r="K3" s="334" t="str">
        <f>CONCATENATE("03",I3)</f>
        <v>031001</v>
      </c>
      <c r="L3" s="338">
        <v>1245</v>
      </c>
      <c r="M3" s="339" t="s">
        <v>87</v>
      </c>
      <c r="N3" s="338" t="str">
        <f>CONCATENATE("03",L3)</f>
        <v>031245</v>
      </c>
      <c r="O3" s="88">
        <v>1120</v>
      </c>
      <c r="P3" s="89" t="s">
        <v>92</v>
      </c>
      <c r="Q3" s="88" t="str">
        <f>CONCATENATE("03",O3)</f>
        <v>031120</v>
      </c>
      <c r="R3" s="11"/>
      <c r="S3" s="11"/>
      <c r="T3" s="214"/>
      <c r="U3" s="21"/>
      <c r="V3" s="21"/>
      <c r="W3" s="21"/>
      <c r="X3" s="11"/>
      <c r="Y3" s="11"/>
      <c r="Z3"/>
      <c r="AA3"/>
      <c r="AB3" s="644" t="s">
        <v>9208</v>
      </c>
      <c r="AC3" s="647"/>
      <c r="AD3" s="648" t="s">
        <v>8794</v>
      </c>
      <c r="AE3" s="540" t="s">
        <v>386</v>
      </c>
      <c r="AF3" s="651" t="s">
        <v>9134</v>
      </c>
      <c r="AG3" s="544" t="s">
        <v>95</v>
      </c>
      <c r="AH3" s="353" t="s">
        <v>386</v>
      </c>
      <c r="AI3" s="657" t="s">
        <v>9364</v>
      </c>
      <c r="AJ3" s="844" t="s">
        <v>9178</v>
      </c>
      <c r="AK3" s="845">
        <v>8</v>
      </c>
      <c r="AL3" s="846" t="s">
        <v>13802</v>
      </c>
      <c r="AM3" s="847" t="s">
        <v>9168</v>
      </c>
      <c r="AN3" s="658"/>
      <c r="AO3" s="657" t="s">
        <v>9364</v>
      </c>
      <c r="AP3" s="850" t="s">
        <v>9175</v>
      </c>
      <c r="AQ3" s="850">
        <v>5</v>
      </c>
      <c r="AR3" s="851">
        <v>92</v>
      </c>
      <c r="AS3" s="852" t="s">
        <v>13804</v>
      </c>
    </row>
    <row r="4" spans="1:45" ht="14.4" customHeight="1">
      <c r="A4" s="88">
        <v>1121</v>
      </c>
      <c r="B4" s="443" t="s">
        <v>98</v>
      </c>
      <c r="C4" s="444">
        <v>1121</v>
      </c>
      <c r="D4" s="444" t="s">
        <v>9031</v>
      </c>
      <c r="E4" s="17">
        <v>1055</v>
      </c>
      <c r="F4" s="16" t="s">
        <v>90</v>
      </c>
      <c r="G4" s="17">
        <v>1055</v>
      </c>
      <c r="H4" s="17" t="str">
        <f t="shared" ref="H4:H67" si="0">CONCATENATE("03",E4)</f>
        <v>031055</v>
      </c>
      <c r="I4" s="334">
        <v>1002</v>
      </c>
      <c r="J4" s="337" t="s">
        <v>91</v>
      </c>
      <c r="K4" s="334" t="str">
        <f t="shared" ref="K4:K55" si="1">CONCATENATE("03",I4)</f>
        <v>031002</v>
      </c>
      <c r="L4" s="338">
        <v>1246</v>
      </c>
      <c r="M4" s="339" t="s">
        <v>93</v>
      </c>
      <c r="N4" s="338" t="str">
        <f t="shared" ref="N4:N59" si="2">CONCATENATE("03",L4)</f>
        <v>031246</v>
      </c>
      <c r="O4" s="88">
        <v>1121</v>
      </c>
      <c r="P4" s="89" t="s">
        <v>98</v>
      </c>
      <c r="Q4" s="88" t="str">
        <f t="shared" ref="Q4:Q67" si="3">CONCATENATE("03",O4)</f>
        <v>031121</v>
      </c>
      <c r="R4" s="11"/>
      <c r="S4" s="11"/>
      <c r="T4" s="214"/>
      <c r="U4" s="21"/>
      <c r="V4" s="21"/>
      <c r="W4" s="21"/>
      <c r="X4" s="11"/>
      <c r="Y4" s="11"/>
      <c r="Z4"/>
      <c r="AA4"/>
      <c r="AB4" s="644" t="s">
        <v>9209</v>
      </c>
      <c r="AC4" s="648"/>
      <c r="AD4" s="648" t="s">
        <v>8789</v>
      </c>
      <c r="AE4" s="540" t="s">
        <v>387</v>
      </c>
      <c r="AF4" s="651" t="s">
        <v>9135</v>
      </c>
      <c r="AG4" s="544" t="s">
        <v>100</v>
      </c>
      <c r="AH4" s="353" t="s">
        <v>8816</v>
      </c>
      <c r="AI4" s="857"/>
      <c r="AJ4" s="844" t="s">
        <v>9191</v>
      </c>
      <c r="AK4" s="845">
        <v>36</v>
      </c>
      <c r="AL4" s="846" t="s">
        <v>13806</v>
      </c>
      <c r="AM4" s="847" t="s">
        <v>9168</v>
      </c>
      <c r="AN4" s="658"/>
      <c r="AO4" s="859"/>
      <c r="AP4" s="850" t="s">
        <v>13808</v>
      </c>
      <c r="AQ4" s="850">
        <v>14</v>
      </c>
      <c r="AR4" s="851">
        <v>93</v>
      </c>
      <c r="AS4" s="852" t="s">
        <v>13804</v>
      </c>
    </row>
    <row r="5" spans="1:45" ht="14.4" customHeight="1">
      <c r="A5" s="88">
        <v>1122</v>
      </c>
      <c r="B5" s="443" t="s">
        <v>102</v>
      </c>
      <c r="C5" s="444">
        <v>1122</v>
      </c>
      <c r="D5" s="444" t="s">
        <v>9018</v>
      </c>
      <c r="E5" s="17">
        <v>1056</v>
      </c>
      <c r="F5" s="16" t="s">
        <v>96</v>
      </c>
      <c r="G5" s="17">
        <v>1056</v>
      </c>
      <c r="H5" s="17" t="str">
        <f t="shared" si="0"/>
        <v>031056</v>
      </c>
      <c r="I5" s="334">
        <v>1003</v>
      </c>
      <c r="J5" s="337" t="s">
        <v>97</v>
      </c>
      <c r="K5" s="334" t="str">
        <f t="shared" si="1"/>
        <v>031003</v>
      </c>
      <c r="L5" s="338">
        <v>1247</v>
      </c>
      <c r="M5" s="339" t="s">
        <v>99</v>
      </c>
      <c r="N5" s="338" t="str">
        <f t="shared" si="2"/>
        <v>031247</v>
      </c>
      <c r="O5" s="88">
        <v>1122</v>
      </c>
      <c r="P5" s="89" t="s">
        <v>102</v>
      </c>
      <c r="Q5" s="88" t="str">
        <f t="shared" si="3"/>
        <v>031122</v>
      </c>
      <c r="R5" s="11"/>
      <c r="S5" s="11"/>
      <c r="T5" s="214"/>
      <c r="U5" s="21"/>
      <c r="V5" s="21"/>
      <c r="W5" s="21"/>
      <c r="X5" s="11"/>
      <c r="Y5" s="11"/>
      <c r="Z5"/>
      <c r="AA5"/>
      <c r="AB5" s="644" t="s">
        <v>9127</v>
      </c>
      <c r="AC5" s="648"/>
      <c r="AD5" s="648" t="s">
        <v>8791</v>
      </c>
      <c r="AE5" s="540" t="s">
        <v>388</v>
      </c>
      <c r="AF5" s="651" t="s">
        <v>9136</v>
      </c>
      <c r="AG5" s="544" t="s">
        <v>104</v>
      </c>
      <c r="AH5" s="353" t="s">
        <v>8817</v>
      </c>
      <c r="AI5" s="858"/>
      <c r="AJ5" s="844" t="s">
        <v>9195</v>
      </c>
      <c r="AK5" s="845">
        <v>41</v>
      </c>
      <c r="AL5" s="846" t="s">
        <v>13807</v>
      </c>
      <c r="AM5" s="847" t="s">
        <v>13803</v>
      </c>
      <c r="AN5" s="658"/>
      <c r="AO5" s="859"/>
      <c r="AP5" s="850" t="s">
        <v>9192</v>
      </c>
      <c r="AQ5" s="850">
        <v>36</v>
      </c>
      <c r="AR5" s="851">
        <v>94</v>
      </c>
      <c r="AS5" s="852" t="s">
        <v>13804</v>
      </c>
    </row>
    <row r="6" spans="1:45" ht="14.4" customHeight="1">
      <c r="A6" s="88">
        <v>1123</v>
      </c>
      <c r="B6" s="443" t="s">
        <v>106</v>
      </c>
      <c r="C6" s="444">
        <v>1123</v>
      </c>
      <c r="D6" s="444" t="s">
        <v>9032</v>
      </c>
      <c r="E6" s="17">
        <v>1057</v>
      </c>
      <c r="F6" s="214" t="s">
        <v>8731</v>
      </c>
      <c r="G6" s="17">
        <v>1057</v>
      </c>
      <c r="H6" s="17" t="str">
        <f t="shared" si="0"/>
        <v>031057</v>
      </c>
      <c r="I6" s="334">
        <v>1004</v>
      </c>
      <c r="J6" s="337" t="s">
        <v>101</v>
      </c>
      <c r="K6" s="334" t="str">
        <f t="shared" si="1"/>
        <v>031004</v>
      </c>
      <c r="L6" s="338">
        <v>1248</v>
      </c>
      <c r="M6" s="339" t="s">
        <v>103</v>
      </c>
      <c r="N6" s="338" t="str">
        <f t="shared" si="2"/>
        <v>031248</v>
      </c>
      <c r="O6" s="88">
        <v>1123</v>
      </c>
      <c r="P6" s="89" t="s">
        <v>106</v>
      </c>
      <c r="Q6" s="88" t="str">
        <f t="shared" si="3"/>
        <v>031123</v>
      </c>
      <c r="R6" s="11"/>
      <c r="S6" s="11"/>
      <c r="T6" s="214"/>
      <c r="U6" s="21"/>
      <c r="V6" s="21"/>
      <c r="W6" s="21"/>
      <c r="X6" s="11"/>
      <c r="Y6" s="11"/>
      <c r="Z6"/>
      <c r="AA6"/>
      <c r="AB6" s="644" t="s">
        <v>9210</v>
      </c>
      <c r="AC6" s="649"/>
      <c r="AD6" s="648" t="s">
        <v>8792</v>
      </c>
      <c r="AE6" s="540" t="s">
        <v>389</v>
      </c>
      <c r="AF6" s="651" t="s">
        <v>9137</v>
      </c>
      <c r="AG6" s="544" t="s">
        <v>109</v>
      </c>
      <c r="AH6" s="353" t="s">
        <v>8818</v>
      </c>
      <c r="AJ6" s="9"/>
      <c r="AN6" s="663"/>
      <c r="AO6" s="860"/>
      <c r="AP6" s="854" t="s">
        <v>9196</v>
      </c>
      <c r="AQ6" s="855" t="s">
        <v>13805</v>
      </c>
      <c r="AR6" s="851">
        <v>95</v>
      </c>
      <c r="AS6" s="852" t="s">
        <v>13804</v>
      </c>
    </row>
    <row r="7" spans="1:45" ht="14.4" customHeight="1">
      <c r="A7" s="88">
        <v>1124</v>
      </c>
      <c r="B7" s="443" t="s">
        <v>112</v>
      </c>
      <c r="C7" s="444">
        <v>1124</v>
      </c>
      <c r="D7" s="444" t="s">
        <v>9023</v>
      </c>
      <c r="E7" s="17">
        <v>1058</v>
      </c>
      <c r="F7" s="214" t="s">
        <v>8732</v>
      </c>
      <c r="G7" s="17">
        <v>1058</v>
      </c>
      <c r="H7" s="17" t="str">
        <f t="shared" si="0"/>
        <v>031058</v>
      </c>
      <c r="I7" s="334">
        <v>1005</v>
      </c>
      <c r="J7" s="337" t="s">
        <v>105</v>
      </c>
      <c r="K7" s="334" t="str">
        <f t="shared" si="1"/>
        <v>031005</v>
      </c>
      <c r="L7" s="338">
        <v>1249</v>
      </c>
      <c r="M7" s="339" t="s">
        <v>107</v>
      </c>
      <c r="N7" s="338" t="str">
        <f t="shared" si="2"/>
        <v>031249</v>
      </c>
      <c r="O7" s="88">
        <v>1124</v>
      </c>
      <c r="P7" s="89" t="s">
        <v>112</v>
      </c>
      <c r="Q7" s="88" t="str">
        <f t="shared" si="3"/>
        <v>031124</v>
      </c>
      <c r="R7" s="11"/>
      <c r="S7" s="11"/>
      <c r="T7" s="214"/>
      <c r="U7" s="21"/>
      <c r="V7" s="21"/>
      <c r="W7" s="21"/>
      <c r="X7" s="11"/>
      <c r="Y7" s="11"/>
      <c r="Z7"/>
      <c r="AA7"/>
      <c r="AB7" s="536" t="s">
        <v>9211</v>
      </c>
      <c r="AC7" s="539"/>
      <c r="AD7" s="538" t="s">
        <v>8790</v>
      </c>
      <c r="AE7" s="540" t="s">
        <v>390</v>
      </c>
      <c r="AF7" s="651" t="s">
        <v>9138</v>
      </c>
      <c r="AG7" s="544" t="s">
        <v>115</v>
      </c>
      <c r="AH7" s="353" t="s">
        <v>8819</v>
      </c>
      <c r="AJ7" s="9"/>
      <c r="AN7" s="663"/>
    </row>
    <row r="8" spans="1:45" ht="14.4" customHeight="1">
      <c r="A8" s="88">
        <v>1125</v>
      </c>
      <c r="B8" s="443" t="s">
        <v>118</v>
      </c>
      <c r="C8" s="444">
        <v>1125</v>
      </c>
      <c r="D8" s="444" t="s">
        <v>9012</v>
      </c>
      <c r="E8" s="17">
        <v>1059</v>
      </c>
      <c r="F8" s="16" t="s">
        <v>110</v>
      </c>
      <c r="G8" s="17">
        <v>1059</v>
      </c>
      <c r="H8" s="17" t="str">
        <f t="shared" si="0"/>
        <v>031059</v>
      </c>
      <c r="I8" s="334">
        <v>1006</v>
      </c>
      <c r="J8" s="337" t="s">
        <v>111</v>
      </c>
      <c r="K8" s="334" t="str">
        <f t="shared" si="1"/>
        <v>031006</v>
      </c>
      <c r="L8" s="338">
        <v>1250</v>
      </c>
      <c r="M8" s="339" t="s">
        <v>113</v>
      </c>
      <c r="N8" s="338" t="str">
        <f t="shared" si="2"/>
        <v>031250</v>
      </c>
      <c r="O8" s="88">
        <v>1125</v>
      </c>
      <c r="P8" s="89" t="s">
        <v>118</v>
      </c>
      <c r="Q8" s="88" t="str">
        <f t="shared" si="3"/>
        <v>031125</v>
      </c>
      <c r="R8" s="11"/>
      <c r="S8" s="11"/>
      <c r="T8" s="214"/>
      <c r="U8" s="21"/>
      <c r="V8" s="21"/>
      <c r="W8" s="21"/>
      <c r="X8" s="11"/>
      <c r="Y8" s="11"/>
      <c r="Z8"/>
      <c r="AA8"/>
      <c r="AB8" s="536" t="s">
        <v>9212</v>
      </c>
      <c r="AC8" s="539"/>
      <c r="AD8" s="539" t="s">
        <v>8794</v>
      </c>
      <c r="AE8" s="3"/>
      <c r="AF8" s="651" t="s">
        <v>9139</v>
      </c>
      <c r="AG8" s="544" t="s">
        <v>121</v>
      </c>
      <c r="AH8" s="353" t="s">
        <v>8820</v>
      </c>
      <c r="AJ8" s="9"/>
      <c r="AN8" s="663"/>
    </row>
    <row r="9" spans="1:45" ht="14.4" customHeight="1">
      <c r="A9" s="88">
        <v>1126</v>
      </c>
      <c r="B9" s="443" t="s">
        <v>124</v>
      </c>
      <c r="C9" s="444">
        <v>1126</v>
      </c>
      <c r="D9" s="444" t="s">
        <v>11849</v>
      </c>
      <c r="E9" s="17">
        <v>1060</v>
      </c>
      <c r="F9" s="16" t="s">
        <v>116</v>
      </c>
      <c r="G9" s="17">
        <v>1060</v>
      </c>
      <c r="H9" s="17" t="str">
        <f t="shared" si="0"/>
        <v>031060</v>
      </c>
      <c r="I9" s="334">
        <v>1007</v>
      </c>
      <c r="J9" s="337" t="s">
        <v>117</v>
      </c>
      <c r="K9" s="334" t="str">
        <f t="shared" si="1"/>
        <v>031007</v>
      </c>
      <c r="L9" s="338">
        <v>1251</v>
      </c>
      <c r="M9" s="339" t="s">
        <v>119</v>
      </c>
      <c r="N9" s="338" t="str">
        <f t="shared" si="2"/>
        <v>031251</v>
      </c>
      <c r="O9" s="88">
        <v>1126</v>
      </c>
      <c r="P9" s="89" t="s">
        <v>124</v>
      </c>
      <c r="Q9" s="88" t="str">
        <f t="shared" si="3"/>
        <v>031126</v>
      </c>
      <c r="R9" s="11"/>
      <c r="S9" s="11"/>
      <c r="T9" s="214"/>
      <c r="U9" s="21"/>
      <c r="V9" s="21"/>
      <c r="W9" s="21"/>
      <c r="X9" s="11"/>
      <c r="Y9" s="11"/>
      <c r="Z9"/>
      <c r="AA9"/>
      <c r="AB9" s="536" t="s">
        <v>9213</v>
      </c>
      <c r="AC9" s="539"/>
      <c r="AD9" s="539" t="s">
        <v>8789</v>
      </c>
      <c r="AE9" s="3"/>
      <c r="AF9" s="651" t="s">
        <v>9140</v>
      </c>
      <c r="AG9" s="544" t="s">
        <v>8795</v>
      </c>
      <c r="AH9" s="353" t="s">
        <v>8821</v>
      </c>
      <c r="AJ9" s="9"/>
      <c r="AN9" s="663"/>
    </row>
    <row r="10" spans="1:45" ht="14.4" customHeight="1">
      <c r="A10" s="88">
        <v>1127</v>
      </c>
      <c r="B10" s="443" t="s">
        <v>128</v>
      </c>
      <c r="C10" s="444">
        <v>1127</v>
      </c>
      <c r="D10" s="444" t="s">
        <v>9030</v>
      </c>
      <c r="E10" s="17">
        <v>1061</v>
      </c>
      <c r="F10" s="16" t="s">
        <v>122</v>
      </c>
      <c r="G10" s="17">
        <v>1061</v>
      </c>
      <c r="H10" s="17" t="str">
        <f t="shared" si="0"/>
        <v>031061</v>
      </c>
      <c r="I10" s="334">
        <v>1008</v>
      </c>
      <c r="J10" s="337" t="s">
        <v>123</v>
      </c>
      <c r="K10" s="334" t="str">
        <f t="shared" si="1"/>
        <v>031008</v>
      </c>
      <c r="L10" s="338">
        <v>1252</v>
      </c>
      <c r="M10" s="339" t="s">
        <v>125</v>
      </c>
      <c r="N10" s="338" t="str">
        <f t="shared" si="2"/>
        <v>031252</v>
      </c>
      <c r="O10" s="88">
        <v>1127</v>
      </c>
      <c r="P10" s="89" t="s">
        <v>128</v>
      </c>
      <c r="Q10" s="88" t="str">
        <f t="shared" si="3"/>
        <v>031127</v>
      </c>
      <c r="R10" s="11"/>
      <c r="S10" s="11"/>
      <c r="T10" s="214"/>
      <c r="U10" s="21"/>
      <c r="V10" s="21"/>
      <c r="W10" s="21"/>
      <c r="X10" s="11"/>
      <c r="Y10" s="11"/>
      <c r="Z10"/>
      <c r="AA10"/>
      <c r="AB10" s="536" t="s">
        <v>9128</v>
      </c>
      <c r="AC10" s="539"/>
      <c r="AD10" s="539" t="s">
        <v>8791</v>
      </c>
      <c r="AE10" s="3"/>
      <c r="AF10" s="651" t="s">
        <v>9141</v>
      </c>
      <c r="AG10" s="544" t="s">
        <v>8796</v>
      </c>
      <c r="AH10" s="353" t="s">
        <v>8822</v>
      </c>
      <c r="AJ10" s="9"/>
      <c r="AN10" s="663"/>
    </row>
    <row r="11" spans="1:45" ht="14.4" customHeight="1">
      <c r="A11" s="88">
        <v>1128</v>
      </c>
      <c r="B11" s="443" t="s">
        <v>133</v>
      </c>
      <c r="C11" s="444">
        <v>1128</v>
      </c>
      <c r="D11" s="444" t="s">
        <v>9010</v>
      </c>
      <c r="E11" s="17">
        <v>1062</v>
      </c>
      <c r="F11" s="16" t="s">
        <v>126</v>
      </c>
      <c r="G11" s="17">
        <v>1062</v>
      </c>
      <c r="H11" s="17" t="str">
        <f t="shared" si="0"/>
        <v>031062</v>
      </c>
      <c r="I11" s="334">
        <v>1009</v>
      </c>
      <c r="J11" s="337" t="s">
        <v>127</v>
      </c>
      <c r="K11" s="334" t="str">
        <f t="shared" si="1"/>
        <v>031009</v>
      </c>
      <c r="L11" s="338">
        <v>1253</v>
      </c>
      <c r="M11" s="339" t="s">
        <v>129</v>
      </c>
      <c r="N11" s="338" t="str">
        <f t="shared" si="2"/>
        <v>031253</v>
      </c>
      <c r="O11" s="88">
        <v>1128</v>
      </c>
      <c r="P11" s="89" t="s">
        <v>133</v>
      </c>
      <c r="Q11" s="88" t="str">
        <f t="shared" si="3"/>
        <v>031128</v>
      </c>
      <c r="R11" s="11"/>
      <c r="S11" s="11"/>
      <c r="T11" s="214"/>
      <c r="U11" s="21"/>
      <c r="V11" s="21"/>
      <c r="W11" s="21"/>
      <c r="X11" s="11"/>
      <c r="Y11" s="11"/>
      <c r="Z11"/>
      <c r="AA11"/>
      <c r="AB11" s="536" t="s">
        <v>9206</v>
      </c>
      <c r="AC11" s="539"/>
      <c r="AD11" s="539" t="s">
        <v>9112</v>
      </c>
      <c r="AE11" s="3"/>
      <c r="AF11" s="651" t="s">
        <v>9142</v>
      </c>
      <c r="AG11" s="544" t="s">
        <v>8797</v>
      </c>
      <c r="AH11" s="353" t="s">
        <v>8823</v>
      </c>
    </row>
    <row r="12" spans="1:45" ht="14.4" customHeight="1">
      <c r="A12" s="88">
        <v>1129</v>
      </c>
      <c r="B12" s="443" t="s">
        <v>137</v>
      </c>
      <c r="C12" s="444">
        <v>1129</v>
      </c>
      <c r="D12" s="444" t="s">
        <v>9019</v>
      </c>
      <c r="E12" s="17">
        <v>1063</v>
      </c>
      <c r="F12" s="16" t="s">
        <v>131</v>
      </c>
      <c r="G12" s="17">
        <v>1063</v>
      </c>
      <c r="H12" s="17" t="str">
        <f t="shared" si="0"/>
        <v>031063</v>
      </c>
      <c r="I12" s="334">
        <v>1010</v>
      </c>
      <c r="J12" s="337" t="s">
        <v>132</v>
      </c>
      <c r="K12" s="334" t="str">
        <f t="shared" si="1"/>
        <v>031010</v>
      </c>
      <c r="L12" s="338">
        <v>1254</v>
      </c>
      <c r="M12" s="339" t="s">
        <v>134</v>
      </c>
      <c r="N12" s="338" t="str">
        <f t="shared" si="2"/>
        <v>031254</v>
      </c>
      <c r="O12" s="88">
        <v>1129</v>
      </c>
      <c r="P12" s="89" t="s">
        <v>137</v>
      </c>
      <c r="Q12" s="88" t="str">
        <f t="shared" si="3"/>
        <v>031129</v>
      </c>
      <c r="R12" s="11"/>
      <c r="S12" s="11"/>
      <c r="T12" s="214"/>
      <c r="U12" s="21"/>
      <c r="V12" s="21"/>
      <c r="W12" s="21"/>
      <c r="X12" s="11"/>
      <c r="Y12" s="11"/>
      <c r="Z12"/>
      <c r="AA12"/>
      <c r="AB12" s="728"/>
      <c r="AC12" s="729"/>
      <c r="AD12" s="729"/>
      <c r="AE12" s="3"/>
      <c r="AF12" s="651" t="s">
        <v>9143</v>
      </c>
      <c r="AG12" s="544" t="s">
        <v>8798</v>
      </c>
      <c r="AH12" s="353" t="s">
        <v>8824</v>
      </c>
    </row>
    <row r="13" spans="1:45" ht="14.4" customHeight="1">
      <c r="A13" s="88">
        <v>1130</v>
      </c>
      <c r="B13" s="443" t="s">
        <v>141</v>
      </c>
      <c r="C13" s="444">
        <v>1130</v>
      </c>
      <c r="D13" s="444" t="s">
        <v>9026</v>
      </c>
      <c r="E13" s="17">
        <v>1064</v>
      </c>
      <c r="F13" s="16" t="s">
        <v>135</v>
      </c>
      <c r="G13" s="17">
        <v>1064</v>
      </c>
      <c r="H13" s="17" t="str">
        <f t="shared" si="0"/>
        <v>031064</v>
      </c>
      <c r="I13" s="334">
        <v>1011</v>
      </c>
      <c r="J13" s="337" t="s">
        <v>136</v>
      </c>
      <c r="K13" s="334" t="str">
        <f t="shared" si="1"/>
        <v>031011</v>
      </c>
      <c r="L13" s="338">
        <v>1255</v>
      </c>
      <c r="M13" s="339" t="s">
        <v>138</v>
      </c>
      <c r="N13" s="338" t="str">
        <f t="shared" si="2"/>
        <v>031255</v>
      </c>
      <c r="O13" s="88">
        <v>1130</v>
      </c>
      <c r="P13" s="89" t="s">
        <v>141</v>
      </c>
      <c r="Q13" s="88" t="str">
        <f t="shared" si="3"/>
        <v>031130</v>
      </c>
      <c r="R13" s="11"/>
      <c r="S13" s="11"/>
      <c r="T13" s="214"/>
      <c r="U13" s="1187" t="s">
        <v>8710</v>
      </c>
      <c r="V13" s="1187"/>
      <c r="W13" s="1187"/>
      <c r="X13" s="1187"/>
      <c r="Y13" s="1187"/>
      <c r="Z13" s="1187"/>
      <c r="AA13" s="101"/>
      <c r="AB13" s="728"/>
      <c r="AC13" s="729"/>
      <c r="AD13" s="729"/>
      <c r="AE13" s="3"/>
      <c r="AF13" s="651" t="s">
        <v>9144</v>
      </c>
      <c r="AG13" s="544" t="s">
        <v>143</v>
      </c>
      <c r="AH13" s="353" t="s">
        <v>8826</v>
      </c>
    </row>
    <row r="14" spans="1:45" ht="14.4" customHeight="1">
      <c r="A14" s="88">
        <v>1131</v>
      </c>
      <c r="B14" s="443" t="s">
        <v>146</v>
      </c>
      <c r="C14" s="444">
        <v>1131</v>
      </c>
      <c r="D14" s="444" t="s">
        <v>9028</v>
      </c>
      <c r="E14" s="17">
        <v>1065</v>
      </c>
      <c r="F14" s="16" t="s">
        <v>139</v>
      </c>
      <c r="G14" s="17">
        <v>1065</v>
      </c>
      <c r="H14" s="17" t="str">
        <f t="shared" si="0"/>
        <v>031065</v>
      </c>
      <c r="I14" s="334">
        <v>1012</v>
      </c>
      <c r="J14" s="337" t="s">
        <v>140</v>
      </c>
      <c r="K14" s="334" t="str">
        <f t="shared" si="1"/>
        <v>031012</v>
      </c>
      <c r="L14" s="338">
        <v>1256</v>
      </c>
      <c r="M14" s="339" t="s">
        <v>142</v>
      </c>
      <c r="N14" s="338" t="str">
        <f t="shared" si="2"/>
        <v>031256</v>
      </c>
      <c r="O14" s="88">
        <v>1131</v>
      </c>
      <c r="P14" s="89" t="s">
        <v>146</v>
      </c>
      <c r="Q14" s="88" t="str">
        <f t="shared" si="3"/>
        <v>031131</v>
      </c>
      <c r="R14" s="11"/>
      <c r="S14" s="11"/>
      <c r="T14" s="214"/>
      <c r="U14" s="21"/>
      <c r="V14" s="21"/>
      <c r="W14" s="21"/>
      <c r="X14" s="11"/>
      <c r="Y14" s="11"/>
      <c r="Z14"/>
      <c r="AA14"/>
      <c r="AB14" s="728"/>
      <c r="AC14" s="729"/>
      <c r="AD14" s="729"/>
      <c r="AE14" s="3"/>
      <c r="AF14" s="651" t="s">
        <v>9145</v>
      </c>
      <c r="AG14" s="544" t="s">
        <v>153</v>
      </c>
      <c r="AH14" s="353" t="s">
        <v>8827</v>
      </c>
    </row>
    <row r="15" spans="1:45" ht="14.4" customHeight="1">
      <c r="A15" s="88">
        <v>1132</v>
      </c>
      <c r="B15" s="443" t="s">
        <v>150</v>
      </c>
      <c r="C15" s="444">
        <v>1132</v>
      </c>
      <c r="D15" s="444" t="s">
        <v>8962</v>
      </c>
      <c r="E15" s="17">
        <v>1066</v>
      </c>
      <c r="F15" s="16" t="s">
        <v>144</v>
      </c>
      <c r="G15" s="17">
        <v>1066</v>
      </c>
      <c r="H15" s="17" t="str">
        <f t="shared" si="0"/>
        <v>031066</v>
      </c>
      <c r="I15" s="334">
        <v>1013</v>
      </c>
      <c r="J15" s="337" t="s">
        <v>145</v>
      </c>
      <c r="K15" s="334" t="str">
        <f t="shared" si="1"/>
        <v>031013</v>
      </c>
      <c r="L15" s="338">
        <v>1257</v>
      </c>
      <c r="M15" s="339" t="s">
        <v>147</v>
      </c>
      <c r="N15" s="338" t="str">
        <f t="shared" si="2"/>
        <v>031257</v>
      </c>
      <c r="O15" s="88">
        <v>1132</v>
      </c>
      <c r="P15" s="89" t="s">
        <v>150</v>
      </c>
      <c r="Q15" s="88" t="str">
        <f t="shared" si="3"/>
        <v>031132</v>
      </c>
      <c r="R15" s="11"/>
      <c r="S15" s="11"/>
      <c r="T15" s="214"/>
      <c r="U15" s="21"/>
      <c r="V15" s="21"/>
      <c r="W15" s="21"/>
      <c r="X15" s="11"/>
      <c r="Y15" s="11"/>
      <c r="Z15"/>
      <c r="AA15"/>
      <c r="AE15" s="3"/>
      <c r="AF15" s="651" t="s">
        <v>9146</v>
      </c>
      <c r="AG15" s="652" t="s">
        <v>9147</v>
      </c>
      <c r="AH15" s="353" t="s">
        <v>8828</v>
      </c>
    </row>
    <row r="16" spans="1:45" ht="14.4" customHeight="1">
      <c r="A16" s="88">
        <v>1133</v>
      </c>
      <c r="B16" s="443" t="s">
        <v>156</v>
      </c>
      <c r="C16" s="444">
        <v>1133</v>
      </c>
      <c r="D16" s="444" t="s">
        <v>9033</v>
      </c>
      <c r="E16" s="17">
        <v>1067</v>
      </c>
      <c r="F16" s="16" t="s">
        <v>148</v>
      </c>
      <c r="G16" s="17">
        <v>1067</v>
      </c>
      <c r="H16" s="17" t="str">
        <f t="shared" si="0"/>
        <v>031067</v>
      </c>
      <c r="I16" s="334">
        <v>1014</v>
      </c>
      <c r="J16" s="337" t="s">
        <v>149</v>
      </c>
      <c r="K16" s="334" t="str">
        <f t="shared" si="1"/>
        <v>031014</v>
      </c>
      <c r="L16" s="338">
        <v>1258</v>
      </c>
      <c r="M16" s="339" t="s">
        <v>151</v>
      </c>
      <c r="N16" s="338" t="str">
        <f t="shared" si="2"/>
        <v>031258</v>
      </c>
      <c r="O16" s="88">
        <v>1133</v>
      </c>
      <c r="P16" s="89" t="s">
        <v>156</v>
      </c>
      <c r="Q16" s="88" t="str">
        <f t="shared" si="3"/>
        <v>031133</v>
      </c>
      <c r="R16" s="11"/>
      <c r="S16" s="11"/>
      <c r="T16" s="214"/>
      <c r="U16" s="21"/>
      <c r="V16" s="21"/>
      <c r="W16" s="21"/>
      <c r="X16" s="11"/>
      <c r="Y16" s="11"/>
      <c r="Z16"/>
      <c r="AA16"/>
      <c r="AE16" s="3"/>
      <c r="AF16" s="651" t="s">
        <v>9148</v>
      </c>
      <c r="AG16" s="652" t="s">
        <v>9149</v>
      </c>
      <c r="AH16" s="353" t="s">
        <v>8829</v>
      </c>
    </row>
    <row r="17" spans="1:34" ht="14.4" customHeight="1">
      <c r="A17" s="88">
        <v>1134</v>
      </c>
      <c r="B17" s="443" t="s">
        <v>161</v>
      </c>
      <c r="C17" s="444">
        <v>1134</v>
      </c>
      <c r="D17" s="444" t="s">
        <v>9059</v>
      </c>
      <c r="E17" s="17">
        <v>1068</v>
      </c>
      <c r="F17" s="16" t="s">
        <v>154</v>
      </c>
      <c r="G17" s="17">
        <v>1068</v>
      </c>
      <c r="H17" s="17" t="str">
        <f t="shared" si="0"/>
        <v>031068</v>
      </c>
      <c r="I17" s="334">
        <v>1015</v>
      </c>
      <c r="J17" s="337" t="s">
        <v>155</v>
      </c>
      <c r="K17" s="334" t="str">
        <f t="shared" si="1"/>
        <v>031015</v>
      </c>
      <c r="L17" s="338">
        <v>1259</v>
      </c>
      <c r="M17" s="339" t="s">
        <v>157</v>
      </c>
      <c r="N17" s="338" t="str">
        <f t="shared" si="2"/>
        <v>031259</v>
      </c>
      <c r="O17" s="88">
        <v>1134</v>
      </c>
      <c r="P17" s="89" t="s">
        <v>161</v>
      </c>
      <c r="Q17" s="88" t="str">
        <f t="shared" si="3"/>
        <v>031134</v>
      </c>
      <c r="R17" s="11"/>
      <c r="S17" s="11"/>
      <c r="T17" s="214"/>
      <c r="U17" s="21"/>
      <c r="V17" s="21"/>
      <c r="W17" s="21"/>
      <c r="X17" s="11"/>
      <c r="Y17" s="11"/>
      <c r="Z17"/>
      <c r="AA17"/>
      <c r="AB17" s="12"/>
      <c r="AC17" s="12"/>
      <c r="AD17" s="12"/>
      <c r="AE17" s="3"/>
      <c r="AF17" s="651" t="s">
        <v>9150</v>
      </c>
      <c r="AG17" s="544" t="s">
        <v>169</v>
      </c>
      <c r="AH17" s="353" t="s">
        <v>8830</v>
      </c>
    </row>
    <row r="18" spans="1:34" ht="14.4" customHeight="1">
      <c r="A18" s="88">
        <v>1135</v>
      </c>
      <c r="B18" s="443" t="s">
        <v>166</v>
      </c>
      <c r="C18" s="444">
        <v>1135</v>
      </c>
      <c r="D18" s="444" t="s">
        <v>8979</v>
      </c>
      <c r="E18" s="17">
        <v>1069</v>
      </c>
      <c r="F18" s="16" t="s">
        <v>159</v>
      </c>
      <c r="G18" s="17">
        <v>1069</v>
      </c>
      <c r="H18" s="17" t="str">
        <f t="shared" si="0"/>
        <v>031069</v>
      </c>
      <c r="I18" s="334">
        <v>1016</v>
      </c>
      <c r="J18" s="337" t="s">
        <v>160</v>
      </c>
      <c r="K18" s="334" t="str">
        <f t="shared" si="1"/>
        <v>031016</v>
      </c>
      <c r="L18" s="338">
        <v>1260</v>
      </c>
      <c r="M18" s="339" t="s">
        <v>162</v>
      </c>
      <c r="N18" s="338" t="str">
        <f t="shared" si="2"/>
        <v>031260</v>
      </c>
      <c r="O18" s="88">
        <v>1135</v>
      </c>
      <c r="P18" s="89" t="s">
        <v>166</v>
      </c>
      <c r="Q18" s="88" t="str">
        <f t="shared" si="3"/>
        <v>031135</v>
      </c>
      <c r="R18" s="11"/>
      <c r="S18" s="11"/>
      <c r="T18" s="214"/>
      <c r="U18" s="21"/>
      <c r="V18" s="21"/>
      <c r="W18" s="21"/>
      <c r="X18" s="11"/>
      <c r="Y18" s="11"/>
      <c r="Z18"/>
      <c r="AA18"/>
      <c r="AB18" s="12"/>
      <c r="AC18" s="12"/>
      <c r="AD18" s="12"/>
      <c r="AE18" s="3"/>
      <c r="AF18" s="651" t="s">
        <v>9151</v>
      </c>
      <c r="AG18" s="544" t="s">
        <v>175</v>
      </c>
      <c r="AH18" s="353" t="s">
        <v>8831</v>
      </c>
    </row>
    <row r="19" spans="1:34" ht="14.4" customHeight="1">
      <c r="A19" s="88">
        <v>1136</v>
      </c>
      <c r="B19" s="443" t="s">
        <v>172</v>
      </c>
      <c r="C19" s="444">
        <v>1136</v>
      </c>
      <c r="D19" s="444" t="s">
        <v>9034</v>
      </c>
      <c r="E19" s="17">
        <v>1070</v>
      </c>
      <c r="F19" s="16" t="s">
        <v>164</v>
      </c>
      <c r="G19" s="17">
        <v>1070</v>
      </c>
      <c r="H19" s="17" t="str">
        <f t="shared" si="0"/>
        <v>031070</v>
      </c>
      <c r="I19" s="334">
        <v>1017</v>
      </c>
      <c r="J19" s="337" t="s">
        <v>165</v>
      </c>
      <c r="K19" s="334" t="str">
        <f t="shared" si="1"/>
        <v>031017</v>
      </c>
      <c r="L19" s="338">
        <v>1261</v>
      </c>
      <c r="M19" s="339" t="s">
        <v>167</v>
      </c>
      <c r="N19" s="338" t="str">
        <f t="shared" si="2"/>
        <v>031261</v>
      </c>
      <c r="O19" s="88">
        <v>1136</v>
      </c>
      <c r="P19" s="89" t="s">
        <v>172</v>
      </c>
      <c r="Q19" s="88" t="str">
        <f t="shared" si="3"/>
        <v>031136</v>
      </c>
      <c r="R19" s="11"/>
      <c r="S19" s="11"/>
      <c r="T19" s="214"/>
      <c r="U19" s="21"/>
      <c r="V19" s="21"/>
      <c r="W19" s="21"/>
      <c r="X19" s="11"/>
      <c r="Y19" s="11"/>
      <c r="Z19"/>
      <c r="AA19"/>
      <c r="AB19" s="12"/>
      <c r="AC19" s="12"/>
      <c r="AD19" s="12"/>
      <c r="AE19" s="3"/>
      <c r="AF19" s="651" t="s">
        <v>9152</v>
      </c>
      <c r="AG19" s="544" t="s">
        <v>181</v>
      </c>
      <c r="AH19" s="353" t="s">
        <v>8832</v>
      </c>
    </row>
    <row r="20" spans="1:34" ht="14.4" customHeight="1">
      <c r="A20" s="88">
        <v>1137</v>
      </c>
      <c r="B20" s="443" t="s">
        <v>178</v>
      </c>
      <c r="C20" s="444">
        <v>1137</v>
      </c>
      <c r="D20" s="444" t="s">
        <v>8976</v>
      </c>
      <c r="E20" s="17">
        <v>1071</v>
      </c>
      <c r="F20" s="16" t="s">
        <v>170</v>
      </c>
      <c r="G20" s="17">
        <v>1071</v>
      </c>
      <c r="H20" s="17" t="str">
        <f t="shared" si="0"/>
        <v>031071</v>
      </c>
      <c r="I20" s="334">
        <v>1018</v>
      </c>
      <c r="J20" s="337" t="s">
        <v>171</v>
      </c>
      <c r="K20" s="334" t="str">
        <f t="shared" si="1"/>
        <v>031018</v>
      </c>
      <c r="L20" s="338">
        <v>1262</v>
      </c>
      <c r="M20" s="339" t="s">
        <v>173</v>
      </c>
      <c r="N20" s="338" t="str">
        <f t="shared" si="2"/>
        <v>031262</v>
      </c>
      <c r="O20" s="88">
        <v>1137</v>
      </c>
      <c r="P20" s="89" t="s">
        <v>178</v>
      </c>
      <c r="Q20" s="88" t="str">
        <f t="shared" si="3"/>
        <v>031137</v>
      </c>
      <c r="R20" s="11"/>
      <c r="S20" s="11"/>
      <c r="T20" s="214"/>
      <c r="U20" s="21"/>
      <c r="V20" s="21"/>
      <c r="W20" s="21"/>
      <c r="X20" s="11"/>
      <c r="Y20" s="11"/>
      <c r="Z20"/>
      <c r="AA20"/>
      <c r="AB20" s="12"/>
      <c r="AC20" s="12"/>
      <c r="AD20" s="12"/>
      <c r="AE20" s="3"/>
      <c r="AF20" s="543" t="s">
        <v>186</v>
      </c>
      <c r="AG20" s="544" t="s">
        <v>187</v>
      </c>
      <c r="AH20" s="353" t="s">
        <v>8833</v>
      </c>
    </row>
    <row r="21" spans="1:34" ht="14.4" customHeight="1">
      <c r="A21" s="88">
        <v>1138</v>
      </c>
      <c r="B21" s="443" t="s">
        <v>184</v>
      </c>
      <c r="C21" s="444">
        <v>1138</v>
      </c>
      <c r="D21" s="444" t="s">
        <v>8984</v>
      </c>
      <c r="E21" s="17">
        <v>1072</v>
      </c>
      <c r="F21" s="16" t="s">
        <v>176</v>
      </c>
      <c r="G21" s="17">
        <v>1072</v>
      </c>
      <c r="H21" s="17" t="str">
        <f t="shared" si="0"/>
        <v>031072</v>
      </c>
      <c r="I21" s="334">
        <v>1019</v>
      </c>
      <c r="J21" s="337" t="s">
        <v>177</v>
      </c>
      <c r="K21" s="334" t="str">
        <f t="shared" si="1"/>
        <v>031019</v>
      </c>
      <c r="L21" s="338">
        <v>1263</v>
      </c>
      <c r="M21" s="339" t="s">
        <v>179</v>
      </c>
      <c r="N21" s="338" t="str">
        <f t="shared" si="2"/>
        <v>031263</v>
      </c>
      <c r="O21" s="88">
        <v>1138</v>
      </c>
      <c r="P21" s="89" t="s">
        <v>184</v>
      </c>
      <c r="Q21" s="88" t="str">
        <f t="shared" si="3"/>
        <v>031138</v>
      </c>
      <c r="R21" s="11"/>
      <c r="S21" s="11"/>
      <c r="T21" s="214"/>
      <c r="U21" s="21"/>
      <c r="V21" s="21"/>
      <c r="W21" s="21"/>
      <c r="X21" s="11"/>
      <c r="Y21" s="11"/>
      <c r="Z21"/>
      <c r="AA21"/>
      <c r="AB21" s="12"/>
      <c r="AC21" s="12"/>
      <c r="AD21" s="12"/>
      <c r="AE21" s="3"/>
      <c r="AF21" s="430" t="s">
        <v>9095</v>
      </c>
      <c r="AG21" s="544" t="s">
        <v>8800</v>
      </c>
      <c r="AH21" s="353" t="s">
        <v>8834</v>
      </c>
    </row>
    <row r="22" spans="1:34" ht="14.4" customHeight="1">
      <c r="A22" s="88">
        <v>1139</v>
      </c>
      <c r="B22" s="443" t="s">
        <v>190</v>
      </c>
      <c r="C22" s="444">
        <v>1139</v>
      </c>
      <c r="D22" s="444" t="s">
        <v>9057</v>
      </c>
      <c r="E22" s="17">
        <v>1073</v>
      </c>
      <c r="F22" s="16" t="s">
        <v>182</v>
      </c>
      <c r="G22" s="17">
        <v>1073</v>
      </c>
      <c r="H22" s="17" t="str">
        <f t="shared" si="0"/>
        <v>031073</v>
      </c>
      <c r="I22" s="334">
        <v>1020</v>
      </c>
      <c r="J22" s="337" t="s">
        <v>183</v>
      </c>
      <c r="K22" s="334" t="str">
        <f t="shared" si="1"/>
        <v>031020</v>
      </c>
      <c r="L22" s="338">
        <v>1264</v>
      </c>
      <c r="M22" s="339" t="s">
        <v>185</v>
      </c>
      <c r="N22" s="338" t="str">
        <f t="shared" si="2"/>
        <v>031264</v>
      </c>
      <c r="O22" s="88">
        <v>1139</v>
      </c>
      <c r="P22" s="89" t="s">
        <v>190</v>
      </c>
      <c r="Q22" s="88" t="str">
        <f t="shared" si="3"/>
        <v>031139</v>
      </c>
      <c r="R22" s="11"/>
      <c r="S22" s="11"/>
      <c r="T22" s="214"/>
      <c r="U22" s="21"/>
      <c r="V22" s="21"/>
      <c r="W22" s="21"/>
      <c r="X22" s="11"/>
      <c r="Y22" s="11"/>
      <c r="Z22"/>
      <c r="AA22"/>
      <c r="AB22" s="12"/>
      <c r="AC22" s="12"/>
      <c r="AE22" s="3"/>
      <c r="AF22" s="545" t="s">
        <v>9096</v>
      </c>
      <c r="AG22" s="546" t="s">
        <v>8799</v>
      </c>
      <c r="AH22" s="353" t="s">
        <v>8835</v>
      </c>
    </row>
    <row r="23" spans="1:34" ht="14.4" customHeight="1">
      <c r="A23" s="88">
        <v>1140</v>
      </c>
      <c r="B23" s="443" t="s">
        <v>194</v>
      </c>
      <c r="C23" s="444">
        <v>1140</v>
      </c>
      <c r="D23" s="444" t="s">
        <v>8919</v>
      </c>
      <c r="E23" s="17">
        <v>1074</v>
      </c>
      <c r="F23" s="16" t="s">
        <v>188</v>
      </c>
      <c r="G23" s="17">
        <v>1074</v>
      </c>
      <c r="H23" s="17" t="str">
        <f t="shared" si="0"/>
        <v>031074</v>
      </c>
      <c r="I23" s="334">
        <v>1021</v>
      </c>
      <c r="J23" s="337" t="s">
        <v>189</v>
      </c>
      <c r="K23" s="334" t="str">
        <f t="shared" si="1"/>
        <v>031021</v>
      </c>
      <c r="L23" s="338">
        <v>1265</v>
      </c>
      <c r="M23" s="339" t="s">
        <v>191</v>
      </c>
      <c r="N23" s="338" t="str">
        <f t="shared" si="2"/>
        <v>031265</v>
      </c>
      <c r="O23" s="88">
        <v>1140</v>
      </c>
      <c r="P23" s="89" t="s">
        <v>194</v>
      </c>
      <c r="Q23" s="88" t="str">
        <f t="shared" si="3"/>
        <v>031140</v>
      </c>
      <c r="R23" s="11"/>
      <c r="S23" s="11"/>
      <c r="T23" s="214"/>
      <c r="U23" s="21"/>
      <c r="V23" s="21"/>
      <c r="W23" s="21"/>
      <c r="X23" s="11"/>
      <c r="Y23" s="11"/>
      <c r="Z23"/>
      <c r="AA23"/>
      <c r="AB23" s="12"/>
      <c r="AC23" s="12"/>
      <c r="AD23" s="12"/>
      <c r="AE23" s="22"/>
      <c r="AF23" s="430" t="s">
        <v>9097</v>
      </c>
      <c r="AG23" s="547" t="s">
        <v>9119</v>
      </c>
      <c r="AH23" s="353" t="s">
        <v>8836</v>
      </c>
    </row>
    <row r="24" spans="1:34" ht="14.4" customHeight="1">
      <c r="A24" s="88">
        <v>1141</v>
      </c>
      <c r="B24" s="443" t="s">
        <v>10338</v>
      </c>
      <c r="C24" s="444">
        <v>1141</v>
      </c>
      <c r="D24" s="444" t="s">
        <v>9003</v>
      </c>
      <c r="E24" s="17">
        <v>1075</v>
      </c>
      <c r="F24" s="16" t="s">
        <v>192</v>
      </c>
      <c r="G24" s="17">
        <v>1075</v>
      </c>
      <c r="H24" s="17" t="str">
        <f t="shared" si="0"/>
        <v>031075</v>
      </c>
      <c r="I24" s="334">
        <v>1022</v>
      </c>
      <c r="J24" s="337" t="s">
        <v>193</v>
      </c>
      <c r="K24" s="334" t="str">
        <f t="shared" si="1"/>
        <v>031022</v>
      </c>
      <c r="L24" s="338">
        <v>1266</v>
      </c>
      <c r="M24" s="339" t="s">
        <v>195</v>
      </c>
      <c r="N24" s="338" t="str">
        <f t="shared" si="2"/>
        <v>031266</v>
      </c>
      <c r="O24" s="88">
        <v>1141</v>
      </c>
      <c r="P24" s="89" t="s">
        <v>198</v>
      </c>
      <c r="Q24" s="88" t="str">
        <f t="shared" si="3"/>
        <v>031141</v>
      </c>
      <c r="R24" s="11"/>
      <c r="S24" s="11"/>
      <c r="T24" s="214"/>
      <c r="U24" s="21"/>
      <c r="V24" s="21"/>
      <c r="W24" s="21"/>
      <c r="X24" s="11"/>
      <c r="Y24" s="11"/>
      <c r="Z24"/>
      <c r="AA24"/>
      <c r="AB24" s="12"/>
      <c r="AC24" s="12"/>
      <c r="AD24" s="12"/>
      <c r="AE24" s="22"/>
      <c r="AF24" s="430" t="s">
        <v>9098</v>
      </c>
      <c r="AG24" s="544" t="s">
        <v>8801</v>
      </c>
      <c r="AH24" s="353" t="s">
        <v>8837</v>
      </c>
    </row>
    <row r="25" spans="1:34" ht="14.4" customHeight="1">
      <c r="A25" s="88">
        <v>1142</v>
      </c>
      <c r="B25" s="443" t="s">
        <v>202</v>
      </c>
      <c r="C25" s="444">
        <v>1142</v>
      </c>
      <c r="D25" s="444" t="s">
        <v>9036</v>
      </c>
      <c r="E25" s="17">
        <v>1076</v>
      </c>
      <c r="F25" s="16" t="s">
        <v>196</v>
      </c>
      <c r="G25" s="17">
        <v>1076</v>
      </c>
      <c r="H25" s="17" t="str">
        <f t="shared" si="0"/>
        <v>031076</v>
      </c>
      <c r="I25" s="334">
        <v>1023</v>
      </c>
      <c r="J25" s="337" t="s">
        <v>197</v>
      </c>
      <c r="K25" s="334" t="str">
        <f t="shared" si="1"/>
        <v>031023</v>
      </c>
      <c r="L25" s="338">
        <v>1267</v>
      </c>
      <c r="M25" s="339" t="s">
        <v>199</v>
      </c>
      <c r="N25" s="338" t="str">
        <f t="shared" si="2"/>
        <v>031267</v>
      </c>
      <c r="O25" s="88">
        <v>1142</v>
      </c>
      <c r="P25" s="89" t="s">
        <v>202</v>
      </c>
      <c r="Q25" s="88" t="str">
        <f t="shared" si="3"/>
        <v>031142</v>
      </c>
      <c r="R25" s="11"/>
      <c r="S25" s="11"/>
      <c r="T25" s="214"/>
      <c r="U25" s="21"/>
      <c r="V25" s="21"/>
      <c r="W25" s="21"/>
      <c r="X25" s="11"/>
      <c r="Y25" s="11"/>
      <c r="Z25"/>
      <c r="AA25"/>
      <c r="AB25" s="12"/>
      <c r="AC25" s="12"/>
      <c r="AD25" s="12"/>
      <c r="AE25" s="22"/>
      <c r="AF25" s="545" t="s">
        <v>9099</v>
      </c>
      <c r="AG25" s="546" t="s">
        <v>9081</v>
      </c>
      <c r="AH25" s="353" t="s">
        <v>8838</v>
      </c>
    </row>
    <row r="26" spans="1:34" ht="14.4" customHeight="1">
      <c r="A26" s="88">
        <v>1143</v>
      </c>
      <c r="B26" s="443" t="s">
        <v>206</v>
      </c>
      <c r="C26" s="444">
        <v>1143</v>
      </c>
      <c r="D26" s="444" t="s">
        <v>9037</v>
      </c>
      <c r="E26" s="17">
        <v>1077</v>
      </c>
      <c r="F26" s="16" t="s">
        <v>200</v>
      </c>
      <c r="G26" s="17">
        <v>1077</v>
      </c>
      <c r="H26" s="17" t="str">
        <f t="shared" si="0"/>
        <v>031077</v>
      </c>
      <c r="I26" s="334">
        <v>1024</v>
      </c>
      <c r="J26" s="337" t="s">
        <v>201</v>
      </c>
      <c r="K26" s="334" t="str">
        <f t="shared" si="1"/>
        <v>031024</v>
      </c>
      <c r="L26" s="338">
        <v>1268</v>
      </c>
      <c r="M26" s="339" t="s">
        <v>203</v>
      </c>
      <c r="N26" s="338" t="str">
        <f t="shared" si="2"/>
        <v>031268</v>
      </c>
      <c r="O26" s="88">
        <v>1143</v>
      </c>
      <c r="P26" s="89" t="s">
        <v>206</v>
      </c>
      <c r="Q26" s="88" t="str">
        <f t="shared" si="3"/>
        <v>031143</v>
      </c>
      <c r="R26" s="11"/>
      <c r="S26" s="11"/>
      <c r="T26" s="214"/>
      <c r="U26" s="21"/>
      <c r="V26" s="21"/>
      <c r="W26" s="21"/>
      <c r="X26" s="11"/>
      <c r="Y26" s="11"/>
      <c r="Z26"/>
      <c r="AA26"/>
      <c r="AB26" s="12"/>
      <c r="AC26" s="12"/>
      <c r="AD26" s="12"/>
      <c r="AE26" s="22"/>
      <c r="AF26" s="430" t="s">
        <v>9100</v>
      </c>
      <c r="AG26" s="544" t="s">
        <v>9101</v>
      </c>
      <c r="AH26" s="353" t="s">
        <v>8839</v>
      </c>
    </row>
    <row r="27" spans="1:34" ht="14.4" customHeight="1">
      <c r="A27" s="88">
        <v>1144</v>
      </c>
      <c r="B27" s="443" t="s">
        <v>210</v>
      </c>
      <c r="C27" s="444">
        <v>1144</v>
      </c>
      <c r="D27" s="444" t="s">
        <v>9009</v>
      </c>
      <c r="E27" s="17">
        <v>1078</v>
      </c>
      <c r="F27" s="16" t="s">
        <v>204</v>
      </c>
      <c r="G27" s="17">
        <v>1078</v>
      </c>
      <c r="H27" s="17" t="str">
        <f t="shared" si="0"/>
        <v>031078</v>
      </c>
      <c r="I27" s="334">
        <v>1025</v>
      </c>
      <c r="J27" s="337" t="s">
        <v>205</v>
      </c>
      <c r="K27" s="334" t="str">
        <f t="shared" si="1"/>
        <v>031025</v>
      </c>
      <c r="L27" s="338">
        <v>1269</v>
      </c>
      <c r="M27" s="339" t="s">
        <v>207</v>
      </c>
      <c r="N27" s="338" t="str">
        <f t="shared" si="2"/>
        <v>031269</v>
      </c>
      <c r="O27" s="88">
        <v>1144</v>
      </c>
      <c r="P27" s="89" t="s">
        <v>210</v>
      </c>
      <c r="Q27" s="88" t="str">
        <f t="shared" si="3"/>
        <v>031144</v>
      </c>
      <c r="R27" s="11"/>
      <c r="S27" s="11"/>
      <c r="T27" s="214"/>
      <c r="U27" s="21"/>
      <c r="V27" s="21"/>
      <c r="W27" s="21"/>
      <c r="X27" s="11"/>
      <c r="Y27" s="11"/>
      <c r="Z27"/>
      <c r="AA27"/>
      <c r="AB27" s="12"/>
      <c r="AC27" s="12"/>
      <c r="AD27" s="12"/>
      <c r="AE27" s="22"/>
      <c r="AF27" s="545" t="s">
        <v>9102</v>
      </c>
      <c r="AG27" s="547" t="s">
        <v>9120</v>
      </c>
      <c r="AH27" s="353" t="s">
        <v>9153</v>
      </c>
    </row>
    <row r="28" spans="1:34" ht="14.4" customHeight="1">
      <c r="A28" s="88">
        <v>1145</v>
      </c>
      <c r="B28" s="443" t="s">
        <v>214</v>
      </c>
      <c r="C28" s="444">
        <v>1145</v>
      </c>
      <c r="D28" s="444" t="s">
        <v>8961</v>
      </c>
      <c r="E28" s="17">
        <v>1079</v>
      </c>
      <c r="F28" s="16" t="s">
        <v>208</v>
      </c>
      <c r="G28" s="17">
        <v>1079</v>
      </c>
      <c r="H28" s="17" t="str">
        <f t="shared" si="0"/>
        <v>031079</v>
      </c>
      <c r="I28" s="334">
        <v>1026</v>
      </c>
      <c r="J28" s="337" t="s">
        <v>209</v>
      </c>
      <c r="K28" s="334" t="str">
        <f t="shared" si="1"/>
        <v>031026</v>
      </c>
      <c r="L28" s="338">
        <v>1270</v>
      </c>
      <c r="M28" s="339" t="s">
        <v>211</v>
      </c>
      <c r="N28" s="338" t="str">
        <f t="shared" si="2"/>
        <v>031270</v>
      </c>
      <c r="O28" s="88">
        <v>1145</v>
      </c>
      <c r="P28" s="89" t="s">
        <v>214</v>
      </c>
      <c r="Q28" s="88" t="str">
        <f t="shared" si="3"/>
        <v>031145</v>
      </c>
      <c r="R28" s="11"/>
      <c r="S28" s="11"/>
      <c r="T28" s="214"/>
      <c r="U28" s="21"/>
      <c r="V28" s="21"/>
      <c r="W28" s="21"/>
      <c r="X28" s="11"/>
      <c r="Y28" s="11"/>
      <c r="Z28"/>
      <c r="AA28"/>
      <c r="AB28" s="12"/>
      <c r="AC28" s="12"/>
      <c r="AD28" s="12"/>
      <c r="AE28" s="22"/>
      <c r="AF28" s="548" t="s">
        <v>8793</v>
      </c>
      <c r="AG28" s="544" t="s">
        <v>9103</v>
      </c>
      <c r="AH28" s="353" t="s">
        <v>9154</v>
      </c>
    </row>
    <row r="29" spans="1:34" ht="14.4" customHeight="1">
      <c r="A29" s="88">
        <v>1146</v>
      </c>
      <c r="B29" s="443" t="s">
        <v>218</v>
      </c>
      <c r="C29" s="444">
        <v>1146</v>
      </c>
      <c r="D29" s="444" t="s">
        <v>9038</v>
      </c>
      <c r="E29" s="17">
        <v>1080</v>
      </c>
      <c r="F29" s="16" t="s">
        <v>212</v>
      </c>
      <c r="G29" s="17">
        <v>1080</v>
      </c>
      <c r="H29" s="17" t="str">
        <f t="shared" si="0"/>
        <v>031080</v>
      </c>
      <c r="I29" s="334">
        <v>1027</v>
      </c>
      <c r="J29" s="337" t="s">
        <v>213</v>
      </c>
      <c r="K29" s="334" t="str">
        <f t="shared" si="1"/>
        <v>031027</v>
      </c>
      <c r="L29" s="338">
        <v>1271</v>
      </c>
      <c r="M29" s="339" t="s">
        <v>215</v>
      </c>
      <c r="N29" s="338" t="str">
        <f t="shared" si="2"/>
        <v>031271</v>
      </c>
      <c r="O29" s="88">
        <v>1146</v>
      </c>
      <c r="P29" s="89" t="s">
        <v>218</v>
      </c>
      <c r="Q29" s="88" t="str">
        <f t="shared" si="3"/>
        <v>031146</v>
      </c>
      <c r="R29" s="11"/>
      <c r="S29" s="11"/>
      <c r="T29" s="214"/>
      <c r="U29" s="21"/>
      <c r="V29" s="21"/>
      <c r="W29" s="21"/>
      <c r="X29" s="11"/>
      <c r="Y29" s="11"/>
      <c r="Z29"/>
      <c r="AA29"/>
      <c r="AB29" s="12"/>
      <c r="AC29" s="12"/>
      <c r="AD29" s="12"/>
      <c r="AE29" s="22"/>
    </row>
    <row r="30" spans="1:34" ht="14.4" customHeight="1">
      <c r="A30" s="88">
        <v>1147</v>
      </c>
      <c r="B30" s="443" t="s">
        <v>222</v>
      </c>
      <c r="C30" s="444">
        <v>1147</v>
      </c>
      <c r="D30" s="444" t="s">
        <v>9013</v>
      </c>
      <c r="E30" s="17">
        <v>1081</v>
      </c>
      <c r="F30" s="16" t="s">
        <v>216</v>
      </c>
      <c r="G30" s="17">
        <v>1081</v>
      </c>
      <c r="H30" s="17" t="str">
        <f t="shared" si="0"/>
        <v>031081</v>
      </c>
      <c r="I30" s="334">
        <v>1028</v>
      </c>
      <c r="J30" s="337" t="s">
        <v>217</v>
      </c>
      <c r="K30" s="334" t="str">
        <f t="shared" si="1"/>
        <v>031028</v>
      </c>
      <c r="L30" s="338">
        <v>1272</v>
      </c>
      <c r="M30" s="339" t="s">
        <v>219</v>
      </c>
      <c r="N30" s="338" t="str">
        <f t="shared" si="2"/>
        <v>031272</v>
      </c>
      <c r="O30" s="88">
        <v>1147</v>
      </c>
      <c r="P30" s="89" t="s">
        <v>222</v>
      </c>
      <c r="Q30" s="88" t="str">
        <f t="shared" si="3"/>
        <v>031147</v>
      </c>
      <c r="R30" s="11"/>
      <c r="S30" s="11"/>
      <c r="T30" s="214"/>
      <c r="U30" s="21"/>
      <c r="V30" s="21"/>
      <c r="W30" s="21"/>
      <c r="X30" s="11"/>
      <c r="Y30" s="11"/>
      <c r="Z30"/>
      <c r="AA30"/>
      <c r="AB30" s="12"/>
      <c r="AC30" s="12"/>
      <c r="AD30" s="12"/>
      <c r="AE30" s="22"/>
      <c r="AF30" s="549" t="s">
        <v>88</v>
      </c>
      <c r="AG30" s="550" t="s">
        <v>89</v>
      </c>
      <c r="AH30" s="353" t="s">
        <v>9155</v>
      </c>
    </row>
    <row r="31" spans="1:34" ht="14.4" customHeight="1">
      <c r="A31" s="88">
        <v>1148</v>
      </c>
      <c r="B31" s="443" t="s">
        <v>9086</v>
      </c>
      <c r="C31" s="444">
        <v>1148</v>
      </c>
      <c r="D31" s="444" t="s">
        <v>9039</v>
      </c>
      <c r="E31" s="17">
        <v>1082</v>
      </c>
      <c r="F31" s="16" t="s">
        <v>220</v>
      </c>
      <c r="G31" s="17">
        <v>1082</v>
      </c>
      <c r="H31" s="17" t="str">
        <f t="shared" si="0"/>
        <v>031082</v>
      </c>
      <c r="I31" s="334">
        <v>1029</v>
      </c>
      <c r="J31" s="337" t="s">
        <v>221</v>
      </c>
      <c r="K31" s="334" t="str">
        <f t="shared" si="1"/>
        <v>031029</v>
      </c>
      <c r="L31" s="338">
        <v>1273</v>
      </c>
      <c r="M31" s="339" t="s">
        <v>223</v>
      </c>
      <c r="N31" s="338" t="str">
        <f t="shared" si="2"/>
        <v>031273</v>
      </c>
      <c r="O31" s="88">
        <v>1148</v>
      </c>
      <c r="P31" s="89" t="s">
        <v>9085</v>
      </c>
      <c r="Q31" s="88" t="str">
        <f t="shared" si="3"/>
        <v>031148</v>
      </c>
      <c r="R31" s="11"/>
      <c r="S31" s="11"/>
      <c r="T31" s="214"/>
      <c r="U31" s="21"/>
      <c r="V31" s="21"/>
      <c r="W31" s="21"/>
      <c r="X31" s="11"/>
      <c r="Y31" s="11"/>
      <c r="Z31"/>
      <c r="AA31"/>
      <c r="AB31" s="12"/>
      <c r="AC31" s="12"/>
      <c r="AD31" s="12"/>
      <c r="AE31" s="22"/>
      <c r="AF31" s="549" t="s">
        <v>94</v>
      </c>
      <c r="AG31" s="550" t="s">
        <v>95</v>
      </c>
      <c r="AH31" s="353" t="s">
        <v>9156</v>
      </c>
    </row>
    <row r="32" spans="1:34" ht="14.4" customHeight="1">
      <c r="A32" s="88">
        <v>1149</v>
      </c>
      <c r="B32" s="443" t="s">
        <v>229</v>
      </c>
      <c r="C32" s="444">
        <v>1149</v>
      </c>
      <c r="D32" s="444" t="s">
        <v>9014</v>
      </c>
      <c r="E32" s="17">
        <v>1083</v>
      </c>
      <c r="F32" s="16" t="s">
        <v>224</v>
      </c>
      <c r="G32" s="17">
        <v>1083</v>
      </c>
      <c r="H32" s="17" t="str">
        <f t="shared" si="0"/>
        <v>031083</v>
      </c>
      <c r="I32" s="334">
        <v>1030</v>
      </c>
      <c r="J32" s="337" t="s">
        <v>225</v>
      </c>
      <c r="K32" s="334" t="str">
        <f t="shared" si="1"/>
        <v>031030</v>
      </c>
      <c r="L32" s="338">
        <v>1274</v>
      </c>
      <c r="M32" s="339" t="s">
        <v>226</v>
      </c>
      <c r="N32" s="338" t="str">
        <f t="shared" si="2"/>
        <v>031274</v>
      </c>
      <c r="O32" s="88">
        <v>1149</v>
      </c>
      <c r="P32" s="89" t="s">
        <v>229</v>
      </c>
      <c r="Q32" s="88" t="str">
        <f t="shared" si="3"/>
        <v>031149</v>
      </c>
      <c r="R32" s="11"/>
      <c r="S32" s="11"/>
      <c r="T32" s="214"/>
      <c r="U32" s="21"/>
      <c r="V32" s="21"/>
      <c r="W32" s="21"/>
      <c r="X32" s="11"/>
      <c r="Y32" s="11"/>
      <c r="Z32"/>
      <c r="AA32"/>
      <c r="AB32" s="12"/>
      <c r="AC32" s="12"/>
      <c r="AD32" s="12"/>
      <c r="AE32" s="22"/>
      <c r="AF32" s="549" t="s">
        <v>42</v>
      </c>
      <c r="AG32" s="550" t="s">
        <v>100</v>
      </c>
      <c r="AH32" s="353" t="s">
        <v>8840</v>
      </c>
    </row>
    <row r="33" spans="1:34" ht="14.4" customHeight="1">
      <c r="A33" s="88">
        <v>1150</v>
      </c>
      <c r="B33" s="443" t="s">
        <v>233</v>
      </c>
      <c r="C33" s="444">
        <v>1150</v>
      </c>
      <c r="D33" s="444" t="s">
        <v>8945</v>
      </c>
      <c r="E33" s="17">
        <v>1084</v>
      </c>
      <c r="F33" s="16" t="s">
        <v>227</v>
      </c>
      <c r="G33" s="17">
        <v>1084</v>
      </c>
      <c r="H33" s="17" t="str">
        <f t="shared" si="0"/>
        <v>031084</v>
      </c>
      <c r="I33" s="334">
        <v>1031</v>
      </c>
      <c r="J33" s="337" t="s">
        <v>228</v>
      </c>
      <c r="K33" s="334" t="str">
        <f t="shared" si="1"/>
        <v>031031</v>
      </c>
      <c r="L33" s="338">
        <v>1275</v>
      </c>
      <c r="M33" s="339" t="s">
        <v>230</v>
      </c>
      <c r="N33" s="338" t="str">
        <f t="shared" si="2"/>
        <v>031275</v>
      </c>
      <c r="O33" s="88">
        <v>1150</v>
      </c>
      <c r="P33" s="89" t="s">
        <v>233</v>
      </c>
      <c r="Q33" s="88" t="str">
        <f t="shared" si="3"/>
        <v>031150</v>
      </c>
      <c r="R33" s="11"/>
      <c r="S33" s="11"/>
      <c r="T33" s="214"/>
      <c r="U33" s="21"/>
      <c r="V33" s="21"/>
      <c r="W33" s="21"/>
      <c r="X33" s="11"/>
      <c r="Y33" s="11"/>
      <c r="Z33"/>
      <c r="AA33"/>
      <c r="AB33" s="12"/>
      <c r="AC33" s="12"/>
      <c r="AD33" s="12"/>
      <c r="AE33" s="22"/>
      <c r="AF33" s="549" t="s">
        <v>43</v>
      </c>
      <c r="AG33" s="550" t="s">
        <v>104</v>
      </c>
      <c r="AH33" s="353" t="s">
        <v>8841</v>
      </c>
    </row>
    <row r="34" spans="1:34" ht="14.4" customHeight="1">
      <c r="A34" s="88">
        <v>1151</v>
      </c>
      <c r="B34" s="443" t="s">
        <v>237</v>
      </c>
      <c r="C34" s="444">
        <v>1151</v>
      </c>
      <c r="D34" s="444" t="s">
        <v>8975</v>
      </c>
      <c r="E34" s="17">
        <v>1085</v>
      </c>
      <c r="F34" s="16" t="s">
        <v>231</v>
      </c>
      <c r="G34" s="17">
        <v>1085</v>
      </c>
      <c r="H34" s="17" t="str">
        <f t="shared" si="0"/>
        <v>031085</v>
      </c>
      <c r="I34" s="334">
        <v>1032</v>
      </c>
      <c r="J34" s="337" t="s">
        <v>232</v>
      </c>
      <c r="K34" s="334" t="str">
        <f t="shared" si="1"/>
        <v>031032</v>
      </c>
      <c r="L34" s="338">
        <v>1276</v>
      </c>
      <c r="M34" s="339" t="s">
        <v>234</v>
      </c>
      <c r="N34" s="338" t="str">
        <f t="shared" si="2"/>
        <v>031276</v>
      </c>
      <c r="O34" s="88">
        <v>1151</v>
      </c>
      <c r="P34" s="89" t="s">
        <v>237</v>
      </c>
      <c r="Q34" s="88" t="str">
        <f t="shared" si="3"/>
        <v>031151</v>
      </c>
      <c r="R34" s="11"/>
      <c r="S34" s="11"/>
      <c r="T34" s="214"/>
      <c r="U34" s="21"/>
      <c r="V34" s="21"/>
      <c r="W34" s="21"/>
      <c r="X34" s="11"/>
      <c r="Y34" s="11"/>
      <c r="Z34"/>
      <c r="AA34"/>
      <c r="AB34" s="12"/>
      <c r="AC34" s="12"/>
      <c r="AD34" s="12"/>
      <c r="AE34" s="22"/>
      <c r="AF34" s="549" t="s">
        <v>108</v>
      </c>
      <c r="AG34" s="550" t="s">
        <v>109</v>
      </c>
      <c r="AH34" s="353" t="s">
        <v>8842</v>
      </c>
    </row>
    <row r="35" spans="1:34" ht="14.4" customHeight="1">
      <c r="A35" s="88">
        <v>1152</v>
      </c>
      <c r="B35" s="443" t="s">
        <v>241</v>
      </c>
      <c r="C35" s="444">
        <v>1152</v>
      </c>
      <c r="D35" s="444" t="s">
        <v>8952</v>
      </c>
      <c r="E35" s="17">
        <v>1086</v>
      </c>
      <c r="F35" s="16" t="s">
        <v>235</v>
      </c>
      <c r="G35" s="17">
        <v>1086</v>
      </c>
      <c r="H35" s="17" t="str">
        <f t="shared" si="0"/>
        <v>031086</v>
      </c>
      <c r="I35" s="334">
        <v>1033</v>
      </c>
      <c r="J35" s="337" t="s">
        <v>236</v>
      </c>
      <c r="K35" s="334" t="str">
        <f t="shared" si="1"/>
        <v>031033</v>
      </c>
      <c r="L35" s="338">
        <v>1277</v>
      </c>
      <c r="M35" s="339" t="s">
        <v>238</v>
      </c>
      <c r="N35" s="338" t="str">
        <f t="shared" si="2"/>
        <v>031277</v>
      </c>
      <c r="O35" s="88">
        <v>1152</v>
      </c>
      <c r="P35" s="89" t="s">
        <v>241</v>
      </c>
      <c r="Q35" s="88" t="str">
        <f t="shared" si="3"/>
        <v>031152</v>
      </c>
      <c r="R35" s="11"/>
      <c r="S35" s="11"/>
      <c r="T35" s="214"/>
      <c r="U35" s="21"/>
      <c r="V35" s="21"/>
      <c r="W35" s="21"/>
      <c r="X35" s="11"/>
      <c r="Y35" s="408"/>
      <c r="Z35" s="347"/>
      <c r="AA35" s="347"/>
      <c r="AB35" s="12"/>
      <c r="AC35" s="12"/>
      <c r="AD35" s="12"/>
      <c r="AE35" s="22"/>
      <c r="AF35" s="549" t="s">
        <v>114</v>
      </c>
      <c r="AG35" s="550" t="s">
        <v>115</v>
      </c>
      <c r="AH35" s="353" t="s">
        <v>8843</v>
      </c>
    </row>
    <row r="36" spans="1:34" ht="14.4" customHeight="1">
      <c r="A36" s="88">
        <v>1153</v>
      </c>
      <c r="B36" s="443" t="s">
        <v>245</v>
      </c>
      <c r="C36" s="444">
        <v>1153</v>
      </c>
      <c r="D36" s="444" t="s">
        <v>9007</v>
      </c>
      <c r="E36" s="17">
        <v>1087</v>
      </c>
      <c r="F36" s="16" t="s">
        <v>239</v>
      </c>
      <c r="G36" s="17">
        <v>1087</v>
      </c>
      <c r="H36" s="17" t="str">
        <f t="shared" si="0"/>
        <v>031087</v>
      </c>
      <c r="I36" s="334">
        <v>1034</v>
      </c>
      <c r="J36" s="337" t="s">
        <v>240</v>
      </c>
      <c r="K36" s="334" t="str">
        <f t="shared" si="1"/>
        <v>031034</v>
      </c>
      <c r="L36" s="338">
        <v>1278</v>
      </c>
      <c r="M36" s="339" t="s">
        <v>242</v>
      </c>
      <c r="N36" s="338" t="str">
        <f t="shared" si="2"/>
        <v>031278</v>
      </c>
      <c r="O36" s="88">
        <v>1153</v>
      </c>
      <c r="P36" s="89" t="s">
        <v>245</v>
      </c>
      <c r="Q36" s="88" t="str">
        <f t="shared" si="3"/>
        <v>031153</v>
      </c>
      <c r="R36" s="11"/>
      <c r="S36" s="11"/>
      <c r="T36" s="214"/>
      <c r="U36" s="21"/>
      <c r="V36" s="21"/>
      <c r="W36" s="21"/>
      <c r="X36" s="11"/>
      <c r="Y36" s="11"/>
      <c r="Z36"/>
      <c r="AA36"/>
      <c r="AB36" s="12"/>
      <c r="AC36" s="12"/>
      <c r="AD36" s="12"/>
      <c r="AE36" s="22"/>
      <c r="AF36" s="549" t="s">
        <v>120</v>
      </c>
      <c r="AG36" s="550" t="s">
        <v>121</v>
      </c>
      <c r="AH36" s="353" t="s">
        <v>8844</v>
      </c>
    </row>
    <row r="37" spans="1:34" ht="14.4" customHeight="1">
      <c r="A37" s="88">
        <v>1154</v>
      </c>
      <c r="B37" s="443" t="s">
        <v>249</v>
      </c>
      <c r="C37" s="444">
        <v>1154</v>
      </c>
      <c r="D37" s="444" t="s">
        <v>8939</v>
      </c>
      <c r="E37" s="17">
        <v>1088</v>
      </c>
      <c r="F37" s="16" t="s">
        <v>243</v>
      </c>
      <c r="G37" s="17">
        <v>1088</v>
      </c>
      <c r="H37" s="17" t="str">
        <f t="shared" si="0"/>
        <v>031088</v>
      </c>
      <c r="I37" s="334">
        <v>1035</v>
      </c>
      <c r="J37" s="337" t="s">
        <v>244</v>
      </c>
      <c r="K37" s="334" t="str">
        <f t="shared" si="1"/>
        <v>031035</v>
      </c>
      <c r="L37" s="338">
        <v>1279</v>
      </c>
      <c r="M37" s="339" t="s">
        <v>246</v>
      </c>
      <c r="N37" s="338" t="str">
        <f t="shared" si="2"/>
        <v>031279</v>
      </c>
      <c r="O37" s="88">
        <v>1154</v>
      </c>
      <c r="P37" s="89" t="s">
        <v>249</v>
      </c>
      <c r="Q37" s="88" t="str">
        <f t="shared" si="3"/>
        <v>031154</v>
      </c>
      <c r="R37" s="11"/>
      <c r="S37" s="11"/>
      <c r="T37" s="214"/>
      <c r="U37" s="21"/>
      <c r="V37" s="21"/>
      <c r="W37" s="21"/>
      <c r="X37" s="11"/>
      <c r="Y37" s="11"/>
      <c r="Z37"/>
      <c r="AA37"/>
      <c r="AB37" s="12"/>
      <c r="AC37" s="12"/>
      <c r="AD37" s="12"/>
      <c r="AE37" s="22"/>
      <c r="AF37" s="551" t="s">
        <v>9104</v>
      </c>
      <c r="AG37" s="550" t="s">
        <v>130</v>
      </c>
      <c r="AH37" s="353" t="s">
        <v>8845</v>
      </c>
    </row>
    <row r="38" spans="1:34" ht="14.4" customHeight="1">
      <c r="A38" s="88">
        <v>1155</v>
      </c>
      <c r="B38" s="443" t="s">
        <v>253</v>
      </c>
      <c r="C38" s="444">
        <v>1155</v>
      </c>
      <c r="D38" s="444" t="s">
        <v>11070</v>
      </c>
      <c r="E38" s="17">
        <v>1089</v>
      </c>
      <c r="F38" s="16" t="s">
        <v>247</v>
      </c>
      <c r="G38" s="17">
        <v>1089</v>
      </c>
      <c r="H38" s="17" t="str">
        <f t="shared" si="0"/>
        <v>031089</v>
      </c>
      <c r="I38" s="334">
        <v>1036</v>
      </c>
      <c r="J38" s="337" t="s">
        <v>248</v>
      </c>
      <c r="K38" s="334" t="str">
        <f t="shared" si="1"/>
        <v>031036</v>
      </c>
      <c r="L38" s="338">
        <v>1280</v>
      </c>
      <c r="M38" s="339" t="s">
        <v>250</v>
      </c>
      <c r="N38" s="338" t="str">
        <f t="shared" si="2"/>
        <v>031280</v>
      </c>
      <c r="O38" s="88">
        <v>1155</v>
      </c>
      <c r="P38" s="89" t="s">
        <v>253</v>
      </c>
      <c r="Q38" s="88" t="str">
        <f t="shared" si="3"/>
        <v>031155</v>
      </c>
      <c r="R38" s="11"/>
      <c r="S38" s="11"/>
      <c r="T38" s="214"/>
      <c r="U38" s="21"/>
      <c r="V38" s="21"/>
      <c r="W38" s="21"/>
      <c r="X38" s="11"/>
      <c r="Y38" s="11"/>
      <c r="Z38"/>
      <c r="AA38"/>
      <c r="AB38" s="12"/>
      <c r="AC38" s="12"/>
      <c r="AD38" s="12"/>
      <c r="AE38" s="22"/>
      <c r="AF38" s="552" t="s">
        <v>9105</v>
      </c>
      <c r="AG38" s="553" t="s">
        <v>8802</v>
      </c>
      <c r="AH38" s="353" t="s">
        <v>8846</v>
      </c>
    </row>
    <row r="39" spans="1:34" ht="14.4" customHeight="1">
      <c r="A39" s="88">
        <v>1156</v>
      </c>
      <c r="B39" s="443" t="s">
        <v>257</v>
      </c>
      <c r="C39" s="444">
        <v>1156</v>
      </c>
      <c r="D39" s="444" t="s">
        <v>8922</v>
      </c>
      <c r="E39" s="17">
        <v>1090</v>
      </c>
      <c r="F39" s="16" t="s">
        <v>251</v>
      </c>
      <c r="G39" s="17">
        <v>1090</v>
      </c>
      <c r="H39" s="17" t="str">
        <f t="shared" si="0"/>
        <v>031090</v>
      </c>
      <c r="I39" s="334">
        <v>1037</v>
      </c>
      <c r="J39" s="337" t="s">
        <v>252</v>
      </c>
      <c r="K39" s="334" t="str">
        <f t="shared" si="1"/>
        <v>031037</v>
      </c>
      <c r="L39" s="338">
        <v>1281</v>
      </c>
      <c r="M39" s="339" t="s">
        <v>254</v>
      </c>
      <c r="N39" s="338" t="str">
        <f t="shared" si="2"/>
        <v>031281</v>
      </c>
      <c r="O39" s="88">
        <v>1156</v>
      </c>
      <c r="P39" s="89" t="s">
        <v>257</v>
      </c>
      <c r="Q39" s="88" t="str">
        <f t="shared" si="3"/>
        <v>031156</v>
      </c>
      <c r="R39" s="11"/>
      <c r="S39" s="11"/>
      <c r="T39" s="214"/>
      <c r="U39" s="21"/>
      <c r="V39" s="21"/>
      <c r="W39" s="21"/>
      <c r="X39" s="11"/>
      <c r="Y39" s="11"/>
      <c r="Z39"/>
      <c r="AA39"/>
      <c r="AB39" s="12"/>
      <c r="AC39" s="12"/>
      <c r="AD39" s="12"/>
      <c r="AE39" s="22"/>
      <c r="AF39" s="554" t="s">
        <v>9106</v>
      </c>
      <c r="AG39" s="555" t="s">
        <v>9107</v>
      </c>
      <c r="AH39" s="353" t="s">
        <v>8847</v>
      </c>
    </row>
    <row r="40" spans="1:34" ht="14.4" customHeight="1">
      <c r="A40" s="88">
        <v>1157</v>
      </c>
      <c r="B40" s="443" t="s">
        <v>261</v>
      </c>
      <c r="C40" s="444">
        <v>1157</v>
      </c>
      <c r="D40" s="444" t="s">
        <v>8954</v>
      </c>
      <c r="E40" s="17">
        <v>1091</v>
      </c>
      <c r="F40" s="16" t="s">
        <v>255</v>
      </c>
      <c r="G40" s="17">
        <v>1091</v>
      </c>
      <c r="H40" s="17" t="str">
        <f t="shared" si="0"/>
        <v>031091</v>
      </c>
      <c r="I40" s="334">
        <v>1038</v>
      </c>
      <c r="J40" s="337" t="s">
        <v>256</v>
      </c>
      <c r="K40" s="334" t="str">
        <f t="shared" si="1"/>
        <v>031038</v>
      </c>
      <c r="L40" s="338">
        <v>1282</v>
      </c>
      <c r="M40" s="339" t="s">
        <v>258</v>
      </c>
      <c r="N40" s="338" t="str">
        <f t="shared" si="2"/>
        <v>031282</v>
      </c>
      <c r="O40" s="88">
        <v>1157</v>
      </c>
      <c r="P40" s="89" t="s">
        <v>261</v>
      </c>
      <c r="Q40" s="88" t="str">
        <f t="shared" si="3"/>
        <v>031157</v>
      </c>
      <c r="R40" s="11"/>
      <c r="S40" s="11"/>
      <c r="T40" s="214"/>
      <c r="U40" s="21"/>
      <c r="V40" s="21"/>
      <c r="W40" s="21"/>
      <c r="X40" s="11"/>
      <c r="Y40" s="11"/>
      <c r="Z40"/>
      <c r="AA40"/>
      <c r="AB40" s="12"/>
      <c r="AC40" s="12"/>
      <c r="AD40" s="12"/>
      <c r="AE40" s="22"/>
      <c r="AF40" s="653" t="s">
        <v>158</v>
      </c>
      <c r="AG40" s="654" t="s">
        <v>9147</v>
      </c>
      <c r="AH40" s="353" t="s">
        <v>8782</v>
      </c>
    </row>
    <row r="41" spans="1:34" ht="14.4" customHeight="1">
      <c r="A41" s="88">
        <v>1158</v>
      </c>
      <c r="B41" s="443" t="s">
        <v>265</v>
      </c>
      <c r="C41" s="444">
        <v>1158</v>
      </c>
      <c r="D41" s="444" t="s">
        <v>8926</v>
      </c>
      <c r="E41" s="17">
        <v>1092</v>
      </c>
      <c r="F41" s="16" t="s">
        <v>259</v>
      </c>
      <c r="G41" s="17">
        <v>1092</v>
      </c>
      <c r="H41" s="17" t="str">
        <f t="shared" si="0"/>
        <v>031092</v>
      </c>
      <c r="I41" s="334">
        <v>1039</v>
      </c>
      <c r="J41" s="337" t="s">
        <v>260</v>
      </c>
      <c r="K41" s="334" t="str">
        <f t="shared" si="1"/>
        <v>031039</v>
      </c>
      <c r="L41" s="338">
        <v>1283</v>
      </c>
      <c r="M41" s="339" t="s">
        <v>262</v>
      </c>
      <c r="N41" s="338" t="str">
        <f t="shared" si="2"/>
        <v>031283</v>
      </c>
      <c r="O41" s="88">
        <v>1158</v>
      </c>
      <c r="P41" s="89" t="s">
        <v>265</v>
      </c>
      <c r="Q41" s="88" t="str">
        <f t="shared" si="3"/>
        <v>031158</v>
      </c>
      <c r="R41" s="11"/>
      <c r="S41" s="11"/>
      <c r="T41" s="214"/>
      <c r="U41" s="21"/>
      <c r="V41" s="21"/>
      <c r="W41" s="21"/>
      <c r="X41" s="11"/>
      <c r="Y41" s="11"/>
      <c r="Z41"/>
      <c r="AA41"/>
      <c r="AB41" s="12"/>
      <c r="AC41" s="12"/>
      <c r="AD41" s="12"/>
      <c r="AE41" s="22"/>
      <c r="AF41" s="653" t="s">
        <v>163</v>
      </c>
      <c r="AG41" s="654" t="s">
        <v>9149</v>
      </c>
      <c r="AH41" s="353" t="s">
        <v>9157</v>
      </c>
    </row>
    <row r="42" spans="1:34" ht="14.4" customHeight="1">
      <c r="A42" s="88">
        <v>1159</v>
      </c>
      <c r="B42" s="443" t="s">
        <v>269</v>
      </c>
      <c r="C42" s="444">
        <v>1159</v>
      </c>
      <c r="D42" s="444" t="s">
        <v>8983</v>
      </c>
      <c r="E42" s="17">
        <v>1093</v>
      </c>
      <c r="F42" s="16" t="s">
        <v>263</v>
      </c>
      <c r="G42" s="17">
        <v>1093</v>
      </c>
      <c r="H42" s="17" t="str">
        <f t="shared" si="0"/>
        <v>031093</v>
      </c>
      <c r="I42" s="334">
        <v>1040</v>
      </c>
      <c r="J42" s="337" t="s">
        <v>264</v>
      </c>
      <c r="K42" s="334" t="str">
        <f t="shared" si="1"/>
        <v>031040</v>
      </c>
      <c r="L42" s="338">
        <v>1284</v>
      </c>
      <c r="M42" s="339" t="s">
        <v>266</v>
      </c>
      <c r="N42" s="338" t="str">
        <f t="shared" si="2"/>
        <v>031284</v>
      </c>
      <c r="O42" s="88">
        <v>1159</v>
      </c>
      <c r="P42" s="89" t="s">
        <v>269</v>
      </c>
      <c r="Q42" s="88" t="str">
        <f t="shared" si="3"/>
        <v>031159</v>
      </c>
      <c r="R42" s="11"/>
      <c r="S42" s="11"/>
      <c r="T42" s="214"/>
      <c r="U42" s="21"/>
      <c r="V42" s="21"/>
      <c r="W42" s="21"/>
      <c r="X42" s="11"/>
      <c r="Y42" s="11"/>
      <c r="Z42"/>
      <c r="AA42"/>
      <c r="AB42" s="12"/>
      <c r="AC42" s="12"/>
      <c r="AD42" s="12"/>
      <c r="AE42" s="22"/>
      <c r="AF42" s="556" t="s">
        <v>9094</v>
      </c>
      <c r="AG42" s="550" t="s">
        <v>143</v>
      </c>
      <c r="AH42" s="10" t="s">
        <v>9158</v>
      </c>
    </row>
    <row r="43" spans="1:34" ht="14.4" customHeight="1">
      <c r="A43" s="88">
        <v>1160</v>
      </c>
      <c r="B43" s="443" t="s">
        <v>273</v>
      </c>
      <c r="C43" s="444">
        <v>1160</v>
      </c>
      <c r="D43" s="444" t="s">
        <v>8923</v>
      </c>
      <c r="E43" s="17">
        <v>1094</v>
      </c>
      <c r="F43" s="16" t="s">
        <v>267</v>
      </c>
      <c r="G43" s="17">
        <v>1094</v>
      </c>
      <c r="H43" s="17" t="str">
        <f t="shared" si="0"/>
        <v>031094</v>
      </c>
      <c r="I43" s="334">
        <v>1041</v>
      </c>
      <c r="J43" s="337" t="s">
        <v>268</v>
      </c>
      <c r="K43" s="334" t="str">
        <f t="shared" si="1"/>
        <v>031041</v>
      </c>
      <c r="L43" s="338">
        <v>1285</v>
      </c>
      <c r="M43" s="339" t="s">
        <v>270</v>
      </c>
      <c r="N43" s="338" t="str">
        <f t="shared" si="2"/>
        <v>031285</v>
      </c>
      <c r="O43" s="88">
        <v>1160</v>
      </c>
      <c r="P43" s="89" t="s">
        <v>273</v>
      </c>
      <c r="Q43" s="88" t="str">
        <f t="shared" si="3"/>
        <v>031160</v>
      </c>
      <c r="R43" s="11"/>
      <c r="S43" s="11"/>
      <c r="T43" s="214"/>
      <c r="U43" s="21"/>
      <c r="V43" s="21"/>
      <c r="W43" s="21"/>
      <c r="X43" s="11"/>
      <c r="Y43" s="11"/>
      <c r="Z43"/>
      <c r="AA43"/>
      <c r="AB43" s="12"/>
      <c r="AC43" s="12"/>
      <c r="AD43" s="12"/>
      <c r="AE43" s="22"/>
      <c r="AF43" s="556" t="s">
        <v>9108</v>
      </c>
      <c r="AG43" s="550" t="s">
        <v>9109</v>
      </c>
      <c r="AH43" s="353" t="s">
        <v>9159</v>
      </c>
    </row>
    <row r="44" spans="1:34" ht="14.4" customHeight="1">
      <c r="A44" s="88">
        <v>1161</v>
      </c>
      <c r="B44" s="443" t="s">
        <v>11488</v>
      </c>
      <c r="C44" s="444">
        <v>1161</v>
      </c>
      <c r="D44" s="444" t="s">
        <v>8953</v>
      </c>
      <c r="E44" s="17">
        <v>1095</v>
      </c>
      <c r="F44" s="16" t="s">
        <v>271</v>
      </c>
      <c r="G44" s="17">
        <v>1095</v>
      </c>
      <c r="H44" s="17" t="str">
        <f t="shared" si="0"/>
        <v>031095</v>
      </c>
      <c r="I44" s="334">
        <v>1042</v>
      </c>
      <c r="J44" s="337" t="s">
        <v>272</v>
      </c>
      <c r="K44" s="334" t="str">
        <f t="shared" si="1"/>
        <v>031042</v>
      </c>
      <c r="L44" s="338">
        <v>1286</v>
      </c>
      <c r="M44" s="339" t="s">
        <v>274</v>
      </c>
      <c r="N44" s="338" t="str">
        <f t="shared" si="2"/>
        <v>031286</v>
      </c>
      <c r="O44" s="88">
        <v>1161</v>
      </c>
      <c r="P44" s="89" t="s">
        <v>277</v>
      </c>
      <c r="Q44" s="88" t="str">
        <f t="shared" si="3"/>
        <v>031161</v>
      </c>
      <c r="R44" s="11"/>
      <c r="S44" s="11"/>
      <c r="T44" s="214"/>
      <c r="U44" s="21"/>
      <c r="V44" s="21"/>
      <c r="W44" s="21"/>
      <c r="X44" s="11"/>
      <c r="Y44" s="11"/>
      <c r="Z44"/>
      <c r="AA44"/>
      <c r="AB44" s="12"/>
      <c r="AC44" s="12"/>
      <c r="AD44" s="12"/>
      <c r="AE44" s="22"/>
      <c r="AF44" s="549" t="s">
        <v>152</v>
      </c>
      <c r="AG44" s="557" t="s">
        <v>8803</v>
      </c>
      <c r="AH44" s="353" t="s">
        <v>8848</v>
      </c>
    </row>
    <row r="45" spans="1:34" ht="14.4" customHeight="1">
      <c r="A45" s="88">
        <v>1162</v>
      </c>
      <c r="B45" s="443" t="s">
        <v>281</v>
      </c>
      <c r="C45" s="444">
        <v>1162</v>
      </c>
      <c r="D45" s="444" t="s">
        <v>9004</v>
      </c>
      <c r="E45" s="17">
        <v>1096</v>
      </c>
      <c r="F45" s="16" t="s">
        <v>275</v>
      </c>
      <c r="G45" s="17">
        <v>1096</v>
      </c>
      <c r="H45" s="17" t="str">
        <f t="shared" si="0"/>
        <v>031096</v>
      </c>
      <c r="I45" s="334">
        <v>1043</v>
      </c>
      <c r="J45" s="337" t="s">
        <v>276</v>
      </c>
      <c r="K45" s="334" t="str">
        <f t="shared" si="1"/>
        <v>031043</v>
      </c>
      <c r="L45" s="338">
        <v>1287</v>
      </c>
      <c r="M45" s="339" t="s">
        <v>278</v>
      </c>
      <c r="N45" s="338" t="str">
        <f t="shared" si="2"/>
        <v>031287</v>
      </c>
      <c r="O45" s="88">
        <v>1162</v>
      </c>
      <c r="P45" s="89" t="s">
        <v>281</v>
      </c>
      <c r="Q45" s="88" t="str">
        <f t="shared" si="3"/>
        <v>031162</v>
      </c>
      <c r="R45" s="11"/>
      <c r="S45" s="11"/>
      <c r="T45" s="214"/>
      <c r="U45" s="21"/>
      <c r="V45" s="21"/>
      <c r="W45" s="21"/>
      <c r="X45" s="11"/>
      <c r="Y45" s="11"/>
      <c r="Z45"/>
      <c r="AA45"/>
      <c r="AB45" s="12"/>
      <c r="AC45" s="12"/>
      <c r="AD45" s="12"/>
      <c r="AE45" s="22"/>
      <c r="AF45" s="549" t="s">
        <v>168</v>
      </c>
      <c r="AG45" s="557" t="s">
        <v>8804</v>
      </c>
      <c r="AH45" s="353" t="s">
        <v>8849</v>
      </c>
    </row>
    <row r="46" spans="1:34" ht="14.4" customHeight="1">
      <c r="A46" s="88">
        <v>1163</v>
      </c>
      <c r="B46" s="443" t="s">
        <v>284</v>
      </c>
      <c r="C46" s="444">
        <v>1163</v>
      </c>
      <c r="D46" s="444" t="s">
        <v>9000</v>
      </c>
      <c r="E46" s="17">
        <v>1097</v>
      </c>
      <c r="F46" s="16" t="s">
        <v>279</v>
      </c>
      <c r="G46" s="17">
        <v>1097</v>
      </c>
      <c r="H46" s="17" t="str">
        <f t="shared" si="0"/>
        <v>031097</v>
      </c>
      <c r="I46" s="334">
        <v>1044</v>
      </c>
      <c r="J46" s="337" t="s">
        <v>280</v>
      </c>
      <c r="K46" s="334" t="str">
        <f t="shared" si="1"/>
        <v>031044</v>
      </c>
      <c r="L46" s="338">
        <v>1288</v>
      </c>
      <c r="M46" s="339" t="s">
        <v>282</v>
      </c>
      <c r="N46" s="338" t="str">
        <f t="shared" si="2"/>
        <v>031288</v>
      </c>
      <c r="O46" s="88">
        <v>1163</v>
      </c>
      <c r="P46" s="89" t="s">
        <v>284</v>
      </c>
      <c r="Q46" s="88" t="str">
        <f t="shared" si="3"/>
        <v>031163</v>
      </c>
      <c r="R46" s="11"/>
      <c r="S46" s="11"/>
      <c r="T46" s="214"/>
      <c r="U46" s="21"/>
      <c r="V46" s="21"/>
      <c r="W46" s="21"/>
      <c r="X46" s="11"/>
      <c r="Y46" s="11"/>
      <c r="Z46"/>
      <c r="AA46"/>
      <c r="AB46" s="12"/>
      <c r="AC46" s="12"/>
      <c r="AD46" s="12"/>
      <c r="AE46" s="22"/>
      <c r="AF46" s="549" t="s">
        <v>174</v>
      </c>
      <c r="AG46" s="550" t="s">
        <v>175</v>
      </c>
      <c r="AH46" s="353" t="s">
        <v>8850</v>
      </c>
    </row>
    <row r="47" spans="1:34" ht="14.4" customHeight="1">
      <c r="A47" s="88">
        <v>1164</v>
      </c>
      <c r="B47" s="443" t="s">
        <v>288</v>
      </c>
      <c r="C47" s="444">
        <v>1164</v>
      </c>
      <c r="D47" s="444" t="s">
        <v>8925</v>
      </c>
      <c r="E47" s="17">
        <v>1098</v>
      </c>
      <c r="F47" s="16" t="s">
        <v>8726</v>
      </c>
      <c r="G47" s="17">
        <v>1098</v>
      </c>
      <c r="H47" s="17" t="str">
        <f t="shared" si="0"/>
        <v>031098</v>
      </c>
      <c r="I47" s="334">
        <v>1045</v>
      </c>
      <c r="J47" s="337" t="s">
        <v>283</v>
      </c>
      <c r="K47" s="334" t="str">
        <f t="shared" si="1"/>
        <v>031045</v>
      </c>
      <c r="L47" s="338">
        <v>1289</v>
      </c>
      <c r="M47" s="339" t="s">
        <v>285</v>
      </c>
      <c r="N47" s="338" t="str">
        <f t="shared" si="2"/>
        <v>031289</v>
      </c>
      <c r="O47" s="88">
        <v>1164</v>
      </c>
      <c r="P47" s="89" t="s">
        <v>288</v>
      </c>
      <c r="Q47" s="88" t="str">
        <f t="shared" si="3"/>
        <v>031164</v>
      </c>
      <c r="R47" s="11"/>
      <c r="S47" s="11"/>
      <c r="T47" s="214"/>
      <c r="U47" s="21"/>
      <c r="V47" s="21"/>
      <c r="W47" s="21"/>
      <c r="X47" s="11"/>
      <c r="Y47" s="11"/>
      <c r="Z47"/>
      <c r="AA47"/>
      <c r="AB47" s="12"/>
      <c r="AC47" s="12"/>
      <c r="AD47" s="12"/>
      <c r="AE47" s="22"/>
      <c r="AF47" s="549" t="s">
        <v>180</v>
      </c>
      <c r="AG47" s="550" t="s">
        <v>8805</v>
      </c>
      <c r="AH47" s="353" t="s">
        <v>8851</v>
      </c>
    </row>
    <row r="48" spans="1:34" ht="14.4" customHeight="1">
      <c r="A48" s="88">
        <v>1165</v>
      </c>
      <c r="B48" s="443" t="s">
        <v>292</v>
      </c>
      <c r="C48" s="444">
        <v>1165</v>
      </c>
      <c r="D48" s="444" t="s">
        <v>8916</v>
      </c>
      <c r="E48" s="17">
        <v>1099</v>
      </c>
      <c r="F48" s="16" t="s">
        <v>286</v>
      </c>
      <c r="G48" s="17">
        <v>1099</v>
      </c>
      <c r="H48" s="17" t="str">
        <f t="shared" si="0"/>
        <v>031099</v>
      </c>
      <c r="I48" s="334">
        <v>1046</v>
      </c>
      <c r="J48" s="337" t="s">
        <v>287</v>
      </c>
      <c r="K48" s="334" t="str">
        <f t="shared" si="1"/>
        <v>031046</v>
      </c>
      <c r="L48" s="338">
        <v>1290</v>
      </c>
      <c r="M48" s="339" t="s">
        <v>289</v>
      </c>
      <c r="N48" s="338" t="str">
        <f t="shared" si="2"/>
        <v>031290</v>
      </c>
      <c r="O48" s="88">
        <v>1165</v>
      </c>
      <c r="P48" s="89" t="s">
        <v>292</v>
      </c>
      <c r="Q48" s="88" t="str">
        <f t="shared" si="3"/>
        <v>031165</v>
      </c>
      <c r="R48" s="11"/>
      <c r="S48" s="11"/>
      <c r="T48" s="214"/>
      <c r="U48" s="21"/>
      <c r="V48" s="21"/>
      <c r="W48" s="21"/>
      <c r="X48" s="11"/>
      <c r="Y48" s="11"/>
      <c r="Z48"/>
      <c r="AA48"/>
      <c r="AB48" s="12"/>
      <c r="AC48" s="12"/>
      <c r="AD48" s="12"/>
      <c r="AE48" s="22"/>
      <c r="AF48" s="549" t="s">
        <v>186</v>
      </c>
      <c r="AG48" s="557" t="s">
        <v>8806</v>
      </c>
      <c r="AH48" s="353" t="s">
        <v>9160</v>
      </c>
    </row>
    <row r="49" spans="1:34" ht="14.4" customHeight="1">
      <c r="A49" s="88">
        <v>1166</v>
      </c>
      <c r="B49" s="443" t="s">
        <v>296</v>
      </c>
      <c r="C49" s="444">
        <v>1166</v>
      </c>
      <c r="D49" s="444" t="s">
        <v>8982</v>
      </c>
      <c r="E49" s="17">
        <v>1100</v>
      </c>
      <c r="F49" s="16" t="s">
        <v>290</v>
      </c>
      <c r="G49" s="17">
        <v>1100</v>
      </c>
      <c r="H49" s="17" t="str">
        <f t="shared" si="0"/>
        <v>031100</v>
      </c>
      <c r="I49" s="334">
        <v>1047</v>
      </c>
      <c r="J49" s="337" t="s">
        <v>291</v>
      </c>
      <c r="K49" s="334" t="str">
        <f t="shared" si="1"/>
        <v>031047</v>
      </c>
      <c r="L49" s="338">
        <v>1291</v>
      </c>
      <c r="M49" s="339" t="s">
        <v>293</v>
      </c>
      <c r="N49" s="338" t="str">
        <f t="shared" si="2"/>
        <v>031291</v>
      </c>
      <c r="O49" s="88">
        <v>1166</v>
      </c>
      <c r="P49" s="89" t="s">
        <v>296</v>
      </c>
      <c r="Q49" s="88" t="str">
        <f t="shared" si="3"/>
        <v>031166</v>
      </c>
      <c r="R49" s="11"/>
      <c r="S49" s="11"/>
      <c r="T49" s="214"/>
      <c r="U49" s="21"/>
      <c r="V49" s="21"/>
      <c r="W49" s="21"/>
      <c r="X49" s="11"/>
      <c r="Y49" s="11"/>
      <c r="Z49"/>
      <c r="AA49"/>
      <c r="AB49" s="12"/>
      <c r="AC49" s="12"/>
      <c r="AD49" s="12"/>
      <c r="AE49" s="22"/>
      <c r="AF49" s="558" t="s">
        <v>8879</v>
      </c>
      <c r="AG49" s="557" t="s">
        <v>8807</v>
      </c>
      <c r="AH49" s="353" t="s">
        <v>9161</v>
      </c>
    </row>
    <row r="50" spans="1:34" ht="17" customHeight="1">
      <c r="A50" s="88">
        <v>1167</v>
      </c>
      <c r="B50" s="443" t="s">
        <v>300</v>
      </c>
      <c r="C50" s="444">
        <v>1167</v>
      </c>
      <c r="D50" s="444" t="s">
        <v>8935</v>
      </c>
      <c r="E50" s="17">
        <v>1101</v>
      </c>
      <c r="F50" s="16" t="s">
        <v>294</v>
      </c>
      <c r="G50" s="17">
        <v>1101</v>
      </c>
      <c r="H50" s="17" t="str">
        <f t="shared" si="0"/>
        <v>031101</v>
      </c>
      <c r="I50" s="334">
        <v>1048</v>
      </c>
      <c r="J50" s="337" t="s">
        <v>295</v>
      </c>
      <c r="K50" s="334" t="str">
        <f t="shared" si="1"/>
        <v>031048</v>
      </c>
      <c r="L50" s="338">
        <v>1292</v>
      </c>
      <c r="M50" s="339" t="s">
        <v>297</v>
      </c>
      <c r="N50" s="338" t="str">
        <f t="shared" si="2"/>
        <v>031292</v>
      </c>
      <c r="O50" s="88">
        <v>1167</v>
      </c>
      <c r="P50" s="89" t="s">
        <v>300</v>
      </c>
      <c r="Q50" s="88" t="str">
        <f t="shared" si="3"/>
        <v>031167</v>
      </c>
      <c r="R50" s="11"/>
      <c r="S50" s="11"/>
      <c r="T50" s="214"/>
      <c r="U50" s="21"/>
      <c r="V50" s="21"/>
      <c r="W50" s="21"/>
      <c r="X50" s="11"/>
      <c r="Y50" s="11"/>
      <c r="Z50"/>
      <c r="AA50"/>
      <c r="AB50" s="12"/>
      <c r="AC50" s="12"/>
      <c r="AD50" s="12"/>
      <c r="AE50" s="22"/>
      <c r="AF50" s="558" t="s">
        <v>8880</v>
      </c>
      <c r="AG50" s="557" t="s">
        <v>8808</v>
      </c>
      <c r="AH50" s="10" t="s">
        <v>9162</v>
      </c>
    </row>
    <row r="51" spans="1:34" ht="17" customHeight="1">
      <c r="A51" s="88">
        <v>1168</v>
      </c>
      <c r="B51" s="443" t="s">
        <v>304</v>
      </c>
      <c r="C51" s="444">
        <v>1168</v>
      </c>
      <c r="D51" s="444" t="s">
        <v>8991</v>
      </c>
      <c r="E51" s="17">
        <v>1102</v>
      </c>
      <c r="F51" s="16" t="s">
        <v>298</v>
      </c>
      <c r="G51" s="17">
        <v>1102</v>
      </c>
      <c r="H51" s="17" t="str">
        <f t="shared" si="0"/>
        <v>031102</v>
      </c>
      <c r="I51" s="334">
        <v>1049</v>
      </c>
      <c r="J51" s="337" t="s">
        <v>299</v>
      </c>
      <c r="K51" s="334" t="str">
        <f t="shared" si="1"/>
        <v>031049</v>
      </c>
      <c r="L51" s="338">
        <v>1293</v>
      </c>
      <c r="M51" s="339" t="s">
        <v>301</v>
      </c>
      <c r="N51" s="338" t="str">
        <f t="shared" si="2"/>
        <v>031293</v>
      </c>
      <c r="O51" s="88">
        <v>1168</v>
      </c>
      <c r="P51" s="89" t="s">
        <v>304</v>
      </c>
      <c r="Q51" s="88" t="str">
        <f t="shared" si="3"/>
        <v>031168</v>
      </c>
      <c r="R51" s="11"/>
      <c r="S51" s="11"/>
      <c r="T51" s="214"/>
      <c r="U51" s="21"/>
      <c r="V51" s="21"/>
      <c r="W51" s="21"/>
      <c r="X51" s="11"/>
      <c r="Y51" s="11"/>
      <c r="Z51"/>
      <c r="AA51"/>
      <c r="AB51" s="12"/>
      <c r="AC51" s="12"/>
      <c r="AD51" s="12"/>
      <c r="AE51" s="22"/>
      <c r="AF51" s="558" t="s">
        <v>9110</v>
      </c>
      <c r="AG51" s="557" t="s">
        <v>8809</v>
      </c>
    </row>
    <row r="52" spans="1:34" ht="17" customHeight="1">
      <c r="A52" s="88">
        <v>1169</v>
      </c>
      <c r="B52" s="443" t="s">
        <v>308</v>
      </c>
      <c r="C52" s="444">
        <v>1169</v>
      </c>
      <c r="D52" s="444" t="s">
        <v>9021</v>
      </c>
      <c r="E52" s="17">
        <v>1103</v>
      </c>
      <c r="F52" s="16" t="s">
        <v>302</v>
      </c>
      <c r="G52" s="17">
        <v>1103</v>
      </c>
      <c r="H52" s="17" t="str">
        <f t="shared" si="0"/>
        <v>031103</v>
      </c>
      <c r="I52" s="334">
        <v>1050</v>
      </c>
      <c r="J52" s="337" t="s">
        <v>303</v>
      </c>
      <c r="K52" s="334" t="str">
        <f t="shared" si="1"/>
        <v>031050</v>
      </c>
      <c r="L52" s="338">
        <v>1294</v>
      </c>
      <c r="M52" s="339" t="s">
        <v>305</v>
      </c>
      <c r="N52" s="338" t="str">
        <f t="shared" si="2"/>
        <v>031294</v>
      </c>
      <c r="O52" s="88">
        <v>1169</v>
      </c>
      <c r="P52" s="89" t="s">
        <v>308</v>
      </c>
      <c r="Q52" s="88" t="str">
        <f t="shared" si="3"/>
        <v>031169</v>
      </c>
      <c r="R52" s="11"/>
      <c r="S52" s="11"/>
      <c r="T52" s="214"/>
      <c r="U52" s="21"/>
      <c r="V52" s="21"/>
      <c r="W52" s="21"/>
      <c r="X52" s="11"/>
      <c r="Y52" s="11"/>
      <c r="Z52"/>
      <c r="AA52"/>
      <c r="AB52" s="12"/>
      <c r="AC52" s="12"/>
      <c r="AD52" s="12"/>
      <c r="AE52" s="22"/>
      <c r="AF52" s="558" t="s">
        <v>9111</v>
      </c>
      <c r="AG52" s="557" t="s">
        <v>8810</v>
      </c>
    </row>
    <row r="53" spans="1:34" ht="17" customHeight="1">
      <c r="A53" s="88">
        <v>1170</v>
      </c>
      <c r="B53" s="443" t="s">
        <v>312</v>
      </c>
      <c r="C53" s="444">
        <v>1170</v>
      </c>
      <c r="D53" s="444" t="s">
        <v>8948</v>
      </c>
      <c r="E53" s="17">
        <v>1104</v>
      </c>
      <c r="F53" s="16" t="s">
        <v>306</v>
      </c>
      <c r="G53" s="17">
        <v>1104</v>
      </c>
      <c r="H53" s="17" t="str">
        <f t="shared" si="0"/>
        <v>031104</v>
      </c>
      <c r="I53" s="334">
        <v>1051</v>
      </c>
      <c r="J53" s="337" t="s">
        <v>307</v>
      </c>
      <c r="K53" s="334" t="str">
        <f t="shared" si="1"/>
        <v>031051</v>
      </c>
      <c r="L53" s="338">
        <v>1295</v>
      </c>
      <c r="M53" s="339" t="s">
        <v>309</v>
      </c>
      <c r="N53" s="338" t="str">
        <f t="shared" si="2"/>
        <v>031295</v>
      </c>
      <c r="O53" s="88">
        <v>1170</v>
      </c>
      <c r="P53" s="89" t="s">
        <v>312</v>
      </c>
      <c r="Q53" s="88" t="str">
        <f t="shared" si="3"/>
        <v>031170</v>
      </c>
      <c r="R53" s="11"/>
      <c r="S53" s="11"/>
      <c r="T53" s="214"/>
      <c r="U53" s="21"/>
      <c r="V53" s="21"/>
      <c r="W53" s="21"/>
      <c r="X53" s="11"/>
      <c r="Y53" s="11"/>
      <c r="Z53"/>
      <c r="AA53"/>
      <c r="AB53" s="12"/>
      <c r="AC53" s="12"/>
      <c r="AD53" s="12"/>
      <c r="AE53" s="22"/>
      <c r="AF53"/>
      <c r="AG53" s="22"/>
      <c r="AH53" s="22"/>
    </row>
    <row r="54" spans="1:34" ht="17" customHeight="1">
      <c r="A54" s="88">
        <v>1171</v>
      </c>
      <c r="B54" s="443" t="s">
        <v>316</v>
      </c>
      <c r="C54" s="444">
        <v>1171</v>
      </c>
      <c r="D54" s="444" t="s">
        <v>9040</v>
      </c>
      <c r="E54" s="17">
        <v>1105</v>
      </c>
      <c r="F54" s="16" t="s">
        <v>310</v>
      </c>
      <c r="G54" s="17">
        <v>1105</v>
      </c>
      <c r="H54" s="17" t="str">
        <f t="shared" si="0"/>
        <v>031105</v>
      </c>
      <c r="I54" s="334">
        <v>1052</v>
      </c>
      <c r="J54" s="337" t="s">
        <v>311</v>
      </c>
      <c r="K54" s="334" t="str">
        <f t="shared" si="1"/>
        <v>031052</v>
      </c>
      <c r="L54" s="338">
        <v>1296</v>
      </c>
      <c r="M54" s="339" t="s">
        <v>313</v>
      </c>
      <c r="N54" s="338" t="str">
        <f t="shared" si="2"/>
        <v>031296</v>
      </c>
      <c r="O54" s="88">
        <v>1171</v>
      </c>
      <c r="P54" s="89" t="s">
        <v>316</v>
      </c>
      <c r="Q54" s="88" t="str">
        <f t="shared" si="3"/>
        <v>031171</v>
      </c>
      <c r="R54" s="11"/>
      <c r="S54" s="11"/>
      <c r="T54" s="214"/>
      <c r="U54" s="21"/>
      <c r="V54" s="21"/>
      <c r="W54" s="21"/>
      <c r="X54" s="11"/>
      <c r="Y54" s="11"/>
      <c r="Z54"/>
      <c r="AA54"/>
      <c r="AB54" s="12"/>
      <c r="AC54" s="12"/>
      <c r="AD54" s="12"/>
      <c r="AE54" s="22"/>
      <c r="AF54"/>
      <c r="AG54" s="22"/>
      <c r="AH54" s="22"/>
    </row>
    <row r="55" spans="1:34" ht="17" customHeight="1">
      <c r="A55" s="88">
        <v>1172</v>
      </c>
      <c r="B55" s="443" t="s">
        <v>320</v>
      </c>
      <c r="C55" s="444">
        <v>1172</v>
      </c>
      <c r="D55" s="444" t="s">
        <v>9041</v>
      </c>
      <c r="E55" s="17">
        <v>1106</v>
      </c>
      <c r="F55" s="16" t="s">
        <v>314</v>
      </c>
      <c r="G55" s="17">
        <v>1106</v>
      </c>
      <c r="H55" s="17" t="str">
        <f t="shared" si="0"/>
        <v>031106</v>
      </c>
      <c r="I55" s="334">
        <v>1053</v>
      </c>
      <c r="J55" s="337" t="s">
        <v>315</v>
      </c>
      <c r="K55" s="334" t="str">
        <f t="shared" si="1"/>
        <v>031053</v>
      </c>
      <c r="L55" s="338">
        <v>1297</v>
      </c>
      <c r="M55" s="339" t="s">
        <v>317</v>
      </c>
      <c r="N55" s="338" t="str">
        <f t="shared" si="2"/>
        <v>031297</v>
      </c>
      <c r="O55" s="88">
        <v>1172</v>
      </c>
      <c r="P55" s="89" t="s">
        <v>320</v>
      </c>
      <c r="Q55" s="88" t="str">
        <f t="shared" si="3"/>
        <v>031172</v>
      </c>
      <c r="R55" s="11"/>
      <c r="S55" s="11"/>
      <c r="T55" s="214"/>
      <c r="U55" s="21"/>
      <c r="V55" s="21"/>
      <c r="W55" s="21"/>
      <c r="X55" s="11"/>
      <c r="Y55" s="11"/>
      <c r="Z55"/>
      <c r="AA55"/>
      <c r="AB55" s="12"/>
      <c r="AC55" s="12"/>
      <c r="AD55" s="12"/>
      <c r="AE55" s="22"/>
      <c r="AF55"/>
      <c r="AG55" s="22"/>
      <c r="AH55" s="22"/>
    </row>
    <row r="56" spans="1:34" ht="17" customHeight="1">
      <c r="A56" s="88">
        <v>1173</v>
      </c>
      <c r="B56" s="443" t="s">
        <v>324</v>
      </c>
      <c r="C56" s="444">
        <v>1173</v>
      </c>
      <c r="D56" s="444" t="s">
        <v>8947</v>
      </c>
      <c r="E56" s="17">
        <v>1107</v>
      </c>
      <c r="F56" s="16" t="s">
        <v>318</v>
      </c>
      <c r="G56" s="17">
        <v>1107</v>
      </c>
      <c r="H56" s="17" t="str">
        <f t="shared" si="0"/>
        <v>031107</v>
      </c>
      <c r="I56" s="338">
        <v>1245</v>
      </c>
      <c r="J56" s="339" t="s">
        <v>87</v>
      </c>
      <c r="K56" s="338" t="str">
        <f>CONCATENATE("03",I56)</f>
        <v>031245</v>
      </c>
      <c r="L56" s="338">
        <v>1298</v>
      </c>
      <c r="M56" s="339" t="s">
        <v>321</v>
      </c>
      <c r="N56" s="338" t="str">
        <f t="shared" si="2"/>
        <v>031298</v>
      </c>
      <c r="O56" s="88">
        <v>1173</v>
      </c>
      <c r="P56" s="89" t="s">
        <v>324</v>
      </c>
      <c r="Q56" s="88" t="str">
        <f t="shared" si="3"/>
        <v>031173</v>
      </c>
      <c r="R56" s="11"/>
      <c r="S56" s="11"/>
      <c r="T56" s="214"/>
      <c r="U56" s="21"/>
      <c r="V56" s="21"/>
      <c r="W56" s="21"/>
      <c r="X56" s="11"/>
      <c r="Y56" s="11"/>
      <c r="Z56"/>
      <c r="AA56"/>
      <c r="AB56" s="12"/>
      <c r="AC56" s="12"/>
      <c r="AD56" s="12"/>
      <c r="AE56" s="22"/>
      <c r="AF56"/>
      <c r="AG56" s="22"/>
      <c r="AH56" s="22"/>
    </row>
    <row r="57" spans="1:34" ht="17" customHeight="1">
      <c r="A57" s="88">
        <v>1174</v>
      </c>
      <c r="B57" s="443" t="s">
        <v>328</v>
      </c>
      <c r="C57" s="444">
        <v>1174</v>
      </c>
      <c r="D57" s="444" t="s">
        <v>9043</v>
      </c>
      <c r="E57" s="17">
        <v>1108</v>
      </c>
      <c r="F57" s="16" t="s">
        <v>322</v>
      </c>
      <c r="G57" s="17">
        <v>1108</v>
      </c>
      <c r="H57" s="17" t="str">
        <f t="shared" si="0"/>
        <v>031108</v>
      </c>
      <c r="I57" s="338">
        <v>1246</v>
      </c>
      <c r="J57" s="339" t="s">
        <v>93</v>
      </c>
      <c r="K57" s="338" t="str">
        <f t="shared" ref="K57:K111" si="4">CONCATENATE("03",I57)</f>
        <v>031246</v>
      </c>
      <c r="L57" s="338">
        <v>1299</v>
      </c>
      <c r="M57" s="339" t="s">
        <v>325</v>
      </c>
      <c r="N57" s="338" t="str">
        <f t="shared" si="2"/>
        <v>031299</v>
      </c>
      <c r="O57" s="88">
        <v>1174</v>
      </c>
      <c r="P57" s="89" t="s">
        <v>328</v>
      </c>
      <c r="Q57" s="88" t="str">
        <f t="shared" si="3"/>
        <v>031174</v>
      </c>
      <c r="R57" s="11"/>
      <c r="S57" s="11"/>
      <c r="T57" s="214"/>
      <c r="U57" s="21"/>
      <c r="V57" s="21"/>
      <c r="W57" s="21"/>
      <c r="X57" s="11"/>
      <c r="Y57" s="11"/>
      <c r="Z57"/>
      <c r="AA57"/>
      <c r="AB57" s="12"/>
      <c r="AC57" s="12"/>
      <c r="AD57" s="12"/>
      <c r="AE57" s="22"/>
      <c r="AF57"/>
      <c r="AG57" s="22"/>
      <c r="AH57" s="22"/>
    </row>
    <row r="58" spans="1:34" ht="17" customHeight="1">
      <c r="A58" s="88">
        <v>1175</v>
      </c>
      <c r="B58" s="443" t="s">
        <v>331</v>
      </c>
      <c r="C58" s="444">
        <v>1175</v>
      </c>
      <c r="D58" s="444" t="s">
        <v>8965</v>
      </c>
      <c r="E58" s="17">
        <v>1109</v>
      </c>
      <c r="F58" s="16" t="s">
        <v>326</v>
      </c>
      <c r="G58" s="17">
        <v>1109</v>
      </c>
      <c r="H58" s="17" t="str">
        <f t="shared" si="0"/>
        <v>031109</v>
      </c>
      <c r="I58" s="338">
        <v>1247</v>
      </c>
      <c r="J58" s="339" t="s">
        <v>99</v>
      </c>
      <c r="K58" s="338" t="str">
        <f t="shared" si="4"/>
        <v>031247</v>
      </c>
      <c r="L58" s="338">
        <v>1300</v>
      </c>
      <c r="M58" s="339" t="s">
        <v>329</v>
      </c>
      <c r="N58" s="338" t="str">
        <f t="shared" si="2"/>
        <v>031300</v>
      </c>
      <c r="O58" s="88">
        <v>1175</v>
      </c>
      <c r="P58" s="89" t="s">
        <v>331</v>
      </c>
      <c r="Q58" s="88" t="str">
        <f t="shared" si="3"/>
        <v>031175</v>
      </c>
      <c r="R58" s="11"/>
      <c r="S58" s="11"/>
      <c r="T58" s="214"/>
      <c r="U58" s="21"/>
      <c r="V58" s="21"/>
      <c r="W58" s="21"/>
      <c r="X58" s="11"/>
      <c r="Y58" s="11"/>
      <c r="Z58"/>
      <c r="AA58"/>
      <c r="AB58" s="12"/>
      <c r="AC58" s="12"/>
      <c r="AD58" s="12"/>
      <c r="AE58" s="22"/>
      <c r="AF58"/>
      <c r="AG58" s="22"/>
      <c r="AH58" s="22"/>
    </row>
    <row r="59" spans="1:34" ht="17" customHeight="1">
      <c r="A59" s="88">
        <v>1176</v>
      </c>
      <c r="B59" s="443" t="s">
        <v>335</v>
      </c>
      <c r="C59" s="444">
        <v>1176</v>
      </c>
      <c r="D59" s="444" t="s">
        <v>8998</v>
      </c>
      <c r="E59" s="17">
        <v>1110</v>
      </c>
      <c r="F59" s="16" t="s">
        <v>8727</v>
      </c>
      <c r="G59" s="17">
        <v>1110</v>
      </c>
      <c r="H59" s="17" t="str">
        <f t="shared" si="0"/>
        <v>031110</v>
      </c>
      <c r="I59" s="338">
        <v>1248</v>
      </c>
      <c r="J59" s="339" t="s">
        <v>103</v>
      </c>
      <c r="K59" s="338" t="str">
        <f t="shared" si="4"/>
        <v>031248</v>
      </c>
      <c r="L59" s="338">
        <v>1306</v>
      </c>
      <c r="M59" s="339" t="s">
        <v>332</v>
      </c>
      <c r="N59" s="338" t="str">
        <f t="shared" si="2"/>
        <v>031306</v>
      </c>
      <c r="O59" s="88">
        <v>1176</v>
      </c>
      <c r="P59" s="89" t="s">
        <v>335</v>
      </c>
      <c r="Q59" s="88" t="str">
        <f t="shared" si="3"/>
        <v>031176</v>
      </c>
      <c r="R59" s="11"/>
      <c r="S59" s="11"/>
      <c r="T59" s="214"/>
      <c r="U59" s="21"/>
      <c r="V59" s="21"/>
      <c r="W59" s="21"/>
      <c r="X59" s="11"/>
      <c r="Y59" s="11"/>
      <c r="Z59"/>
      <c r="AA59"/>
      <c r="AB59" s="12"/>
      <c r="AC59" s="12"/>
      <c r="AD59" s="12"/>
      <c r="AE59" s="22"/>
      <c r="AF59"/>
      <c r="AG59" s="22"/>
      <c r="AH59" s="22"/>
    </row>
    <row r="60" spans="1:34" ht="17" customHeight="1">
      <c r="A60" s="88">
        <v>1177</v>
      </c>
      <c r="B60" s="443" t="s">
        <v>337</v>
      </c>
      <c r="C60" s="444">
        <v>1177</v>
      </c>
      <c r="D60" s="444" t="s">
        <v>8951</v>
      </c>
      <c r="E60" s="17">
        <v>1111</v>
      </c>
      <c r="F60" s="16" t="s">
        <v>333</v>
      </c>
      <c r="G60" s="17">
        <v>1111</v>
      </c>
      <c r="H60" s="17" t="str">
        <f t="shared" si="0"/>
        <v>031111</v>
      </c>
      <c r="I60" s="338">
        <v>1249</v>
      </c>
      <c r="J60" s="339" t="s">
        <v>107</v>
      </c>
      <c r="K60" s="338" t="str">
        <f t="shared" si="4"/>
        <v>031249</v>
      </c>
      <c r="O60" s="88">
        <v>1177</v>
      </c>
      <c r="P60" s="89" t="s">
        <v>337</v>
      </c>
      <c r="Q60" s="88" t="str">
        <f t="shared" si="3"/>
        <v>031177</v>
      </c>
      <c r="R60" s="11"/>
      <c r="S60" s="11"/>
      <c r="T60" s="214"/>
      <c r="U60" s="21"/>
      <c r="V60" s="21"/>
      <c r="W60" s="21"/>
      <c r="X60" s="11"/>
      <c r="Y60" s="11"/>
      <c r="Z60"/>
      <c r="AA60"/>
      <c r="AB60" s="12"/>
      <c r="AC60" s="12"/>
      <c r="AD60" s="12"/>
      <c r="AE60" s="22"/>
      <c r="AF60"/>
      <c r="AG60" s="22"/>
      <c r="AH60" s="22"/>
    </row>
    <row r="61" spans="1:34" ht="17" customHeight="1">
      <c r="A61" s="88">
        <v>1178</v>
      </c>
      <c r="B61" s="443" t="s">
        <v>339</v>
      </c>
      <c r="C61" s="444">
        <v>1178</v>
      </c>
      <c r="D61" s="444" t="s">
        <v>8927</v>
      </c>
      <c r="E61" s="17">
        <v>1112</v>
      </c>
      <c r="F61" s="16" t="s">
        <v>8728</v>
      </c>
      <c r="G61" s="17">
        <v>1112</v>
      </c>
      <c r="H61" s="17" t="str">
        <f t="shared" si="0"/>
        <v>031112</v>
      </c>
      <c r="I61" s="338">
        <v>1250</v>
      </c>
      <c r="J61" s="339" t="s">
        <v>113</v>
      </c>
      <c r="K61" s="338" t="str">
        <f t="shared" si="4"/>
        <v>031250</v>
      </c>
      <c r="O61" s="88">
        <v>1178</v>
      </c>
      <c r="P61" s="89" t="s">
        <v>339</v>
      </c>
      <c r="Q61" s="88" t="str">
        <f t="shared" si="3"/>
        <v>031178</v>
      </c>
      <c r="R61" s="11"/>
      <c r="S61" s="11"/>
      <c r="T61" s="214"/>
      <c r="U61" s="21"/>
      <c r="V61" s="21"/>
      <c r="W61" s="21"/>
      <c r="X61" s="11"/>
      <c r="Y61" s="11"/>
      <c r="Z61"/>
      <c r="AA61"/>
      <c r="AB61" s="12"/>
      <c r="AC61" s="12"/>
      <c r="AD61" s="12"/>
      <c r="AE61" s="22"/>
      <c r="AF61"/>
      <c r="AG61" s="22"/>
      <c r="AH61" s="22"/>
    </row>
    <row r="62" spans="1:34" ht="17" customHeight="1">
      <c r="A62" s="88">
        <v>1179</v>
      </c>
      <c r="B62" s="443" t="s">
        <v>340</v>
      </c>
      <c r="C62" s="444">
        <v>1179</v>
      </c>
      <c r="D62" s="444" t="s">
        <v>8969</v>
      </c>
      <c r="E62" s="17">
        <v>1113</v>
      </c>
      <c r="F62" s="16" t="s">
        <v>8729</v>
      </c>
      <c r="G62" s="17">
        <v>1113</v>
      </c>
      <c r="H62" s="17" t="str">
        <f t="shared" si="0"/>
        <v>031113</v>
      </c>
      <c r="I62" s="338">
        <v>1251</v>
      </c>
      <c r="J62" s="339" t="s">
        <v>119</v>
      </c>
      <c r="K62" s="338" t="str">
        <f t="shared" si="4"/>
        <v>031251</v>
      </c>
      <c r="O62" s="88">
        <v>1179</v>
      </c>
      <c r="P62" s="89" t="s">
        <v>340</v>
      </c>
      <c r="Q62" s="88" t="str">
        <f t="shared" si="3"/>
        <v>031179</v>
      </c>
      <c r="R62" s="11"/>
      <c r="S62" s="11"/>
      <c r="T62" s="214"/>
      <c r="U62" s="21"/>
      <c r="V62" s="21"/>
      <c r="W62" s="21"/>
      <c r="X62" s="11"/>
      <c r="Y62" s="11"/>
      <c r="Z62"/>
      <c r="AA62"/>
      <c r="AB62" s="12"/>
      <c r="AC62" s="12"/>
      <c r="AD62" s="12"/>
      <c r="AE62" s="22"/>
      <c r="AF62"/>
      <c r="AG62" s="22"/>
      <c r="AH62" s="22"/>
    </row>
    <row r="63" spans="1:34" ht="17" customHeight="1">
      <c r="A63" s="88">
        <v>1180</v>
      </c>
      <c r="B63" s="443" t="s">
        <v>342</v>
      </c>
      <c r="C63" s="444">
        <v>1180</v>
      </c>
      <c r="D63" s="444" t="s">
        <v>8960</v>
      </c>
      <c r="E63" s="17">
        <v>1114</v>
      </c>
      <c r="F63" s="16" t="s">
        <v>8730</v>
      </c>
      <c r="G63" s="17">
        <v>1114</v>
      </c>
      <c r="H63" s="17" t="str">
        <f t="shared" si="0"/>
        <v>031114</v>
      </c>
      <c r="I63" s="338">
        <v>1252</v>
      </c>
      <c r="J63" s="339" t="s">
        <v>125</v>
      </c>
      <c r="K63" s="338" t="str">
        <f t="shared" si="4"/>
        <v>031252</v>
      </c>
      <c r="O63" s="88">
        <v>1180</v>
      </c>
      <c r="P63" s="89" t="s">
        <v>342</v>
      </c>
      <c r="Q63" s="88" t="str">
        <f t="shared" si="3"/>
        <v>031180</v>
      </c>
      <c r="R63" s="11"/>
      <c r="S63" s="11"/>
      <c r="T63" s="214"/>
      <c r="U63" s="21"/>
      <c r="V63" s="21"/>
      <c r="W63" s="21"/>
      <c r="X63" s="11"/>
      <c r="Y63" s="11"/>
      <c r="Z63"/>
      <c r="AA63"/>
      <c r="AB63" s="12"/>
      <c r="AC63" s="12"/>
      <c r="AD63" s="12"/>
      <c r="AE63" s="22"/>
      <c r="AF63"/>
      <c r="AG63" s="22"/>
      <c r="AH63" s="22"/>
    </row>
    <row r="64" spans="1:34" ht="17" customHeight="1">
      <c r="A64" s="88">
        <v>1181</v>
      </c>
      <c r="B64" s="443" t="s">
        <v>344</v>
      </c>
      <c r="C64" s="444">
        <v>1181</v>
      </c>
      <c r="D64" s="444" t="s">
        <v>8992</v>
      </c>
      <c r="E64" s="17">
        <v>1115</v>
      </c>
      <c r="F64" s="16" t="s">
        <v>341</v>
      </c>
      <c r="G64" s="17">
        <v>1115</v>
      </c>
      <c r="H64" s="17" t="str">
        <f t="shared" si="0"/>
        <v>031115</v>
      </c>
      <c r="I64" s="338">
        <v>1253</v>
      </c>
      <c r="J64" s="339" t="s">
        <v>129</v>
      </c>
      <c r="K64" s="338" t="str">
        <f t="shared" si="4"/>
        <v>031253</v>
      </c>
      <c r="O64" s="88">
        <v>1181</v>
      </c>
      <c r="P64" s="89" t="s">
        <v>344</v>
      </c>
      <c r="Q64" s="88" t="str">
        <f t="shared" si="3"/>
        <v>031181</v>
      </c>
      <c r="R64" s="11"/>
      <c r="S64" s="11"/>
      <c r="T64" s="214"/>
      <c r="U64" s="21"/>
      <c r="V64" s="21"/>
      <c r="W64" s="21"/>
      <c r="X64" s="11"/>
      <c r="Y64" s="11"/>
      <c r="Z64"/>
      <c r="AA64"/>
      <c r="AB64" s="12"/>
      <c r="AC64" s="12"/>
      <c r="AD64" s="12"/>
      <c r="AE64" s="22"/>
      <c r="AF64"/>
      <c r="AG64" s="22"/>
      <c r="AH64" s="22"/>
    </row>
    <row r="65" spans="1:34" ht="17" customHeight="1">
      <c r="A65" s="88">
        <v>1182</v>
      </c>
      <c r="B65" s="443" t="s">
        <v>9590</v>
      </c>
      <c r="C65" s="444">
        <v>1182</v>
      </c>
      <c r="D65" s="444" t="s">
        <v>8958</v>
      </c>
      <c r="E65" s="17">
        <v>1116</v>
      </c>
      <c r="F65" s="16" t="s">
        <v>343</v>
      </c>
      <c r="G65" s="17">
        <v>1116</v>
      </c>
      <c r="H65" s="17" t="str">
        <f t="shared" si="0"/>
        <v>031116</v>
      </c>
      <c r="I65" s="338">
        <v>1254</v>
      </c>
      <c r="J65" s="339" t="s">
        <v>134</v>
      </c>
      <c r="K65" s="338" t="str">
        <f t="shared" si="4"/>
        <v>031254</v>
      </c>
      <c r="O65" s="88">
        <v>1182</v>
      </c>
      <c r="P65" s="89" t="s">
        <v>346</v>
      </c>
      <c r="Q65" s="88" t="str">
        <f t="shared" si="3"/>
        <v>031182</v>
      </c>
      <c r="R65" s="11"/>
      <c r="S65" s="11"/>
      <c r="T65" s="214"/>
      <c r="U65" s="21"/>
      <c r="V65" s="21"/>
      <c r="W65" s="21"/>
      <c r="X65" s="11"/>
      <c r="Y65" s="11"/>
      <c r="Z65"/>
      <c r="AA65"/>
      <c r="AB65" s="12"/>
      <c r="AC65" s="12"/>
      <c r="AD65" s="12"/>
      <c r="AE65" s="22"/>
      <c r="AF65"/>
      <c r="AG65" s="22"/>
      <c r="AH65" s="22"/>
    </row>
    <row r="66" spans="1:34" ht="17" customHeight="1">
      <c r="A66" s="88">
        <v>1183</v>
      </c>
      <c r="B66" s="443" t="s">
        <v>348</v>
      </c>
      <c r="C66" s="444">
        <v>1183</v>
      </c>
      <c r="D66" s="444" t="s">
        <v>8994</v>
      </c>
      <c r="E66" s="17">
        <v>1117</v>
      </c>
      <c r="F66" s="16" t="s">
        <v>345</v>
      </c>
      <c r="G66" s="17">
        <v>1117</v>
      </c>
      <c r="H66" s="17" t="str">
        <f t="shared" si="0"/>
        <v>031117</v>
      </c>
      <c r="I66" s="338">
        <v>1255</v>
      </c>
      <c r="J66" s="339" t="s">
        <v>138</v>
      </c>
      <c r="K66" s="338" t="str">
        <f t="shared" si="4"/>
        <v>031255</v>
      </c>
      <c r="O66" s="88">
        <v>1183</v>
      </c>
      <c r="P66" s="89" t="s">
        <v>348</v>
      </c>
      <c r="Q66" s="88" t="str">
        <f t="shared" si="3"/>
        <v>031183</v>
      </c>
      <c r="R66" s="11"/>
      <c r="S66" s="11"/>
      <c r="T66" s="214"/>
      <c r="U66" s="21"/>
      <c r="V66" s="21"/>
      <c r="W66" s="21"/>
      <c r="X66" s="11"/>
      <c r="Y66" s="11"/>
      <c r="Z66"/>
      <c r="AA66"/>
      <c r="AB66" s="12"/>
      <c r="AC66" s="12"/>
      <c r="AD66" s="12"/>
      <c r="AE66" s="22"/>
      <c r="AF66"/>
      <c r="AG66" s="22"/>
      <c r="AH66" s="22"/>
    </row>
    <row r="67" spans="1:34" ht="17" customHeight="1">
      <c r="A67" s="88">
        <v>1184</v>
      </c>
      <c r="B67" s="443" t="s">
        <v>349</v>
      </c>
      <c r="C67" s="444">
        <v>1184</v>
      </c>
      <c r="D67" s="444" t="s">
        <v>8977</v>
      </c>
      <c r="E67" s="17">
        <v>1118</v>
      </c>
      <c r="F67" s="16" t="s">
        <v>347</v>
      </c>
      <c r="G67" s="17">
        <v>1118</v>
      </c>
      <c r="H67" s="17" t="str">
        <f t="shared" si="0"/>
        <v>031118</v>
      </c>
      <c r="I67" s="338">
        <v>1256</v>
      </c>
      <c r="J67" s="339" t="s">
        <v>142</v>
      </c>
      <c r="K67" s="338" t="str">
        <f t="shared" si="4"/>
        <v>031256</v>
      </c>
      <c r="O67" s="88">
        <v>1184</v>
      </c>
      <c r="P67" s="89" t="s">
        <v>349</v>
      </c>
      <c r="Q67" s="88" t="str">
        <f t="shared" si="3"/>
        <v>031184</v>
      </c>
      <c r="R67" s="11"/>
      <c r="S67" s="11"/>
      <c r="T67" s="214"/>
      <c r="U67" s="21"/>
      <c r="V67" s="21"/>
      <c r="W67" s="21"/>
      <c r="X67" s="11"/>
      <c r="Y67" s="11"/>
      <c r="Z67"/>
      <c r="AA67"/>
      <c r="AB67" s="12"/>
      <c r="AC67" s="12"/>
      <c r="AD67" s="12"/>
      <c r="AE67" s="22"/>
      <c r="AF67"/>
      <c r="AG67" s="22"/>
      <c r="AH67" s="22"/>
    </row>
    <row r="68" spans="1:34" ht="17" customHeight="1">
      <c r="A68" s="88">
        <v>1185</v>
      </c>
      <c r="B68" s="443" t="s">
        <v>350</v>
      </c>
      <c r="C68" s="444">
        <v>1185</v>
      </c>
      <c r="D68" s="444" t="s">
        <v>8938</v>
      </c>
      <c r="E68" s="17">
        <v>1119</v>
      </c>
      <c r="F68" s="16" t="s">
        <v>86</v>
      </c>
      <c r="G68" s="17">
        <v>1119</v>
      </c>
      <c r="H68" s="17" t="str">
        <f t="shared" ref="H68:H72" si="5">CONCATENATE("03",E68)</f>
        <v>031119</v>
      </c>
      <c r="I68" s="338">
        <v>1257</v>
      </c>
      <c r="J68" s="339" t="s">
        <v>147</v>
      </c>
      <c r="K68" s="338" t="str">
        <f t="shared" si="4"/>
        <v>031257</v>
      </c>
      <c r="O68" s="88">
        <v>1185</v>
      </c>
      <c r="P68" s="89" t="s">
        <v>350</v>
      </c>
      <c r="Q68" s="88" t="str">
        <f t="shared" ref="Q68:Q131" si="6">CONCATENATE("03",O68)</f>
        <v>031185</v>
      </c>
      <c r="R68" s="11"/>
      <c r="S68" s="11"/>
      <c r="T68" s="214"/>
      <c r="U68" s="21"/>
      <c r="V68" s="21"/>
      <c r="W68" s="21"/>
      <c r="X68" s="11"/>
      <c r="Y68" s="11"/>
      <c r="Z68"/>
      <c r="AA68"/>
      <c r="AB68" s="12"/>
      <c r="AC68" s="12"/>
      <c r="AD68" s="12"/>
      <c r="AE68" s="22"/>
      <c r="AF68"/>
      <c r="AG68" s="22"/>
      <c r="AH68" s="22"/>
    </row>
    <row r="69" spans="1:34" ht="17" customHeight="1">
      <c r="A69" s="88">
        <v>1186</v>
      </c>
      <c r="B69" s="443" t="s">
        <v>9286</v>
      </c>
      <c r="C69" s="444">
        <v>1186</v>
      </c>
      <c r="D69" s="444" t="s">
        <v>8959</v>
      </c>
      <c r="E69" s="15" t="s">
        <v>8767</v>
      </c>
      <c r="F69" s="18" t="s">
        <v>8768</v>
      </c>
      <c r="G69" s="15" t="s">
        <v>8767</v>
      </c>
      <c r="H69" s="332" t="str">
        <f t="shared" si="5"/>
        <v>031700</v>
      </c>
      <c r="I69" s="338">
        <v>1258</v>
      </c>
      <c r="J69" s="339" t="s">
        <v>151</v>
      </c>
      <c r="K69" s="338" t="str">
        <f t="shared" si="4"/>
        <v>031258</v>
      </c>
      <c r="O69" s="88">
        <v>1186</v>
      </c>
      <c r="P69" s="89" t="s">
        <v>9114</v>
      </c>
      <c r="Q69" s="88" t="str">
        <f t="shared" si="6"/>
        <v>031186</v>
      </c>
      <c r="R69" s="11"/>
      <c r="S69" s="11"/>
      <c r="T69" s="214"/>
      <c r="U69" s="21"/>
      <c r="V69" s="21"/>
      <c r="W69" s="21"/>
      <c r="X69" s="11"/>
      <c r="Y69" s="11"/>
      <c r="Z69"/>
      <c r="AA69"/>
      <c r="AB69" s="12"/>
      <c r="AC69" s="12"/>
      <c r="AD69" s="12"/>
      <c r="AE69" s="22"/>
      <c r="AF69"/>
      <c r="AG69" s="22"/>
      <c r="AH69" s="22"/>
    </row>
    <row r="70" spans="1:34" ht="17" customHeight="1">
      <c r="A70" s="88">
        <v>1187</v>
      </c>
      <c r="B70" s="443" t="s">
        <v>11257</v>
      </c>
      <c r="C70" s="444">
        <v>1187</v>
      </c>
      <c r="D70" s="444" t="s">
        <v>9005</v>
      </c>
      <c r="E70" s="15" t="s">
        <v>8769</v>
      </c>
      <c r="F70" s="18" t="s">
        <v>8771</v>
      </c>
      <c r="G70" s="15" t="s">
        <v>8769</v>
      </c>
      <c r="H70" s="332" t="str">
        <f t="shared" si="5"/>
        <v>031701</v>
      </c>
      <c r="I70" s="338">
        <v>1259</v>
      </c>
      <c r="J70" s="339" t="s">
        <v>157</v>
      </c>
      <c r="K70" s="338" t="str">
        <f t="shared" si="4"/>
        <v>031259</v>
      </c>
      <c r="O70" s="88">
        <v>1187</v>
      </c>
      <c r="P70" s="89" t="s">
        <v>351</v>
      </c>
      <c r="Q70" s="88" t="str">
        <f t="shared" si="6"/>
        <v>031187</v>
      </c>
      <c r="R70" s="11"/>
      <c r="S70" s="11"/>
      <c r="T70" s="214"/>
      <c r="U70" s="21"/>
      <c r="V70" s="21"/>
      <c r="W70" s="21"/>
      <c r="X70" s="11"/>
      <c r="Y70" s="11"/>
      <c r="Z70"/>
      <c r="AA70"/>
      <c r="AB70" s="12"/>
      <c r="AC70" s="12"/>
      <c r="AD70" s="12"/>
      <c r="AE70" s="22"/>
      <c r="AF70"/>
      <c r="AG70" s="22"/>
      <c r="AH70" s="22"/>
    </row>
    <row r="71" spans="1:34" ht="17" customHeight="1">
      <c r="A71" s="88">
        <v>1188</v>
      </c>
      <c r="B71" s="443" t="s">
        <v>352</v>
      </c>
      <c r="C71" s="444">
        <v>1188</v>
      </c>
      <c r="D71" s="444" t="s">
        <v>8999</v>
      </c>
      <c r="E71" s="15" t="s">
        <v>8770</v>
      </c>
      <c r="F71" s="18" t="s">
        <v>8772</v>
      </c>
      <c r="G71" s="15" t="s">
        <v>8770</v>
      </c>
      <c r="H71" s="332" t="str">
        <f t="shared" si="5"/>
        <v>031702</v>
      </c>
      <c r="I71" s="338">
        <v>1260</v>
      </c>
      <c r="J71" s="339" t="s">
        <v>162</v>
      </c>
      <c r="K71" s="338" t="str">
        <f t="shared" si="4"/>
        <v>031260</v>
      </c>
      <c r="O71" s="88">
        <v>1188</v>
      </c>
      <c r="P71" s="89" t="s">
        <v>352</v>
      </c>
      <c r="Q71" s="88" t="str">
        <f t="shared" si="6"/>
        <v>031188</v>
      </c>
      <c r="R71" s="11"/>
      <c r="S71" s="11"/>
      <c r="T71" s="214"/>
      <c r="U71" s="21"/>
      <c r="V71" s="21"/>
      <c r="W71" s="21"/>
      <c r="X71" s="11"/>
      <c r="Y71" s="11"/>
      <c r="Z71"/>
      <c r="AA71"/>
      <c r="AB71" s="12"/>
      <c r="AC71" s="12"/>
      <c r="AD71" s="12"/>
      <c r="AE71" s="22"/>
      <c r="AF71"/>
      <c r="AG71" s="22"/>
      <c r="AH71" s="22"/>
    </row>
    <row r="72" spans="1:34" ht="17" customHeight="1">
      <c r="A72" s="88">
        <v>1189</v>
      </c>
      <c r="B72" s="443" t="s">
        <v>353</v>
      </c>
      <c r="C72" s="444">
        <v>1189</v>
      </c>
      <c r="D72" s="444" t="s">
        <v>8974</v>
      </c>
      <c r="E72" s="15" t="s">
        <v>8788</v>
      </c>
      <c r="F72" s="18" t="s">
        <v>8773</v>
      </c>
      <c r="G72" s="15" t="s">
        <v>8788</v>
      </c>
      <c r="H72" s="332" t="str">
        <f t="shared" si="5"/>
        <v>031703</v>
      </c>
      <c r="I72" s="338">
        <v>1261</v>
      </c>
      <c r="J72" s="339" t="s">
        <v>167</v>
      </c>
      <c r="K72" s="338" t="str">
        <f t="shared" si="4"/>
        <v>031261</v>
      </c>
      <c r="O72" s="88">
        <v>1189</v>
      </c>
      <c r="P72" s="89" t="s">
        <v>353</v>
      </c>
      <c r="Q72" s="88" t="str">
        <f t="shared" si="6"/>
        <v>031189</v>
      </c>
      <c r="R72" s="11"/>
      <c r="S72" s="11"/>
      <c r="T72" s="214"/>
      <c r="U72" s="21"/>
      <c r="V72" s="21"/>
      <c r="W72" s="21"/>
      <c r="X72" s="11"/>
      <c r="Y72" s="11"/>
      <c r="Z72"/>
      <c r="AA72"/>
      <c r="AB72" s="12"/>
      <c r="AC72" s="12"/>
      <c r="AD72" s="12"/>
      <c r="AE72" s="22"/>
      <c r="AF72"/>
      <c r="AG72" s="22"/>
      <c r="AH72" s="22"/>
    </row>
    <row r="73" spans="1:34" ht="17" customHeight="1">
      <c r="A73" s="88">
        <v>1190</v>
      </c>
      <c r="B73" s="443" t="s">
        <v>354</v>
      </c>
      <c r="C73" s="444">
        <v>1190</v>
      </c>
      <c r="D73" s="444" t="s">
        <v>9022</v>
      </c>
      <c r="E73" s="15"/>
      <c r="F73" s="18" t="s">
        <v>8774</v>
      </c>
      <c r="G73" s="18"/>
      <c r="H73" s="15"/>
      <c r="I73" s="338">
        <v>1262</v>
      </c>
      <c r="J73" s="339" t="s">
        <v>173</v>
      </c>
      <c r="K73" s="338" t="str">
        <f t="shared" si="4"/>
        <v>031262</v>
      </c>
      <c r="O73" s="88">
        <v>1190</v>
      </c>
      <c r="P73" s="89" t="s">
        <v>354</v>
      </c>
      <c r="Q73" s="88" t="str">
        <f t="shared" si="6"/>
        <v>031190</v>
      </c>
      <c r="R73" s="11"/>
      <c r="S73" s="11"/>
      <c r="T73" s="214"/>
      <c r="U73" s="21"/>
      <c r="V73" s="21"/>
      <c r="W73" s="21"/>
      <c r="X73" s="11"/>
      <c r="Y73" s="11"/>
      <c r="Z73"/>
      <c r="AA73"/>
      <c r="AB73" s="12"/>
      <c r="AC73" s="12"/>
      <c r="AD73" s="12"/>
      <c r="AE73" s="22"/>
      <c r="AF73"/>
      <c r="AG73" s="22"/>
      <c r="AH73" s="22"/>
    </row>
    <row r="74" spans="1:34" ht="17" customHeight="1">
      <c r="A74" s="88">
        <v>1191</v>
      </c>
      <c r="B74" s="443" t="s">
        <v>355</v>
      </c>
      <c r="C74" s="444">
        <v>1191</v>
      </c>
      <c r="D74" s="444" t="s">
        <v>8964</v>
      </c>
      <c r="E74" s="15"/>
      <c r="F74" s="18" t="s">
        <v>8775</v>
      </c>
      <c r="G74" s="18"/>
      <c r="H74" s="15"/>
      <c r="I74" s="338">
        <v>1263</v>
      </c>
      <c r="J74" s="339" t="s">
        <v>179</v>
      </c>
      <c r="K74" s="338" t="str">
        <f t="shared" si="4"/>
        <v>031263</v>
      </c>
      <c r="O74" s="88">
        <v>1191</v>
      </c>
      <c r="P74" s="89" t="s">
        <v>355</v>
      </c>
      <c r="Q74" s="88" t="str">
        <f t="shared" si="6"/>
        <v>031191</v>
      </c>
      <c r="R74" s="11"/>
      <c r="S74" s="11"/>
      <c r="T74" s="214"/>
      <c r="U74" s="21"/>
      <c r="V74" s="21"/>
      <c r="W74" s="21"/>
      <c r="X74" s="11"/>
      <c r="Y74" s="11"/>
      <c r="Z74"/>
      <c r="AA74"/>
      <c r="AB74" s="12"/>
      <c r="AC74" s="12"/>
      <c r="AD74" s="12"/>
      <c r="AE74" s="22"/>
      <c r="AF74"/>
      <c r="AG74" s="22"/>
      <c r="AH74" s="22"/>
    </row>
    <row r="75" spans="1:34" ht="17" customHeight="1">
      <c r="A75" s="88">
        <v>1192</v>
      </c>
      <c r="B75" s="443" t="s">
        <v>11209</v>
      </c>
      <c r="C75" s="444">
        <v>1192</v>
      </c>
      <c r="D75" s="444" t="s">
        <v>11210</v>
      </c>
      <c r="E75" s="15"/>
      <c r="F75" s="18" t="s">
        <v>8776</v>
      </c>
      <c r="G75" s="18"/>
      <c r="H75" s="15"/>
      <c r="I75" s="338">
        <v>1264</v>
      </c>
      <c r="J75" s="339" t="s">
        <v>185</v>
      </c>
      <c r="K75" s="338" t="str">
        <f t="shared" si="4"/>
        <v>031264</v>
      </c>
      <c r="O75" s="88">
        <v>1192</v>
      </c>
      <c r="P75" s="89" t="s">
        <v>356</v>
      </c>
      <c r="Q75" s="88" t="str">
        <f t="shared" si="6"/>
        <v>031192</v>
      </c>
      <c r="R75" s="11"/>
      <c r="S75" s="11"/>
      <c r="T75" s="214"/>
      <c r="U75" s="21"/>
      <c r="V75" s="21"/>
      <c r="W75" s="21"/>
      <c r="X75" s="11"/>
      <c r="Y75" s="11"/>
      <c r="Z75"/>
      <c r="AA75"/>
      <c r="AB75" s="12"/>
      <c r="AC75" s="12"/>
      <c r="AD75" s="12"/>
      <c r="AE75" s="22"/>
      <c r="AF75"/>
      <c r="AG75" s="22"/>
      <c r="AH75" s="22"/>
    </row>
    <row r="76" spans="1:34" ht="17" customHeight="1">
      <c r="A76" s="88">
        <v>1193</v>
      </c>
      <c r="B76" s="443" t="s">
        <v>357</v>
      </c>
      <c r="C76" s="444">
        <v>1193</v>
      </c>
      <c r="D76" s="444" t="s">
        <v>8918</v>
      </c>
      <c r="E76" s="15"/>
      <c r="F76" s="18" t="s">
        <v>8777</v>
      </c>
      <c r="G76" s="18"/>
      <c r="H76" s="15"/>
      <c r="I76" s="338">
        <v>1265</v>
      </c>
      <c r="J76" s="339" t="s">
        <v>191</v>
      </c>
      <c r="K76" s="338" t="str">
        <f t="shared" si="4"/>
        <v>031265</v>
      </c>
      <c r="O76" s="88">
        <v>1193</v>
      </c>
      <c r="P76" s="89" t="s">
        <v>357</v>
      </c>
      <c r="Q76" s="88" t="str">
        <f t="shared" si="6"/>
        <v>031193</v>
      </c>
      <c r="R76" s="11"/>
      <c r="S76" s="11"/>
      <c r="T76" s="214"/>
      <c r="U76" s="21"/>
      <c r="V76" s="21"/>
      <c r="W76" s="21"/>
      <c r="X76" s="11"/>
      <c r="Y76" s="11"/>
      <c r="Z76"/>
      <c r="AA76"/>
      <c r="AB76" s="12"/>
      <c r="AC76" s="12"/>
      <c r="AD76" s="12"/>
      <c r="AE76" s="22"/>
      <c r="AF76"/>
      <c r="AG76" s="22"/>
      <c r="AH76" s="22"/>
    </row>
    <row r="77" spans="1:34" ht="17" customHeight="1">
      <c r="A77" s="88">
        <v>1194</v>
      </c>
      <c r="B77" s="443" t="s">
        <v>358</v>
      </c>
      <c r="C77" s="444">
        <v>1194</v>
      </c>
      <c r="D77" s="444" t="s">
        <v>9027</v>
      </c>
      <c r="E77" s="15"/>
      <c r="F77" s="18" t="s">
        <v>8778</v>
      </c>
      <c r="G77" s="18"/>
      <c r="H77" s="15"/>
      <c r="I77" s="338">
        <v>1266</v>
      </c>
      <c r="J77" s="339" t="s">
        <v>195</v>
      </c>
      <c r="K77" s="338" t="str">
        <f t="shared" si="4"/>
        <v>031266</v>
      </c>
      <c r="O77" s="88">
        <v>1194</v>
      </c>
      <c r="P77" s="89" t="s">
        <v>358</v>
      </c>
      <c r="Q77" s="88" t="str">
        <f t="shared" si="6"/>
        <v>031194</v>
      </c>
      <c r="R77" s="11"/>
      <c r="S77" s="11"/>
      <c r="T77" s="214"/>
      <c r="U77" s="21"/>
      <c r="V77" s="21"/>
      <c r="W77" s="21"/>
      <c r="X77" s="11"/>
      <c r="Y77" s="11"/>
      <c r="Z77"/>
      <c r="AA77"/>
      <c r="AB77" s="12"/>
      <c r="AC77" s="12"/>
      <c r="AD77" s="12"/>
      <c r="AE77" s="22"/>
      <c r="AF77"/>
      <c r="AG77" s="22"/>
      <c r="AH77" s="22"/>
    </row>
    <row r="78" spans="1:34" ht="17" customHeight="1">
      <c r="A78" s="88">
        <v>1195</v>
      </c>
      <c r="B78" s="443" t="s">
        <v>359</v>
      </c>
      <c r="C78" s="444">
        <v>1195</v>
      </c>
      <c r="D78" s="444" t="s">
        <v>8943</v>
      </c>
      <c r="E78" s="15"/>
      <c r="F78" s="18"/>
      <c r="G78" s="18"/>
      <c r="H78" s="15"/>
      <c r="I78" s="338">
        <v>1267</v>
      </c>
      <c r="J78" s="339" t="s">
        <v>199</v>
      </c>
      <c r="K78" s="338" t="str">
        <f t="shared" si="4"/>
        <v>031267</v>
      </c>
      <c r="O78" s="88">
        <v>1195</v>
      </c>
      <c r="P78" s="89" t="s">
        <v>359</v>
      </c>
      <c r="Q78" s="88" t="str">
        <f t="shared" si="6"/>
        <v>031195</v>
      </c>
      <c r="R78" s="11"/>
      <c r="S78" s="11"/>
      <c r="T78" s="214"/>
      <c r="U78" s="21"/>
      <c r="V78" s="21"/>
      <c r="W78" s="21"/>
      <c r="X78" s="11"/>
      <c r="Y78" s="11"/>
      <c r="Z78"/>
      <c r="AA78"/>
      <c r="AB78" s="12"/>
      <c r="AC78" s="12"/>
      <c r="AD78" s="12"/>
      <c r="AE78" s="22"/>
      <c r="AF78"/>
      <c r="AG78" s="22"/>
      <c r="AH78" s="22"/>
    </row>
    <row r="79" spans="1:34" ht="17" customHeight="1">
      <c r="A79" s="88">
        <v>1196</v>
      </c>
      <c r="B79" s="443" t="s">
        <v>360</v>
      </c>
      <c r="C79" s="444">
        <v>1196</v>
      </c>
      <c r="D79" s="444" t="s">
        <v>8929</v>
      </c>
      <c r="E79" s="15"/>
      <c r="F79" s="18"/>
      <c r="G79" s="18"/>
      <c r="H79" s="15"/>
      <c r="I79" s="338">
        <v>1268</v>
      </c>
      <c r="J79" s="339" t="s">
        <v>203</v>
      </c>
      <c r="K79" s="338" t="str">
        <f t="shared" si="4"/>
        <v>031268</v>
      </c>
      <c r="O79" s="88">
        <v>1196</v>
      </c>
      <c r="P79" s="89" t="s">
        <v>360</v>
      </c>
      <c r="Q79" s="88" t="str">
        <f t="shared" si="6"/>
        <v>031196</v>
      </c>
      <c r="R79" s="11"/>
      <c r="S79" s="11"/>
      <c r="T79" s="214"/>
      <c r="U79" s="21"/>
      <c r="V79" s="21"/>
      <c r="W79" s="21"/>
      <c r="X79" s="11"/>
      <c r="Y79" s="11"/>
      <c r="Z79"/>
      <c r="AA79"/>
      <c r="AB79" s="12"/>
      <c r="AC79" s="12"/>
      <c r="AD79" s="12"/>
      <c r="AE79" s="22"/>
      <c r="AF79"/>
      <c r="AG79" s="22"/>
      <c r="AH79" s="22"/>
    </row>
    <row r="80" spans="1:34" ht="17" customHeight="1">
      <c r="A80" s="88">
        <v>1197</v>
      </c>
      <c r="B80" s="443" t="s">
        <v>361</v>
      </c>
      <c r="C80" s="444">
        <v>1197</v>
      </c>
      <c r="D80" s="444" t="s">
        <v>8924</v>
      </c>
      <c r="E80" s="15"/>
      <c r="F80" s="344"/>
      <c r="G80" s="344"/>
      <c r="H80" s="15"/>
      <c r="I80" s="338">
        <v>1269</v>
      </c>
      <c r="J80" s="339" t="s">
        <v>207</v>
      </c>
      <c r="K80" s="338" t="str">
        <f t="shared" si="4"/>
        <v>031269</v>
      </c>
      <c r="O80" s="88">
        <v>1197</v>
      </c>
      <c r="P80" s="89" t="s">
        <v>361</v>
      </c>
      <c r="Q80" s="88" t="str">
        <f t="shared" si="6"/>
        <v>031197</v>
      </c>
      <c r="R80" s="11"/>
      <c r="S80" s="11"/>
      <c r="T80" s="214"/>
      <c r="U80" s="21"/>
      <c r="V80" s="21"/>
      <c r="W80" s="21"/>
      <c r="X80" s="11"/>
      <c r="Y80" s="11"/>
      <c r="Z80"/>
      <c r="AA80"/>
      <c r="AB80" s="12"/>
      <c r="AC80" s="12"/>
      <c r="AD80" s="12"/>
      <c r="AE80" s="22"/>
      <c r="AF80"/>
      <c r="AG80" s="22"/>
      <c r="AH80" s="22"/>
    </row>
    <row r="81" spans="1:34" ht="17" customHeight="1">
      <c r="A81" s="88">
        <v>1198</v>
      </c>
      <c r="B81" s="443" t="s">
        <v>362</v>
      </c>
      <c r="C81" s="444">
        <v>1198</v>
      </c>
      <c r="D81" s="444" t="s">
        <v>8944</v>
      </c>
      <c r="E81" s="342"/>
      <c r="F81" s="11"/>
      <c r="G81" s="11"/>
      <c r="H81" s="343"/>
      <c r="I81" s="338">
        <v>1270</v>
      </c>
      <c r="J81" s="339" t="s">
        <v>211</v>
      </c>
      <c r="K81" s="338" t="str">
        <f t="shared" si="4"/>
        <v>031270</v>
      </c>
      <c r="O81" s="88">
        <v>1198</v>
      </c>
      <c r="P81" s="89" t="s">
        <v>362</v>
      </c>
      <c r="Q81" s="88" t="str">
        <f t="shared" si="6"/>
        <v>031198</v>
      </c>
      <c r="R81" s="11"/>
      <c r="S81" s="11"/>
      <c r="T81" s="214"/>
      <c r="U81" s="21"/>
      <c r="V81" s="21"/>
      <c r="W81" s="21"/>
      <c r="X81" s="11"/>
      <c r="Y81" s="11"/>
      <c r="Z81"/>
      <c r="AA81"/>
      <c r="AB81" s="12"/>
      <c r="AC81" s="12"/>
      <c r="AD81" s="12"/>
      <c r="AE81" s="22"/>
      <c r="AF81"/>
      <c r="AG81" s="22"/>
      <c r="AH81" s="22"/>
    </row>
    <row r="82" spans="1:34" ht="17" customHeight="1">
      <c r="A82" s="88">
        <v>1199</v>
      </c>
      <c r="B82" s="443" t="s">
        <v>363</v>
      </c>
      <c r="C82" s="444">
        <v>1199</v>
      </c>
      <c r="D82" s="444" t="s">
        <v>8981</v>
      </c>
      <c r="E82" s="342"/>
      <c r="F82" s="11"/>
      <c r="G82" s="11"/>
      <c r="H82" s="343"/>
      <c r="I82" s="338">
        <v>1271</v>
      </c>
      <c r="J82" s="339" t="s">
        <v>215</v>
      </c>
      <c r="K82" s="338" t="str">
        <f t="shared" si="4"/>
        <v>031271</v>
      </c>
      <c r="O82" s="88">
        <v>1199</v>
      </c>
      <c r="P82" s="89" t="s">
        <v>363</v>
      </c>
      <c r="Q82" s="88" t="str">
        <f t="shared" si="6"/>
        <v>031199</v>
      </c>
      <c r="R82" s="11"/>
      <c r="S82" s="11"/>
      <c r="T82" s="214"/>
      <c r="U82" s="21"/>
      <c r="V82" s="21"/>
      <c r="W82" s="21"/>
      <c r="X82" s="11"/>
      <c r="Y82" s="11"/>
      <c r="Z82"/>
      <c r="AA82"/>
      <c r="AB82" s="12"/>
      <c r="AC82" s="12"/>
      <c r="AD82" s="12"/>
      <c r="AE82" s="22"/>
      <c r="AF82"/>
      <c r="AG82" s="22"/>
      <c r="AH82" s="22"/>
    </row>
    <row r="83" spans="1:34" ht="17" customHeight="1">
      <c r="A83" s="88">
        <v>1200</v>
      </c>
      <c r="B83" s="443" t="s">
        <v>364</v>
      </c>
      <c r="C83" s="444">
        <v>1200</v>
      </c>
      <c r="D83" s="444" t="s">
        <v>8955</v>
      </c>
      <c r="E83" s="342"/>
      <c r="F83" s="11"/>
      <c r="G83" s="11"/>
      <c r="H83" s="343"/>
      <c r="I83" s="338">
        <v>1272</v>
      </c>
      <c r="J83" s="339" t="s">
        <v>219</v>
      </c>
      <c r="K83" s="338" t="str">
        <f t="shared" si="4"/>
        <v>031272</v>
      </c>
      <c r="O83" s="88">
        <v>1200</v>
      </c>
      <c r="P83" s="89" t="s">
        <v>364</v>
      </c>
      <c r="Q83" s="88" t="str">
        <f t="shared" si="6"/>
        <v>031200</v>
      </c>
      <c r="R83" s="11"/>
      <c r="S83" s="11"/>
      <c r="T83" s="214"/>
      <c r="U83" s="21"/>
      <c r="V83" s="21"/>
      <c r="W83" s="21"/>
      <c r="X83" s="11"/>
      <c r="Y83" s="11"/>
      <c r="Z83"/>
      <c r="AA83"/>
      <c r="AB83" s="12"/>
      <c r="AC83" s="12"/>
      <c r="AD83" s="12"/>
      <c r="AE83" s="22"/>
      <c r="AF83"/>
      <c r="AG83" s="22"/>
      <c r="AH83" s="22"/>
    </row>
    <row r="84" spans="1:34" ht="17" customHeight="1">
      <c r="A84" s="88">
        <v>1201</v>
      </c>
      <c r="B84" s="443" t="s">
        <v>365</v>
      </c>
      <c r="C84" s="444">
        <v>1201</v>
      </c>
      <c r="D84" s="444" t="s">
        <v>8990</v>
      </c>
      <c r="E84" s="342"/>
      <c r="F84" s="11"/>
      <c r="G84" s="11"/>
      <c r="H84" s="343"/>
      <c r="I84" s="338">
        <v>1273</v>
      </c>
      <c r="J84" s="339" t="s">
        <v>223</v>
      </c>
      <c r="K84" s="338" t="str">
        <f t="shared" si="4"/>
        <v>031273</v>
      </c>
      <c r="O84" s="88">
        <v>1201</v>
      </c>
      <c r="P84" s="89" t="s">
        <v>365</v>
      </c>
      <c r="Q84" s="88" t="str">
        <f t="shared" si="6"/>
        <v>031201</v>
      </c>
      <c r="R84" s="11"/>
      <c r="S84" s="11"/>
      <c r="T84" s="214"/>
      <c r="U84" s="21"/>
      <c r="V84" s="21"/>
      <c r="W84" s="21"/>
      <c r="X84" s="11"/>
      <c r="Y84" s="11"/>
      <c r="Z84"/>
      <c r="AA84"/>
      <c r="AB84" s="12"/>
      <c r="AC84" s="12"/>
      <c r="AD84" s="12"/>
      <c r="AE84" s="22"/>
      <c r="AF84"/>
      <c r="AG84" s="22"/>
      <c r="AH84" s="22"/>
    </row>
    <row r="85" spans="1:34" ht="17" customHeight="1">
      <c r="A85" s="88">
        <v>1202</v>
      </c>
      <c r="B85" s="443" t="s">
        <v>366</v>
      </c>
      <c r="C85" s="444">
        <v>1202</v>
      </c>
      <c r="D85" s="444" t="s">
        <v>9025</v>
      </c>
      <c r="E85" s="342"/>
      <c r="F85" s="11"/>
      <c r="G85" s="11"/>
      <c r="H85" s="343"/>
      <c r="I85" s="338">
        <v>1274</v>
      </c>
      <c r="J85" s="339" t="s">
        <v>226</v>
      </c>
      <c r="K85" s="338" t="str">
        <f t="shared" si="4"/>
        <v>031274</v>
      </c>
      <c r="O85" s="88">
        <v>1202</v>
      </c>
      <c r="P85" s="89" t="s">
        <v>366</v>
      </c>
      <c r="Q85" s="88" t="str">
        <f t="shared" si="6"/>
        <v>031202</v>
      </c>
      <c r="R85" s="11"/>
      <c r="S85" s="11"/>
      <c r="T85" s="214"/>
      <c r="U85" s="21"/>
      <c r="V85" s="21"/>
      <c r="W85" s="21"/>
      <c r="X85" s="11"/>
      <c r="Y85" s="11"/>
      <c r="Z85"/>
      <c r="AA85"/>
      <c r="AB85" s="12"/>
      <c r="AC85" s="12"/>
      <c r="AD85" s="12"/>
      <c r="AE85" s="22"/>
      <c r="AF85"/>
      <c r="AG85" s="22"/>
      <c r="AH85" s="22"/>
    </row>
    <row r="86" spans="1:34" ht="17" customHeight="1">
      <c r="A86" s="88">
        <v>1203</v>
      </c>
      <c r="B86" s="443" t="s">
        <v>367</v>
      </c>
      <c r="C86" s="444">
        <v>1203</v>
      </c>
      <c r="D86" s="444" t="s">
        <v>9044</v>
      </c>
      <c r="E86" s="342"/>
      <c r="F86" s="11"/>
      <c r="G86" s="11"/>
      <c r="H86" s="343"/>
      <c r="I86" s="338">
        <v>1275</v>
      </c>
      <c r="J86" s="339" t="s">
        <v>230</v>
      </c>
      <c r="K86" s="338" t="str">
        <f t="shared" si="4"/>
        <v>031275</v>
      </c>
      <c r="O86" s="88">
        <v>1203</v>
      </c>
      <c r="P86" s="89" t="s">
        <v>367</v>
      </c>
      <c r="Q86" s="88" t="str">
        <f t="shared" si="6"/>
        <v>031203</v>
      </c>
      <c r="R86" s="11"/>
      <c r="S86" s="11"/>
      <c r="T86" s="214"/>
      <c r="U86" s="21"/>
      <c r="V86" s="21"/>
      <c r="W86" s="21"/>
      <c r="X86" s="11"/>
      <c r="Y86" s="11"/>
      <c r="Z86"/>
      <c r="AA86"/>
      <c r="AB86" s="12"/>
      <c r="AC86" s="12"/>
      <c r="AD86" s="12"/>
      <c r="AE86" s="22"/>
      <c r="AF86"/>
      <c r="AG86" s="22"/>
      <c r="AH86" s="22"/>
    </row>
    <row r="87" spans="1:34" ht="17" customHeight="1">
      <c r="A87" s="88">
        <v>1204</v>
      </c>
      <c r="B87" s="443" t="s">
        <v>368</v>
      </c>
      <c r="C87" s="444">
        <v>1204</v>
      </c>
      <c r="D87" s="444" t="s">
        <v>9029</v>
      </c>
      <c r="E87" s="342"/>
      <c r="F87" s="11"/>
      <c r="G87" s="11"/>
      <c r="H87" s="343"/>
      <c r="I87" s="338">
        <v>1276</v>
      </c>
      <c r="J87" s="339" t="s">
        <v>234</v>
      </c>
      <c r="K87" s="338" t="str">
        <f t="shared" si="4"/>
        <v>031276</v>
      </c>
      <c r="O87" s="88">
        <v>1204</v>
      </c>
      <c r="P87" s="89" t="s">
        <v>368</v>
      </c>
      <c r="Q87" s="88" t="str">
        <f t="shared" si="6"/>
        <v>031204</v>
      </c>
      <c r="R87" s="11"/>
      <c r="S87" s="11"/>
      <c r="T87" s="214"/>
      <c r="U87" s="21"/>
      <c r="V87" s="21"/>
      <c r="W87" s="21"/>
      <c r="X87" s="11"/>
      <c r="Y87" s="11"/>
      <c r="Z87"/>
      <c r="AA87"/>
      <c r="AB87" s="12"/>
      <c r="AC87" s="12"/>
      <c r="AD87" s="12"/>
      <c r="AE87" s="22"/>
      <c r="AF87"/>
      <c r="AG87" s="22"/>
      <c r="AH87" s="22"/>
    </row>
    <row r="88" spans="1:34" ht="17" customHeight="1">
      <c r="A88" s="88">
        <v>1205</v>
      </c>
      <c r="B88" s="443" t="s">
        <v>369</v>
      </c>
      <c r="C88" s="444">
        <v>1205</v>
      </c>
      <c r="D88" s="444" t="s">
        <v>8932</v>
      </c>
      <c r="E88" s="342"/>
      <c r="F88" s="11"/>
      <c r="G88" s="11"/>
      <c r="H88" s="343"/>
      <c r="I88" s="338">
        <v>1277</v>
      </c>
      <c r="J88" s="339" t="s">
        <v>238</v>
      </c>
      <c r="K88" s="338" t="str">
        <f t="shared" si="4"/>
        <v>031277</v>
      </c>
      <c r="O88" s="88">
        <v>1205</v>
      </c>
      <c r="P88" s="89" t="s">
        <v>369</v>
      </c>
      <c r="Q88" s="88" t="str">
        <f t="shared" si="6"/>
        <v>031205</v>
      </c>
      <c r="R88" s="11"/>
      <c r="S88" s="11"/>
      <c r="T88" s="214"/>
      <c r="U88" s="21"/>
      <c r="V88" s="21"/>
      <c r="W88" s="21"/>
      <c r="X88" s="11"/>
      <c r="Y88" s="11"/>
      <c r="Z88"/>
      <c r="AA88"/>
      <c r="AB88" s="12"/>
      <c r="AC88" s="12"/>
      <c r="AD88" s="12"/>
      <c r="AE88" s="22"/>
      <c r="AF88"/>
      <c r="AG88" s="22"/>
      <c r="AH88" s="22"/>
    </row>
    <row r="89" spans="1:34" ht="17" customHeight="1">
      <c r="A89" s="88">
        <v>1206</v>
      </c>
      <c r="B89" s="443" t="s">
        <v>9285</v>
      </c>
      <c r="C89" s="444">
        <v>1206</v>
      </c>
      <c r="D89" s="444" t="s">
        <v>8968</v>
      </c>
      <c r="E89" s="342"/>
      <c r="F89" s="11"/>
      <c r="G89" s="11"/>
      <c r="H89" s="343"/>
      <c r="I89" s="338">
        <v>1278</v>
      </c>
      <c r="J89" s="339" t="s">
        <v>242</v>
      </c>
      <c r="K89" s="338" t="str">
        <f t="shared" si="4"/>
        <v>031278</v>
      </c>
      <c r="O89" s="88">
        <v>1206</v>
      </c>
      <c r="P89" s="89" t="s">
        <v>8908</v>
      </c>
      <c r="Q89" s="88" t="str">
        <f t="shared" si="6"/>
        <v>031206</v>
      </c>
      <c r="R89" s="11"/>
      <c r="S89" s="11"/>
      <c r="T89" s="214"/>
      <c r="U89" s="21"/>
      <c r="V89" s="21"/>
      <c r="W89" s="21"/>
      <c r="X89" s="11"/>
      <c r="Y89" s="11"/>
      <c r="Z89"/>
      <c r="AA89"/>
      <c r="AB89" s="12"/>
      <c r="AC89" s="12"/>
      <c r="AD89" s="12"/>
      <c r="AE89" s="22"/>
      <c r="AF89"/>
      <c r="AG89" s="22"/>
      <c r="AH89" s="22"/>
    </row>
    <row r="90" spans="1:34" ht="17" customHeight="1">
      <c r="A90" s="88">
        <v>1207</v>
      </c>
      <c r="B90" s="443" t="s">
        <v>370</v>
      </c>
      <c r="C90" s="444">
        <v>1207</v>
      </c>
      <c r="D90" s="444" t="s">
        <v>8934</v>
      </c>
      <c r="E90" s="342"/>
      <c r="F90" s="11"/>
      <c r="G90" s="11"/>
      <c r="H90" s="343"/>
      <c r="I90" s="338">
        <v>1279</v>
      </c>
      <c r="J90" s="339" t="s">
        <v>246</v>
      </c>
      <c r="K90" s="338" t="str">
        <f t="shared" si="4"/>
        <v>031279</v>
      </c>
      <c r="O90" s="88">
        <v>1207</v>
      </c>
      <c r="P90" s="89" t="s">
        <v>370</v>
      </c>
      <c r="Q90" s="88" t="str">
        <f t="shared" si="6"/>
        <v>031207</v>
      </c>
      <c r="R90" s="11"/>
      <c r="S90" s="11"/>
      <c r="T90" s="214"/>
      <c r="U90" s="21"/>
      <c r="V90" s="21"/>
      <c r="W90" s="21"/>
      <c r="X90" s="11"/>
      <c r="Y90" s="11"/>
      <c r="Z90"/>
      <c r="AA90"/>
      <c r="AB90" s="12"/>
      <c r="AC90" s="12"/>
      <c r="AD90" s="12"/>
      <c r="AE90" s="22"/>
      <c r="AF90"/>
      <c r="AG90" s="22"/>
      <c r="AH90" s="22"/>
    </row>
    <row r="91" spans="1:34" ht="17" customHeight="1">
      <c r="A91" s="88">
        <v>1208</v>
      </c>
      <c r="B91" s="443" t="s">
        <v>371</v>
      </c>
      <c r="C91" s="444">
        <v>1208</v>
      </c>
      <c r="D91" s="444" t="s">
        <v>11850</v>
      </c>
      <c r="E91" s="342"/>
      <c r="F91" s="11"/>
      <c r="G91" s="11"/>
      <c r="H91" s="343"/>
      <c r="I91" s="338">
        <v>1280</v>
      </c>
      <c r="J91" s="339" t="s">
        <v>250</v>
      </c>
      <c r="K91" s="338" t="str">
        <f t="shared" si="4"/>
        <v>031280</v>
      </c>
      <c r="O91" s="88">
        <v>1208</v>
      </c>
      <c r="P91" s="89" t="s">
        <v>371</v>
      </c>
      <c r="Q91" s="88" t="str">
        <f t="shared" si="6"/>
        <v>031208</v>
      </c>
      <c r="R91" s="11"/>
      <c r="S91" s="11"/>
      <c r="T91" s="214"/>
      <c r="U91" s="21"/>
      <c r="V91" s="21"/>
      <c r="W91" s="21"/>
      <c r="X91" s="11"/>
      <c r="Y91" s="11"/>
      <c r="Z91"/>
      <c r="AA91"/>
      <c r="AB91" s="12"/>
      <c r="AC91" s="12"/>
      <c r="AD91" s="12"/>
      <c r="AE91" s="22"/>
      <c r="AF91"/>
      <c r="AG91" s="22"/>
      <c r="AH91" s="22"/>
    </row>
    <row r="92" spans="1:34" ht="17" customHeight="1">
      <c r="A92" s="88">
        <v>1209</v>
      </c>
      <c r="B92" s="443" t="s">
        <v>372</v>
      </c>
      <c r="C92" s="444">
        <v>1209</v>
      </c>
      <c r="D92" s="444" t="s">
        <v>9006</v>
      </c>
      <c r="E92" s="342"/>
      <c r="F92" s="11"/>
      <c r="G92" s="11"/>
      <c r="H92" s="343"/>
      <c r="I92" s="338">
        <v>1281</v>
      </c>
      <c r="J92" s="339" t="s">
        <v>254</v>
      </c>
      <c r="K92" s="338" t="str">
        <f t="shared" si="4"/>
        <v>031281</v>
      </c>
      <c r="O92" s="88">
        <v>1209</v>
      </c>
      <c r="P92" s="89" t="s">
        <v>372</v>
      </c>
      <c r="Q92" s="88" t="str">
        <f t="shared" si="6"/>
        <v>031209</v>
      </c>
      <c r="R92" s="11"/>
      <c r="S92" s="11"/>
      <c r="T92" s="214"/>
      <c r="U92" s="21"/>
      <c r="V92" s="21"/>
      <c r="W92" s="21"/>
      <c r="X92" s="11"/>
      <c r="Y92" s="11"/>
      <c r="Z92"/>
      <c r="AA92"/>
      <c r="AB92" s="12"/>
      <c r="AC92" s="12"/>
      <c r="AD92" s="12"/>
      <c r="AE92" s="22"/>
      <c r="AF92"/>
      <c r="AG92" s="22"/>
      <c r="AH92" s="22"/>
    </row>
    <row r="93" spans="1:34" ht="17" customHeight="1">
      <c r="A93" s="88">
        <v>1210</v>
      </c>
      <c r="B93" s="443" t="s">
        <v>373</v>
      </c>
      <c r="C93" s="444">
        <v>1210</v>
      </c>
      <c r="D93" s="444" t="s">
        <v>8941</v>
      </c>
      <c r="E93" s="342"/>
      <c r="F93" s="11"/>
      <c r="G93" s="11"/>
      <c r="H93" s="343"/>
      <c r="I93" s="338">
        <v>1282</v>
      </c>
      <c r="J93" s="339" t="s">
        <v>258</v>
      </c>
      <c r="K93" s="338" t="str">
        <f t="shared" si="4"/>
        <v>031282</v>
      </c>
      <c r="O93" s="88">
        <v>1210</v>
      </c>
      <c r="P93" s="89" t="s">
        <v>373</v>
      </c>
      <c r="Q93" s="88" t="str">
        <f t="shared" si="6"/>
        <v>031210</v>
      </c>
      <c r="R93" s="11"/>
      <c r="S93" s="11"/>
      <c r="T93" s="214"/>
      <c r="U93" s="21"/>
      <c r="V93" s="21"/>
      <c r="W93" s="21"/>
      <c r="X93" s="11"/>
      <c r="Y93" s="11"/>
      <c r="Z93"/>
      <c r="AA93"/>
      <c r="AB93" s="12"/>
      <c r="AC93" s="12"/>
      <c r="AE93" s="22"/>
      <c r="AF93"/>
      <c r="AG93" s="22"/>
      <c r="AH93" s="22"/>
    </row>
    <row r="94" spans="1:34" ht="17" customHeight="1">
      <c r="A94" s="88">
        <v>1211</v>
      </c>
      <c r="B94" s="443" t="s">
        <v>374</v>
      </c>
      <c r="C94" s="444">
        <v>1211</v>
      </c>
      <c r="D94" s="444" t="s">
        <v>8942</v>
      </c>
      <c r="E94" s="342"/>
      <c r="F94" s="11"/>
      <c r="G94" s="11"/>
      <c r="H94" s="343"/>
      <c r="I94" s="338">
        <v>1283</v>
      </c>
      <c r="J94" s="339" t="s">
        <v>262</v>
      </c>
      <c r="K94" s="338" t="str">
        <f t="shared" si="4"/>
        <v>031283</v>
      </c>
      <c r="O94" s="88">
        <v>1211</v>
      </c>
      <c r="P94" s="89" t="s">
        <v>374</v>
      </c>
      <c r="Q94" s="88" t="str">
        <f t="shared" si="6"/>
        <v>031211</v>
      </c>
      <c r="R94" s="11"/>
      <c r="S94" s="11"/>
      <c r="T94" s="214"/>
      <c r="U94" s="21"/>
      <c r="V94" s="21"/>
      <c r="W94" s="21"/>
      <c r="X94" s="11"/>
      <c r="Y94" s="11"/>
      <c r="Z94"/>
      <c r="AA94"/>
      <c r="AE94" s="22"/>
      <c r="AF94"/>
      <c r="AG94" s="22"/>
      <c r="AH94" s="22"/>
    </row>
    <row r="95" spans="1:34" ht="17" customHeight="1">
      <c r="A95" s="88">
        <v>1212</v>
      </c>
      <c r="B95" s="443" t="s">
        <v>375</v>
      </c>
      <c r="C95" s="444">
        <v>1212</v>
      </c>
      <c r="D95" s="444" t="s">
        <v>9024</v>
      </c>
      <c r="E95" s="342"/>
      <c r="F95" s="11"/>
      <c r="G95" s="11"/>
      <c r="H95" s="343"/>
      <c r="I95" s="338">
        <v>1284</v>
      </c>
      <c r="J95" s="339" t="s">
        <v>266</v>
      </c>
      <c r="K95" s="338" t="str">
        <f t="shared" si="4"/>
        <v>031284</v>
      </c>
      <c r="O95" s="88">
        <v>1212</v>
      </c>
      <c r="P95" s="89" t="s">
        <v>375</v>
      </c>
      <c r="Q95" s="88" t="str">
        <f t="shared" si="6"/>
        <v>031212</v>
      </c>
      <c r="R95" s="11"/>
      <c r="S95" s="11"/>
      <c r="T95" s="214"/>
      <c r="U95" s="21"/>
      <c r="V95" s="21"/>
      <c r="W95" s="21"/>
      <c r="X95" s="11"/>
      <c r="Y95" s="11"/>
      <c r="Z95"/>
      <c r="AA95"/>
      <c r="AE95" s="22"/>
      <c r="AF95"/>
      <c r="AG95" s="22"/>
      <c r="AH95" s="22"/>
    </row>
    <row r="96" spans="1:34" ht="17" customHeight="1">
      <c r="A96" s="88">
        <v>1213</v>
      </c>
      <c r="B96" s="443" t="s">
        <v>376</v>
      </c>
      <c r="C96" s="444">
        <v>1213</v>
      </c>
      <c r="D96" s="444" t="s">
        <v>9001</v>
      </c>
      <c r="E96" s="342"/>
      <c r="F96" s="11"/>
      <c r="G96" s="11"/>
      <c r="H96" s="343"/>
      <c r="I96" s="338">
        <v>1285</v>
      </c>
      <c r="J96" s="339" t="s">
        <v>270</v>
      </c>
      <c r="K96" s="338" t="str">
        <f t="shared" si="4"/>
        <v>031285</v>
      </c>
      <c r="O96" s="88">
        <v>1213</v>
      </c>
      <c r="P96" s="89" t="s">
        <v>376</v>
      </c>
      <c r="Q96" s="88" t="str">
        <f t="shared" si="6"/>
        <v>031213</v>
      </c>
      <c r="R96" s="11"/>
      <c r="S96" s="11"/>
      <c r="T96" s="214"/>
      <c r="U96" s="21"/>
      <c r="V96" s="21"/>
      <c r="W96" s="21"/>
      <c r="X96" s="11"/>
      <c r="Y96" s="11"/>
      <c r="Z96"/>
      <c r="AA96"/>
      <c r="AE96" s="22"/>
      <c r="AF96"/>
      <c r="AG96" s="22"/>
      <c r="AH96" s="22"/>
    </row>
    <row r="97" spans="1:34" ht="17" customHeight="1">
      <c r="A97" s="88">
        <v>1214</v>
      </c>
      <c r="B97" s="443" t="s">
        <v>377</v>
      </c>
      <c r="C97" s="444">
        <v>1214</v>
      </c>
      <c r="D97" s="444" t="s">
        <v>8987</v>
      </c>
      <c r="E97" s="342"/>
      <c r="F97" s="11"/>
      <c r="G97" s="11"/>
      <c r="H97" s="343"/>
      <c r="I97" s="338">
        <v>1286</v>
      </c>
      <c r="J97" s="339" t="s">
        <v>274</v>
      </c>
      <c r="K97" s="338" t="str">
        <f t="shared" si="4"/>
        <v>031286</v>
      </c>
      <c r="O97" s="88">
        <v>1214</v>
      </c>
      <c r="P97" s="89" t="s">
        <v>377</v>
      </c>
      <c r="Q97" s="88" t="str">
        <f t="shared" si="6"/>
        <v>031214</v>
      </c>
      <c r="R97" s="11"/>
      <c r="S97" s="11"/>
      <c r="T97" s="214"/>
      <c r="U97" s="21"/>
      <c r="V97" s="21"/>
      <c r="W97" s="21"/>
      <c r="X97" s="11"/>
      <c r="Y97" s="11"/>
      <c r="Z97"/>
      <c r="AA97"/>
      <c r="AE97" s="22"/>
      <c r="AF97"/>
      <c r="AG97" s="22"/>
      <c r="AH97" s="22"/>
    </row>
    <row r="98" spans="1:34" ht="17" customHeight="1">
      <c r="A98" s="88">
        <v>1215</v>
      </c>
      <c r="B98" s="443" t="s">
        <v>378</v>
      </c>
      <c r="C98" s="444">
        <v>1215</v>
      </c>
      <c r="D98" s="444" t="s">
        <v>8937</v>
      </c>
      <c r="E98" s="342"/>
      <c r="F98" s="11"/>
      <c r="G98" s="11"/>
      <c r="H98" s="343"/>
      <c r="I98" s="338">
        <v>1287</v>
      </c>
      <c r="J98" s="339" t="s">
        <v>278</v>
      </c>
      <c r="K98" s="338" t="str">
        <f t="shared" si="4"/>
        <v>031287</v>
      </c>
      <c r="O98" s="88">
        <v>1215</v>
      </c>
      <c r="P98" s="89" t="s">
        <v>378</v>
      </c>
      <c r="Q98" s="88" t="str">
        <f t="shared" si="6"/>
        <v>031215</v>
      </c>
      <c r="R98" s="11"/>
      <c r="S98" s="11"/>
      <c r="T98" s="214"/>
      <c r="U98" s="21"/>
      <c r="V98" s="21"/>
      <c r="W98" s="21"/>
      <c r="X98" s="11"/>
      <c r="Y98" s="11"/>
      <c r="Z98"/>
      <c r="AA98"/>
      <c r="AE98" s="22"/>
      <c r="AF98"/>
      <c r="AG98" s="22"/>
      <c r="AH98" s="22"/>
    </row>
    <row r="99" spans="1:34" ht="17" customHeight="1">
      <c r="A99" s="88">
        <v>1216</v>
      </c>
      <c r="B99" s="443" t="s">
        <v>379</v>
      </c>
      <c r="C99" s="444">
        <v>1216</v>
      </c>
      <c r="D99" s="444" t="s">
        <v>9045</v>
      </c>
      <c r="E99" s="342"/>
      <c r="F99" s="11"/>
      <c r="G99" s="11"/>
      <c r="H99" s="343"/>
      <c r="I99" s="338">
        <v>1288</v>
      </c>
      <c r="J99" s="339" t="s">
        <v>282</v>
      </c>
      <c r="K99" s="338" t="str">
        <f t="shared" si="4"/>
        <v>031288</v>
      </c>
      <c r="O99" s="88">
        <v>1216</v>
      </c>
      <c r="P99" s="89" t="s">
        <v>379</v>
      </c>
      <c r="Q99" s="88" t="str">
        <f t="shared" si="6"/>
        <v>031216</v>
      </c>
      <c r="R99" s="11"/>
      <c r="S99" s="11"/>
      <c r="T99" s="214"/>
      <c r="U99" s="21"/>
      <c r="V99" s="21"/>
      <c r="W99" s="21"/>
      <c r="X99" s="11"/>
      <c r="Y99" s="11"/>
      <c r="Z99"/>
      <c r="AA99"/>
      <c r="AE99" s="22"/>
      <c r="AF99"/>
      <c r="AG99" s="22"/>
      <c r="AH99" s="22"/>
    </row>
    <row r="100" spans="1:34" ht="17" customHeight="1">
      <c r="A100" s="88">
        <v>1217</v>
      </c>
      <c r="B100" s="443" t="s">
        <v>380</v>
      </c>
      <c r="C100" s="444">
        <v>1217</v>
      </c>
      <c r="D100" s="444" t="s">
        <v>8956</v>
      </c>
      <c r="E100" s="342"/>
      <c r="F100" s="11"/>
      <c r="G100" s="11"/>
      <c r="H100" s="343"/>
      <c r="I100" s="338">
        <v>1289</v>
      </c>
      <c r="J100" s="339" t="s">
        <v>285</v>
      </c>
      <c r="K100" s="338" t="str">
        <f t="shared" si="4"/>
        <v>031289</v>
      </c>
      <c r="O100" s="88">
        <v>1217</v>
      </c>
      <c r="P100" s="89" t="s">
        <v>380</v>
      </c>
      <c r="Q100" s="88" t="str">
        <f t="shared" si="6"/>
        <v>031217</v>
      </c>
      <c r="R100" s="11"/>
      <c r="S100" s="11"/>
      <c r="T100" s="214"/>
      <c r="U100" s="21"/>
      <c r="V100" s="21"/>
      <c r="W100" s="21"/>
      <c r="X100" s="11"/>
      <c r="Y100" s="11"/>
      <c r="Z100"/>
      <c r="AA100"/>
      <c r="AE100" s="22"/>
      <c r="AF100"/>
      <c r="AG100" s="22"/>
      <c r="AH100" s="22"/>
    </row>
    <row r="101" spans="1:34" ht="17" customHeight="1">
      <c r="A101" s="88">
        <v>1218</v>
      </c>
      <c r="B101" s="443" t="s">
        <v>381</v>
      </c>
      <c r="C101" s="444">
        <v>1218</v>
      </c>
      <c r="D101" s="444" t="s">
        <v>8996</v>
      </c>
      <c r="E101" s="342"/>
      <c r="F101" s="11"/>
      <c r="G101" s="11"/>
      <c r="H101" s="343"/>
      <c r="I101" s="338">
        <v>1290</v>
      </c>
      <c r="J101" s="339" t="s">
        <v>289</v>
      </c>
      <c r="K101" s="338" t="str">
        <f t="shared" si="4"/>
        <v>031290</v>
      </c>
      <c r="M101" s="11"/>
      <c r="O101" s="88">
        <v>1218</v>
      </c>
      <c r="P101" s="89" t="s">
        <v>381</v>
      </c>
      <c r="Q101" s="88" t="str">
        <f t="shared" si="6"/>
        <v>031218</v>
      </c>
      <c r="R101" s="11"/>
      <c r="S101" s="11"/>
      <c r="T101" s="214"/>
      <c r="U101" s="21"/>
      <c r="V101" s="21"/>
      <c r="W101" s="21"/>
      <c r="X101" s="11"/>
      <c r="Y101" s="11"/>
      <c r="Z101"/>
      <c r="AA101"/>
      <c r="AE101" s="22"/>
      <c r="AF101"/>
      <c r="AG101" s="22"/>
      <c r="AH101" s="22"/>
    </row>
    <row r="102" spans="1:34" ht="17" customHeight="1">
      <c r="A102" s="88">
        <v>1219</v>
      </c>
      <c r="B102" s="443" t="s">
        <v>382</v>
      </c>
      <c r="C102" s="444">
        <v>1219</v>
      </c>
      <c r="D102" s="444" t="s">
        <v>8915</v>
      </c>
      <c r="E102" s="342"/>
      <c r="F102" s="11"/>
      <c r="G102" s="11"/>
      <c r="H102" s="343"/>
      <c r="I102" s="338">
        <v>1291</v>
      </c>
      <c r="J102" s="339" t="s">
        <v>293</v>
      </c>
      <c r="K102" s="338" t="str">
        <f t="shared" si="4"/>
        <v>031291</v>
      </c>
      <c r="M102" s="11"/>
      <c r="O102" s="88">
        <v>1219</v>
      </c>
      <c r="P102" s="89" t="s">
        <v>382</v>
      </c>
      <c r="Q102" s="88" t="str">
        <f t="shared" si="6"/>
        <v>031219</v>
      </c>
      <c r="R102" s="11"/>
      <c r="S102" s="11"/>
      <c r="T102" s="214"/>
      <c r="U102" s="21"/>
      <c r="V102" s="21"/>
      <c r="W102" s="21"/>
      <c r="X102" s="11"/>
      <c r="Y102" s="11"/>
      <c r="Z102"/>
      <c r="AA102"/>
      <c r="AE102" s="22"/>
      <c r="AF102"/>
      <c r="AG102" s="22"/>
      <c r="AH102" s="22"/>
    </row>
    <row r="103" spans="1:34" ht="17" customHeight="1">
      <c r="A103" s="90">
        <v>1220</v>
      </c>
      <c r="B103" s="445" t="s">
        <v>10974</v>
      </c>
      <c r="C103" s="446">
        <v>1220</v>
      </c>
      <c r="D103" s="444" t="s">
        <v>9046</v>
      </c>
      <c r="E103" s="342"/>
      <c r="F103" s="11"/>
      <c r="G103" s="11"/>
      <c r="H103" s="343"/>
      <c r="I103" s="338">
        <v>1292</v>
      </c>
      <c r="J103" s="339" t="s">
        <v>297</v>
      </c>
      <c r="K103" s="338" t="str">
        <f t="shared" si="4"/>
        <v>031292</v>
      </c>
      <c r="M103" s="11"/>
      <c r="O103" s="88">
        <v>1220</v>
      </c>
      <c r="P103" s="497" t="s">
        <v>8610</v>
      </c>
      <c r="Q103" s="88" t="str">
        <f t="shared" si="6"/>
        <v>031220</v>
      </c>
      <c r="R103" s="11"/>
      <c r="S103" s="11"/>
      <c r="T103" s="214"/>
      <c r="U103" s="21"/>
      <c r="V103" s="21"/>
      <c r="W103" s="21"/>
      <c r="X103" s="11"/>
      <c r="Y103" s="11"/>
      <c r="Z103"/>
      <c r="AA103"/>
      <c r="AE103" s="22"/>
      <c r="AF103"/>
      <c r="AG103" s="22"/>
      <c r="AH103" s="22"/>
    </row>
    <row r="104" spans="1:34">
      <c r="A104" s="90">
        <v>1221</v>
      </c>
      <c r="B104" s="445" t="s">
        <v>8611</v>
      </c>
      <c r="C104" s="446">
        <v>1221</v>
      </c>
      <c r="D104" s="444" t="s">
        <v>9008</v>
      </c>
      <c r="E104" s="342"/>
      <c r="F104" s="11"/>
      <c r="G104" s="11"/>
      <c r="H104" s="343"/>
      <c r="I104" s="338">
        <v>1293</v>
      </c>
      <c r="J104" s="339" t="s">
        <v>301</v>
      </c>
      <c r="K104" s="338" t="str">
        <f t="shared" si="4"/>
        <v>031293</v>
      </c>
      <c r="M104" s="11"/>
      <c r="O104" s="88">
        <v>1221</v>
      </c>
      <c r="P104" s="497" t="s">
        <v>8611</v>
      </c>
      <c r="Q104" s="88" t="str">
        <f t="shared" si="6"/>
        <v>031221</v>
      </c>
      <c r="R104" s="11"/>
      <c r="S104" s="11"/>
      <c r="T104" s="214"/>
      <c r="AF104"/>
      <c r="AG104" s="22"/>
      <c r="AH104" s="22"/>
    </row>
    <row r="105" spans="1:34">
      <c r="A105" s="90">
        <v>1222</v>
      </c>
      <c r="B105" s="445" t="s">
        <v>8612</v>
      </c>
      <c r="C105" s="446">
        <v>1222</v>
      </c>
      <c r="D105" s="444" t="s">
        <v>9047</v>
      </c>
      <c r="E105" s="342"/>
      <c r="F105" s="11"/>
      <c r="G105" s="11"/>
      <c r="H105" s="343"/>
      <c r="I105" s="338">
        <v>1294</v>
      </c>
      <c r="J105" s="339" t="s">
        <v>305</v>
      </c>
      <c r="K105" s="338" t="str">
        <f t="shared" si="4"/>
        <v>031294</v>
      </c>
      <c r="M105" s="11"/>
      <c r="O105" s="88">
        <v>1222</v>
      </c>
      <c r="P105" s="497" t="s">
        <v>8612</v>
      </c>
      <c r="Q105" s="88" t="str">
        <f t="shared" si="6"/>
        <v>031222</v>
      </c>
      <c r="R105" s="11"/>
      <c r="S105" s="11"/>
      <c r="T105" s="214"/>
      <c r="AF105"/>
      <c r="AG105" s="22"/>
      <c r="AH105" s="22"/>
    </row>
    <row r="106" spans="1:34">
      <c r="A106" s="90">
        <v>1223</v>
      </c>
      <c r="B106" s="445" t="s">
        <v>8613</v>
      </c>
      <c r="C106" s="446">
        <v>1223</v>
      </c>
      <c r="D106" s="444" t="s">
        <v>8988</v>
      </c>
      <c r="E106" s="342"/>
      <c r="F106" s="11"/>
      <c r="G106" s="11"/>
      <c r="H106" s="343"/>
      <c r="I106" s="338">
        <v>1295</v>
      </c>
      <c r="J106" s="339" t="s">
        <v>309</v>
      </c>
      <c r="K106" s="338" t="str">
        <f t="shared" si="4"/>
        <v>031295</v>
      </c>
      <c r="M106" s="11"/>
      <c r="O106" s="88">
        <v>1223</v>
      </c>
      <c r="P106" s="497" t="s">
        <v>8613</v>
      </c>
      <c r="Q106" s="88" t="str">
        <f t="shared" si="6"/>
        <v>031223</v>
      </c>
      <c r="R106" s="11"/>
      <c r="S106" s="11"/>
      <c r="T106" s="214"/>
      <c r="AF106"/>
      <c r="AG106" s="22"/>
      <c r="AH106" s="22"/>
    </row>
    <row r="107" spans="1:34">
      <c r="A107" s="90">
        <v>1224</v>
      </c>
      <c r="B107" s="445" t="s">
        <v>8614</v>
      </c>
      <c r="C107" s="446">
        <v>1224</v>
      </c>
      <c r="D107" s="444" t="s">
        <v>9015</v>
      </c>
      <c r="E107" s="342"/>
      <c r="F107" s="11"/>
      <c r="G107" s="11"/>
      <c r="H107" s="343"/>
      <c r="I107" s="338">
        <v>1296</v>
      </c>
      <c r="J107" s="339" t="s">
        <v>313</v>
      </c>
      <c r="K107" s="338" t="str">
        <f t="shared" si="4"/>
        <v>031296</v>
      </c>
      <c r="M107" s="11"/>
      <c r="O107" s="88">
        <v>1224</v>
      </c>
      <c r="P107" s="497" t="s">
        <v>8614</v>
      </c>
      <c r="Q107" s="88" t="str">
        <f t="shared" si="6"/>
        <v>031224</v>
      </c>
      <c r="R107" s="11"/>
      <c r="S107" s="11"/>
      <c r="T107" s="214"/>
      <c r="AF107"/>
      <c r="AG107" s="22"/>
      <c r="AH107" s="22"/>
    </row>
    <row r="108" spans="1:34">
      <c r="A108" s="90">
        <v>1225</v>
      </c>
      <c r="B108" s="445" t="s">
        <v>8615</v>
      </c>
      <c r="C108" s="446">
        <v>1225</v>
      </c>
      <c r="D108" s="444" t="s">
        <v>8920</v>
      </c>
      <c r="E108" s="342"/>
      <c r="F108" s="11"/>
      <c r="G108" s="11"/>
      <c r="H108" s="343"/>
      <c r="I108" s="338">
        <v>1297</v>
      </c>
      <c r="J108" s="339" t="s">
        <v>317</v>
      </c>
      <c r="K108" s="338" t="str">
        <f t="shared" si="4"/>
        <v>031297</v>
      </c>
      <c r="M108" s="11"/>
      <c r="O108" s="88">
        <v>1225</v>
      </c>
      <c r="P108" s="497" t="s">
        <v>8615</v>
      </c>
      <c r="Q108" s="88" t="str">
        <f t="shared" si="6"/>
        <v>031225</v>
      </c>
      <c r="R108" s="11"/>
      <c r="S108" s="11"/>
      <c r="T108" s="214"/>
      <c r="AF108"/>
      <c r="AG108" s="22"/>
      <c r="AH108" s="22"/>
    </row>
    <row r="109" spans="1:34">
      <c r="A109" s="90">
        <v>1226</v>
      </c>
      <c r="B109" s="445" t="s">
        <v>8616</v>
      </c>
      <c r="C109" s="446">
        <v>1226</v>
      </c>
      <c r="D109" s="444" t="s">
        <v>8946</v>
      </c>
      <c r="E109" s="342"/>
      <c r="F109" s="11"/>
      <c r="G109" s="11"/>
      <c r="H109" s="343"/>
      <c r="I109" s="338">
        <v>1298</v>
      </c>
      <c r="J109" s="339" t="s">
        <v>321</v>
      </c>
      <c r="K109" s="338" t="str">
        <f t="shared" si="4"/>
        <v>031298</v>
      </c>
      <c r="M109" s="11"/>
      <c r="O109" s="88">
        <v>1226</v>
      </c>
      <c r="P109" s="497" t="s">
        <v>8616</v>
      </c>
      <c r="Q109" s="88" t="str">
        <f t="shared" si="6"/>
        <v>031226</v>
      </c>
      <c r="R109" s="11"/>
      <c r="S109" s="11"/>
      <c r="T109" s="214"/>
      <c r="AF109"/>
      <c r="AG109" s="22"/>
      <c r="AH109" s="22"/>
    </row>
    <row r="110" spans="1:34">
      <c r="A110" s="90">
        <v>1227</v>
      </c>
      <c r="B110" s="445" t="s">
        <v>8617</v>
      </c>
      <c r="C110" s="446">
        <v>1227</v>
      </c>
      <c r="D110" s="444" t="s">
        <v>8949</v>
      </c>
      <c r="E110" s="342"/>
      <c r="F110" s="11"/>
      <c r="G110" s="11"/>
      <c r="H110" s="343"/>
      <c r="I110" s="338">
        <v>1299</v>
      </c>
      <c r="J110" s="339" t="s">
        <v>325</v>
      </c>
      <c r="K110" s="338" t="str">
        <f t="shared" si="4"/>
        <v>031299</v>
      </c>
      <c r="M110" s="11"/>
      <c r="O110" s="88">
        <v>1227</v>
      </c>
      <c r="P110" s="497" t="s">
        <v>8617</v>
      </c>
      <c r="Q110" s="88" t="str">
        <f t="shared" si="6"/>
        <v>031227</v>
      </c>
      <c r="R110" s="11"/>
      <c r="S110" s="11"/>
      <c r="T110" s="214"/>
      <c r="AF110"/>
      <c r="AG110" s="22"/>
      <c r="AH110" s="22"/>
    </row>
    <row r="111" spans="1:34">
      <c r="A111" s="90">
        <v>1228</v>
      </c>
      <c r="B111" s="445" t="s">
        <v>9308</v>
      </c>
      <c r="C111" s="446">
        <v>1228</v>
      </c>
      <c r="D111" s="444" t="s">
        <v>8995</v>
      </c>
      <c r="F111" s="11"/>
      <c r="G111" s="11"/>
      <c r="I111" s="338">
        <v>1300</v>
      </c>
      <c r="J111" s="339" t="s">
        <v>329</v>
      </c>
      <c r="K111" s="338" t="str">
        <f t="shared" si="4"/>
        <v>031300</v>
      </c>
      <c r="M111" s="11"/>
      <c r="O111" s="88">
        <v>1228</v>
      </c>
      <c r="P111" s="497" t="s">
        <v>8912</v>
      </c>
      <c r="Q111" s="88" t="str">
        <f t="shared" si="6"/>
        <v>031228</v>
      </c>
      <c r="R111" s="11"/>
      <c r="S111" s="11"/>
      <c r="T111" s="214"/>
      <c r="AF111"/>
      <c r="AG111" s="22"/>
      <c r="AH111" s="22"/>
    </row>
    <row r="112" spans="1:34">
      <c r="A112" s="90">
        <v>1229</v>
      </c>
      <c r="B112" s="445" t="s">
        <v>8618</v>
      </c>
      <c r="C112" s="446">
        <v>1229</v>
      </c>
      <c r="D112" s="444" t="s">
        <v>9002</v>
      </c>
      <c r="F112" s="11"/>
      <c r="G112" s="11"/>
      <c r="I112" s="334">
        <v>1302</v>
      </c>
      <c r="J112" s="337" t="s">
        <v>319</v>
      </c>
      <c r="K112" s="334" t="str">
        <f t="shared" ref="K112:K119" si="7">CONCATENATE("03",I112)</f>
        <v>031302</v>
      </c>
      <c r="M112" s="11"/>
      <c r="O112" s="88">
        <v>1229</v>
      </c>
      <c r="P112" s="497" t="s">
        <v>8618</v>
      </c>
      <c r="Q112" s="88" t="str">
        <f t="shared" si="6"/>
        <v>031229</v>
      </c>
      <c r="R112" s="11"/>
      <c r="S112" s="11"/>
      <c r="T112" s="214"/>
      <c r="AF112"/>
      <c r="AG112" s="22"/>
      <c r="AH112" s="22"/>
    </row>
    <row r="113" spans="1:34">
      <c r="A113" s="90">
        <v>1230</v>
      </c>
      <c r="B113" s="445" t="s">
        <v>8619</v>
      </c>
      <c r="C113" s="446">
        <v>1230</v>
      </c>
      <c r="D113" s="444" t="s">
        <v>8972</v>
      </c>
      <c r="F113" s="11"/>
      <c r="G113" s="11"/>
      <c r="I113" s="334">
        <v>1303</v>
      </c>
      <c r="J113" s="337" t="s">
        <v>323</v>
      </c>
      <c r="K113" s="334" t="str">
        <f t="shared" si="7"/>
        <v>031303</v>
      </c>
      <c r="M113" s="11"/>
      <c r="O113" s="88">
        <v>1230</v>
      </c>
      <c r="P113" s="497" t="s">
        <v>8619</v>
      </c>
      <c r="Q113" s="88" t="str">
        <f t="shared" si="6"/>
        <v>031230</v>
      </c>
      <c r="R113" s="11"/>
      <c r="S113" s="11"/>
      <c r="T113" s="214"/>
      <c r="AF113"/>
      <c r="AG113" s="22"/>
      <c r="AH113" s="22"/>
    </row>
    <row r="114" spans="1:34">
      <c r="A114" s="90">
        <v>1231</v>
      </c>
      <c r="B114" s="445" t="s">
        <v>8620</v>
      </c>
      <c r="C114" s="446">
        <v>1231</v>
      </c>
      <c r="D114" s="444" t="s">
        <v>11851</v>
      </c>
      <c r="F114" s="11"/>
      <c r="G114" s="11"/>
      <c r="I114" s="334">
        <v>1304</v>
      </c>
      <c r="J114" s="337" t="s">
        <v>327</v>
      </c>
      <c r="K114" s="334" t="str">
        <f t="shared" si="7"/>
        <v>031304</v>
      </c>
      <c r="M114" s="11"/>
      <c r="O114" s="88">
        <v>1231</v>
      </c>
      <c r="P114" s="497" t="s">
        <v>8620</v>
      </c>
      <c r="Q114" s="88" t="str">
        <f t="shared" si="6"/>
        <v>031231</v>
      </c>
      <c r="R114" s="11"/>
      <c r="S114" s="11"/>
      <c r="T114" s="214"/>
      <c r="AF114"/>
      <c r="AG114" s="22"/>
      <c r="AH114" s="22"/>
    </row>
    <row r="115" spans="1:34">
      <c r="A115" s="90">
        <v>1232</v>
      </c>
      <c r="B115" s="445" t="s">
        <v>8621</v>
      </c>
      <c r="C115" s="446">
        <v>1232</v>
      </c>
      <c r="D115" s="444" t="s">
        <v>8950</v>
      </c>
      <c r="F115" s="11"/>
      <c r="G115" s="11"/>
      <c r="I115" s="334">
        <v>1305</v>
      </c>
      <c r="J115" s="337" t="s">
        <v>330</v>
      </c>
      <c r="K115" s="334" t="str">
        <f t="shared" si="7"/>
        <v>031305</v>
      </c>
      <c r="M115" s="11"/>
      <c r="O115" s="88">
        <v>1232</v>
      </c>
      <c r="P115" s="497" t="s">
        <v>8621</v>
      </c>
      <c r="Q115" s="88" t="str">
        <f t="shared" si="6"/>
        <v>031232</v>
      </c>
      <c r="R115" s="11"/>
      <c r="S115" s="11"/>
      <c r="T115" s="214"/>
      <c r="AF115"/>
      <c r="AG115" s="22"/>
      <c r="AH115" s="22"/>
    </row>
    <row r="116" spans="1:34">
      <c r="A116" s="90">
        <v>1233</v>
      </c>
      <c r="B116" s="445" t="s">
        <v>8622</v>
      </c>
      <c r="C116" s="446">
        <v>1233</v>
      </c>
      <c r="D116" s="444" t="s">
        <v>8973</v>
      </c>
      <c r="F116" s="11"/>
      <c r="G116" s="11"/>
      <c r="I116" s="338">
        <v>1306</v>
      </c>
      <c r="J116" s="339" t="s">
        <v>332</v>
      </c>
      <c r="K116" s="338" t="str">
        <f t="shared" si="7"/>
        <v>031306</v>
      </c>
      <c r="M116" s="11"/>
      <c r="O116" s="88">
        <v>1233</v>
      </c>
      <c r="P116" s="497" t="s">
        <v>8622</v>
      </c>
      <c r="Q116" s="88" t="str">
        <f t="shared" si="6"/>
        <v>031233</v>
      </c>
      <c r="R116" s="11"/>
      <c r="S116" s="11"/>
      <c r="T116" s="214"/>
      <c r="AF116"/>
      <c r="AG116" s="22"/>
      <c r="AH116" s="22"/>
    </row>
    <row r="117" spans="1:34">
      <c r="A117" s="90">
        <v>1234</v>
      </c>
      <c r="B117" s="445" t="s">
        <v>8623</v>
      </c>
      <c r="C117" s="446">
        <v>1234</v>
      </c>
      <c r="D117" s="444" t="s">
        <v>8985</v>
      </c>
      <c r="F117" s="11"/>
      <c r="G117" s="11"/>
      <c r="I117" s="334">
        <v>1307</v>
      </c>
      <c r="J117" s="337" t="s">
        <v>334</v>
      </c>
      <c r="K117" s="334" t="str">
        <f t="shared" si="7"/>
        <v>031307</v>
      </c>
      <c r="M117" s="11"/>
      <c r="O117" s="88">
        <v>1234</v>
      </c>
      <c r="P117" s="497" t="s">
        <v>8623</v>
      </c>
      <c r="Q117" s="88" t="str">
        <f t="shared" si="6"/>
        <v>031234</v>
      </c>
      <c r="R117" s="11"/>
      <c r="S117" s="11"/>
      <c r="T117" s="214"/>
      <c r="AF117"/>
      <c r="AG117" s="22"/>
      <c r="AH117" s="22"/>
    </row>
    <row r="118" spans="1:34">
      <c r="A118" s="90">
        <v>1235</v>
      </c>
      <c r="B118" s="445" t="s">
        <v>8624</v>
      </c>
      <c r="C118" s="446">
        <v>1235</v>
      </c>
      <c r="D118" s="444" t="s">
        <v>8966</v>
      </c>
      <c r="F118" s="11"/>
      <c r="G118" s="11"/>
      <c r="I118" s="334">
        <v>1308</v>
      </c>
      <c r="J118" s="337" t="s">
        <v>336</v>
      </c>
      <c r="K118" s="334" t="str">
        <f t="shared" si="7"/>
        <v>031308</v>
      </c>
      <c r="M118" s="11"/>
      <c r="O118" s="88">
        <v>1235</v>
      </c>
      <c r="P118" s="497" t="s">
        <v>8624</v>
      </c>
      <c r="Q118" s="88" t="str">
        <f t="shared" si="6"/>
        <v>031235</v>
      </c>
      <c r="R118" s="11"/>
      <c r="S118" s="11"/>
      <c r="T118" s="214"/>
      <c r="AF118"/>
    </row>
    <row r="119" spans="1:34">
      <c r="A119" s="90">
        <v>1236</v>
      </c>
      <c r="B119" s="445" t="s">
        <v>8625</v>
      </c>
      <c r="C119" s="446">
        <v>1236</v>
      </c>
      <c r="D119" s="444" t="s">
        <v>8936</v>
      </c>
      <c r="F119" s="11"/>
      <c r="G119" s="11"/>
      <c r="I119" s="334">
        <v>1309</v>
      </c>
      <c r="J119" s="337" t="s">
        <v>338</v>
      </c>
      <c r="K119" s="334" t="str">
        <f t="shared" si="7"/>
        <v>031309</v>
      </c>
      <c r="M119" s="11"/>
      <c r="O119" s="88">
        <v>1236</v>
      </c>
      <c r="P119" s="497" t="s">
        <v>8625</v>
      </c>
      <c r="Q119" s="88" t="str">
        <f t="shared" si="6"/>
        <v>031236</v>
      </c>
      <c r="R119" s="11"/>
      <c r="S119" s="11"/>
      <c r="T119" s="214"/>
    </row>
    <row r="120" spans="1:34">
      <c r="A120" s="90">
        <v>1237</v>
      </c>
      <c r="B120" s="445" t="s">
        <v>10048</v>
      </c>
      <c r="C120" s="446">
        <v>1237</v>
      </c>
      <c r="D120" s="444" t="s">
        <v>8914</v>
      </c>
      <c r="F120" s="11"/>
      <c r="G120" s="11"/>
      <c r="M120" s="11"/>
      <c r="O120" s="88">
        <v>1237</v>
      </c>
      <c r="P120" s="497" t="s">
        <v>8626</v>
      </c>
      <c r="Q120" s="88" t="str">
        <f t="shared" si="6"/>
        <v>031237</v>
      </c>
      <c r="R120" s="11"/>
      <c r="S120" s="11"/>
      <c r="T120" s="214"/>
    </row>
    <row r="121" spans="1:34">
      <c r="A121" s="90">
        <v>1238</v>
      </c>
      <c r="B121" s="445" t="s">
        <v>8627</v>
      </c>
      <c r="C121" s="446">
        <v>1238</v>
      </c>
      <c r="D121" s="444" t="s">
        <v>9048</v>
      </c>
      <c r="F121" s="11"/>
      <c r="G121" s="11"/>
      <c r="M121" s="11"/>
      <c r="O121" s="88">
        <v>1238</v>
      </c>
      <c r="P121" s="497" t="s">
        <v>8627</v>
      </c>
      <c r="Q121" s="88" t="str">
        <f t="shared" si="6"/>
        <v>031238</v>
      </c>
      <c r="R121" s="11"/>
      <c r="S121" s="11"/>
      <c r="T121" s="214"/>
    </row>
    <row r="122" spans="1:34">
      <c r="A122" s="90">
        <v>1239</v>
      </c>
      <c r="B122" s="445" t="s">
        <v>8628</v>
      </c>
      <c r="C122" s="446">
        <v>1239</v>
      </c>
      <c r="D122" s="444" t="s">
        <v>8986</v>
      </c>
      <c r="F122" s="11"/>
      <c r="G122" s="11"/>
      <c r="M122" s="11"/>
      <c r="O122" s="88">
        <v>1239</v>
      </c>
      <c r="P122" s="497" t="s">
        <v>8628</v>
      </c>
      <c r="Q122" s="88" t="str">
        <f t="shared" si="6"/>
        <v>031239</v>
      </c>
      <c r="R122" s="11"/>
      <c r="S122" s="11"/>
      <c r="T122" s="214"/>
    </row>
    <row r="123" spans="1:34">
      <c r="A123" s="90">
        <v>1240</v>
      </c>
      <c r="B123" s="445" t="s">
        <v>8629</v>
      </c>
      <c r="C123" s="446">
        <v>1240</v>
      </c>
      <c r="D123" s="444" t="s">
        <v>9049</v>
      </c>
      <c r="F123" s="11"/>
      <c r="G123" s="11"/>
      <c r="M123" s="11"/>
      <c r="O123" s="88">
        <v>1240</v>
      </c>
      <c r="P123" s="497" t="s">
        <v>8629</v>
      </c>
      <c r="Q123" s="88" t="str">
        <f t="shared" si="6"/>
        <v>031240</v>
      </c>
      <c r="R123" s="11"/>
      <c r="S123" s="11"/>
      <c r="T123" s="214"/>
    </row>
    <row r="124" spans="1:34">
      <c r="A124" s="90">
        <v>1241</v>
      </c>
      <c r="B124" s="445" t="s">
        <v>8630</v>
      </c>
      <c r="C124" s="446">
        <v>1241</v>
      </c>
      <c r="D124" s="444" t="s">
        <v>9011</v>
      </c>
      <c r="F124" s="11"/>
      <c r="G124" s="11"/>
      <c r="M124" s="11"/>
      <c r="O124" s="88">
        <v>1241</v>
      </c>
      <c r="P124" s="497" t="s">
        <v>8630</v>
      </c>
      <c r="Q124" s="88" t="str">
        <f t="shared" si="6"/>
        <v>031241</v>
      </c>
      <c r="R124" s="11"/>
      <c r="S124" s="11"/>
      <c r="T124" s="214"/>
    </row>
    <row r="125" spans="1:34">
      <c r="A125" s="90">
        <v>1242</v>
      </c>
      <c r="B125" s="445" t="s">
        <v>8631</v>
      </c>
      <c r="C125" s="446">
        <v>1242</v>
      </c>
      <c r="D125" s="444" t="s">
        <v>9050</v>
      </c>
      <c r="F125" s="11"/>
      <c r="G125" s="11"/>
      <c r="M125" s="11"/>
      <c r="O125" s="88">
        <v>1242</v>
      </c>
      <c r="P125" s="497" t="s">
        <v>8631</v>
      </c>
      <c r="Q125" s="88" t="str">
        <f t="shared" si="6"/>
        <v>031242</v>
      </c>
      <c r="R125" s="11"/>
      <c r="S125" s="11"/>
      <c r="T125" s="214"/>
    </row>
    <row r="126" spans="1:34">
      <c r="A126" s="495">
        <v>1243</v>
      </c>
      <c r="B126" s="494" t="s">
        <v>11852</v>
      </c>
      <c r="C126" s="495">
        <v>1243</v>
      </c>
      <c r="D126" s="493" t="s">
        <v>9083</v>
      </c>
      <c r="F126" s="11"/>
      <c r="G126" s="11"/>
      <c r="O126" s="493">
        <v>1243</v>
      </c>
      <c r="P126" s="498" t="s">
        <v>9072</v>
      </c>
      <c r="Q126" s="493">
        <v>1243</v>
      </c>
      <c r="R126" s="493" t="str">
        <f t="shared" ref="R126" si="8">CONCATENATE("03",O126)</f>
        <v>031243</v>
      </c>
      <c r="S126" s="11"/>
      <c r="T126" s="214"/>
    </row>
    <row r="127" spans="1:34">
      <c r="A127" s="90">
        <v>1244</v>
      </c>
      <c r="B127" s="445" t="s">
        <v>8632</v>
      </c>
      <c r="C127" s="446">
        <v>1449</v>
      </c>
      <c r="D127" s="444" t="s">
        <v>10432</v>
      </c>
      <c r="F127" s="11"/>
      <c r="G127" s="11"/>
      <c r="O127" s="88">
        <v>1244</v>
      </c>
      <c r="P127" s="497" t="s">
        <v>8632</v>
      </c>
      <c r="Q127" s="88" t="str">
        <f t="shared" si="6"/>
        <v>031244</v>
      </c>
      <c r="R127" s="11"/>
      <c r="S127" s="11"/>
      <c r="T127" s="214"/>
    </row>
    <row r="128" spans="1:34">
      <c r="A128" s="469">
        <v>1500</v>
      </c>
      <c r="B128" s="447" t="s">
        <v>11853</v>
      </c>
      <c r="C128" s="470">
        <v>1500</v>
      </c>
      <c r="D128" s="444" t="s">
        <v>11854</v>
      </c>
      <c r="F128" s="11"/>
      <c r="G128" s="11"/>
      <c r="O128" s="499">
        <v>1500</v>
      </c>
      <c r="P128" s="500" t="s">
        <v>8883</v>
      </c>
      <c r="Q128" s="333" t="str">
        <f t="shared" si="6"/>
        <v>031500</v>
      </c>
      <c r="R128" s="465"/>
      <c r="S128" s="465"/>
    </row>
    <row r="129" spans="1:19">
      <c r="A129" s="469">
        <v>1501</v>
      </c>
      <c r="B129" s="447" t="s">
        <v>11855</v>
      </c>
      <c r="C129" s="470">
        <v>1501</v>
      </c>
      <c r="D129" s="444" t="s">
        <v>11856</v>
      </c>
      <c r="F129" s="11"/>
      <c r="G129" s="11"/>
      <c r="O129" s="499">
        <v>1501</v>
      </c>
      <c r="P129" s="500" t="s">
        <v>8884</v>
      </c>
      <c r="Q129" s="333" t="str">
        <f t="shared" si="6"/>
        <v>031501</v>
      </c>
      <c r="R129" s="465"/>
      <c r="S129" s="465"/>
    </row>
    <row r="130" spans="1:19">
      <c r="A130" s="469">
        <v>1502</v>
      </c>
      <c r="B130" s="447" t="s">
        <v>11857</v>
      </c>
      <c r="C130" s="470">
        <v>1502</v>
      </c>
      <c r="D130" s="444" t="s">
        <v>11858</v>
      </c>
      <c r="F130" s="11"/>
      <c r="G130" s="11"/>
      <c r="O130" s="499">
        <v>1502</v>
      </c>
      <c r="P130" s="500" t="s">
        <v>8885</v>
      </c>
      <c r="Q130" s="333" t="str">
        <f t="shared" si="6"/>
        <v>031502</v>
      </c>
      <c r="R130" s="465"/>
      <c r="S130" s="465"/>
    </row>
    <row r="131" spans="1:19">
      <c r="A131" s="469">
        <v>1503</v>
      </c>
      <c r="B131" s="447" t="s">
        <v>11859</v>
      </c>
      <c r="C131" s="470">
        <v>1503</v>
      </c>
      <c r="D131" s="444" t="s">
        <v>11860</v>
      </c>
      <c r="F131" s="11"/>
      <c r="G131" s="11"/>
      <c r="O131" s="499">
        <v>1503</v>
      </c>
      <c r="P131" s="500" t="s">
        <v>8888</v>
      </c>
      <c r="Q131" s="333" t="str">
        <f t="shared" si="6"/>
        <v>031503</v>
      </c>
      <c r="R131" s="465"/>
      <c r="S131" s="465"/>
    </row>
    <row r="132" spans="1:19">
      <c r="A132" s="469">
        <v>1504</v>
      </c>
      <c r="B132" s="447" t="s">
        <v>11861</v>
      </c>
      <c r="C132" s="470">
        <v>1504</v>
      </c>
      <c r="D132" s="444" t="s">
        <v>11862</v>
      </c>
      <c r="F132" s="11"/>
      <c r="G132" s="11"/>
      <c r="O132" s="499">
        <v>1504</v>
      </c>
      <c r="P132" s="500" t="s">
        <v>8889</v>
      </c>
      <c r="Q132" s="333" t="str">
        <f t="shared" ref="Q132:Q144" si="9">CONCATENATE("03",O132)</f>
        <v>031504</v>
      </c>
      <c r="R132" s="465"/>
      <c r="S132" s="465"/>
    </row>
    <row r="133" spans="1:19">
      <c r="A133" s="469">
        <v>1505</v>
      </c>
      <c r="B133" s="447" t="s">
        <v>11863</v>
      </c>
      <c r="C133" s="470">
        <v>1505</v>
      </c>
      <c r="D133" s="444" t="s">
        <v>8978</v>
      </c>
      <c r="F133" s="11"/>
      <c r="G133" s="11"/>
      <c r="O133" s="499">
        <v>1505</v>
      </c>
      <c r="P133" s="500" t="s">
        <v>8887</v>
      </c>
      <c r="Q133" s="333" t="str">
        <f t="shared" si="9"/>
        <v>031505</v>
      </c>
      <c r="R133" s="465"/>
      <c r="S133" s="465"/>
    </row>
    <row r="134" spans="1:19">
      <c r="A134" s="469">
        <v>1506</v>
      </c>
      <c r="B134" s="447" t="s">
        <v>11864</v>
      </c>
      <c r="C134" s="470">
        <v>1506</v>
      </c>
      <c r="D134" s="444" t="s">
        <v>11865</v>
      </c>
      <c r="F134" s="11"/>
      <c r="G134" s="11"/>
      <c r="O134" s="499">
        <v>1506</v>
      </c>
      <c r="P134" s="500" t="s">
        <v>8886</v>
      </c>
      <c r="Q134" s="333" t="str">
        <f t="shared" si="9"/>
        <v>031506</v>
      </c>
      <c r="R134" s="465"/>
      <c r="S134" s="465"/>
    </row>
    <row r="135" spans="1:19">
      <c r="A135" s="469">
        <v>1508</v>
      </c>
      <c r="B135" s="447" t="s">
        <v>11866</v>
      </c>
      <c r="C135" s="470">
        <v>1508</v>
      </c>
      <c r="D135" s="444" t="s">
        <v>9056</v>
      </c>
      <c r="F135" s="11"/>
      <c r="G135" s="11"/>
      <c r="O135" s="499">
        <v>1507</v>
      </c>
      <c r="P135" s="500" t="s">
        <v>8888</v>
      </c>
      <c r="Q135" s="333" t="str">
        <f t="shared" si="9"/>
        <v>031507</v>
      </c>
      <c r="R135" s="465"/>
      <c r="S135" s="465"/>
    </row>
    <row r="136" spans="1:19">
      <c r="A136" s="469">
        <v>1509</v>
      </c>
      <c r="B136" s="447" t="s">
        <v>11867</v>
      </c>
      <c r="C136" s="470">
        <v>1509</v>
      </c>
      <c r="D136" s="444" t="s">
        <v>11868</v>
      </c>
      <c r="F136" s="11"/>
      <c r="G136" s="11"/>
      <c r="O136" s="499">
        <v>1508</v>
      </c>
      <c r="P136" s="500" t="s">
        <v>8890</v>
      </c>
      <c r="Q136" s="333" t="str">
        <f t="shared" si="9"/>
        <v>031508</v>
      </c>
      <c r="R136" s="465"/>
      <c r="S136" s="465"/>
    </row>
    <row r="137" spans="1:19">
      <c r="A137" s="469">
        <v>1510</v>
      </c>
      <c r="B137" s="447" t="s">
        <v>11869</v>
      </c>
      <c r="C137" s="470">
        <v>1510</v>
      </c>
      <c r="D137" s="444" t="s">
        <v>11870</v>
      </c>
      <c r="F137" s="11"/>
      <c r="G137" s="11"/>
      <c r="O137" s="499">
        <v>1509</v>
      </c>
      <c r="P137" s="500" t="s">
        <v>8891</v>
      </c>
      <c r="Q137" s="333" t="str">
        <f t="shared" si="9"/>
        <v>031509</v>
      </c>
      <c r="R137" s="465"/>
      <c r="S137" s="465"/>
    </row>
    <row r="138" spans="1:19">
      <c r="A138" s="469">
        <v>1511</v>
      </c>
      <c r="B138" s="447" t="s">
        <v>11871</v>
      </c>
      <c r="C138" s="470">
        <v>1511</v>
      </c>
      <c r="D138" s="444" t="s">
        <v>11872</v>
      </c>
      <c r="F138" s="11"/>
      <c r="G138" s="11"/>
      <c r="O138" s="499">
        <v>1510</v>
      </c>
      <c r="P138" s="500" t="s">
        <v>8892</v>
      </c>
      <c r="Q138" s="333" t="str">
        <f t="shared" si="9"/>
        <v>031510</v>
      </c>
      <c r="R138" s="465"/>
      <c r="S138" s="465"/>
    </row>
    <row r="139" spans="1:19">
      <c r="A139" s="469">
        <v>1512</v>
      </c>
      <c r="B139" s="447" t="s">
        <v>11873</v>
      </c>
      <c r="C139" s="470">
        <v>1512</v>
      </c>
      <c r="D139" s="444" t="s">
        <v>11874</v>
      </c>
      <c r="F139" s="11"/>
      <c r="G139" s="11"/>
      <c r="O139" s="499">
        <v>1511</v>
      </c>
      <c r="P139" s="500" t="s">
        <v>8893</v>
      </c>
      <c r="Q139" s="333" t="str">
        <f t="shared" si="9"/>
        <v>031511</v>
      </c>
      <c r="R139" s="465"/>
      <c r="S139" s="465"/>
    </row>
    <row r="140" spans="1:19">
      <c r="A140" s="469">
        <v>1513</v>
      </c>
      <c r="B140" s="447" t="s">
        <v>11875</v>
      </c>
      <c r="C140" s="470">
        <v>1513</v>
      </c>
      <c r="D140" s="444" t="s">
        <v>11876</v>
      </c>
      <c r="F140" s="11"/>
      <c r="G140" s="11"/>
      <c r="O140" s="499">
        <v>1512</v>
      </c>
      <c r="P140" s="500" t="s">
        <v>8894</v>
      </c>
      <c r="Q140" s="333" t="str">
        <f t="shared" si="9"/>
        <v>031512</v>
      </c>
      <c r="R140" s="465"/>
      <c r="S140" s="465"/>
    </row>
    <row r="141" spans="1:19">
      <c r="A141" s="469">
        <v>1514</v>
      </c>
      <c r="B141" s="447" t="s">
        <v>11877</v>
      </c>
      <c r="C141" s="470">
        <v>1514</v>
      </c>
      <c r="D141" s="444" t="s">
        <v>11878</v>
      </c>
      <c r="F141" s="11"/>
      <c r="G141" s="11"/>
      <c r="O141" s="499">
        <v>1513</v>
      </c>
      <c r="P141" s="500" t="s">
        <v>8909</v>
      </c>
      <c r="Q141" s="333" t="str">
        <f t="shared" si="9"/>
        <v>031513</v>
      </c>
      <c r="R141" s="465"/>
      <c r="S141" s="465"/>
    </row>
    <row r="142" spans="1:19">
      <c r="A142" s="469">
        <v>1515</v>
      </c>
      <c r="B142" s="447" t="s">
        <v>11867</v>
      </c>
      <c r="C142" s="470">
        <v>1515</v>
      </c>
      <c r="D142" s="444" t="s">
        <v>11879</v>
      </c>
      <c r="F142" s="11"/>
      <c r="G142" s="11"/>
      <c r="O142" s="499">
        <v>1514</v>
      </c>
      <c r="P142" s="500" t="s">
        <v>8910</v>
      </c>
      <c r="Q142" s="333" t="str">
        <f t="shared" si="9"/>
        <v>031514</v>
      </c>
      <c r="R142" s="465"/>
      <c r="S142" s="465"/>
    </row>
    <row r="143" spans="1:19">
      <c r="A143" s="469">
        <v>1516</v>
      </c>
      <c r="B143" s="447" t="s">
        <v>11880</v>
      </c>
      <c r="C143" s="470">
        <v>1516</v>
      </c>
      <c r="D143" s="444" t="s">
        <v>11881</v>
      </c>
      <c r="F143" s="11"/>
      <c r="G143" s="11"/>
      <c r="O143" s="499">
        <v>1515</v>
      </c>
      <c r="P143" s="500" t="s">
        <v>8891</v>
      </c>
      <c r="Q143" s="333" t="str">
        <f t="shared" si="9"/>
        <v>031515</v>
      </c>
      <c r="R143" s="465"/>
      <c r="S143" s="465"/>
    </row>
    <row r="144" spans="1:19">
      <c r="A144" s="469">
        <v>1517</v>
      </c>
      <c r="B144" s="468" t="s">
        <v>8897</v>
      </c>
      <c r="C144" s="470">
        <v>1517</v>
      </c>
      <c r="D144" s="444" t="s">
        <v>9035</v>
      </c>
      <c r="F144" s="11"/>
      <c r="G144" s="11"/>
      <c r="O144" s="499">
        <v>1516</v>
      </c>
      <c r="P144" s="500" t="s">
        <v>8911</v>
      </c>
      <c r="Q144" s="333" t="str">
        <f t="shared" si="9"/>
        <v>031516</v>
      </c>
      <c r="R144" s="465"/>
      <c r="S144" s="465"/>
    </row>
    <row r="145" spans="1:19">
      <c r="A145" s="112">
        <v>1518</v>
      </c>
      <c r="B145" s="492" t="s">
        <v>11882</v>
      </c>
      <c r="C145" s="112">
        <v>1518</v>
      </c>
      <c r="D145" s="493" t="s">
        <v>9069</v>
      </c>
      <c r="F145" s="11"/>
      <c r="G145" s="11"/>
      <c r="O145" s="501" t="s">
        <v>8913</v>
      </c>
      <c r="P145" s="500" t="s">
        <v>9070</v>
      </c>
      <c r="Q145" s="502">
        <v>1517</v>
      </c>
      <c r="R145" s="444" t="str">
        <f t="shared" ref="R145:R154" si="10">CONCATENATE("03",O145)</f>
        <v>031517</v>
      </c>
      <c r="S145" s="465"/>
    </row>
    <row r="146" spans="1:19">
      <c r="A146" s="112">
        <v>1519</v>
      </c>
      <c r="B146" s="494" t="s">
        <v>11883</v>
      </c>
      <c r="C146" s="112">
        <v>1519</v>
      </c>
      <c r="D146" s="493" t="s">
        <v>9020</v>
      </c>
      <c r="F146" s="11"/>
      <c r="G146" s="11"/>
      <c r="O146" s="503">
        <v>1518</v>
      </c>
      <c r="P146" s="504" t="s">
        <v>9071</v>
      </c>
      <c r="Q146" s="503">
        <v>1518</v>
      </c>
      <c r="R146" s="493" t="str">
        <f t="shared" si="10"/>
        <v>031518</v>
      </c>
    </row>
    <row r="147" spans="1:19">
      <c r="A147" s="112">
        <v>1520</v>
      </c>
      <c r="B147" s="494" t="s">
        <v>11884</v>
      </c>
      <c r="C147" s="112">
        <v>1520</v>
      </c>
      <c r="D147" s="493" t="s">
        <v>9016</v>
      </c>
      <c r="O147" s="503">
        <v>1519</v>
      </c>
      <c r="P147" s="498" t="s">
        <v>9073</v>
      </c>
      <c r="Q147" s="503">
        <v>1519</v>
      </c>
      <c r="R147" s="493" t="str">
        <f t="shared" si="10"/>
        <v>031519</v>
      </c>
    </row>
    <row r="148" spans="1:19">
      <c r="A148" s="112">
        <v>1521</v>
      </c>
      <c r="B148" s="496" t="s">
        <v>11885</v>
      </c>
      <c r="C148" s="112">
        <v>1521</v>
      </c>
      <c r="D148" s="493" t="s">
        <v>8971</v>
      </c>
      <c r="O148" s="503">
        <v>1520</v>
      </c>
      <c r="P148" s="498" t="s">
        <v>9074</v>
      </c>
      <c r="Q148" s="503">
        <v>1520</v>
      </c>
      <c r="R148" s="493" t="str">
        <f t="shared" si="10"/>
        <v>031520</v>
      </c>
    </row>
    <row r="149" spans="1:19">
      <c r="A149" s="733">
        <v>1522</v>
      </c>
      <c r="B149" s="496" t="s">
        <v>9227</v>
      </c>
      <c r="C149" s="733">
        <v>1522</v>
      </c>
      <c r="D149" s="493" t="s">
        <v>11726</v>
      </c>
      <c r="O149" s="503">
        <v>1521</v>
      </c>
      <c r="P149" s="505" t="s">
        <v>9080</v>
      </c>
      <c r="Q149" s="503">
        <v>1521</v>
      </c>
      <c r="R149" s="493" t="str">
        <f t="shared" si="10"/>
        <v>031521</v>
      </c>
    </row>
    <row r="150" spans="1:19">
      <c r="A150" s="469">
        <v>1523</v>
      </c>
      <c r="B150" s="448" t="s">
        <v>9242</v>
      </c>
      <c r="C150" s="470">
        <v>1523</v>
      </c>
      <c r="D150" s="444" t="s">
        <v>10582</v>
      </c>
      <c r="O150" s="499">
        <v>1522</v>
      </c>
      <c r="P150" s="506"/>
      <c r="Q150" s="502">
        <v>1522</v>
      </c>
      <c r="R150" s="444" t="str">
        <f t="shared" si="10"/>
        <v>031522</v>
      </c>
    </row>
    <row r="151" spans="1:19">
      <c r="A151" s="469">
        <v>1524</v>
      </c>
      <c r="B151" s="448" t="s">
        <v>11886</v>
      </c>
      <c r="C151" s="470">
        <v>1524</v>
      </c>
      <c r="D151" s="444" t="s">
        <v>11887</v>
      </c>
      <c r="O151" s="499">
        <v>1523</v>
      </c>
      <c r="P151" s="506" t="s">
        <v>8774</v>
      </c>
      <c r="Q151" s="502">
        <v>1523</v>
      </c>
      <c r="R151" s="444" t="str">
        <f t="shared" si="10"/>
        <v>031523</v>
      </c>
    </row>
    <row r="152" spans="1:19">
      <c r="A152" s="469">
        <v>1525</v>
      </c>
      <c r="B152" s="448" t="s">
        <v>11191</v>
      </c>
      <c r="C152" s="470">
        <v>1525</v>
      </c>
      <c r="D152" s="444" t="s">
        <v>11192</v>
      </c>
      <c r="O152" s="499">
        <v>1524</v>
      </c>
      <c r="P152" s="506" t="s">
        <v>8775</v>
      </c>
      <c r="Q152" s="502">
        <v>1524</v>
      </c>
      <c r="R152" s="444" t="str">
        <f t="shared" si="10"/>
        <v>031524</v>
      </c>
    </row>
    <row r="153" spans="1:19">
      <c r="B153" s="9" t="s">
        <v>11888</v>
      </c>
      <c r="C153">
        <v>1526</v>
      </c>
      <c r="D153" s="9" t="s">
        <v>11889</v>
      </c>
      <c r="O153" s="499">
        <v>1525</v>
      </c>
      <c r="P153" s="506" t="s">
        <v>8776</v>
      </c>
      <c r="Q153" s="502">
        <v>1525</v>
      </c>
      <c r="R153" s="444" t="str">
        <f t="shared" si="10"/>
        <v>031525</v>
      </c>
    </row>
    <row r="154" spans="1:19">
      <c r="B154" s="9" t="s">
        <v>11890</v>
      </c>
      <c r="C154">
        <v>1527</v>
      </c>
      <c r="D154" s="9" t="s">
        <v>11891</v>
      </c>
      <c r="O154" s="499">
        <v>1521</v>
      </c>
      <c r="P154" s="506" t="s">
        <v>8776</v>
      </c>
      <c r="Q154" s="502">
        <v>1526</v>
      </c>
      <c r="R154" s="444" t="str">
        <f t="shared" si="10"/>
        <v>031521</v>
      </c>
    </row>
    <row r="155" spans="1:19">
      <c r="B155" s="9" t="s">
        <v>11892</v>
      </c>
      <c r="C155">
        <v>1528</v>
      </c>
      <c r="D155" s="9" t="s">
        <v>9939</v>
      </c>
    </row>
    <row r="156" spans="1:19">
      <c r="B156" s="9" t="s">
        <v>11893</v>
      </c>
      <c r="C156">
        <v>1529</v>
      </c>
      <c r="D156" s="9" t="s">
        <v>11894</v>
      </c>
    </row>
    <row r="157" spans="1:19">
      <c r="B157" s="9" t="s">
        <v>11895</v>
      </c>
      <c r="C157">
        <v>1530</v>
      </c>
      <c r="D157" s="9" t="s">
        <v>11896</v>
      </c>
    </row>
    <row r="158" spans="1:19">
      <c r="C158">
        <v>1531</v>
      </c>
      <c r="D158" s="9" t="s">
        <v>11897</v>
      </c>
    </row>
    <row r="159" spans="1:19">
      <c r="C159">
        <v>1532</v>
      </c>
      <c r="D159" s="9" t="s">
        <v>11898</v>
      </c>
    </row>
    <row r="160" spans="1:19">
      <c r="C160">
        <v>1533</v>
      </c>
      <c r="D160" s="9" t="s">
        <v>11899</v>
      </c>
    </row>
  </sheetData>
  <sheetProtection algorithmName="SHA-512" hashValue="u2tEVMfVV4M6H2p3lujygZ1YUg9AvbPa6zalTmcCtgCqkNpvtguS6aHLJrp/9UmM1nDimZ2Fdgsrg70w0nejTA==" saltValue="kuMdqg6Jormd/aMW6Ffgdg==" spinCount="100000" sheet="1" objects="1" scenarios="1"/>
  <mergeCells count="2">
    <mergeCell ref="U13:Z13"/>
    <mergeCell ref="AB1:AD1"/>
  </mergeCells>
  <phoneticPr fontId="3"/>
  <dataValidations count="1">
    <dataValidation type="list" allowBlank="1" showInputMessage="1" showErrorMessage="1" sqref="F81:G96 F8:F18 F3:F5" xr:uid="{00000000-0002-0000-0B00-000000000000}">
      <formula1>$F$3:$F$67</formula1>
    </dataValidation>
  </dataValidations>
  <pageMargins left="0.75" right="0.75" top="1" bottom="1" header="0.51200000000000001" footer="0.51200000000000001"/>
  <pageSetup paperSize="9" scale="82" orientation="landscape" r:id="rId1"/>
  <headerFooter alignWithMargins="0"/>
  <rowBreaks count="2" manualBreakCount="2">
    <brk id="52" max="3" man="1"/>
    <brk id="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個人データ入力用</vt:lpstr>
      <vt:lpstr>直接データ入力</vt:lpstr>
      <vt:lpstr>男子リレ-入力</vt:lpstr>
      <vt:lpstr>競技者（中）</vt:lpstr>
      <vt:lpstr>女子リレ-入力</vt:lpstr>
      <vt:lpstr>女子リレーﾃﾞｰﾀ(mat)</vt:lpstr>
      <vt:lpstr>男子リレーﾃﾞｰﾀ(mat)</vt:lpstr>
      <vt:lpstr>申し込み確認書</vt:lpstr>
      <vt:lpstr>所属・種目コード</vt:lpstr>
      <vt:lpstr>個人データ提出用</vt:lpstr>
      <vt:lpstr>男子リレ-ﾃﾞｰﾀ（NANNSU）</vt:lpstr>
      <vt:lpstr>女子リレーデータ(NANSU)</vt:lpstr>
      <vt:lpstr>競技者原本</vt:lpstr>
      <vt:lpstr>MAT提出用</vt:lpstr>
      <vt:lpstr>MAT全提出用を貼り付け</vt:lpstr>
      <vt:lpstr>MAT提出用!Print_Area</vt:lpstr>
      <vt:lpstr>個人データ提出用!Print_Area</vt:lpstr>
      <vt:lpstr>個人データ入力用!Print_Area</vt:lpstr>
      <vt:lpstr>所属・種目コード!Print_Area</vt:lpstr>
      <vt:lpstr>'女子リレーﾃﾞｰﾀ(mat)'!Print_Area</vt:lpstr>
      <vt:lpstr>'女子リレ-入力'!Print_Area</vt:lpstr>
      <vt:lpstr>申し込み確認書!Print_Area</vt:lpstr>
      <vt:lpstr>'男子リレーﾃﾞｰﾀ(mat)'!Print_Area</vt:lpstr>
      <vt:lpstr>'男子リレ-ﾃﾞｰﾀ（NANNSU）'!Print_Area</vt:lpstr>
      <vt:lpstr>'男子リレ-入力'!Print_Area</vt:lpstr>
      <vt:lpstr>直接データ入力!Print_Area</vt:lpstr>
      <vt:lpstr>三部女子</vt:lpstr>
      <vt:lpstr>三部男子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髙橋;正美</dc:creator>
  <cp:lastModifiedBy>TAKAHASHI</cp:lastModifiedBy>
  <cp:lastPrinted>2021-06-09T02:45:10Z</cp:lastPrinted>
  <dcterms:created xsi:type="dcterms:W3CDTF">2002-06-13T09:48:28Z</dcterms:created>
  <dcterms:modified xsi:type="dcterms:W3CDTF">2021-06-22T21:41:13Z</dcterms:modified>
</cp:coreProperties>
</file>